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2決算\09 ウェブページ掲載用\"/>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C39" i="10"/>
  <c r="CO38" i="10"/>
  <c r="BW38" i="10"/>
  <c r="BE38" i="10"/>
  <c r="AM38" i="10"/>
  <c r="C38" i="10"/>
  <c r="CO37" i="10"/>
  <c r="BW37" i="10"/>
  <c r="BE37" i="10"/>
  <c r="AM37" i="10"/>
  <c r="C37" i="10"/>
  <c r="CO36" i="10"/>
  <c r="BW36" i="10"/>
  <c r="BE36" i="10"/>
  <c r="AM36" i="10"/>
  <c r="C36" i="10"/>
  <c r="BW35" i="10"/>
  <c r="BE35" i="10"/>
  <c r="BW34" i="10"/>
  <c r="C34" i="10"/>
  <c r="CO34" i="10" l="1"/>
  <c r="CO35"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U39" i="10" s="1"/>
  <c r="AM34" i="10" l="1"/>
  <c r="AM35" i="10" s="1"/>
  <c r="BE34" i="10"/>
</calcChain>
</file>

<file path=xl/sharedStrings.xml><?xml version="1.0" encoding="utf-8"?>
<sst xmlns="http://schemas.openxmlformats.org/spreadsheetml/2006/main" count="1137" uniqueCount="615">
  <si>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</si>
  <si>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</si>
  <si>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</si>
  <si>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</si>
  <si>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</si>
  <si>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</si>
  <si>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</si>
  <si>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</si>
  <si>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</si>
  <si>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</si>
  <si>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</si>
  <si>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</si>
  <si>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</si>
  <si>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</si>
  <si>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</si>
  <si>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</si>
  <si>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</si>
  <si>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</si>
  <si>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</si>
  <si>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</si>
  <si>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</si>
  <si>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</si>
  <si>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</si>
  <si>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</si>
  <si>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</si>
  <si>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</si>
  <si>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</si>
  <si>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</si>
  <si>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</si>
  <si>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</si>
  <si>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</si>
  <si>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</si>
  <si>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</si>
  <si>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</si>
  <si>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</si>
  <si>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</si>
  <si>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</si>
  <si>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</si>
  <si>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</si>
  <si>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</si>
  <si>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</si>
  <si>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</si>
  <si>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</si>
  <si>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</si>
  <si>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</si>
  <si>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</si>
  <si>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</si>
  <si>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</si>
  <si>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</si>
  <si>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</si>
  <si>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</si>
  <si>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</si>
  <si>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</si>
  <si>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</si>
  <si>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</si>
  <si>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</si>
  <si>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</si>
  <si>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</si>
  <si>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</si>
  <si>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</si>
  <si>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</si>
  <si>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</si>
  <si>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</si>
  <si>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</si>
  <si>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</si>
  <si>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</si>
  <si>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</si>
  <si>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</si>
  <si>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</si>
  <si>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</si>
  <si>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</si>
  <si>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</si>
  <si>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</si>
  <si>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</si>
  <si>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</si>
  <si>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</si>
  <si>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</si>
  <si>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</si>
  <si>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</si>
  <si>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</si>
  <si>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</si>
  <si>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</si>
  <si>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</si>
  <si>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</si>
  <si>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</si>
  <si>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</si>
  <si>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</si>
  <si>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</si>
  <si>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</si>
  <si>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</si>
  <si>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</si>
  <si>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</si>
  <si>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</si>
  <si>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</si>
  <si>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</si>
  <si>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</si>
  <si>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</si>
  <si>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</si>
  <si>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坂出市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</si>
  <si>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</si>
  <si>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</si>
  <si>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</si>
  <si>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</si>
  <si>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</si>
  <si>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</si>
  <si>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</si>
  <si>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</si>
  <si>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</si>
  <si>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</si>
  <si>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</si>
  <si>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</si>
  <si>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</si>
  <si>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</si>
  <si>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</si>
  <si>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</si>
  <si>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</si>
  <si>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</si>
  <si>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</si>
  <si>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</si>
  <si>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</si>
  <si>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</si>
  <si>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</si>
  <si>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</si>
  <si>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</si>
  <si>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</si>
  <si>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</si>
  <si>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</si>
  <si>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</si>
  <si>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</si>
  <si>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</si>
  <si>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</si>
  <si>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</si>
  <si>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</si>
  <si>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</si>
  <si>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</si>
  <si>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</si>
  <si>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</si>
  <si>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</si>
  <si>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</si>
  <si>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</si>
  <si>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</si>
  <si>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</si>
  <si>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</si>
  <si>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</si>
  <si>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</si>
  <si>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</si>
  <si>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</si>
  <si>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</si>
  <si>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</si>
  <si>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</si>
  <si>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</si>
  <si>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</si>
  <si>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</si>
  <si>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</si>
  <si>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</si>
  <si>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</si>
  <si>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</si>
  <si>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</si>
  <si>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</si>
  <si>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</si>
  <si>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</si>
  <si>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</si>
  <si>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</si>
  <si>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</si>
  <si>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</si>
  <si>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</si>
  <si>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</si>
  <si>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</si>
  <si>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</si>
  <si>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</si>
  <si>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</si>
  <si>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</si>
  <si>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</si>
  <si>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</si>
  <si>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</si>
  <si>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</si>
  <si>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</si>
  <si>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</si>
  <si>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</si>
  <si>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</si>
  <si>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</si>
  <si>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</si>
  <si>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</si>
  <si>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</si>
  <si>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</si>
  <si>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</si>
  <si>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</si>
  <si>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</si>
  <si>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</si>
  <si>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</si>
  <si>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</si>
  <si>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</si>
  <si>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</si>
  <si>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</si>
  <si>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</si>
  <si>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</si>
  <si>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</si>
  <si>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</si>
  <si>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</si>
  <si>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</si>
  <si>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</si>
  <si>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</si>
  <si>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</si>
  <si>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</si>
  <si>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</si>
  <si>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</si>
  <si>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</si>
  <si>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</si>
  <si>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</si>
  <si>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</si>
  <si>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</si>
  <si>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</si>
  <si>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</si>
  <si>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香川県坂出市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</si>
  <si>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</si>
  <si>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</si>
  <si>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</si>
  <si>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</si>
  <si>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</si>
  <si>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</si>
  <si>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</si>
  <si>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</si>
  <si>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</si>
  <si>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</si>
  <si>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</si>
  <si>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</si>
  <si>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</si>
  <si>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</si>
  <si>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</si>
  <si>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</si>
  <si>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</si>
  <si>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</si>
  <si>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</si>
  <si>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</si>
  <si>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</si>
  <si>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</si>
  <si>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</si>
  <si>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</si>
  <si>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</si>
  <si>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</si>
  <si>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</si>
  <si>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</si>
  <si>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</si>
  <si>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</si>
  <si>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</si>
  <si>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</si>
  <si>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</si>
  <si>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</si>
  <si>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</si>
  <si>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</si>
  <si>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</si>
  <si>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</si>
  <si>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</si>
  <si>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</si>
  <si>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</si>
  <si>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</si>
  <si>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</si>
  <si>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</si>
  <si>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</si>
  <si>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</si>
  <si>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</si>
  <si>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</si>
  <si>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</si>
  <si>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</si>
  <si>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</si>
  <si>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</si>
  <si>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</si>
  <si>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</si>
  <si>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</si>
  <si>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</si>
  <si>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</si>
  <si>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</si>
  <si>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</si>
  <si>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</si>
  <si>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</si>
  <si>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</si>
  <si>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</si>
  <si>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</si>
  <si>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</si>
  <si>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</si>
  <si>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</si>
  <si>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</si>
  <si>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</si>
  <si>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</si>
  <si>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</si>
  <si>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</si>
  <si>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</si>
  <si>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</si>
  <si>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</si>
  <si>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</si>
  <si>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</si>
  <si>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</si>
  <si>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</si>
  <si>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</si>
  <si>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</si>
  <si>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</si>
  <si>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</si>
  <si>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</si>
  <si>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</si>
  <si>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</si>
  <si>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</si>
  <si>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</si>
  <si>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</si>
  <si>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</si>
  <si>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</si>
  <si>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</si>
  <si>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</si>
  <si>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</si>
  <si>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</si>
  <si>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</si>
  <si>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</si>
  <si>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</si>
  <si>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</si>
  <si>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</si>
  <si>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</si>
  <si>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</si>
  <si>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</si>
  <si>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</si>
  <si>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</si>
  <si>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</si>
  <si>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</si>
  <si>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</si>
  <si>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</si>
  <si>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</si>
  <si>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</si>
  <si>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</si>
  <si>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</si>
  <si>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</si>
  <si>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</si>
  <si>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</si>
  <si>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</si>
  <si>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</si>
  <si>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</si>
  <si>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</si>
  <si>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</si>
  <si>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</si>
  <si>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</si>
  <si>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</si>
  <si>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駐車場整備</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</si>
  <si>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</si>
  <si>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</si>
  <si>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</si>
  <si>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</si>
  <si>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</si>
  <si>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</si>
  <si>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</si>
  <si>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</si>
  <si>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</si>
  <si>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</si>
  <si>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</si>
  <si>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</si>
  <si>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</si>
  <si>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</si>
  <si>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</si>
  <si>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</si>
  <si>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</si>
  <si>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</si>
  <si>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</si>
  <si>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</si>
  <si>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</si>
  <si>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</si>
  <si>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</si>
  <si>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</si>
  <si>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</si>
  <si>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</si>
  <si>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</si>
  <si>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</si>
  <si>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香川県坂出市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</si>
  <si>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</si>
  <si>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</si>
  <si>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</si>
  <si>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</si>
  <si>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</si>
  <si>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</si>
  <si>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</si>
  <si>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</si>
  <si>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</si>
  <si>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</si>
  <si>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</si>
  <si>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</si>
  <si>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</si>
  <si>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</si>
  <si>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</si>
  <si>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</si>
  <si>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</si>
  <si>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</si>
  <si>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</si>
  <si>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</si>
  <si>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王越診療所特別会計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</si>
  <si>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</si>
  <si>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</si>
  <si>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</si>
  <si>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</si>
  <si>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</si>
  <si>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</si>
  <si>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</si>
  <si>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</si>
  <si>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</si>
  <si>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</si>
  <si>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</si>
  <si>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</si>
  <si>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</si>
  <si>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</si>
  <si>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</si>
  <si>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</si>
  <si>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国民健康保険与島診療所特別会計</t>
    <phoneticPr fontId="5"/>
  </si>
  <si>
    <t>介護保険特別会計</t>
    <phoneticPr fontId="5"/>
  </si>
  <si>
    <t>介護保険介護予防支援事業特別会計</t>
    <phoneticPr fontId="5"/>
  </si>
  <si>
    <t>-</t>
    <phoneticPr fontId="5"/>
  </si>
  <si>
    <t>坂出駅北口地下駐車場事業特別会計</t>
    <phoneticPr fontId="5"/>
  </si>
  <si>
    <t>後期高齢者医療特別会計</t>
    <phoneticPr fontId="5"/>
  </si>
  <si>
    <t>病院事業会計</t>
    <phoneticPr fontId="5"/>
  </si>
  <si>
    <t>法適用企業</t>
    <phoneticPr fontId="5"/>
  </si>
  <si>
    <t>下水道事業会計</t>
    <phoneticPr fontId="5"/>
  </si>
  <si>
    <t>坂出港港湾整備事業特別会計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</si>
  <si>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</si>
  <si>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</si>
  <si>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</si>
  <si>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</si>
  <si>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</si>
  <si>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</si>
  <si>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</si>
  <si>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</si>
  <si>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</si>
  <si>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</si>
  <si>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</si>
  <si>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</si>
  <si>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</si>
  <si>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</si>
  <si>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</si>
  <si>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</si>
  <si>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</si>
  <si>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</si>
  <si>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</si>
  <si>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</si>
  <si>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</si>
  <si>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</si>
  <si>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</si>
  <si>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</si>
  <si>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</si>
  <si>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</si>
  <si>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</si>
  <si>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</si>
  <si>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</si>
  <si>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</si>
  <si>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</si>
  <si>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</si>
  <si>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</si>
  <si>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</si>
  <si>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</si>
  <si>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</si>
  <si>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</si>
  <si>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</si>
  <si>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</si>
  <si>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</si>
  <si>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</si>
  <si>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</si>
  <si>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</si>
  <si>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</si>
  <si>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</si>
  <si>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</si>
  <si>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</si>
  <si>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</si>
  <si>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</si>
  <si>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</si>
  <si>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</si>
  <si>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</si>
  <si>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</si>
  <si>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</si>
  <si>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</si>
  <si>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</si>
  <si>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</si>
  <si>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</si>
  <si>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</si>
  <si>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</si>
  <si>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</si>
  <si>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</si>
  <si>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</si>
  <si>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</si>
  <si>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</si>
  <si>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</si>
  <si>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</si>
  <si>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</si>
  <si>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介護保険介護予防支援事業特別会計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</si>
  <si>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</si>
  <si>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</si>
  <si>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</si>
  <si>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</si>
  <si>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</si>
  <si>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</si>
  <si>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</si>
  <si>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</si>
  <si>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</si>
  <si>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</si>
  <si>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</si>
  <si>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</si>
  <si>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</si>
  <si>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</si>
  <si>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</si>
  <si>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</si>
  <si>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</si>
  <si>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</si>
  <si>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</si>
  <si>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</si>
  <si>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</si>
  <si>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</si>
  <si>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</si>
  <si>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</si>
  <si>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</si>
  <si>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</si>
  <si>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</si>
  <si>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</si>
  <si>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</si>
  <si>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</si>
  <si>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</si>
  <si>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</si>
  <si>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</si>
  <si>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</si>
  <si>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</si>
  <si>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</si>
  <si>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</si>
  <si>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</si>
  <si>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</si>
  <si>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</si>
  <si>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</si>
  <si>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</si>
  <si>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</si>
  <si>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</si>
  <si>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</si>
  <si>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</si>
  <si>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</si>
  <si>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</si>
  <si>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</si>
  <si>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</si>
  <si>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</si>
  <si>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</si>
  <si>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</si>
  <si>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</si>
  <si>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</si>
  <si>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</si>
  <si>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</si>
  <si>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</si>
  <si>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</si>
  <si>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</si>
  <si>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</si>
  <si>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</si>
  <si>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</si>
  <si>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</si>
  <si>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</si>
  <si>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</si>
  <si>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</si>
  <si>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</si>
  <si>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</si>
  <si>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</si>
  <si>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</si>
  <si>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</si>
  <si>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</si>
  <si>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</si>
  <si>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</si>
  <si>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</si>
  <si>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</si>
  <si>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</si>
  <si>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</si>
  <si>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</si>
  <si>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</si>
  <si>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</si>
  <si>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</si>
  <si>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</si>
  <si>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0.41</t>
  </si>
  <si>
    <t>▲ 4.32</t>
  </si>
  <si>
    <t>病院事業会計</t>
  </si>
  <si>
    <t>一般会計</t>
  </si>
  <si>
    <t>坂出港港湾整備事業特別会計</t>
  </si>
  <si>
    <t>介護保険特別会計</t>
  </si>
  <si>
    <t>下水道事業会計</t>
  </si>
  <si>
    <t>国民健康保険特別会計</t>
  </si>
  <si>
    <t>▲ 0.54</t>
  </si>
  <si>
    <t>後期高齢者医療特別会計</t>
  </si>
  <si>
    <t>王越診療所特別会計</t>
  </si>
  <si>
    <t>その他会計（赤字）</t>
  </si>
  <si>
    <t>▲ 0.27</t>
  </si>
  <si>
    <t>その他会計（黒字）</t>
  </si>
  <si>
    <t>（百万円）</t>
    <phoneticPr fontId="5"/>
  </si>
  <si>
    <t>H27末</t>
    <phoneticPr fontId="5"/>
  </si>
  <si>
    <t>H28末</t>
    <phoneticPr fontId="5"/>
  </si>
  <si>
    <t>H29末</t>
    <phoneticPr fontId="5"/>
  </si>
  <si>
    <t>H30末</t>
    <phoneticPr fontId="5"/>
  </si>
  <si>
    <t>R01末</t>
    <phoneticPr fontId="5"/>
  </si>
  <si>
    <t>‐</t>
    <phoneticPr fontId="2"/>
  </si>
  <si>
    <t>（公財）坂出市学校給食会</t>
    <rPh sb="1" eb="3">
      <t>コウザイ</t>
    </rPh>
    <rPh sb="4" eb="7">
      <t>サカイデシ</t>
    </rPh>
    <rPh sb="7" eb="9">
      <t>ガッコウ</t>
    </rPh>
    <rPh sb="9" eb="11">
      <t>キュウショク</t>
    </rPh>
    <rPh sb="11" eb="12">
      <t>カイ</t>
    </rPh>
    <phoneticPr fontId="2"/>
  </si>
  <si>
    <t>ふるさと坂出応援寄付基金</t>
    <rPh sb="4" eb="6">
      <t>サカイデ</t>
    </rPh>
    <rPh sb="6" eb="8">
      <t>オウエン</t>
    </rPh>
    <rPh sb="8" eb="10">
      <t>キフ</t>
    </rPh>
    <rPh sb="10" eb="12">
      <t>キキン</t>
    </rPh>
    <phoneticPr fontId="5"/>
  </si>
  <si>
    <t>庁舎建設基金</t>
    <rPh sb="0" eb="2">
      <t>チョウシャ</t>
    </rPh>
    <rPh sb="2" eb="4">
      <t>ケンセツ</t>
    </rPh>
    <rPh sb="4" eb="6">
      <t>キキン</t>
    </rPh>
    <phoneticPr fontId="5"/>
  </si>
  <si>
    <t>長寿社会福祉基金</t>
    <rPh sb="0" eb="2">
      <t>チョウジュ</t>
    </rPh>
    <rPh sb="2" eb="4">
      <t>シャカイ</t>
    </rPh>
    <rPh sb="4" eb="6">
      <t>フクシ</t>
    </rPh>
    <rPh sb="6" eb="8">
      <t>キキン</t>
    </rPh>
    <phoneticPr fontId="5"/>
  </si>
  <si>
    <t>公共施設等総合管理基金</t>
    <rPh sb="0" eb="2">
      <t>コウキョウ</t>
    </rPh>
    <rPh sb="2" eb="4">
      <t>シセツ</t>
    </rPh>
    <rPh sb="4" eb="5">
      <t>ナド</t>
    </rPh>
    <rPh sb="5" eb="7">
      <t>ソウゴウ</t>
    </rPh>
    <rPh sb="7" eb="9">
      <t>カンリ</t>
    </rPh>
    <rPh sb="9" eb="11">
      <t>キキン</t>
    </rPh>
    <phoneticPr fontId="5"/>
  </si>
  <si>
    <t>社会体育施設等整備基金</t>
    <rPh sb="0" eb="2">
      <t>シャカイ</t>
    </rPh>
    <rPh sb="2" eb="4">
      <t>タイイク</t>
    </rPh>
    <rPh sb="4" eb="6">
      <t>シセツ</t>
    </rPh>
    <rPh sb="6" eb="7">
      <t>ナド</t>
    </rPh>
    <rPh sb="7" eb="9">
      <t>セイビ</t>
    </rPh>
    <rPh sb="9" eb="11">
      <t>キキン</t>
    </rPh>
    <phoneticPr fontId="5"/>
  </si>
  <si>
    <t>‐</t>
    <phoneticPr fontId="2"/>
  </si>
  <si>
    <t>坂出、宇多津広域行政事務組合</t>
    <rPh sb="0" eb="2">
      <t>サカイデ</t>
    </rPh>
    <rPh sb="3" eb="6">
      <t>ウタヅ</t>
    </rPh>
    <rPh sb="6" eb="8">
      <t>コウイキ</t>
    </rPh>
    <rPh sb="8" eb="10">
      <t>ギョウセイ</t>
    </rPh>
    <rPh sb="10" eb="12">
      <t>ジム</t>
    </rPh>
    <rPh sb="12" eb="14">
      <t>クミアイ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</si>
  <si>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</si>
  <si>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</si>
  <si>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香川県広域水道事業団（水道事業会計）</t>
    <rPh sb="0" eb="3">
      <t>カガワケン</t>
    </rPh>
    <rPh sb="3" eb="5">
      <t>コウイキ</t>
    </rPh>
    <rPh sb="5" eb="7">
      <t>スイドウ</t>
    </rPh>
    <rPh sb="7" eb="10">
      <t>ジギョウダン</t>
    </rPh>
    <rPh sb="11" eb="13">
      <t>スイドウ</t>
    </rPh>
    <rPh sb="13" eb="15">
      <t>ジギョウ</t>
    </rPh>
    <rPh sb="15" eb="17">
      <t>カイケイ</t>
    </rPh>
    <phoneticPr fontId="2"/>
  </si>
  <si>
    <t>香川県広域水道事業団（工業用水道事業会計）</t>
    <rPh sb="0" eb="3">
      <t>カガワケン</t>
    </rPh>
    <rPh sb="3" eb="5">
      <t>コウイキ</t>
    </rPh>
    <rPh sb="5" eb="7">
      <t>スイドウ</t>
    </rPh>
    <rPh sb="7" eb="10">
      <t>ジギョウダン</t>
    </rPh>
    <rPh sb="11" eb="14">
      <t>コウギョウヨウ</t>
    </rPh>
    <rPh sb="14" eb="16">
      <t>スイドウ</t>
    </rPh>
    <rPh sb="16" eb="18">
      <t>ジギョウ</t>
    </rPh>
    <rPh sb="18" eb="20">
      <t>カイケイ</t>
    </rPh>
    <phoneticPr fontId="2"/>
  </si>
  <si>
    <t>法適用企業</t>
    <rPh sb="0" eb="1">
      <t>ホウ</t>
    </rPh>
    <rPh sb="1" eb="3">
      <t>テキヨウ</t>
    </rPh>
    <rPh sb="3" eb="5">
      <t>キギョウ</t>
    </rPh>
    <phoneticPr fontId="2"/>
  </si>
  <si>
    <t>本州四国総合開発（株）</t>
    <rPh sb="0" eb="2">
      <t>ホンシュウ</t>
    </rPh>
    <rPh sb="2" eb="4">
      <t>シコク</t>
    </rPh>
    <rPh sb="4" eb="6">
      <t>ソウゴウ</t>
    </rPh>
    <rPh sb="6" eb="8">
      <t>カイハツ</t>
    </rPh>
    <rPh sb="7" eb="8">
      <t>ハツ</t>
    </rPh>
    <rPh sb="8" eb="11">
      <t>カブ</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</si>
  <si>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</si>
  <si>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</si>
  <si>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</si>
  <si>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</si>
  <si>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</si>
  <si>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は改善傾向にあるものの，将来負担比率は高い水準で推移しており，どちらも類似団体と比較して高い水準にある。実質公債費比率については，平成17年度にて坂出駅周辺整備主要プロジェクト等の大規模事業が終了しており減少傾向にあったが，将来負担比率については，平成29年度に着手した新庁舎建設事業の進捗に伴い，引き続き多額の地方債を発行したため増加している。また，下水道事業特別会計や病院事業会計への繰出金が多額となっていることなども影響している。今後も市債残高の増嵩が見込まれるが，臨時財政対策債を除く一般会計の市債発行を抑制し，市債残高（臨時財政対策債を除く）が令和5年度末で140億円程度（令和2年度末125億円）となることを目指していく。また積極的に交付税措置のある地方債を活用して事業を行い，将来負担比率及び実質公債費比率の抑制に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</si>
  <si>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</si>
  <si>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</si>
  <si>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</si>
  <si>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類似団体と比べて高い水準にある。平成30年度までは地方債の新規発行を抑制した結果，低下傾向にあったものの，令和元年度においては新庁舎建設事業の進捗に伴い，多額の地方債を発行したため上昇した。また，令和2年度は主に普通交付税の増加もあり前年度比3.8ポイントの減少となった。
　有形固定資産減価償却率は，本庁舎建設と旧庁舎の解体により前年度比で1.3ポイント減少したものの，依然として類似団体より高い水準にある。主な要因として，学校施設，幼稚園・保育所の老朽化が進んでいること，市立体育館の減価償却が終了していること，公営住宅の有形固定資産減価償却率が高い水準にあることがあげられる。公共施設等総合管理計画や個別施設計画に基づき，今後老朽化対策に積極的に取り組んでいくとともに，事業の実施に当たっては交付税措置のある地方債を活用することで，将来負担比率の抑制にも留意す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</si>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</sst>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46DE-4440-84DE-8F34EFDBB1C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43914</c:v>
                </c:pt>
                <c:pt idx="1">
                  <c:v>44297</c:v>
                </c:pt>
                <c:pt idx="2">
                  <c:v>60043</c:v>
                </c:pt>
                <c:pt idx="3">
                  <c:v>79374</c:v>
                </c:pt>
                <c:pt idx="4">
                  <c:v>69898</c:v>
                </c:pt>
              </c:numCache>
            </c:numRef>
          </c:val>
          <c:smooth val="0"/>
          <c:extLst>
            <c:ext xmlns:c16="http://schemas.microsoft.com/office/drawing/2014/chart" uri="{C3380CC4-5D6E-409C-BE32-E72D297353CC}">
              <c16:uniqueId val="{00000001-46DE-4440-84DE-8F34EFDBB1C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5.39</c:v>
                </c:pt>
                <c:pt idx="1">
                  <c:v>1.28</c:v>
                </c:pt>
                <c:pt idx="2">
                  <c:v>2.9</c:v>
                </c:pt>
                <c:pt idx="3">
                  <c:v>1.79</c:v>
                </c:pt>
                <c:pt idx="4">
                  <c:v>2.1800000000000002</c:v>
                </c:pt>
              </c:numCache>
            </c:numRef>
          </c:val>
          <c:extLst>
            <c:ext xmlns:c16="http://schemas.microsoft.com/office/drawing/2014/chart" uri="{C3380CC4-5D6E-409C-BE32-E72D297353CC}">
              <c16:uniqueId val="{00000000-CFB9-491B-921E-D1475744344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23.38</c:v>
                </c:pt>
                <c:pt idx="1">
                  <c:v>23.14</c:v>
                </c:pt>
                <c:pt idx="2">
                  <c:v>21.53</c:v>
                </c:pt>
                <c:pt idx="3">
                  <c:v>23.29</c:v>
                </c:pt>
                <c:pt idx="4">
                  <c:v>23.66</c:v>
                </c:pt>
              </c:numCache>
            </c:numRef>
          </c:val>
          <c:extLst>
            <c:ext xmlns:c16="http://schemas.microsoft.com/office/drawing/2014/chart" uri="{C3380CC4-5D6E-409C-BE32-E72D297353CC}">
              <c16:uniqueId val="{00000001-CFB9-491B-921E-D1475744344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-0.41</c:v>
                </c:pt>
                <c:pt idx="1">
                  <c:v>-4.32</c:v>
                </c:pt>
                <c:pt idx="2">
                  <c:v>7.0000000000000007E-2</c:v>
                </c:pt>
                <c:pt idx="3">
                  <c:v>0.45</c:v>
                </c:pt>
                <c:pt idx="4">
                  <c:v>1.37</c:v>
                </c:pt>
              </c:numCache>
            </c:numRef>
          </c:val>
          <c:smooth val="0"/>
          <c:extLst>
            <c:ext xmlns:c16="http://schemas.microsoft.com/office/drawing/2014/chart" uri="{C3380CC4-5D6E-409C-BE32-E72D297353CC}">
              <c16:uniqueId val="{00000002-CFB9-491B-921E-D1475744344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8.59</c:v>
                </c:pt>
                <c:pt idx="2">
                  <c:v>#N/A</c:v>
                </c:pt>
                <c:pt idx="3">
                  <c:v>7.96</c:v>
                </c:pt>
                <c:pt idx="4">
                  <c:v>#N/A</c:v>
                </c:pt>
                <c:pt idx="5">
                  <c:v>0</c:v>
                </c:pt>
                <c:pt idx="6">
                  <c:v>#N/A</c:v>
                </c:pt>
                <c:pt idx="7">
                  <c:v>0</c:v>
                </c:pt>
                <c:pt idx="8">
                  <c:v>#N/A</c:v>
                </c:pt>
                <c:pt idx="9">
                  <c:v>0</c:v>
                </c:pt>
              </c:numCache>
            </c:numRef>
          </c:val>
          <c:extLst>
            <c:ext xmlns:c16="http://schemas.microsoft.com/office/drawing/2014/chart" uri="{C3380CC4-5D6E-409C-BE32-E72D297353CC}">
              <c16:uniqueId val="{00000000-D466-47EE-BBCB-EB8D8B0D469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0.27</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466-47EE-BBCB-EB8D8B0D469F}"/>
            </c:ext>
          </c:extLst>
        </c:ser>
        <c:ser>
          <c:idx val="2"/>
          <c:order val="2"/>
          <c:tx>
            <c:strRef>
              <c:f>データシート!$A$29</c:f>
              <c:strCache>
                <c:ptCount val="1"/>
                <c:pt idx="0">
                  <c:v>王越診療所特別会計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466-47EE-BBCB-EB8D8B0D469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3-D466-47EE-BBCB-EB8D8B0D469F}"/>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0.54</c:v>
                </c:pt>
                <c:pt idx="1">
                  <c:v>#N/A</c:v>
                </c:pt>
                <c:pt idx="2">
                  <c:v>#N/A</c:v>
                </c:pt>
                <c:pt idx="3">
                  <c:v>0.43</c:v>
                </c:pt>
                <c:pt idx="4">
                  <c:v>#N/A</c:v>
                </c:pt>
                <c:pt idx="5">
                  <c:v>0.16</c:v>
                </c:pt>
                <c:pt idx="6">
                  <c:v>#N/A</c:v>
                </c:pt>
                <c:pt idx="7">
                  <c:v>0.02</c:v>
                </c:pt>
                <c:pt idx="8">
                  <c:v>#N/A</c:v>
                </c:pt>
                <c:pt idx="9">
                  <c:v>0.27</c:v>
                </c:pt>
              </c:numCache>
            </c:numRef>
          </c:val>
          <c:extLst>
            <c:ext xmlns:c16="http://schemas.microsoft.com/office/drawing/2014/chart" uri="{C3380CC4-5D6E-409C-BE32-E72D297353CC}">
              <c16:uniqueId val="{00000004-D466-47EE-BBCB-EB8D8B0D469F}"/>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0.34</c:v>
                </c:pt>
              </c:numCache>
            </c:numRef>
          </c:val>
          <c:extLst>
            <c:ext xmlns:c16="http://schemas.microsoft.com/office/drawing/2014/chart" uri="{C3380CC4-5D6E-409C-BE32-E72D297353CC}">
              <c16:uniqueId val="{00000005-D466-47EE-BBCB-EB8D8B0D469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0.72</c:v>
                </c:pt>
                <c:pt idx="2">
                  <c:v>#N/A</c:v>
                </c:pt>
                <c:pt idx="3">
                  <c:v>1.67</c:v>
                </c:pt>
                <c:pt idx="4">
                  <c:v>#N/A</c:v>
                </c:pt>
                <c:pt idx="5">
                  <c:v>1.08</c:v>
                </c:pt>
                <c:pt idx="6">
                  <c:v>#N/A</c:v>
                </c:pt>
                <c:pt idx="7">
                  <c:v>0.65</c:v>
                </c:pt>
                <c:pt idx="8">
                  <c:v>#N/A</c:v>
                </c:pt>
                <c:pt idx="9">
                  <c:v>0.46</c:v>
                </c:pt>
              </c:numCache>
            </c:numRef>
          </c:val>
          <c:extLst>
            <c:ext xmlns:c16="http://schemas.microsoft.com/office/drawing/2014/chart" uri="{C3380CC4-5D6E-409C-BE32-E72D297353CC}">
              <c16:uniqueId val="{00000006-D466-47EE-BBCB-EB8D8B0D469F}"/>
            </c:ext>
          </c:extLst>
        </c:ser>
        <c:ser>
          <c:idx val="7"/>
          <c:order val="7"/>
          <c:tx>
            <c:strRef>
              <c:f>データシート!$A$34</c:f>
              <c:strCache>
                <c:ptCount val="1"/>
                <c:pt idx="0">
                  <c:v>坂出港港湾整備事業特別会計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0.56999999999999995</c:v>
                </c:pt>
                <c:pt idx="2">
                  <c:v>#N/A</c:v>
                </c:pt>
                <c:pt idx="3">
                  <c:v>0.32</c:v>
                </c:pt>
                <c:pt idx="4">
                  <c:v>#N/A</c:v>
                </c:pt>
                <c:pt idx="5">
                  <c:v>0.73</c:v>
                </c:pt>
                <c:pt idx="6">
                  <c:v>#N/A</c:v>
                </c:pt>
                <c:pt idx="7">
                  <c:v>0.82</c:v>
                </c:pt>
                <c:pt idx="8">
                  <c:v>#N/A</c:v>
                </c:pt>
                <c:pt idx="9">
                  <c:v>0.88</c:v>
                </c:pt>
              </c:numCache>
            </c:numRef>
          </c:val>
          <c:extLst>
            <c:ext xmlns:c16="http://schemas.microsoft.com/office/drawing/2014/chart" uri="{C3380CC4-5D6E-409C-BE32-E72D297353CC}">
              <c16:uniqueId val="{00000007-D466-47EE-BBCB-EB8D8B0D469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5.39</c:v>
                </c:pt>
                <c:pt idx="2">
                  <c:v>#N/A</c:v>
                </c:pt>
                <c:pt idx="3">
                  <c:v>1.28</c:v>
                </c:pt>
                <c:pt idx="4">
                  <c:v>#N/A</c:v>
                </c:pt>
                <c:pt idx="5">
                  <c:v>2.89</c:v>
                </c:pt>
                <c:pt idx="6">
                  <c:v>#N/A</c:v>
                </c:pt>
                <c:pt idx="7">
                  <c:v>1.79</c:v>
                </c:pt>
                <c:pt idx="8">
                  <c:v>#N/A</c:v>
                </c:pt>
                <c:pt idx="9">
                  <c:v>2.1800000000000002</c:v>
                </c:pt>
              </c:numCache>
            </c:numRef>
          </c:val>
          <c:extLst>
            <c:ext xmlns:c16="http://schemas.microsoft.com/office/drawing/2014/chart" uri="{C3380CC4-5D6E-409C-BE32-E72D297353CC}">
              <c16:uniqueId val="{00000008-D466-47EE-BBCB-EB8D8B0D469F}"/>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28.82</c:v>
                </c:pt>
                <c:pt idx="2">
                  <c:v>#N/A</c:v>
                </c:pt>
                <c:pt idx="3">
                  <c:v>26.5</c:v>
                </c:pt>
                <c:pt idx="4">
                  <c:v>#N/A</c:v>
                </c:pt>
                <c:pt idx="5">
                  <c:v>27.74</c:v>
                </c:pt>
                <c:pt idx="6">
                  <c:v>#N/A</c:v>
                </c:pt>
                <c:pt idx="7">
                  <c:v>33.56</c:v>
                </c:pt>
                <c:pt idx="8">
                  <c:v>#N/A</c:v>
                </c:pt>
                <c:pt idx="9">
                  <c:v>33.159999999999997</c:v>
                </c:pt>
              </c:numCache>
            </c:numRef>
          </c:val>
          <c:extLst>
            <c:ext xmlns:c16="http://schemas.microsoft.com/office/drawing/2014/chart" uri="{C3380CC4-5D6E-409C-BE32-E72D297353CC}">
              <c16:uniqueId val="{00000009-D466-47EE-BBCB-EB8D8B0D469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1480</c:v>
                </c:pt>
                <c:pt idx="5">
                  <c:v>1510</c:v>
                </c:pt>
                <c:pt idx="8">
                  <c:v>1510</c:v>
                </c:pt>
                <c:pt idx="11">
                  <c:v>1500</c:v>
                </c:pt>
                <c:pt idx="14">
                  <c:v>1448</c:v>
                </c:pt>
              </c:numCache>
            </c:numRef>
          </c:val>
          <c:extLst>
            <c:ext xmlns:c16="http://schemas.microsoft.com/office/drawing/2014/chart" uri="{C3380CC4-5D6E-409C-BE32-E72D297353CC}">
              <c16:uniqueId val="{00000000-065D-4A69-A661-C7A6BC24FA3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65D-4A69-A661-C7A6BC24FA3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065D-4A69-A661-C7A6BC24FA3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1</c:v>
                </c:pt>
                <c:pt idx="12">
                  <c:v>1</c:v>
                </c:pt>
              </c:numCache>
            </c:numRef>
          </c:val>
          <c:extLst>
            <c:ext xmlns:c16="http://schemas.microsoft.com/office/drawing/2014/chart" uri="{C3380CC4-5D6E-409C-BE32-E72D297353CC}">
              <c16:uniqueId val="{00000003-065D-4A69-A661-C7A6BC24FA3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650</c:v>
                </c:pt>
                <c:pt idx="3">
                  <c:v>673</c:v>
                </c:pt>
                <c:pt idx="6">
                  <c:v>639</c:v>
                </c:pt>
                <c:pt idx="9">
                  <c:v>673</c:v>
                </c:pt>
                <c:pt idx="12">
                  <c:v>523</c:v>
                </c:pt>
              </c:numCache>
            </c:numRef>
          </c:val>
          <c:extLst>
            <c:ext xmlns:c16="http://schemas.microsoft.com/office/drawing/2014/chart" uri="{C3380CC4-5D6E-409C-BE32-E72D297353CC}">
              <c16:uniqueId val="{00000004-065D-4A69-A661-C7A6BC24FA3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65D-4A69-A661-C7A6BC24FA3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65D-4A69-A661-C7A6BC24FA3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2213</c:v>
                </c:pt>
                <c:pt idx="3">
                  <c:v>2205</c:v>
                </c:pt>
                <c:pt idx="6">
                  <c:v>2103</c:v>
                </c:pt>
                <c:pt idx="9">
                  <c:v>2024</c:v>
                </c:pt>
                <c:pt idx="12">
                  <c:v>1921</c:v>
                </c:pt>
              </c:numCache>
            </c:numRef>
          </c:val>
          <c:extLst>
            <c:ext xmlns:c16="http://schemas.microsoft.com/office/drawing/2014/chart" uri="{C3380CC4-5D6E-409C-BE32-E72D297353CC}">
              <c16:uniqueId val="{00000007-065D-4A69-A661-C7A6BC24FA3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1384</c:v>
                </c:pt>
                <c:pt idx="2">
                  <c:v>#N/A</c:v>
                </c:pt>
                <c:pt idx="3">
                  <c:v>#N/A</c:v>
                </c:pt>
                <c:pt idx="4">
                  <c:v>1369</c:v>
                </c:pt>
                <c:pt idx="5">
                  <c:v>#N/A</c:v>
                </c:pt>
                <c:pt idx="6">
                  <c:v>#N/A</c:v>
                </c:pt>
                <c:pt idx="7">
                  <c:v>1233</c:v>
                </c:pt>
                <c:pt idx="8">
                  <c:v>#N/A</c:v>
                </c:pt>
                <c:pt idx="9">
                  <c:v>#N/A</c:v>
                </c:pt>
                <c:pt idx="10">
                  <c:v>1199</c:v>
                </c:pt>
                <c:pt idx="11">
                  <c:v>#N/A</c:v>
                </c:pt>
                <c:pt idx="12">
                  <c:v>#N/A</c:v>
                </c:pt>
                <c:pt idx="13">
                  <c:v>998</c:v>
                </c:pt>
                <c:pt idx="14">
                  <c:v>#N/A</c:v>
                </c:pt>
              </c:numCache>
            </c:numRef>
          </c:val>
          <c:smooth val="0"/>
          <c:extLst>
            <c:ext xmlns:c16="http://schemas.microsoft.com/office/drawing/2014/chart" uri="{C3380CC4-5D6E-409C-BE32-E72D297353CC}">
              <c16:uniqueId val="{00000008-065D-4A69-A661-C7A6BC24FA3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18527</c:v>
                </c:pt>
                <c:pt idx="5">
                  <c:v>18588</c:v>
                </c:pt>
                <c:pt idx="8">
                  <c:v>18821</c:v>
                </c:pt>
                <c:pt idx="11">
                  <c:v>19346</c:v>
                </c:pt>
                <c:pt idx="14">
                  <c:v>19513</c:v>
                </c:pt>
              </c:numCache>
            </c:numRef>
          </c:val>
          <c:extLst>
            <c:ext xmlns:c16="http://schemas.microsoft.com/office/drawing/2014/chart" uri="{C3380CC4-5D6E-409C-BE32-E72D297353CC}">
              <c16:uniqueId val="{00000000-EEB3-4C09-9D69-92F2CB6CB85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15</c:v>
                </c:pt>
                <c:pt idx="5">
                  <c:v>7</c:v>
                </c:pt>
                <c:pt idx="8">
                  <c:v>2</c:v>
                </c:pt>
                <c:pt idx="11">
                  <c:v>1</c:v>
                </c:pt>
                <c:pt idx="14">
                  <c:v>0</c:v>
                </c:pt>
              </c:numCache>
            </c:numRef>
          </c:val>
          <c:extLst>
            <c:ext xmlns:c16="http://schemas.microsoft.com/office/drawing/2014/chart" uri="{C3380CC4-5D6E-409C-BE32-E72D297353CC}">
              <c16:uniqueId val="{00000001-EEB3-4C09-9D69-92F2CB6CB85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5725</c:v>
                </c:pt>
                <c:pt idx="5">
                  <c:v>6088</c:v>
                </c:pt>
                <c:pt idx="8">
                  <c:v>5673</c:v>
                </c:pt>
                <c:pt idx="11">
                  <c:v>5250</c:v>
                </c:pt>
                <c:pt idx="14">
                  <c:v>5300</c:v>
                </c:pt>
              </c:numCache>
            </c:numRef>
          </c:val>
          <c:extLst>
            <c:ext xmlns:c16="http://schemas.microsoft.com/office/drawing/2014/chart" uri="{C3380CC4-5D6E-409C-BE32-E72D297353CC}">
              <c16:uniqueId val="{00000002-EEB3-4C09-9D69-92F2CB6CB85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EB3-4C09-9D69-92F2CB6CB85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EB3-4C09-9D69-92F2CB6CB85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B3-4C09-9D69-92F2CB6CB85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3514</c:v>
                </c:pt>
                <c:pt idx="3">
                  <c:v>3411</c:v>
                </c:pt>
                <c:pt idx="6">
                  <c:v>2976</c:v>
                </c:pt>
                <c:pt idx="9">
                  <c:v>3093</c:v>
                </c:pt>
                <c:pt idx="12">
                  <c:v>3130</c:v>
                </c:pt>
              </c:numCache>
            </c:numRef>
          </c:val>
          <c:extLst>
            <c:ext xmlns:c16="http://schemas.microsoft.com/office/drawing/2014/chart" uri="{C3380CC4-5D6E-409C-BE32-E72D297353CC}">
              <c16:uniqueId val="{00000006-EEB3-4C09-9D69-92F2CB6CB85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123</c:v>
                </c:pt>
              </c:numCache>
            </c:numRef>
          </c:val>
          <c:extLst>
            <c:ext xmlns:c16="http://schemas.microsoft.com/office/drawing/2014/chart" uri="{C3380CC4-5D6E-409C-BE32-E72D297353CC}">
              <c16:uniqueId val="{00000007-EEB3-4C09-9D69-92F2CB6CB85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9479</c:v>
                </c:pt>
                <c:pt idx="3">
                  <c:v>9255</c:v>
                </c:pt>
                <c:pt idx="6">
                  <c:v>8589</c:v>
                </c:pt>
                <c:pt idx="9">
                  <c:v>8246</c:v>
                </c:pt>
                <c:pt idx="12">
                  <c:v>7417</c:v>
                </c:pt>
              </c:numCache>
            </c:numRef>
          </c:val>
          <c:extLst>
            <c:ext xmlns:c16="http://schemas.microsoft.com/office/drawing/2014/chart" uri="{C3380CC4-5D6E-409C-BE32-E72D297353CC}">
              <c16:uniqueId val="{00000008-EEB3-4C09-9D69-92F2CB6CB85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c:v>
                </c:pt>
                <c:pt idx="3">
                  <c:v>7</c:v>
                </c:pt>
                <c:pt idx="6">
                  <c:v>5</c:v>
                </c:pt>
                <c:pt idx="9">
                  <c:v>4</c:v>
                </c:pt>
                <c:pt idx="12">
                  <c:v>3</c:v>
                </c:pt>
              </c:numCache>
            </c:numRef>
          </c:val>
          <c:extLst>
            <c:ext xmlns:c16="http://schemas.microsoft.com/office/drawing/2014/chart" uri="{C3380CC4-5D6E-409C-BE32-E72D297353CC}">
              <c16:uniqueId val="{00000009-EEB3-4C09-9D69-92F2CB6CB85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21938</c:v>
                </c:pt>
                <c:pt idx="3">
                  <c:v>21844</c:v>
                </c:pt>
                <c:pt idx="6">
                  <c:v>22393</c:v>
                </c:pt>
                <c:pt idx="9">
                  <c:v>23601</c:v>
                </c:pt>
                <c:pt idx="12">
                  <c:v>24349</c:v>
                </c:pt>
              </c:numCache>
            </c:numRef>
          </c:val>
          <c:extLst>
            <c:ext xmlns:c16="http://schemas.microsoft.com/office/drawing/2014/chart" uri="{C3380CC4-5D6E-409C-BE32-E72D297353CC}">
              <c16:uniqueId val="{0000000A-EEB3-4C09-9D69-92F2CB6CB85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10671</c:v>
                </c:pt>
                <c:pt idx="2">
                  <c:v>#N/A</c:v>
                </c:pt>
                <c:pt idx="3">
                  <c:v>#N/A</c:v>
                </c:pt>
                <c:pt idx="4">
                  <c:v>9834</c:v>
                </c:pt>
                <c:pt idx="5">
                  <c:v>#N/A</c:v>
                </c:pt>
                <c:pt idx="6">
                  <c:v>#N/A</c:v>
                </c:pt>
                <c:pt idx="7">
                  <c:v>9468</c:v>
                </c:pt>
                <c:pt idx="8">
                  <c:v>#N/A</c:v>
                </c:pt>
                <c:pt idx="9">
                  <c:v>#N/A</c:v>
                </c:pt>
                <c:pt idx="10">
                  <c:v>10347</c:v>
                </c:pt>
                <c:pt idx="11">
                  <c:v>#N/A</c:v>
                </c:pt>
                <c:pt idx="12">
                  <c:v>#N/A</c:v>
                </c:pt>
                <c:pt idx="13">
                  <c:v>10208</c:v>
                </c:pt>
                <c:pt idx="14">
                  <c:v>#N/A</c:v>
                </c:pt>
              </c:numCache>
            </c:numRef>
          </c:val>
          <c:smooth val="0"/>
          <c:extLst>
            <c:ext xmlns:c16="http://schemas.microsoft.com/office/drawing/2014/chart" uri="{C3380CC4-5D6E-409C-BE32-E72D297353CC}">
              <c16:uniqueId val="{0000000B-EEB3-4C09-9D69-92F2CB6CB85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2928</c:v>
                </c:pt>
                <c:pt idx="1">
                  <c:v>3130</c:v>
                </c:pt>
                <c:pt idx="2">
                  <c:v>3259</c:v>
                </c:pt>
              </c:numCache>
            </c:numRef>
          </c:val>
          <c:extLst>
            <c:ext xmlns:c16="http://schemas.microsoft.com/office/drawing/2014/chart" uri="{C3380CC4-5D6E-409C-BE32-E72D297353CC}">
              <c16:uniqueId val="{00000000-BAC6-4097-8CC2-1EB2153FB2E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18</c:v>
                </c:pt>
                <c:pt idx="1">
                  <c:v>18</c:v>
                </c:pt>
                <c:pt idx="2">
                  <c:v>18</c:v>
                </c:pt>
              </c:numCache>
            </c:numRef>
          </c:val>
          <c:extLst>
            <c:ext xmlns:c16="http://schemas.microsoft.com/office/drawing/2014/chart" uri="{C3380CC4-5D6E-409C-BE32-E72D297353CC}">
              <c16:uniqueId val="{00000001-BAC6-4097-8CC2-1EB2153FB2E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2225</c:v>
                </c:pt>
                <c:pt idx="1">
                  <c:v>1619</c:v>
                </c:pt>
                <c:pt idx="2">
                  <c:v>1562</c:v>
                </c:pt>
              </c:numCache>
            </c:numRef>
          </c:val>
          <c:extLst>
            <c:ext xmlns:c16="http://schemas.microsoft.com/office/drawing/2014/chart" uri="{C3380CC4-5D6E-409C-BE32-E72D297353CC}">
              <c16:uniqueId val="{00000002-BAC6-4097-8CC2-1EB2153FB2E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{5B59A3F2-2681-4C45-993E-12701B21AEE6}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A4B-4861-9F38-6910EB1A923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{0C4B0E36-B43F-4FE2-95FC-7525D5402434}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4B-4861-9F38-6910EB1A923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{7764FD92-369E-42BB-B80F-5D4A468892E3}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4B-4861-9F38-6910EB1A923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{DC7DF045-A0FC-4591-9860-357A3EF03F8A}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4B-4861-9F38-6910EB1A923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{DFC2A78A-2ECF-4E90-8136-E66260DBA379}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4B-4861-9F38-6910EB1A923D}"/>
                </c:ext>
              </c:extLst>
            </c:dLbl>
            <c:dLbl>
              <c:idx val="8"/>
              <c:layout>
                <c:manualLayout>
                  <c:x val="-2.8500074116938248E-2"/>
                  <c:y val="-7.873353815942831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{F66EC74E-8075-49DF-888D-2316ACDED39F}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A4B-4861-9F38-6910EB1A923D}"/>
                </c:ext>
              </c:extLst>
            </c:dLbl>
            <c:dLbl>
              <c:idx val="16"/>
              <c:layout>
                <c:manualLayout>
                  <c:x val="-3.5790326822206495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{3C2595AB-45DB-4ABF-BFEE-A1F0A20B2359}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A4B-4861-9F38-6910EB1A923D}"/>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{8D14861D-4EB1-4FB9-B9BA-EC924AD02BE0}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A4B-4861-9F38-6910EB1A923D}"/>
                </c:ext>
              </c:extLst>
            </c:dLbl>
            <c:dLbl>
              <c:idx val="32"/>
              <c:layout>
                <c:manualLayout>
                  <c:x val="-3.2015750650234161E-2"/>
                  <c:y val="-5.0744546052302053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{86BB4ED6-D0F2-4BE2-A439-6974A8EDD8E3}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A4B-4861-9F38-6910EB1A923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70.7</c:v>
                </c:pt>
                <c:pt idx="8">
                  <c:v>71.5</c:v>
                </c:pt>
                <c:pt idx="16">
                  <c:v>72.2</c:v>
                </c:pt>
                <c:pt idx="24">
                  <c:v>73.2</c:v>
                </c:pt>
                <c:pt idx="32">
                  <c:v>71.900000000000006</c:v>
                </c:pt>
              </c:numCache>
            </c:numRef>
          </c:xVal>
          <c:yVal>
            <c:numRef>
              <c:f>公会計指標分析・財政指標組合せ分析表!$BP$51:$DC$51</c:f>
              <c:numCache>
                <c:formatCode>#,##0.0;"▲ "#,##0.0</c:formatCode>
                <c:ptCount val="40"/>
                <c:pt idx="0">
                  <c:v>88.3</c:v>
                </c:pt>
                <c:pt idx="8">
                  <c:v>81.5</c:v>
                </c:pt>
                <c:pt idx="16">
                  <c:v>78.2</c:v>
                </c:pt>
                <c:pt idx="24">
                  <c:v>86.6</c:v>
                </c:pt>
                <c:pt idx="32">
                  <c:v>82.8</c:v>
                </c:pt>
              </c:numCache>
            </c:numRef>
          </c:yVal>
          <c:smooth val="0"/>
          <c:extLst>
            <c:ext xmlns:c16="http://schemas.microsoft.com/office/drawing/2014/chart" uri="{C3380CC4-5D6E-409C-BE32-E72D297353CC}">
              <c16:uniqueId val="{00000009-5A4B-4861-9F38-6910EB1A923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{2B3B51C3-C46F-4B2B-BDE4-0C62A97255C1}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A4B-4861-9F38-6910EB1A923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{A8E66C30-3939-4E05-AB74-6F37E2463D94}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4B-4861-9F38-6910EB1A923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{B2308623-A0E1-47AA-9C12-B1631F0DEDAE}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4B-4861-9F38-6910EB1A923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{B3DFB06F-4676-449A-B7A5-288C2DAD3FC2}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4B-4861-9F38-6910EB1A923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{F94E4525-A9C2-489B-A178-8D5BE9278CD5}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4B-4861-9F38-6910EB1A923D}"/>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{CD9D6C48-1C79-45E7-99D3-A3C1B9590288}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A4B-4861-9F38-6910EB1A923D}"/>
                </c:ext>
              </c:extLst>
            </c:dLbl>
            <c:dLbl>
              <c:idx val="16"/>
              <c:layout>
                <c:manualLayout>
                  <c:x val="-3.2145200469572303E-2"/>
                  <c:y val="-4.598054542851672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{C850F809-1CAF-4A83-BAC4-6D9233DC457C}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A4B-4861-9F38-6910EB1A923D}"/>
                </c:ext>
              </c:extLst>
            </c:dLbl>
            <c:dLbl>
              <c:idx val="24"/>
              <c:layout>
                <c:manualLayout>
                  <c:x val="-4.4109043052767472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{F4692B17-163C-433C-A0A1-2519F0597729}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A4B-4861-9F38-6910EB1A923D}"/>
                </c:ext>
              </c:extLst>
            </c:dLbl>
            <c:dLbl>
              <c:idx val="32"/>
              <c:layout>
                <c:manualLayout>
                  <c:x val="-1.9922458247700982E-2"/>
                  <c:y val="-8.3497538783213643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{C2D3C99E-C7C6-44EE-85AD-2CEC1250F66C}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A4B-4861-9F38-6910EB1A923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5A4B-4861-9F38-6910EB1A923D}"/>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{91C6005A-6FCE-4A6A-B9EE-F20EA1407ED4}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C87-40E9-AB81-AFAB932E5AF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{084F99DF-16C8-4CD4-9C8D-691A06FE5222}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C87-40E9-AB81-AFAB932E5AF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{DDCC5AEC-EEB8-47B1-A8A9-76D64B761B79}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C87-40E9-AB81-AFAB932E5AF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{5914C7A7-D1E4-416F-9F40-2DB04AADECAC}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C87-40E9-AB81-AFAB932E5AF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{3AC7B80B-A22C-4439-AA0C-9C0C1788173A}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C87-40E9-AB81-AFAB932E5AF9}"/>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{EB0E353A-3C88-4B54-9DA3-AB05312891F5}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C87-40E9-AB81-AFAB932E5AF9}"/>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{9E282D25-1AB8-4648-A0F9-1FEFD61B3734}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C87-40E9-AB81-AFAB932E5AF9}"/>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{130FFB69-4146-4E0A-B0EE-E151FBD27826}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C87-40E9-AB81-AFAB932E5AF9}"/>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{0ACF7335-F071-4F71-8A55-434569CD1F76}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C87-40E9-AB81-AFAB932E5AF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12.2</c:v>
                </c:pt>
                <c:pt idx="8">
                  <c:v>11.7</c:v>
                </c:pt>
                <c:pt idx="16">
                  <c:v>11</c:v>
                </c:pt>
                <c:pt idx="24">
                  <c:v>10.5</c:v>
                </c:pt>
                <c:pt idx="32">
                  <c:v>9.4</c:v>
                </c:pt>
              </c:numCache>
            </c:numRef>
          </c:xVal>
          <c:yVal>
            <c:numRef>
              <c:f>公会計指標分析・財政指標組合せ分析表!$BP$73:$DC$73</c:f>
              <c:numCache>
                <c:formatCode>#,##0.0;"▲ "#,##0.0</c:formatCode>
                <c:ptCount val="40"/>
                <c:pt idx="0">
                  <c:v>88.3</c:v>
                </c:pt>
                <c:pt idx="8">
                  <c:v>81.5</c:v>
                </c:pt>
                <c:pt idx="16">
                  <c:v>78.2</c:v>
                </c:pt>
                <c:pt idx="24">
                  <c:v>86.6</c:v>
                </c:pt>
                <c:pt idx="32">
                  <c:v>82.8</c:v>
                </c:pt>
              </c:numCache>
            </c:numRef>
          </c:yVal>
          <c:smooth val="0"/>
          <c:extLst>
            <c:ext xmlns:c16="http://schemas.microsoft.com/office/drawing/2014/chart" uri="{C3380CC4-5D6E-409C-BE32-E72D297353CC}">
              <c16:uniqueId val="{00000009-5C87-40E9-AB81-AFAB932E5AF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{669BF53F-3894-401A-944C-48437D9FFA39}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C87-40E9-AB81-AFAB932E5AF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{EE1E07A2-2C72-4062-8866-CFD4F52DDB94}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C87-40E9-AB81-AFAB932E5AF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{011E0A90-B02A-45D4-A74F-92B7EA459062}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C87-40E9-AB81-AFAB932E5AF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{255C7116-B579-4643-BB65-5A1F419C73A2}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C87-40E9-AB81-AFAB932E5AF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{ABF9596D-609B-4E1B-8264-CF66F2E98E27}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C87-40E9-AB81-AFAB932E5AF9}"/>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{54D9C5A2-4097-48BC-BC60-34DC34A76AAD}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C87-40E9-AB81-AFAB932E5AF9}"/>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{F0331BC3-DC8A-4B43-AB72-3AEC061791B2}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C87-40E9-AB81-AFAB932E5AF9}"/>
                </c:ext>
              </c:extLst>
            </c:dLbl>
            <c:dLbl>
              <c:idx val="24"/>
              <c:layout>
                <c:manualLayout>
                  <c:x val="-3.4310845302750574E-2"/>
                  <c:y val="-4.5227195978921962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{623F3547-4FE1-4845-AA71-818E93580692}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C87-40E9-AB81-AFAB932E5AF9}"/>
                </c:ext>
              </c:extLst>
            </c:dLbl>
            <c:dLbl>
              <c:idx val="32"/>
              <c:layout>
                <c:manualLayout>
                  <c:x val="-2.8829840147400729E-2"/>
                  <c:y val="-7.9605755709096532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{910E3E81-8BBF-4DBD-9DB4-6372BE323349}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C87-40E9-AB81-AFAB932E5AF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5C87-40E9-AB81-AFAB932E5AF9}"/>
            </c:ext>
          </c:extLst>
        </c:ser>
        <c:dLbls>
          <c:showLegendKey val="0"/>
          <c:showVal val="1"/>
          <c:showCatName val="0"/>
          <c:showSerName val="0"/>
          <c:showPercent val="0"/>
          <c:showBubbleSize val="0"/>
        </c:dLbls>
        <c:axId val="84219776"/>
        <c:axId val="84234240"/>
      </c:scatterChart>
      <c:valAx>
        <c:axId val="84219776"/>
        <c:scaling>
          <c:orientation val="maxMin"/>
          <c:max val="13"/>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香川県坂出市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＜元利償還金＞</a:t>
          </a:r>
        </a:p>
        <a:p>
          <a:r>
            <a:rPr kumimoji="1" lang="ja-JP" altLang="en-US" sz="900">
              <a:latin typeface="ＭＳ ゴシック" pitchFamily="49" charset="-128"/>
              <a:ea typeface="ＭＳ ゴシック" pitchFamily="49" charset="-128"/>
            </a:rPr>
            <a:t>平成</a:t>
          </a:r>
          <a:r>
            <a:rPr kumimoji="1" lang="en-US" altLang="ja-JP" sz="900">
              <a:latin typeface="ＭＳ ゴシック" pitchFamily="49" charset="-128"/>
              <a:ea typeface="ＭＳ ゴシック" pitchFamily="49" charset="-128"/>
            </a:rPr>
            <a:t>17</a:t>
          </a:r>
          <a:r>
            <a:rPr kumimoji="1" lang="ja-JP" altLang="en-US" sz="900">
              <a:latin typeface="ＭＳ ゴシック" pitchFamily="49" charset="-128"/>
              <a:ea typeface="ＭＳ ゴシック" pitchFamily="49" charset="-128"/>
            </a:rPr>
            <a:t>年度にて坂出駅周辺整備主要プロジェクト等の大規模事業が終了しており、元利償還金は減少傾向にある。今後は事業の厳しい取捨選択を行い、市債の新規発行を極力抑制し将来に過大な負担を残さないよう努める。</a:t>
          </a:r>
        </a:p>
        <a:p>
          <a:endParaRPr kumimoji="1" lang="ja-JP" altLang="en-US"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＜公営企業債の元利償還金に対する繰入金＞</a:t>
          </a:r>
        </a:p>
        <a:p>
          <a:r>
            <a:rPr kumimoji="1" lang="ja-JP" altLang="en-US" sz="900">
              <a:latin typeface="ＭＳ ゴシック" pitchFamily="49" charset="-128"/>
              <a:ea typeface="ＭＳ ゴシック" pitchFamily="49" charset="-128"/>
            </a:rPr>
            <a:t>主な構成要素となっている病院事業会計については、新病院建設（平成</a:t>
          </a:r>
          <a:r>
            <a:rPr kumimoji="1" lang="en-US" altLang="ja-JP" sz="900">
              <a:latin typeface="ＭＳ ゴシック" pitchFamily="49" charset="-128"/>
              <a:ea typeface="ＭＳ ゴシック" pitchFamily="49" charset="-128"/>
            </a:rPr>
            <a:t>26</a:t>
          </a:r>
          <a:r>
            <a:rPr kumimoji="1" lang="ja-JP" altLang="en-US" sz="900">
              <a:latin typeface="ＭＳ ゴシック" pitchFamily="49" charset="-128"/>
              <a:ea typeface="ＭＳ ゴシック" pitchFamily="49" charset="-128"/>
            </a:rPr>
            <a:t>年度完了）に伴う医療機器整備事業債の元金償還が終了となる一方で、施設整備事業債の元金償還が開始となり繰入金が同程度となっているが、下水道事業会計については、令和</a:t>
          </a:r>
          <a:r>
            <a:rPr kumimoji="1" lang="en-US" altLang="ja-JP" sz="900">
              <a:latin typeface="ＭＳ ゴシック" pitchFamily="49" charset="-128"/>
              <a:ea typeface="ＭＳ ゴシック" pitchFamily="49" charset="-128"/>
            </a:rPr>
            <a:t>2</a:t>
          </a:r>
          <a:r>
            <a:rPr kumimoji="1" lang="ja-JP" altLang="en-US" sz="900">
              <a:latin typeface="ＭＳ ゴシック" pitchFamily="49" charset="-128"/>
              <a:ea typeface="ＭＳ ゴシック" pitchFamily="49" charset="-128"/>
            </a:rPr>
            <a:t>年</a:t>
          </a:r>
          <a:r>
            <a:rPr kumimoji="1" lang="en-US" altLang="ja-JP" sz="900">
              <a:latin typeface="ＭＳ ゴシック" pitchFamily="49" charset="-128"/>
              <a:ea typeface="ＭＳ ゴシック" pitchFamily="49" charset="-128"/>
            </a:rPr>
            <a:t>4</a:t>
          </a:r>
          <a:r>
            <a:rPr kumimoji="1" lang="ja-JP" altLang="en-US" sz="900">
              <a:latin typeface="ＭＳ ゴシック" pitchFamily="49" charset="-128"/>
              <a:ea typeface="ＭＳ ゴシック" pitchFamily="49" charset="-128"/>
            </a:rPr>
            <a:t>月からの地方公営企業法の一部適用に伴う繰入金の算出方法変更により，減少している。</a:t>
          </a:r>
        </a:p>
        <a:p>
          <a:endParaRPr kumimoji="1" lang="ja-JP" altLang="en-US"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＜実質公債費比率の分子＞</a:t>
          </a:r>
        </a:p>
        <a:p>
          <a:r>
            <a:rPr kumimoji="1" lang="ja-JP" altLang="en-US" sz="900">
              <a:latin typeface="ＭＳ ゴシック" pitchFamily="49" charset="-128"/>
              <a:ea typeface="ＭＳ ゴシック" pitchFamily="49" charset="-128"/>
            </a:rPr>
            <a:t>主に元利償還金の減少に伴い、減少傾向にある。</a:t>
          </a:r>
        </a:p>
        <a:p>
          <a:endParaRPr kumimoji="1" lang="ja-JP" altLang="en-US"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＜今後の対応＞</a:t>
          </a:r>
        </a:p>
        <a:p>
          <a:r>
            <a:rPr kumimoji="1" lang="ja-JP" altLang="en-US" sz="900">
              <a:latin typeface="ＭＳ ゴシック" pitchFamily="49" charset="-128"/>
              <a:ea typeface="ＭＳ ゴシック" pitchFamily="49" charset="-128"/>
            </a:rPr>
            <a:t>早期健全化基準未満であるが、今後とも市債の新規発行を極力抑制し、実質公債費比率が</a:t>
          </a:r>
          <a:r>
            <a:rPr kumimoji="1" lang="en-US" altLang="ja-JP" sz="900">
              <a:latin typeface="ＭＳ ゴシック" pitchFamily="49" charset="-128"/>
              <a:ea typeface="ＭＳ ゴシック" pitchFamily="49" charset="-128"/>
            </a:rPr>
            <a:t>12</a:t>
          </a:r>
          <a:r>
            <a:rPr kumimoji="1" lang="ja-JP" altLang="en-US" sz="900">
              <a:latin typeface="ＭＳ ゴシック" pitchFamily="49" charset="-128"/>
              <a:ea typeface="ＭＳ ゴシック" pitchFamily="49" charset="-128"/>
            </a:rPr>
            <a:t>％を超えないように努める。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満期一括償還地方債を発行していないため、その財源として積み立てた減債基金残高はない。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香川県坂出市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＜一般会計等に係る地方債現在高＞</a:t>
          </a:r>
        </a:p>
        <a:p>
          <a:r>
            <a:rPr kumimoji="1" lang="ja-JP" altLang="en-US" sz="1200">
              <a:latin typeface="ＭＳ ゴシック" pitchFamily="49" charset="-128"/>
              <a:ea typeface="ＭＳ ゴシック" pitchFamily="49" charset="-128"/>
            </a:rPr>
            <a:t>主に臨時財政対策債や，平成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年度より着手した新庁舎建設事業の進捗に伴い増加している。</a:t>
          </a: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＜公営企業債等繰入見込額＞</a:t>
          </a:r>
        </a:p>
        <a:p>
          <a:r>
            <a:rPr kumimoji="1" lang="ja-JP" altLang="en-US" sz="1200">
              <a:latin typeface="ＭＳ ゴシック" pitchFamily="49" charset="-128"/>
              <a:ea typeface="ＭＳ ゴシック" pitchFamily="49" charset="-128"/>
            </a:rPr>
            <a:t>主に下水道事業会計における繰入金の減少により、公営企業債等繰入見込額は減少傾向となっている。</a:t>
          </a: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＜将来負担比率の分子＞</a:t>
          </a:r>
        </a:p>
        <a:p>
          <a:r>
            <a:rPr kumimoji="1" lang="ja-JP" altLang="en-US" sz="1200">
              <a:latin typeface="ＭＳ ゴシック" pitchFamily="49" charset="-128"/>
              <a:ea typeface="ＭＳ ゴシック" pitchFamily="49" charset="-128"/>
            </a:rPr>
            <a:t>主に一般会計等に係る地方債現在高は増加しているものの，公営企業債等繰入見込額の減少額が大きく，全体としては減少傾向となっている。</a:t>
          </a: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＜今後の対応＞</a:t>
          </a:r>
        </a:p>
        <a:p>
          <a:r>
            <a:rPr kumimoji="1" lang="ja-JP" altLang="en-US" sz="1200">
              <a:latin typeface="ＭＳ ゴシック" pitchFamily="49" charset="-128"/>
              <a:ea typeface="ＭＳ ゴシック" pitchFamily="49" charset="-128"/>
            </a:rPr>
            <a:t>早期健全化基準未満であるが、第６次坂出市行財政改革大綱に基づき、市債残高の逓減などに取り組み、比率のさらなる改善に努める。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香川県坂出市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億円となっており，前年度末から約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主な増要因としては，公共施設等総合管理基金の創設に伴い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百万円を新たに積み立てたこと，財政調整基金が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百万円増加したこと，ふるさと坂出応援寄付基金が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百万円増加したことが挙げられ，主な減要因としては，新庁舎建設に伴い，庁舎建設基金が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百万円減少したことが挙げられる。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百万円を取り崩し，残余については、令和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年度に創設した公共施設等総合管理基金に全額繰り入れる予定としている。一方で，ふるさと寄附金の増加に伴うふるさと坂出応援寄付基金の増や積み増しに伴う公共施設等総合管理基金の増が予想される。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・ふるさと坂出応援寄付基金：寄附金を基として、豊かで活力のあるふるさとづくりに資する経費へ充当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・庁舎建設基金：庁舎建設に要する経費へ充当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・公共施設等総合管理基金：公共施設等の更新，統廃合，長寿命化等に要する経費へ充当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・ふるさと坂出応援寄付基金：豊かで活力のあるふるさとづくりに資する経費の財源として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・庁舎建設基金：基金運用収入を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百万円積み立てた一方で、庁舎建設事業（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・ふるさと坂出応援寄付基金：今後も豊かで活力のあるふるさとづくりに資する経費の財源として取崩予定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年度までに庁舎建設に要する経費について取り崩し、残余については公共施設等総合管理基金に全額繰り入れる予定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・公共施設等総合管理基金：今後も公共施設等の更新，統廃合，長寿命化等に要する経費へ充当予定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年度末残高は、令和元年度末と比較し、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主な要因としては，普通建設事業費の減少や国庫支出金等の歳入増の影響で基金の取崩の必要が無くなり，決算剰余金および基金運用収入を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百万円積み立てたことによるものである。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引き続き社会保障費の増大に伴う扶助費や介護保険特別会計への繰出金の増加傾向などから、基金残高の減少が予想される。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基金運用収入を積み立てたことによる増加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現時点において、大規模な積立・取崩の予定はなし。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52,142
51,116
92.49
30,344,223
29,960,132
300,894
13,775,579
24,349,320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有形固定資産減価償却率は本庁舎の建設及び旧庁舎の解体により前年度より低下したものの，類似団体より高い水準にある。主な要因としては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学校施設，公営住宅，市立体育館の老朽化が進んでいることがあげられる。本市では，平成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年度に公共施設等総合管理計画を策定しており，当該計画に基づき老朽化した施設の集約化・複合化や除却を今後進めていく。さらに，それぞれの公共施設等について個別施設計画を令和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年度に策定しており，当該計画に基づいた施設の維持管理を適切に進めていく。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xdr:cNvCxnSpPr/>
      </xdr:nvCxnSpPr>
      <xdr:spPr>
        <a:xfrm flipV="1">
          <a:off x="4760595" y="4451350"/>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6" name="有形固定資産減価償却率最小値テキスト"/>
        <xdr:cNvSpPr txBox="1"/>
      </xdr:nvSpPr>
      <xdr:spPr>
        <a:xfrm>
          <a:off x="4813300" y="581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xdr:cNvCxnSpPr/>
      </xdr:nvCxnSpPr>
      <xdr:spPr>
        <a:xfrm>
          <a:off x="46736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68" name="有形固定資産減価償却率最大値テキスト"/>
        <xdr:cNvSpPr txBox="1"/>
      </xdr:nvSpPr>
      <xdr:spPr>
        <a:xfrm>
          <a:off x="4813300" y="422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xdr:cNvCxnSpPr/>
      </xdr:nvCxnSpPr>
      <xdr:spPr>
        <a:xfrm>
          <a:off x="4673600" y="445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70" name="有形固定資産減価償却率平均値テキスト"/>
        <xdr:cNvSpPr txBox="1"/>
      </xdr:nvSpPr>
      <xdr:spPr>
        <a:xfrm>
          <a:off x="4813300" y="5097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xdr:cNvSpPr/>
      </xdr:nvSpPr>
      <xdr:spPr>
        <a:xfrm>
          <a:off x="4711700" y="524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40005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xdr:cNvSpPr/>
      </xdr:nvSpPr>
      <xdr:spPr>
        <a:xfrm>
          <a:off x="32385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4" name="フローチャート: 判断 73"/>
        <xdr:cNvSpPr/>
      </xdr:nvSpPr>
      <xdr:spPr>
        <a:xfrm>
          <a:off x="2476500" y="51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5" name="フローチャート: 判断 74"/>
        <xdr:cNvSpPr/>
      </xdr:nvSpPr>
      <xdr:spPr>
        <a:xfrm>
          <a:off x="1714500" y="510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151977</xdr:rowOff>
    </xdr:from>
    <xdr:to>
      <xdr:col>23</xdr:col>
      <xdr:colOff>136525</xdr:colOff>
      <xdr:row>33</xdr:row>
      <xdr:rowOff>82127</xdr:rowOff>
    </xdr:to>
    <xdr:sp macro="" textlink="">
      <xdr:nvSpPr>
        <xdr:cNvPr id="81" name="楕円 80"/>
        <xdr:cNvSpPr/>
      </xdr:nvSpPr>
      <xdr:spPr>
        <a:xfrm>
          <a:off x="4711700" y="563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66904</xdr:rowOff>
    </xdr:from>
    <xdr:ext cx="405111" cy="259045"/>
    <xdr:sp macro="" textlink="">
      <xdr:nvSpPr>
        <xdr:cNvPr id="82" name="有形固定資産減価償却率該当値テキスト"/>
        <xdr:cNvSpPr txBox="1"/>
      </xdr:nvSpPr>
      <xdr:spPr>
        <a:xfrm>
          <a:off x="4813300" y="5553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27305</xdr:rowOff>
    </xdr:from>
    <xdr:to>
      <xdr:col>19</xdr:col>
      <xdr:colOff>187325</xdr:colOff>
      <xdr:row>33</xdr:row>
      <xdr:rowOff>128905</xdr:rowOff>
    </xdr:to>
    <xdr:sp macro="" textlink="">
      <xdr:nvSpPr>
        <xdr:cNvPr id="83" name="楕円 82"/>
        <xdr:cNvSpPr/>
      </xdr:nvSpPr>
      <xdr:spPr>
        <a:xfrm>
          <a:off x="4000500" y="568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31327</xdr:rowOff>
    </xdr:from>
    <xdr:to>
      <xdr:col>23</xdr:col>
      <xdr:colOff>85725</xdr:colOff>
      <xdr:row>33</xdr:row>
      <xdr:rowOff>78105</xdr:rowOff>
    </xdr:to>
    <xdr:cxnSp macro="">
      <xdr:nvCxnSpPr>
        <xdr:cNvPr id="84" name="直線コネクタ 83"/>
        <xdr:cNvCxnSpPr/>
      </xdr:nvCxnSpPr>
      <xdr:spPr>
        <a:xfrm flipV="1">
          <a:off x="4051300" y="5689177"/>
          <a:ext cx="711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162772</xdr:rowOff>
    </xdr:from>
    <xdr:to>
      <xdr:col>15</xdr:col>
      <xdr:colOff>187325</xdr:colOff>
      <xdr:row>33</xdr:row>
      <xdr:rowOff>92921</xdr:rowOff>
    </xdr:to>
    <xdr:sp macro="" textlink="">
      <xdr:nvSpPr>
        <xdr:cNvPr id="85" name="楕円 84"/>
        <xdr:cNvSpPr/>
      </xdr:nvSpPr>
      <xdr:spPr>
        <a:xfrm>
          <a:off x="3238500" y="56491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42122</xdr:rowOff>
    </xdr:from>
    <xdr:to>
      <xdr:col>19</xdr:col>
      <xdr:colOff>136525</xdr:colOff>
      <xdr:row>33</xdr:row>
      <xdr:rowOff>78105</xdr:rowOff>
    </xdr:to>
    <xdr:cxnSp macro="">
      <xdr:nvCxnSpPr>
        <xdr:cNvPr id="86" name="直線コネクタ 85"/>
        <xdr:cNvCxnSpPr/>
      </xdr:nvCxnSpPr>
      <xdr:spPr>
        <a:xfrm>
          <a:off x="3289300" y="5699972"/>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137583</xdr:rowOff>
    </xdr:from>
    <xdr:to>
      <xdr:col>11</xdr:col>
      <xdr:colOff>187325</xdr:colOff>
      <xdr:row>33</xdr:row>
      <xdr:rowOff>67733</xdr:rowOff>
    </xdr:to>
    <xdr:sp macro="" textlink="">
      <xdr:nvSpPr>
        <xdr:cNvPr id="87" name="楕円 86"/>
        <xdr:cNvSpPr/>
      </xdr:nvSpPr>
      <xdr:spPr>
        <a:xfrm>
          <a:off x="2476500" y="562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16933</xdr:rowOff>
    </xdr:from>
    <xdr:to>
      <xdr:col>15</xdr:col>
      <xdr:colOff>136525</xdr:colOff>
      <xdr:row>33</xdr:row>
      <xdr:rowOff>42122</xdr:rowOff>
    </xdr:to>
    <xdr:cxnSp macro="">
      <xdr:nvCxnSpPr>
        <xdr:cNvPr id="88" name="直線コネクタ 87"/>
        <xdr:cNvCxnSpPr/>
      </xdr:nvCxnSpPr>
      <xdr:spPr>
        <a:xfrm>
          <a:off x="2527300" y="5674783"/>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108797</xdr:rowOff>
    </xdr:from>
    <xdr:to>
      <xdr:col>7</xdr:col>
      <xdr:colOff>187325</xdr:colOff>
      <xdr:row>33</xdr:row>
      <xdr:rowOff>38947</xdr:rowOff>
    </xdr:to>
    <xdr:sp macro="" textlink="">
      <xdr:nvSpPr>
        <xdr:cNvPr id="89" name="楕円 88"/>
        <xdr:cNvSpPr/>
      </xdr:nvSpPr>
      <xdr:spPr>
        <a:xfrm>
          <a:off x="1714500" y="559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159597</xdr:rowOff>
    </xdr:from>
    <xdr:to>
      <xdr:col>11</xdr:col>
      <xdr:colOff>136525</xdr:colOff>
      <xdr:row>33</xdr:row>
      <xdr:rowOff>16933</xdr:rowOff>
    </xdr:to>
    <xdr:cxnSp macro="">
      <xdr:nvCxnSpPr>
        <xdr:cNvPr id="90" name="直線コネクタ 89"/>
        <xdr:cNvCxnSpPr/>
      </xdr:nvCxnSpPr>
      <xdr:spPr>
        <a:xfrm>
          <a:off x="1765300" y="5645997"/>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1" name="n_1aveValue有形固定資産減価償却率"/>
        <xdr:cNvSpPr txBox="1"/>
      </xdr:nvSpPr>
      <xdr:spPr>
        <a:xfrm>
          <a:off x="3836044" y="502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92" name="n_2aveValue有形固定資産減価償却率"/>
        <xdr:cNvSpPr txBox="1"/>
      </xdr:nvSpPr>
      <xdr:spPr>
        <a:xfrm>
          <a:off x="3086744" y="497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93" name="n_3aveValue有形固定資産減価償却率"/>
        <xdr:cNvSpPr txBox="1"/>
      </xdr:nvSpPr>
      <xdr:spPr>
        <a:xfrm>
          <a:off x="2324744" y="49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94" name="n_4aveValue有形固定資産減価償却率"/>
        <xdr:cNvSpPr txBox="1"/>
      </xdr:nvSpPr>
      <xdr:spPr>
        <a:xfrm>
          <a:off x="1562744" y="4884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120032</xdr:rowOff>
    </xdr:from>
    <xdr:ext cx="405111" cy="259045"/>
    <xdr:sp macro="" textlink="">
      <xdr:nvSpPr>
        <xdr:cNvPr id="95" name="n_1mainValue有形固定資産減価償却率"/>
        <xdr:cNvSpPr txBox="1"/>
      </xdr:nvSpPr>
      <xdr:spPr>
        <a:xfrm>
          <a:off x="3836044" y="5777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84048</xdr:rowOff>
    </xdr:from>
    <xdr:ext cx="405111" cy="259045"/>
    <xdr:sp macro="" textlink="">
      <xdr:nvSpPr>
        <xdr:cNvPr id="96" name="n_2mainValue有形固定資産減価償却率"/>
        <xdr:cNvSpPr txBox="1"/>
      </xdr:nvSpPr>
      <xdr:spPr>
        <a:xfrm>
          <a:off x="3086744" y="5741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58860</xdr:rowOff>
    </xdr:from>
    <xdr:ext cx="405111" cy="259045"/>
    <xdr:sp macro="" textlink="">
      <xdr:nvSpPr>
        <xdr:cNvPr id="97" name="n_3mainValue有形固定資産減価償却率"/>
        <xdr:cNvSpPr txBox="1"/>
      </xdr:nvSpPr>
      <xdr:spPr>
        <a:xfrm>
          <a:off x="2324744" y="5716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30074</xdr:rowOff>
    </xdr:from>
    <xdr:ext cx="405111" cy="259045"/>
    <xdr:sp macro="" textlink="">
      <xdr:nvSpPr>
        <xdr:cNvPr id="98" name="n_4mainValue有形固定資産減価償却率"/>
        <xdr:cNvSpPr txBox="1"/>
      </xdr:nvSpPr>
      <xdr:spPr>
        <a:xfrm>
          <a:off x="1562744" y="5687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債務償還比率は，臨時財政対策債発行可能額を含む経常一般財源等が増加したことなどを要因として，前年度と比較して</a:t>
          </a:r>
          <a:r>
            <a:rPr kumimoji="1" lang="en-US" altLang="ja-JP" sz="1100">
              <a:latin typeface="ＭＳ Ｐゴシック" panose="020B0600070205080204" pitchFamily="50" charset="-128"/>
              <a:ea typeface="ＭＳ Ｐゴシック" panose="020B0600070205080204" pitchFamily="50" charset="-128"/>
            </a:rPr>
            <a:t>29.7</a:t>
          </a:r>
          <a:r>
            <a:rPr kumimoji="1" lang="ja-JP" altLang="en-US" sz="1100">
              <a:latin typeface="ＭＳ Ｐゴシック" panose="020B0600070205080204" pitchFamily="50" charset="-128"/>
              <a:ea typeface="ＭＳ Ｐゴシック" panose="020B0600070205080204" pitchFamily="50" charset="-128"/>
            </a:rPr>
            <a:t>ポイント改善したものの，類似団体平均よりも高い。主な要因としては，将来負担額の中で一番大きな割合を占める地方債残高において，平成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年度に着手した新庁舎建設事業を中心に地方債を発行したことにより残高が増大したことや，公営企業債等繰入見込額も増加するなど将来負担額が多額となっていることが挙げられる。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7" name="直線コネクタ 126"/>
        <xdr:cNvCxnSpPr/>
      </xdr:nvCxnSpPr>
      <xdr:spPr>
        <a:xfrm flipV="1">
          <a:off x="14793595" y="4541308"/>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8" name="債務償還比率最小値テキスト"/>
        <xdr:cNvSpPr txBox="1"/>
      </xdr:nvSpPr>
      <xdr:spPr>
        <a:xfrm>
          <a:off x="14846300" y="6015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9" name="直線コネクタ 128"/>
        <xdr:cNvCxnSpPr/>
      </xdr:nvCxnSpPr>
      <xdr:spPr>
        <a:xfrm>
          <a:off x="14706600" y="6012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131532</xdr:rowOff>
    </xdr:from>
    <xdr:ext cx="469744" cy="259045"/>
    <xdr:sp macro="" textlink="">
      <xdr:nvSpPr>
        <xdr:cNvPr id="132" name="債務償還比率平均値テキスト"/>
        <xdr:cNvSpPr txBox="1"/>
      </xdr:nvSpPr>
      <xdr:spPr>
        <a:xfrm>
          <a:off x="14846300" y="51035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3" name="フローチャート: 判断 132"/>
        <xdr:cNvSpPr/>
      </xdr:nvSpPr>
      <xdr:spPr>
        <a:xfrm>
          <a:off x="14744700" y="525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4" name="フローチャート: 判断 133"/>
        <xdr:cNvSpPr/>
      </xdr:nvSpPr>
      <xdr:spPr>
        <a:xfrm>
          <a:off x="14033500" y="525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5" name="フローチャート: 判断 134"/>
        <xdr:cNvSpPr/>
      </xdr:nvSpPr>
      <xdr:spPr>
        <a:xfrm>
          <a:off x="13271500" y="52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6" name="フローチャート: 判断 135"/>
        <xdr:cNvSpPr/>
      </xdr:nvSpPr>
      <xdr:spPr>
        <a:xfrm>
          <a:off x="12509500" y="525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7" name="フローチャート: 判断 136"/>
        <xdr:cNvSpPr/>
      </xdr:nvSpPr>
      <xdr:spPr>
        <a:xfrm>
          <a:off x="11747500" y="526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29203</xdr:rowOff>
    </xdr:from>
    <xdr:to>
      <xdr:col>76</xdr:col>
      <xdr:colOff>73025</xdr:colOff>
      <xdr:row>31</xdr:row>
      <xdr:rowOff>130803</xdr:rowOff>
    </xdr:to>
    <xdr:sp macro="" textlink="">
      <xdr:nvSpPr>
        <xdr:cNvPr id="143" name="楕円 142"/>
        <xdr:cNvSpPr/>
      </xdr:nvSpPr>
      <xdr:spPr>
        <a:xfrm>
          <a:off x="14744700" y="534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7630</xdr:rowOff>
    </xdr:from>
    <xdr:ext cx="469744" cy="259045"/>
    <xdr:sp macro="" textlink="">
      <xdr:nvSpPr>
        <xdr:cNvPr id="144" name="債務償還比率該当値テキスト"/>
        <xdr:cNvSpPr txBox="1"/>
      </xdr:nvSpPr>
      <xdr:spPr>
        <a:xfrm>
          <a:off x="14846300" y="532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64826</xdr:rowOff>
    </xdr:from>
    <xdr:to>
      <xdr:col>72</xdr:col>
      <xdr:colOff>123825</xdr:colOff>
      <xdr:row>31</xdr:row>
      <xdr:rowOff>166426</xdr:rowOff>
    </xdr:to>
    <xdr:sp macro="" textlink="">
      <xdr:nvSpPr>
        <xdr:cNvPr id="145" name="楕円 144"/>
        <xdr:cNvSpPr/>
      </xdr:nvSpPr>
      <xdr:spPr>
        <a:xfrm>
          <a:off x="14033500" y="537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80003</xdr:rowOff>
    </xdr:from>
    <xdr:to>
      <xdr:col>76</xdr:col>
      <xdr:colOff>22225</xdr:colOff>
      <xdr:row>31</xdr:row>
      <xdr:rowOff>115626</xdr:rowOff>
    </xdr:to>
    <xdr:cxnSp macro="">
      <xdr:nvCxnSpPr>
        <xdr:cNvPr id="146" name="直線コネクタ 145"/>
        <xdr:cNvCxnSpPr/>
      </xdr:nvCxnSpPr>
      <xdr:spPr>
        <a:xfrm flipV="1">
          <a:off x="14084300" y="5394953"/>
          <a:ext cx="711200" cy="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36400</xdr:rowOff>
    </xdr:from>
    <xdr:to>
      <xdr:col>68</xdr:col>
      <xdr:colOff>123825</xdr:colOff>
      <xdr:row>31</xdr:row>
      <xdr:rowOff>138000</xdr:rowOff>
    </xdr:to>
    <xdr:sp macro="" textlink="">
      <xdr:nvSpPr>
        <xdr:cNvPr id="147" name="楕円 146"/>
        <xdr:cNvSpPr/>
      </xdr:nvSpPr>
      <xdr:spPr>
        <a:xfrm>
          <a:off x="13271500" y="535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87200</xdr:rowOff>
    </xdr:from>
    <xdr:to>
      <xdr:col>72</xdr:col>
      <xdr:colOff>73025</xdr:colOff>
      <xdr:row>31</xdr:row>
      <xdr:rowOff>115626</xdr:rowOff>
    </xdr:to>
    <xdr:cxnSp macro="">
      <xdr:nvCxnSpPr>
        <xdr:cNvPr id="148" name="直線コネクタ 147"/>
        <xdr:cNvCxnSpPr/>
      </xdr:nvCxnSpPr>
      <xdr:spPr>
        <a:xfrm>
          <a:off x="13322300" y="5402150"/>
          <a:ext cx="762000" cy="2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39758</xdr:rowOff>
    </xdr:from>
    <xdr:to>
      <xdr:col>64</xdr:col>
      <xdr:colOff>123825</xdr:colOff>
      <xdr:row>31</xdr:row>
      <xdr:rowOff>141358</xdr:rowOff>
    </xdr:to>
    <xdr:sp macro="" textlink="">
      <xdr:nvSpPr>
        <xdr:cNvPr id="149" name="楕円 148"/>
        <xdr:cNvSpPr/>
      </xdr:nvSpPr>
      <xdr:spPr>
        <a:xfrm>
          <a:off x="12509500" y="535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87200</xdr:rowOff>
    </xdr:from>
    <xdr:to>
      <xdr:col>68</xdr:col>
      <xdr:colOff>73025</xdr:colOff>
      <xdr:row>31</xdr:row>
      <xdr:rowOff>90558</xdr:rowOff>
    </xdr:to>
    <xdr:cxnSp macro="">
      <xdr:nvCxnSpPr>
        <xdr:cNvPr id="150" name="直線コネクタ 149"/>
        <xdr:cNvCxnSpPr/>
      </xdr:nvCxnSpPr>
      <xdr:spPr>
        <a:xfrm flipV="1">
          <a:off x="12560300" y="5402150"/>
          <a:ext cx="762000" cy="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48394</xdr:rowOff>
    </xdr:from>
    <xdr:to>
      <xdr:col>60</xdr:col>
      <xdr:colOff>123825</xdr:colOff>
      <xdr:row>31</xdr:row>
      <xdr:rowOff>149994</xdr:rowOff>
    </xdr:to>
    <xdr:sp macro="" textlink="">
      <xdr:nvSpPr>
        <xdr:cNvPr id="151" name="楕円 150"/>
        <xdr:cNvSpPr/>
      </xdr:nvSpPr>
      <xdr:spPr>
        <a:xfrm>
          <a:off x="11747500" y="536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90558</xdr:rowOff>
    </xdr:from>
    <xdr:to>
      <xdr:col>64</xdr:col>
      <xdr:colOff>73025</xdr:colOff>
      <xdr:row>31</xdr:row>
      <xdr:rowOff>99194</xdr:rowOff>
    </xdr:to>
    <xdr:cxnSp macro="">
      <xdr:nvCxnSpPr>
        <xdr:cNvPr id="152" name="直線コネクタ 151"/>
        <xdr:cNvCxnSpPr/>
      </xdr:nvCxnSpPr>
      <xdr:spPr>
        <a:xfrm flipV="1">
          <a:off x="11798300" y="5405508"/>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57372</xdr:rowOff>
    </xdr:from>
    <xdr:ext cx="469744" cy="259045"/>
    <xdr:sp macro="" textlink="">
      <xdr:nvSpPr>
        <xdr:cNvPr id="153" name="n_1aveValue債務償還比率"/>
        <xdr:cNvSpPr txBox="1"/>
      </xdr:nvSpPr>
      <xdr:spPr>
        <a:xfrm>
          <a:off x="13836727" y="502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38420</xdr:rowOff>
    </xdr:from>
    <xdr:ext cx="469744" cy="259045"/>
    <xdr:sp macro="" textlink="">
      <xdr:nvSpPr>
        <xdr:cNvPr id="154" name="n_2aveValue債務償還比率"/>
        <xdr:cNvSpPr txBox="1"/>
      </xdr:nvSpPr>
      <xdr:spPr>
        <a:xfrm>
          <a:off x="13087427" y="501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62529</xdr:rowOff>
    </xdr:from>
    <xdr:ext cx="469744" cy="259045"/>
    <xdr:sp macro="" textlink="">
      <xdr:nvSpPr>
        <xdr:cNvPr id="155" name="n_3aveValue債務償還比率"/>
        <xdr:cNvSpPr txBox="1"/>
      </xdr:nvSpPr>
      <xdr:spPr>
        <a:xfrm>
          <a:off x="12325427" y="503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70086</xdr:rowOff>
    </xdr:from>
    <xdr:ext cx="469744" cy="259045"/>
    <xdr:sp macro="" textlink="">
      <xdr:nvSpPr>
        <xdr:cNvPr id="156" name="n_4aveValue債務償還比率"/>
        <xdr:cNvSpPr txBox="1"/>
      </xdr:nvSpPr>
      <xdr:spPr>
        <a:xfrm>
          <a:off x="11563427" y="5042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157553</xdr:rowOff>
    </xdr:from>
    <xdr:ext cx="469744" cy="259045"/>
    <xdr:sp macro="" textlink="">
      <xdr:nvSpPr>
        <xdr:cNvPr id="157" name="n_1mainValue債務償還比率"/>
        <xdr:cNvSpPr txBox="1"/>
      </xdr:nvSpPr>
      <xdr:spPr>
        <a:xfrm>
          <a:off x="13836727" y="5472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129127</xdr:rowOff>
    </xdr:from>
    <xdr:ext cx="469744" cy="259045"/>
    <xdr:sp macro="" textlink="">
      <xdr:nvSpPr>
        <xdr:cNvPr id="158" name="n_2mainValue債務償還比率"/>
        <xdr:cNvSpPr txBox="1"/>
      </xdr:nvSpPr>
      <xdr:spPr>
        <a:xfrm>
          <a:off x="13087427" y="544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132485</xdr:rowOff>
    </xdr:from>
    <xdr:ext cx="469744" cy="259045"/>
    <xdr:sp macro="" textlink="">
      <xdr:nvSpPr>
        <xdr:cNvPr id="159" name="n_3mainValue債務償還比率"/>
        <xdr:cNvSpPr txBox="1"/>
      </xdr:nvSpPr>
      <xdr:spPr>
        <a:xfrm>
          <a:off x="12325427" y="544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141121</xdr:rowOff>
    </xdr:from>
    <xdr:ext cx="469744" cy="259045"/>
    <xdr:sp macro="" textlink="">
      <xdr:nvSpPr>
        <xdr:cNvPr id="160" name="n_4mainValue債務償還比率"/>
        <xdr:cNvSpPr txBox="1"/>
      </xdr:nvSpPr>
      <xdr:spPr>
        <a:xfrm>
          <a:off x="11563427" y="545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52,142
51,116
92.49
30,344,223
29,960,132
300,894
13,775,579
24,349,320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2" name="【道路】&#10;有形固定資産減価償却率平均値テキスト"/>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27305</xdr:rowOff>
    </xdr:from>
    <xdr:to>
      <xdr:col>24</xdr:col>
      <xdr:colOff>114300</xdr:colOff>
      <xdr:row>37</xdr:row>
      <xdr:rowOff>128905</xdr:rowOff>
    </xdr:to>
    <xdr:sp macro="" textlink="">
      <xdr:nvSpPr>
        <xdr:cNvPr id="73" name="楕円 72"/>
        <xdr:cNvSpPr/>
      </xdr:nvSpPr>
      <xdr:spPr>
        <a:xfrm>
          <a:off x="45847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50182</xdr:rowOff>
    </xdr:from>
    <xdr:ext cx="405111" cy="259045"/>
    <xdr:sp macro="" textlink="">
      <xdr:nvSpPr>
        <xdr:cNvPr id="74" name="【道路】&#10;有形固定資産減価償却率該当値テキスト"/>
        <xdr:cNvSpPr txBox="1"/>
      </xdr:nvSpPr>
      <xdr:spPr>
        <a:xfrm>
          <a:off x="4673600"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2540</xdr:rowOff>
    </xdr:from>
    <xdr:to>
      <xdr:col>20</xdr:col>
      <xdr:colOff>38100</xdr:colOff>
      <xdr:row>37</xdr:row>
      <xdr:rowOff>104140</xdr:rowOff>
    </xdr:to>
    <xdr:sp macro="" textlink="">
      <xdr:nvSpPr>
        <xdr:cNvPr id="75" name="楕円 74"/>
        <xdr:cNvSpPr/>
      </xdr:nvSpPr>
      <xdr:spPr>
        <a:xfrm>
          <a:off x="3746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53340</xdr:rowOff>
    </xdr:from>
    <xdr:to>
      <xdr:col>24</xdr:col>
      <xdr:colOff>63500</xdr:colOff>
      <xdr:row>37</xdr:row>
      <xdr:rowOff>78105</xdr:rowOff>
    </xdr:to>
    <xdr:cxnSp macro="">
      <xdr:nvCxnSpPr>
        <xdr:cNvPr id="76" name="直線コネクタ 75"/>
        <xdr:cNvCxnSpPr/>
      </xdr:nvCxnSpPr>
      <xdr:spPr>
        <a:xfrm>
          <a:off x="3797300" y="639699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145415</xdr:rowOff>
    </xdr:from>
    <xdr:to>
      <xdr:col>15</xdr:col>
      <xdr:colOff>101600</xdr:colOff>
      <xdr:row>37</xdr:row>
      <xdr:rowOff>75565</xdr:rowOff>
    </xdr:to>
    <xdr:sp macro="" textlink="">
      <xdr:nvSpPr>
        <xdr:cNvPr id="77" name="楕円 76"/>
        <xdr:cNvSpPr/>
      </xdr:nvSpPr>
      <xdr:spPr>
        <a:xfrm>
          <a:off x="2857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24765</xdr:rowOff>
    </xdr:from>
    <xdr:to>
      <xdr:col>19</xdr:col>
      <xdr:colOff>177800</xdr:colOff>
      <xdr:row>37</xdr:row>
      <xdr:rowOff>53340</xdr:rowOff>
    </xdr:to>
    <xdr:cxnSp macro="">
      <xdr:nvCxnSpPr>
        <xdr:cNvPr id="78" name="直線コネクタ 77"/>
        <xdr:cNvCxnSpPr/>
      </xdr:nvCxnSpPr>
      <xdr:spPr>
        <a:xfrm>
          <a:off x="2908300" y="63684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124460</xdr:rowOff>
    </xdr:from>
    <xdr:to>
      <xdr:col>10</xdr:col>
      <xdr:colOff>165100</xdr:colOff>
      <xdr:row>37</xdr:row>
      <xdr:rowOff>54610</xdr:rowOff>
    </xdr:to>
    <xdr:sp macro="" textlink="">
      <xdr:nvSpPr>
        <xdr:cNvPr id="79" name="楕円 78"/>
        <xdr:cNvSpPr/>
      </xdr:nvSpPr>
      <xdr:spPr>
        <a:xfrm>
          <a:off x="1968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3810</xdr:rowOff>
    </xdr:from>
    <xdr:to>
      <xdr:col>15</xdr:col>
      <xdr:colOff>50800</xdr:colOff>
      <xdr:row>37</xdr:row>
      <xdr:rowOff>24765</xdr:rowOff>
    </xdr:to>
    <xdr:cxnSp macro="">
      <xdr:nvCxnSpPr>
        <xdr:cNvPr id="80" name="直線コネクタ 79"/>
        <xdr:cNvCxnSpPr/>
      </xdr:nvCxnSpPr>
      <xdr:spPr>
        <a:xfrm>
          <a:off x="2019300" y="634746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105410</xdr:rowOff>
    </xdr:from>
    <xdr:to>
      <xdr:col>6</xdr:col>
      <xdr:colOff>38100</xdr:colOff>
      <xdr:row>37</xdr:row>
      <xdr:rowOff>35560</xdr:rowOff>
    </xdr:to>
    <xdr:sp macro="" textlink="">
      <xdr:nvSpPr>
        <xdr:cNvPr id="81" name="楕円 80"/>
        <xdr:cNvSpPr/>
      </xdr:nvSpPr>
      <xdr:spPr>
        <a:xfrm>
          <a:off x="1079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156210</xdr:rowOff>
    </xdr:from>
    <xdr:to>
      <xdr:col>10</xdr:col>
      <xdr:colOff>114300</xdr:colOff>
      <xdr:row>37</xdr:row>
      <xdr:rowOff>3810</xdr:rowOff>
    </xdr:to>
    <xdr:cxnSp macro="">
      <xdr:nvCxnSpPr>
        <xdr:cNvPr id="82" name="直線コネクタ 81"/>
        <xdr:cNvCxnSpPr/>
      </xdr:nvCxnSpPr>
      <xdr:spPr>
        <a:xfrm>
          <a:off x="1130300" y="63284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137177</xdr:rowOff>
    </xdr:from>
    <xdr:ext cx="405111" cy="259045"/>
    <xdr:sp macro="" textlink="">
      <xdr:nvSpPr>
        <xdr:cNvPr id="84" name="n_2aveValue【道路】&#10;有形固定資産減価償却率"/>
        <xdr:cNvSpPr txBox="1"/>
      </xdr:nvSpPr>
      <xdr:spPr>
        <a:xfrm>
          <a:off x="2705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80027</xdr:rowOff>
    </xdr:from>
    <xdr:ext cx="405111" cy="259045"/>
    <xdr:sp macro="" textlink="">
      <xdr:nvSpPr>
        <xdr:cNvPr id="85" name="n_3aveValue【道路】&#10;有形固定資産減価償却率"/>
        <xdr:cNvSpPr txBox="1"/>
      </xdr:nvSpPr>
      <xdr:spPr>
        <a:xfrm>
          <a:off x="1816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120667</xdr:rowOff>
    </xdr:from>
    <xdr:ext cx="405111" cy="259045"/>
    <xdr:sp macro="" textlink="">
      <xdr:nvSpPr>
        <xdr:cNvPr id="87" name="n_1mainValue【道路】&#10;有形固定資産減価償却率"/>
        <xdr:cNvSpPr txBox="1"/>
      </xdr:nvSpPr>
      <xdr:spPr>
        <a:xfrm>
          <a:off x="35820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92092</xdr:rowOff>
    </xdr:from>
    <xdr:ext cx="405111" cy="259045"/>
    <xdr:sp macro="" textlink="">
      <xdr:nvSpPr>
        <xdr:cNvPr id="88" name="n_2mainValue【道路】&#10;有形固定資産減価償却率"/>
        <xdr:cNvSpPr txBox="1"/>
      </xdr:nvSpPr>
      <xdr:spPr>
        <a:xfrm>
          <a:off x="2705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71137</xdr:rowOff>
    </xdr:from>
    <xdr:ext cx="405111" cy="259045"/>
    <xdr:sp macro="" textlink="">
      <xdr:nvSpPr>
        <xdr:cNvPr id="89" name="n_3mainValue【道路】&#10;有形固定資産減価償却率"/>
        <xdr:cNvSpPr txBox="1"/>
      </xdr:nvSpPr>
      <xdr:spPr>
        <a:xfrm>
          <a:off x="18167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90" name="n_4mainValue【道路】&#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102493</xdr:rowOff>
    </xdr:from>
    <xdr:ext cx="534377" cy="259045"/>
    <xdr:sp macro="" textlink="">
      <xdr:nvSpPr>
        <xdr:cNvPr id="119" name="【道路】&#10;一人当たり延長平均値テキスト"/>
        <xdr:cNvSpPr txBox="1"/>
      </xdr:nvSpPr>
      <xdr:spPr>
        <a:xfrm>
          <a:off x="10515600" y="678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18066</xdr:rowOff>
    </xdr:from>
    <xdr:to>
      <xdr:col>55</xdr:col>
      <xdr:colOff>50800</xdr:colOff>
      <xdr:row>41</xdr:row>
      <xdr:rowOff>119666</xdr:rowOff>
    </xdr:to>
    <xdr:sp macro="" textlink="">
      <xdr:nvSpPr>
        <xdr:cNvPr id="130" name="楕円 129"/>
        <xdr:cNvSpPr/>
      </xdr:nvSpPr>
      <xdr:spPr>
        <a:xfrm>
          <a:off x="10426700" y="704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104443</xdr:rowOff>
    </xdr:from>
    <xdr:ext cx="469744" cy="259045"/>
    <xdr:sp macro="" textlink="">
      <xdr:nvSpPr>
        <xdr:cNvPr id="131" name="【道路】&#10;一人当たり延長該当値テキスト"/>
        <xdr:cNvSpPr txBox="1"/>
      </xdr:nvSpPr>
      <xdr:spPr>
        <a:xfrm>
          <a:off x="10515600" y="696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20313</xdr:rowOff>
    </xdr:from>
    <xdr:to>
      <xdr:col>50</xdr:col>
      <xdr:colOff>165100</xdr:colOff>
      <xdr:row>41</xdr:row>
      <xdr:rowOff>121913</xdr:rowOff>
    </xdr:to>
    <xdr:sp macro="" textlink="">
      <xdr:nvSpPr>
        <xdr:cNvPr id="132" name="楕円 131"/>
        <xdr:cNvSpPr/>
      </xdr:nvSpPr>
      <xdr:spPr>
        <a:xfrm>
          <a:off x="9588500" y="704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68866</xdr:rowOff>
    </xdr:from>
    <xdr:to>
      <xdr:col>55</xdr:col>
      <xdr:colOff>0</xdr:colOff>
      <xdr:row>41</xdr:row>
      <xdr:rowOff>71113</xdr:rowOff>
    </xdr:to>
    <xdr:cxnSp macro="">
      <xdr:nvCxnSpPr>
        <xdr:cNvPr id="133" name="直線コネクタ 132"/>
        <xdr:cNvCxnSpPr/>
      </xdr:nvCxnSpPr>
      <xdr:spPr>
        <a:xfrm flipV="1">
          <a:off x="9639300" y="7098316"/>
          <a:ext cx="838200" cy="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21495</xdr:rowOff>
    </xdr:from>
    <xdr:to>
      <xdr:col>46</xdr:col>
      <xdr:colOff>38100</xdr:colOff>
      <xdr:row>41</xdr:row>
      <xdr:rowOff>123095</xdr:rowOff>
    </xdr:to>
    <xdr:sp macro="" textlink="">
      <xdr:nvSpPr>
        <xdr:cNvPr id="134" name="楕円 133"/>
        <xdr:cNvSpPr/>
      </xdr:nvSpPr>
      <xdr:spPr>
        <a:xfrm>
          <a:off x="8699500" y="705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71113</xdr:rowOff>
    </xdr:from>
    <xdr:to>
      <xdr:col>50</xdr:col>
      <xdr:colOff>114300</xdr:colOff>
      <xdr:row>41</xdr:row>
      <xdr:rowOff>72295</xdr:rowOff>
    </xdr:to>
    <xdr:cxnSp macro="">
      <xdr:nvCxnSpPr>
        <xdr:cNvPr id="135" name="直線コネクタ 134"/>
        <xdr:cNvCxnSpPr/>
      </xdr:nvCxnSpPr>
      <xdr:spPr>
        <a:xfrm flipV="1">
          <a:off x="8750300" y="7100563"/>
          <a:ext cx="8890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22905</xdr:rowOff>
    </xdr:from>
    <xdr:to>
      <xdr:col>41</xdr:col>
      <xdr:colOff>101600</xdr:colOff>
      <xdr:row>41</xdr:row>
      <xdr:rowOff>124505</xdr:rowOff>
    </xdr:to>
    <xdr:sp macro="" textlink="">
      <xdr:nvSpPr>
        <xdr:cNvPr id="136" name="楕円 135"/>
        <xdr:cNvSpPr/>
      </xdr:nvSpPr>
      <xdr:spPr>
        <a:xfrm>
          <a:off x="7810500" y="70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72295</xdr:rowOff>
    </xdr:from>
    <xdr:to>
      <xdr:col>45</xdr:col>
      <xdr:colOff>177800</xdr:colOff>
      <xdr:row>41</xdr:row>
      <xdr:rowOff>73705</xdr:rowOff>
    </xdr:to>
    <xdr:cxnSp macro="">
      <xdr:nvCxnSpPr>
        <xdr:cNvPr id="137" name="直線コネクタ 136"/>
        <xdr:cNvCxnSpPr/>
      </xdr:nvCxnSpPr>
      <xdr:spPr>
        <a:xfrm flipV="1">
          <a:off x="7861300" y="7101745"/>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23952</xdr:rowOff>
    </xdr:from>
    <xdr:to>
      <xdr:col>36</xdr:col>
      <xdr:colOff>165100</xdr:colOff>
      <xdr:row>41</xdr:row>
      <xdr:rowOff>125552</xdr:rowOff>
    </xdr:to>
    <xdr:sp macro="" textlink="">
      <xdr:nvSpPr>
        <xdr:cNvPr id="138" name="楕円 137"/>
        <xdr:cNvSpPr/>
      </xdr:nvSpPr>
      <xdr:spPr>
        <a:xfrm>
          <a:off x="6921500" y="705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73705</xdr:rowOff>
    </xdr:from>
    <xdr:to>
      <xdr:col>41</xdr:col>
      <xdr:colOff>50800</xdr:colOff>
      <xdr:row>41</xdr:row>
      <xdr:rowOff>74752</xdr:rowOff>
    </xdr:to>
    <xdr:cxnSp macro="">
      <xdr:nvCxnSpPr>
        <xdr:cNvPr id="139" name="直線コネクタ 138"/>
        <xdr:cNvCxnSpPr/>
      </xdr:nvCxnSpPr>
      <xdr:spPr>
        <a:xfrm flipV="1">
          <a:off x="6972300" y="7103155"/>
          <a:ext cx="889000" cy="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17835</xdr:rowOff>
    </xdr:from>
    <xdr:ext cx="534377" cy="259045"/>
    <xdr:sp macro="" textlink="">
      <xdr:nvSpPr>
        <xdr:cNvPr id="140" name="n_1aveValue【道路】&#10;一人当たり延長"/>
        <xdr:cNvSpPr txBox="1"/>
      </xdr:nvSpPr>
      <xdr:spPr>
        <a:xfrm>
          <a:off x="9359411" y="67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18025</xdr:rowOff>
    </xdr:from>
    <xdr:ext cx="534377" cy="259045"/>
    <xdr:sp macro="" textlink="">
      <xdr:nvSpPr>
        <xdr:cNvPr id="141" name="n_2aveValue【道路】&#10;一人当たり延長"/>
        <xdr:cNvSpPr txBox="1"/>
      </xdr:nvSpPr>
      <xdr:spPr>
        <a:xfrm>
          <a:off x="84831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42" name="n_3aveValue【道路】&#10;一人当たり延長"/>
        <xdr:cNvSpPr txBox="1"/>
      </xdr:nvSpPr>
      <xdr:spPr>
        <a:xfrm>
          <a:off x="7594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43" name="n_4aveValue【道路】&#10;一人当たり延長"/>
        <xdr:cNvSpPr txBox="1"/>
      </xdr:nvSpPr>
      <xdr:spPr>
        <a:xfrm>
          <a:off x="6705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113040</xdr:rowOff>
    </xdr:from>
    <xdr:ext cx="469744" cy="259045"/>
    <xdr:sp macro="" textlink="">
      <xdr:nvSpPr>
        <xdr:cNvPr id="144" name="n_1mainValue【道路】&#10;一人当たり延長"/>
        <xdr:cNvSpPr txBox="1"/>
      </xdr:nvSpPr>
      <xdr:spPr>
        <a:xfrm>
          <a:off x="9391727" y="714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114222</xdr:rowOff>
    </xdr:from>
    <xdr:ext cx="469744" cy="259045"/>
    <xdr:sp macro="" textlink="">
      <xdr:nvSpPr>
        <xdr:cNvPr id="145" name="n_2mainValue【道路】&#10;一人当たり延長"/>
        <xdr:cNvSpPr txBox="1"/>
      </xdr:nvSpPr>
      <xdr:spPr>
        <a:xfrm>
          <a:off x="8515427" y="714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115632</xdr:rowOff>
    </xdr:from>
    <xdr:ext cx="469744" cy="259045"/>
    <xdr:sp macro="" textlink="">
      <xdr:nvSpPr>
        <xdr:cNvPr id="146" name="n_3mainValue【道路】&#10;一人当たり延長"/>
        <xdr:cNvSpPr txBox="1"/>
      </xdr:nvSpPr>
      <xdr:spPr>
        <a:xfrm>
          <a:off x="7626427" y="714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116679</xdr:rowOff>
    </xdr:from>
    <xdr:ext cx="469744" cy="259045"/>
    <xdr:sp macro="" textlink="">
      <xdr:nvSpPr>
        <xdr:cNvPr id="147" name="n_4mainValue【道路】&#10;一人当たり延長"/>
        <xdr:cNvSpPr txBox="1"/>
      </xdr:nvSpPr>
      <xdr:spPr>
        <a:xfrm>
          <a:off x="6737427" y="714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77" name="【橋りょう・トンネル】&#10;有形固定資産減価償却率平均値テキスト"/>
        <xdr:cNvSpPr txBox="1"/>
      </xdr:nvSpPr>
      <xdr:spPr>
        <a:xfrm>
          <a:off x="4673600" y="1008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71120</xdr:rowOff>
    </xdr:from>
    <xdr:to>
      <xdr:col>24</xdr:col>
      <xdr:colOff>114300</xdr:colOff>
      <xdr:row>62</xdr:row>
      <xdr:rowOff>1270</xdr:rowOff>
    </xdr:to>
    <xdr:sp macro="" textlink="">
      <xdr:nvSpPr>
        <xdr:cNvPr id="188" name="楕円 187"/>
        <xdr:cNvSpPr/>
      </xdr:nvSpPr>
      <xdr:spPr>
        <a:xfrm>
          <a:off x="45847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49547</xdr:rowOff>
    </xdr:from>
    <xdr:ext cx="405111" cy="259045"/>
    <xdr:sp macro="" textlink="">
      <xdr:nvSpPr>
        <xdr:cNvPr id="189" name="【橋りょう・トンネル】&#10;有形固定資産減価償却率該当値テキスト"/>
        <xdr:cNvSpPr txBox="1"/>
      </xdr:nvSpPr>
      <xdr:spPr>
        <a:xfrm>
          <a:off x="4673600"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78740</xdr:rowOff>
    </xdr:from>
    <xdr:to>
      <xdr:col>20</xdr:col>
      <xdr:colOff>38100</xdr:colOff>
      <xdr:row>62</xdr:row>
      <xdr:rowOff>8890</xdr:rowOff>
    </xdr:to>
    <xdr:sp macro="" textlink="">
      <xdr:nvSpPr>
        <xdr:cNvPr id="190" name="楕円 189"/>
        <xdr:cNvSpPr/>
      </xdr:nvSpPr>
      <xdr:spPr>
        <a:xfrm>
          <a:off x="3746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121920</xdr:rowOff>
    </xdr:from>
    <xdr:to>
      <xdr:col>24</xdr:col>
      <xdr:colOff>63500</xdr:colOff>
      <xdr:row>61</xdr:row>
      <xdr:rowOff>129540</xdr:rowOff>
    </xdr:to>
    <xdr:cxnSp macro="">
      <xdr:nvCxnSpPr>
        <xdr:cNvPr id="191" name="直線コネクタ 190"/>
        <xdr:cNvCxnSpPr/>
      </xdr:nvCxnSpPr>
      <xdr:spPr>
        <a:xfrm flipV="1">
          <a:off x="3797300" y="105803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69215</xdr:rowOff>
    </xdr:from>
    <xdr:to>
      <xdr:col>15</xdr:col>
      <xdr:colOff>101600</xdr:colOff>
      <xdr:row>61</xdr:row>
      <xdr:rowOff>170815</xdr:rowOff>
    </xdr:to>
    <xdr:sp macro="" textlink="">
      <xdr:nvSpPr>
        <xdr:cNvPr id="192" name="楕円 191"/>
        <xdr:cNvSpPr/>
      </xdr:nvSpPr>
      <xdr:spPr>
        <a:xfrm>
          <a:off x="2857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120015</xdr:rowOff>
    </xdr:from>
    <xdr:to>
      <xdr:col>19</xdr:col>
      <xdr:colOff>177800</xdr:colOff>
      <xdr:row>61</xdr:row>
      <xdr:rowOff>129540</xdr:rowOff>
    </xdr:to>
    <xdr:cxnSp macro="">
      <xdr:nvCxnSpPr>
        <xdr:cNvPr id="193" name="直線コネクタ 192"/>
        <xdr:cNvCxnSpPr/>
      </xdr:nvCxnSpPr>
      <xdr:spPr>
        <a:xfrm>
          <a:off x="2908300" y="1057846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48260</xdr:rowOff>
    </xdr:from>
    <xdr:to>
      <xdr:col>10</xdr:col>
      <xdr:colOff>165100</xdr:colOff>
      <xdr:row>61</xdr:row>
      <xdr:rowOff>149860</xdr:rowOff>
    </xdr:to>
    <xdr:sp macro="" textlink="">
      <xdr:nvSpPr>
        <xdr:cNvPr id="194" name="楕円 193"/>
        <xdr:cNvSpPr/>
      </xdr:nvSpPr>
      <xdr:spPr>
        <a:xfrm>
          <a:off x="1968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99060</xdr:rowOff>
    </xdr:from>
    <xdr:to>
      <xdr:col>15</xdr:col>
      <xdr:colOff>50800</xdr:colOff>
      <xdr:row>61</xdr:row>
      <xdr:rowOff>120015</xdr:rowOff>
    </xdr:to>
    <xdr:cxnSp macro="">
      <xdr:nvCxnSpPr>
        <xdr:cNvPr id="195" name="直線コネクタ 194"/>
        <xdr:cNvCxnSpPr/>
      </xdr:nvCxnSpPr>
      <xdr:spPr>
        <a:xfrm>
          <a:off x="2019300" y="1055751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40640</xdr:rowOff>
    </xdr:from>
    <xdr:to>
      <xdr:col>6</xdr:col>
      <xdr:colOff>38100</xdr:colOff>
      <xdr:row>61</xdr:row>
      <xdr:rowOff>142240</xdr:rowOff>
    </xdr:to>
    <xdr:sp macro="" textlink="">
      <xdr:nvSpPr>
        <xdr:cNvPr id="196" name="楕円 195"/>
        <xdr:cNvSpPr/>
      </xdr:nvSpPr>
      <xdr:spPr>
        <a:xfrm>
          <a:off x="1079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91440</xdr:rowOff>
    </xdr:from>
    <xdr:to>
      <xdr:col>10</xdr:col>
      <xdr:colOff>114300</xdr:colOff>
      <xdr:row>61</xdr:row>
      <xdr:rowOff>99060</xdr:rowOff>
    </xdr:to>
    <xdr:cxnSp macro="">
      <xdr:nvCxnSpPr>
        <xdr:cNvPr id="197" name="直線コネクタ 196"/>
        <xdr:cNvCxnSpPr/>
      </xdr:nvCxnSpPr>
      <xdr:spPr>
        <a:xfrm>
          <a:off x="1130300" y="105498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76852</xdr:rowOff>
    </xdr:from>
    <xdr:ext cx="405111" cy="259045"/>
    <xdr:sp macro="" textlink="">
      <xdr:nvSpPr>
        <xdr:cNvPr id="198" name="n_1aveValue【橋りょう・トンネル】&#10;有形固定資産減価償却率"/>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50182</xdr:rowOff>
    </xdr:from>
    <xdr:ext cx="405111" cy="259045"/>
    <xdr:sp macro="" textlink="">
      <xdr:nvSpPr>
        <xdr:cNvPr id="199" name="n_2aveValue【橋りょう・トンネル】&#10;有形固定資産減価償却率"/>
        <xdr:cNvSpPr txBox="1"/>
      </xdr:nvSpPr>
      <xdr:spPr>
        <a:xfrm>
          <a:off x="2705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200" name="n_3aveValue【橋りょう・トンネル】&#10;有形固定資産減価償却率"/>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156862</xdr:rowOff>
    </xdr:from>
    <xdr:ext cx="405111" cy="259045"/>
    <xdr:sp macro="" textlink="">
      <xdr:nvSpPr>
        <xdr:cNvPr id="201" name="n_4aveValue【橋りょう・トンネル】&#10;有形固定資産減価償却率"/>
        <xdr:cNvSpPr txBox="1"/>
      </xdr:nvSpPr>
      <xdr:spPr>
        <a:xfrm>
          <a:off x="927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17</xdr:rowOff>
    </xdr:from>
    <xdr:ext cx="405111" cy="259045"/>
    <xdr:sp macro="" textlink="">
      <xdr:nvSpPr>
        <xdr:cNvPr id="202" name="n_1mainValue【橋りょう・トンネル】&#10;有形固定資産減価償却率"/>
        <xdr:cNvSpPr txBox="1"/>
      </xdr:nvSpPr>
      <xdr:spPr>
        <a:xfrm>
          <a:off x="35820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161942</xdr:rowOff>
    </xdr:from>
    <xdr:ext cx="405111" cy="259045"/>
    <xdr:sp macro="" textlink="">
      <xdr:nvSpPr>
        <xdr:cNvPr id="203" name="n_2mainValue【橋りょう・トンネル】&#10;有形固定資産減価償却率"/>
        <xdr:cNvSpPr txBox="1"/>
      </xdr:nvSpPr>
      <xdr:spPr>
        <a:xfrm>
          <a:off x="2705744"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140987</xdr:rowOff>
    </xdr:from>
    <xdr:ext cx="405111" cy="259045"/>
    <xdr:sp macro="" textlink="">
      <xdr:nvSpPr>
        <xdr:cNvPr id="204" name="n_3mainValue【橋りょう・トンネル】&#10;有形固定資産減価償却率"/>
        <xdr:cNvSpPr txBox="1"/>
      </xdr:nvSpPr>
      <xdr:spPr>
        <a:xfrm>
          <a:off x="1816744"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133367</xdr:rowOff>
    </xdr:from>
    <xdr:ext cx="405111" cy="259045"/>
    <xdr:sp macro="" textlink="">
      <xdr:nvSpPr>
        <xdr:cNvPr id="205" name="n_4mainValue【橋りょう・トンネル】&#10;有形固定資産減価償却率"/>
        <xdr:cNvSpPr txBox="1"/>
      </xdr:nvSpPr>
      <xdr:spPr>
        <a:xfrm>
          <a:off x="927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24769</xdr:rowOff>
    </xdr:from>
    <xdr:ext cx="599010" cy="259045"/>
    <xdr:sp macro="" textlink="">
      <xdr:nvSpPr>
        <xdr:cNvPr id="232" name="【橋りょう・トンネル】&#10;一人当たり有形固定資産（償却資産）額平均値テキスト"/>
        <xdr:cNvSpPr txBox="1"/>
      </xdr:nvSpPr>
      <xdr:spPr>
        <a:xfrm>
          <a:off x="10515600" y="10311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26096</xdr:rowOff>
    </xdr:from>
    <xdr:to>
      <xdr:col>55</xdr:col>
      <xdr:colOff>50800</xdr:colOff>
      <xdr:row>62</xdr:row>
      <xdr:rowOff>127696</xdr:rowOff>
    </xdr:to>
    <xdr:sp macro="" textlink="">
      <xdr:nvSpPr>
        <xdr:cNvPr id="243" name="楕円 242"/>
        <xdr:cNvSpPr/>
      </xdr:nvSpPr>
      <xdr:spPr>
        <a:xfrm>
          <a:off x="10426700" y="1065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4523</xdr:rowOff>
    </xdr:from>
    <xdr:ext cx="599010" cy="259045"/>
    <xdr:sp macro="" textlink="">
      <xdr:nvSpPr>
        <xdr:cNvPr id="244" name="【橋りょう・トンネル】&#10;一人当たり有形固定資産（償却資産）額該当値テキスト"/>
        <xdr:cNvSpPr txBox="1"/>
      </xdr:nvSpPr>
      <xdr:spPr>
        <a:xfrm>
          <a:off x="10515600" y="10634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35796</xdr:rowOff>
    </xdr:from>
    <xdr:to>
      <xdr:col>50</xdr:col>
      <xdr:colOff>165100</xdr:colOff>
      <xdr:row>62</xdr:row>
      <xdr:rowOff>137396</xdr:rowOff>
    </xdr:to>
    <xdr:sp macro="" textlink="">
      <xdr:nvSpPr>
        <xdr:cNvPr id="245" name="楕円 244"/>
        <xdr:cNvSpPr/>
      </xdr:nvSpPr>
      <xdr:spPr>
        <a:xfrm>
          <a:off x="9588500" y="106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76896</xdr:rowOff>
    </xdr:from>
    <xdr:to>
      <xdr:col>55</xdr:col>
      <xdr:colOff>0</xdr:colOff>
      <xdr:row>62</xdr:row>
      <xdr:rowOff>86596</xdr:rowOff>
    </xdr:to>
    <xdr:cxnSp macro="">
      <xdr:nvCxnSpPr>
        <xdr:cNvPr id="246" name="直線コネクタ 245"/>
        <xdr:cNvCxnSpPr/>
      </xdr:nvCxnSpPr>
      <xdr:spPr>
        <a:xfrm flipV="1">
          <a:off x="9639300" y="10706796"/>
          <a:ext cx="838200" cy="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40816</xdr:rowOff>
    </xdr:from>
    <xdr:to>
      <xdr:col>46</xdr:col>
      <xdr:colOff>38100</xdr:colOff>
      <xdr:row>62</xdr:row>
      <xdr:rowOff>142416</xdr:rowOff>
    </xdr:to>
    <xdr:sp macro="" textlink="">
      <xdr:nvSpPr>
        <xdr:cNvPr id="247" name="楕円 246"/>
        <xdr:cNvSpPr/>
      </xdr:nvSpPr>
      <xdr:spPr>
        <a:xfrm>
          <a:off x="8699500" y="1067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86596</xdr:rowOff>
    </xdr:from>
    <xdr:to>
      <xdr:col>50</xdr:col>
      <xdr:colOff>114300</xdr:colOff>
      <xdr:row>62</xdr:row>
      <xdr:rowOff>91616</xdr:rowOff>
    </xdr:to>
    <xdr:cxnSp macro="">
      <xdr:nvCxnSpPr>
        <xdr:cNvPr id="248" name="直線コネクタ 247"/>
        <xdr:cNvCxnSpPr/>
      </xdr:nvCxnSpPr>
      <xdr:spPr>
        <a:xfrm flipV="1">
          <a:off x="8750300" y="10716496"/>
          <a:ext cx="889000" cy="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44595</xdr:rowOff>
    </xdr:from>
    <xdr:to>
      <xdr:col>41</xdr:col>
      <xdr:colOff>101600</xdr:colOff>
      <xdr:row>62</xdr:row>
      <xdr:rowOff>146195</xdr:rowOff>
    </xdr:to>
    <xdr:sp macro="" textlink="">
      <xdr:nvSpPr>
        <xdr:cNvPr id="249" name="楕円 248"/>
        <xdr:cNvSpPr/>
      </xdr:nvSpPr>
      <xdr:spPr>
        <a:xfrm>
          <a:off x="7810500" y="1067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91616</xdr:rowOff>
    </xdr:from>
    <xdr:to>
      <xdr:col>45</xdr:col>
      <xdr:colOff>177800</xdr:colOff>
      <xdr:row>62</xdr:row>
      <xdr:rowOff>95395</xdr:rowOff>
    </xdr:to>
    <xdr:cxnSp macro="">
      <xdr:nvCxnSpPr>
        <xdr:cNvPr id="250" name="直線コネクタ 249"/>
        <xdr:cNvCxnSpPr/>
      </xdr:nvCxnSpPr>
      <xdr:spPr>
        <a:xfrm flipV="1">
          <a:off x="7861300" y="10721516"/>
          <a:ext cx="889000" cy="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49926</xdr:rowOff>
    </xdr:from>
    <xdr:to>
      <xdr:col>36</xdr:col>
      <xdr:colOff>165100</xdr:colOff>
      <xdr:row>62</xdr:row>
      <xdr:rowOff>151526</xdr:rowOff>
    </xdr:to>
    <xdr:sp macro="" textlink="">
      <xdr:nvSpPr>
        <xdr:cNvPr id="251" name="楕円 250"/>
        <xdr:cNvSpPr/>
      </xdr:nvSpPr>
      <xdr:spPr>
        <a:xfrm>
          <a:off x="6921500" y="1067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95395</xdr:rowOff>
    </xdr:from>
    <xdr:to>
      <xdr:col>41</xdr:col>
      <xdr:colOff>50800</xdr:colOff>
      <xdr:row>62</xdr:row>
      <xdr:rowOff>100726</xdr:rowOff>
    </xdr:to>
    <xdr:cxnSp macro="">
      <xdr:nvCxnSpPr>
        <xdr:cNvPr id="252" name="直線コネクタ 251"/>
        <xdr:cNvCxnSpPr/>
      </xdr:nvCxnSpPr>
      <xdr:spPr>
        <a:xfrm flipV="1">
          <a:off x="6972300" y="10725295"/>
          <a:ext cx="889000" cy="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122159</xdr:rowOff>
    </xdr:from>
    <xdr:ext cx="599010" cy="259045"/>
    <xdr:sp macro="" textlink="">
      <xdr:nvSpPr>
        <xdr:cNvPr id="253" name="n_1aveValue【橋りょう・トンネル】&#10;一人当たり有形固定資産（償却資産）額"/>
        <xdr:cNvSpPr txBox="1"/>
      </xdr:nvSpPr>
      <xdr:spPr>
        <a:xfrm>
          <a:off x="9327095" y="1023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119701</xdr:rowOff>
    </xdr:from>
    <xdr:ext cx="599010" cy="259045"/>
    <xdr:sp macro="" textlink="">
      <xdr:nvSpPr>
        <xdr:cNvPr id="254" name="n_2aveValue【橋りょう・トンネル】&#10;一人当たり有形固定資産（償却資産）額"/>
        <xdr:cNvSpPr txBox="1"/>
      </xdr:nvSpPr>
      <xdr:spPr>
        <a:xfrm>
          <a:off x="84507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135333</xdr:rowOff>
    </xdr:from>
    <xdr:ext cx="599010" cy="259045"/>
    <xdr:sp macro="" textlink="">
      <xdr:nvSpPr>
        <xdr:cNvPr id="255" name="n_3aveValue【橋りょう・トンネル】&#10;一人当たり有形固定資産（償却資産）額"/>
        <xdr:cNvSpPr txBox="1"/>
      </xdr:nvSpPr>
      <xdr:spPr>
        <a:xfrm>
          <a:off x="7561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154460</xdr:rowOff>
    </xdr:from>
    <xdr:ext cx="599010" cy="259045"/>
    <xdr:sp macro="" textlink="">
      <xdr:nvSpPr>
        <xdr:cNvPr id="256" name="n_4aveValue【橋りょう・トンネル】&#10;一人当たり有形固定資産（償却資産）額"/>
        <xdr:cNvSpPr txBox="1"/>
      </xdr:nvSpPr>
      <xdr:spPr>
        <a:xfrm>
          <a:off x="6672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128523</xdr:rowOff>
    </xdr:from>
    <xdr:ext cx="599010" cy="259045"/>
    <xdr:sp macro="" textlink="">
      <xdr:nvSpPr>
        <xdr:cNvPr id="257" name="n_1mainValue【橋りょう・トンネル】&#10;一人当たり有形固定資産（償却資産）額"/>
        <xdr:cNvSpPr txBox="1"/>
      </xdr:nvSpPr>
      <xdr:spPr>
        <a:xfrm>
          <a:off x="9327095" y="10758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133543</xdr:rowOff>
    </xdr:from>
    <xdr:ext cx="599010" cy="259045"/>
    <xdr:sp macro="" textlink="">
      <xdr:nvSpPr>
        <xdr:cNvPr id="258" name="n_2mainValue【橋りょう・トンネル】&#10;一人当たり有形固定資産（償却資産）額"/>
        <xdr:cNvSpPr txBox="1"/>
      </xdr:nvSpPr>
      <xdr:spPr>
        <a:xfrm>
          <a:off x="8450795" y="1076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137322</xdr:rowOff>
    </xdr:from>
    <xdr:ext cx="599010" cy="259045"/>
    <xdr:sp macro="" textlink="">
      <xdr:nvSpPr>
        <xdr:cNvPr id="259" name="n_3mainValue【橋りょう・トンネル】&#10;一人当たり有形固定資産（償却資産）額"/>
        <xdr:cNvSpPr txBox="1"/>
      </xdr:nvSpPr>
      <xdr:spPr>
        <a:xfrm>
          <a:off x="7561795" y="1076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142653</xdr:rowOff>
    </xdr:from>
    <xdr:ext cx="599010" cy="259045"/>
    <xdr:sp macro="" textlink="">
      <xdr:nvSpPr>
        <xdr:cNvPr id="260" name="n_4mainValue【橋りょう・トンネル】&#10;一人当たり有形固定資産（償却資産）額"/>
        <xdr:cNvSpPr txBox="1"/>
      </xdr:nvSpPr>
      <xdr:spPr>
        <a:xfrm>
          <a:off x="6672795" y="1077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162033</xdr:rowOff>
    </xdr:from>
    <xdr:ext cx="405111" cy="259045"/>
    <xdr:sp macro="" textlink="">
      <xdr:nvSpPr>
        <xdr:cNvPr id="291" name="【公営住宅】&#10;有形固定資産減価償却率平均値テキスト"/>
        <xdr:cNvSpPr txBox="1"/>
      </xdr:nvSpPr>
      <xdr:spPr>
        <a:xfrm>
          <a:off x="4673600" y="14220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113030</xdr:rowOff>
    </xdr:from>
    <xdr:to>
      <xdr:col>24</xdr:col>
      <xdr:colOff>114300</xdr:colOff>
      <xdr:row>86</xdr:row>
      <xdr:rowOff>43180</xdr:rowOff>
    </xdr:to>
    <xdr:sp macro="" textlink="">
      <xdr:nvSpPr>
        <xdr:cNvPr id="302" name="楕円 301"/>
        <xdr:cNvSpPr/>
      </xdr:nvSpPr>
      <xdr:spPr>
        <a:xfrm>
          <a:off x="4584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91457</xdr:rowOff>
    </xdr:from>
    <xdr:ext cx="405111" cy="259045"/>
    <xdr:sp macro="" textlink="">
      <xdr:nvSpPr>
        <xdr:cNvPr id="303" name="【公営住宅】&#10;有形固定資産減価償却率該当値テキスト"/>
        <xdr:cNvSpPr txBox="1"/>
      </xdr:nvSpPr>
      <xdr:spPr>
        <a:xfrm>
          <a:off x="4673600"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98334</xdr:rowOff>
    </xdr:from>
    <xdr:to>
      <xdr:col>20</xdr:col>
      <xdr:colOff>38100</xdr:colOff>
      <xdr:row>86</xdr:row>
      <xdr:rowOff>28484</xdr:rowOff>
    </xdr:to>
    <xdr:sp macro="" textlink="">
      <xdr:nvSpPr>
        <xdr:cNvPr id="304" name="楕円 303"/>
        <xdr:cNvSpPr/>
      </xdr:nvSpPr>
      <xdr:spPr>
        <a:xfrm>
          <a:off x="3746500" y="1467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149134</xdr:rowOff>
    </xdr:from>
    <xdr:to>
      <xdr:col>24</xdr:col>
      <xdr:colOff>63500</xdr:colOff>
      <xdr:row>85</xdr:row>
      <xdr:rowOff>163830</xdr:rowOff>
    </xdr:to>
    <xdr:cxnSp macro="">
      <xdr:nvCxnSpPr>
        <xdr:cNvPr id="305" name="直線コネクタ 304"/>
        <xdr:cNvCxnSpPr/>
      </xdr:nvCxnSpPr>
      <xdr:spPr>
        <a:xfrm>
          <a:off x="3797300" y="14722384"/>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83638</xdr:rowOff>
    </xdr:from>
    <xdr:to>
      <xdr:col>15</xdr:col>
      <xdr:colOff>101600</xdr:colOff>
      <xdr:row>86</xdr:row>
      <xdr:rowOff>13788</xdr:rowOff>
    </xdr:to>
    <xdr:sp macro="" textlink="">
      <xdr:nvSpPr>
        <xdr:cNvPr id="306" name="楕円 305"/>
        <xdr:cNvSpPr/>
      </xdr:nvSpPr>
      <xdr:spPr>
        <a:xfrm>
          <a:off x="2857500" y="1465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134438</xdr:rowOff>
    </xdr:from>
    <xdr:to>
      <xdr:col>19</xdr:col>
      <xdr:colOff>177800</xdr:colOff>
      <xdr:row>85</xdr:row>
      <xdr:rowOff>149134</xdr:rowOff>
    </xdr:to>
    <xdr:cxnSp macro="">
      <xdr:nvCxnSpPr>
        <xdr:cNvPr id="307" name="直線コネクタ 306"/>
        <xdr:cNvCxnSpPr/>
      </xdr:nvCxnSpPr>
      <xdr:spPr>
        <a:xfrm>
          <a:off x="2908300" y="1470768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75474</xdr:rowOff>
    </xdr:from>
    <xdr:to>
      <xdr:col>10</xdr:col>
      <xdr:colOff>165100</xdr:colOff>
      <xdr:row>86</xdr:row>
      <xdr:rowOff>5624</xdr:rowOff>
    </xdr:to>
    <xdr:sp macro="" textlink="">
      <xdr:nvSpPr>
        <xdr:cNvPr id="308" name="楕円 307"/>
        <xdr:cNvSpPr/>
      </xdr:nvSpPr>
      <xdr:spPr>
        <a:xfrm>
          <a:off x="1968500" y="1464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126274</xdr:rowOff>
    </xdr:from>
    <xdr:to>
      <xdr:col>15</xdr:col>
      <xdr:colOff>50800</xdr:colOff>
      <xdr:row>85</xdr:row>
      <xdr:rowOff>134438</xdr:rowOff>
    </xdr:to>
    <xdr:cxnSp macro="">
      <xdr:nvCxnSpPr>
        <xdr:cNvPr id="309" name="直線コネクタ 308"/>
        <xdr:cNvCxnSpPr/>
      </xdr:nvCxnSpPr>
      <xdr:spPr>
        <a:xfrm>
          <a:off x="2019300" y="1469952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62412</xdr:rowOff>
    </xdr:from>
    <xdr:to>
      <xdr:col>6</xdr:col>
      <xdr:colOff>38100</xdr:colOff>
      <xdr:row>85</xdr:row>
      <xdr:rowOff>164012</xdr:rowOff>
    </xdr:to>
    <xdr:sp macro="" textlink="">
      <xdr:nvSpPr>
        <xdr:cNvPr id="310" name="楕円 309"/>
        <xdr:cNvSpPr/>
      </xdr:nvSpPr>
      <xdr:spPr>
        <a:xfrm>
          <a:off x="1079500" y="1463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113212</xdr:rowOff>
    </xdr:from>
    <xdr:to>
      <xdr:col>10</xdr:col>
      <xdr:colOff>114300</xdr:colOff>
      <xdr:row>85</xdr:row>
      <xdr:rowOff>126274</xdr:rowOff>
    </xdr:to>
    <xdr:cxnSp macro="">
      <xdr:nvCxnSpPr>
        <xdr:cNvPr id="311" name="直線コネクタ 310"/>
        <xdr:cNvCxnSpPr/>
      </xdr:nvCxnSpPr>
      <xdr:spPr>
        <a:xfrm>
          <a:off x="1130300" y="1468646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67871</xdr:rowOff>
    </xdr:from>
    <xdr:ext cx="405111" cy="259045"/>
    <xdr:sp macro="" textlink="">
      <xdr:nvSpPr>
        <xdr:cNvPr id="312" name="n_1aveValue【公営住宅】&#10;有形固定資産減価償却率"/>
        <xdr:cNvSpPr txBox="1"/>
      </xdr:nvSpPr>
      <xdr:spPr>
        <a:xfrm>
          <a:off x="35820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28683</xdr:rowOff>
    </xdr:from>
    <xdr:ext cx="405111" cy="259045"/>
    <xdr:sp macro="" textlink="">
      <xdr:nvSpPr>
        <xdr:cNvPr id="313" name="n_2aveValue【公営住宅】&#10;有形固定資産減価償却率"/>
        <xdr:cNvSpPr txBox="1"/>
      </xdr:nvSpPr>
      <xdr:spPr>
        <a:xfrm>
          <a:off x="2705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314" name="n_3aveValue【公営住宅】&#10;有形固定資産減価償却率"/>
        <xdr:cNvSpPr txBox="1"/>
      </xdr:nvSpPr>
      <xdr:spPr>
        <a:xfrm>
          <a:off x="1816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160945</xdr:rowOff>
    </xdr:from>
    <xdr:ext cx="405111" cy="259045"/>
    <xdr:sp macro="" textlink="">
      <xdr:nvSpPr>
        <xdr:cNvPr id="315" name="n_4aveValue【公営住宅】&#10;有形固定資産減価償却率"/>
        <xdr:cNvSpPr txBox="1"/>
      </xdr:nvSpPr>
      <xdr:spPr>
        <a:xfrm>
          <a:off x="927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19611</xdr:rowOff>
    </xdr:from>
    <xdr:ext cx="405111" cy="259045"/>
    <xdr:sp macro="" textlink="">
      <xdr:nvSpPr>
        <xdr:cNvPr id="316" name="n_1mainValue【公営住宅】&#10;有形固定資産減価償却率"/>
        <xdr:cNvSpPr txBox="1"/>
      </xdr:nvSpPr>
      <xdr:spPr>
        <a:xfrm>
          <a:off x="3582044" y="1476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4915</xdr:rowOff>
    </xdr:from>
    <xdr:ext cx="405111" cy="259045"/>
    <xdr:sp macro="" textlink="">
      <xdr:nvSpPr>
        <xdr:cNvPr id="317" name="n_2mainValue【公営住宅】&#10;有形固定資産減価償却率"/>
        <xdr:cNvSpPr txBox="1"/>
      </xdr:nvSpPr>
      <xdr:spPr>
        <a:xfrm>
          <a:off x="2705744" y="1474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168201</xdr:rowOff>
    </xdr:from>
    <xdr:ext cx="405111" cy="259045"/>
    <xdr:sp macro="" textlink="">
      <xdr:nvSpPr>
        <xdr:cNvPr id="318" name="n_3mainValue【公営住宅】&#10;有形固定資産減価償却率"/>
        <xdr:cNvSpPr txBox="1"/>
      </xdr:nvSpPr>
      <xdr:spPr>
        <a:xfrm>
          <a:off x="1816744" y="1474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155139</xdr:rowOff>
    </xdr:from>
    <xdr:ext cx="405111" cy="259045"/>
    <xdr:sp macro="" textlink="">
      <xdr:nvSpPr>
        <xdr:cNvPr id="319" name="n_4mainValue【公営住宅】&#10;有形固定資産減価償却率"/>
        <xdr:cNvSpPr txBox="1"/>
      </xdr:nvSpPr>
      <xdr:spPr>
        <a:xfrm>
          <a:off x="927744" y="1472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72711</xdr:rowOff>
    </xdr:from>
    <xdr:ext cx="469744" cy="259045"/>
    <xdr:sp macro="" textlink="">
      <xdr:nvSpPr>
        <xdr:cNvPr id="346" name="【公営住宅】&#10;一人当たり面積平均値テキスト"/>
        <xdr:cNvSpPr txBox="1"/>
      </xdr:nvSpPr>
      <xdr:spPr>
        <a:xfrm>
          <a:off x="10515600" y="14474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117145</xdr:rowOff>
    </xdr:from>
    <xdr:to>
      <xdr:col>55</xdr:col>
      <xdr:colOff>50800</xdr:colOff>
      <xdr:row>84</xdr:row>
      <xdr:rowOff>47295</xdr:rowOff>
    </xdr:to>
    <xdr:sp macro="" textlink="">
      <xdr:nvSpPr>
        <xdr:cNvPr id="357" name="楕円 356"/>
        <xdr:cNvSpPr/>
      </xdr:nvSpPr>
      <xdr:spPr>
        <a:xfrm>
          <a:off x="10426700" y="1434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140022</xdr:rowOff>
    </xdr:from>
    <xdr:ext cx="469744" cy="259045"/>
    <xdr:sp macro="" textlink="">
      <xdr:nvSpPr>
        <xdr:cNvPr id="358" name="【公営住宅】&#10;一人当たり面積該当値テキスト"/>
        <xdr:cNvSpPr txBox="1"/>
      </xdr:nvSpPr>
      <xdr:spPr>
        <a:xfrm>
          <a:off x="10515600" y="1419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120345</xdr:rowOff>
    </xdr:from>
    <xdr:to>
      <xdr:col>50</xdr:col>
      <xdr:colOff>165100</xdr:colOff>
      <xdr:row>84</xdr:row>
      <xdr:rowOff>50495</xdr:rowOff>
    </xdr:to>
    <xdr:sp macro="" textlink="">
      <xdr:nvSpPr>
        <xdr:cNvPr id="359" name="楕円 358"/>
        <xdr:cNvSpPr/>
      </xdr:nvSpPr>
      <xdr:spPr>
        <a:xfrm>
          <a:off x="9588500" y="1435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167945</xdr:rowOff>
    </xdr:from>
    <xdr:to>
      <xdr:col>55</xdr:col>
      <xdr:colOff>0</xdr:colOff>
      <xdr:row>83</xdr:row>
      <xdr:rowOff>171145</xdr:rowOff>
    </xdr:to>
    <xdr:cxnSp macro="">
      <xdr:nvCxnSpPr>
        <xdr:cNvPr id="360" name="直線コネクタ 359"/>
        <xdr:cNvCxnSpPr/>
      </xdr:nvCxnSpPr>
      <xdr:spPr>
        <a:xfrm flipV="1">
          <a:off x="9639300" y="14398295"/>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123089</xdr:rowOff>
    </xdr:from>
    <xdr:to>
      <xdr:col>46</xdr:col>
      <xdr:colOff>38100</xdr:colOff>
      <xdr:row>84</xdr:row>
      <xdr:rowOff>53239</xdr:rowOff>
    </xdr:to>
    <xdr:sp macro="" textlink="">
      <xdr:nvSpPr>
        <xdr:cNvPr id="361" name="楕円 360"/>
        <xdr:cNvSpPr/>
      </xdr:nvSpPr>
      <xdr:spPr>
        <a:xfrm>
          <a:off x="8699500" y="1435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171145</xdr:rowOff>
    </xdr:from>
    <xdr:to>
      <xdr:col>50</xdr:col>
      <xdr:colOff>114300</xdr:colOff>
      <xdr:row>84</xdr:row>
      <xdr:rowOff>2439</xdr:rowOff>
    </xdr:to>
    <xdr:cxnSp macro="">
      <xdr:nvCxnSpPr>
        <xdr:cNvPr id="362" name="直線コネクタ 361"/>
        <xdr:cNvCxnSpPr/>
      </xdr:nvCxnSpPr>
      <xdr:spPr>
        <a:xfrm flipV="1">
          <a:off x="8750300" y="14401495"/>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118974</xdr:rowOff>
    </xdr:from>
    <xdr:to>
      <xdr:col>41</xdr:col>
      <xdr:colOff>101600</xdr:colOff>
      <xdr:row>84</xdr:row>
      <xdr:rowOff>49124</xdr:rowOff>
    </xdr:to>
    <xdr:sp macro="" textlink="">
      <xdr:nvSpPr>
        <xdr:cNvPr id="363" name="楕円 362"/>
        <xdr:cNvSpPr/>
      </xdr:nvSpPr>
      <xdr:spPr>
        <a:xfrm>
          <a:off x="7810500" y="1434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169774</xdr:rowOff>
    </xdr:from>
    <xdr:to>
      <xdr:col>45</xdr:col>
      <xdr:colOff>177800</xdr:colOff>
      <xdr:row>84</xdr:row>
      <xdr:rowOff>2439</xdr:rowOff>
    </xdr:to>
    <xdr:cxnSp macro="">
      <xdr:nvCxnSpPr>
        <xdr:cNvPr id="364" name="直線コネクタ 363"/>
        <xdr:cNvCxnSpPr/>
      </xdr:nvCxnSpPr>
      <xdr:spPr>
        <a:xfrm>
          <a:off x="7861300" y="14400124"/>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122174</xdr:rowOff>
    </xdr:from>
    <xdr:to>
      <xdr:col>36</xdr:col>
      <xdr:colOff>165100</xdr:colOff>
      <xdr:row>84</xdr:row>
      <xdr:rowOff>52324</xdr:rowOff>
    </xdr:to>
    <xdr:sp macro="" textlink="">
      <xdr:nvSpPr>
        <xdr:cNvPr id="365" name="楕円 364"/>
        <xdr:cNvSpPr/>
      </xdr:nvSpPr>
      <xdr:spPr>
        <a:xfrm>
          <a:off x="6921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169774</xdr:rowOff>
    </xdr:from>
    <xdr:to>
      <xdr:col>41</xdr:col>
      <xdr:colOff>50800</xdr:colOff>
      <xdr:row>84</xdr:row>
      <xdr:rowOff>1524</xdr:rowOff>
    </xdr:to>
    <xdr:cxnSp macro="">
      <xdr:nvCxnSpPr>
        <xdr:cNvPr id="366" name="直線コネクタ 365"/>
        <xdr:cNvCxnSpPr/>
      </xdr:nvCxnSpPr>
      <xdr:spPr>
        <a:xfrm flipV="1">
          <a:off x="6972300" y="14400124"/>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8247</xdr:rowOff>
    </xdr:from>
    <xdr:ext cx="469744" cy="259045"/>
    <xdr:sp macro="" textlink="">
      <xdr:nvSpPr>
        <xdr:cNvPr id="367" name="n_1aveValue【公営住宅】&#10;一人当たり面積"/>
        <xdr:cNvSpPr txBox="1"/>
      </xdr:nvSpPr>
      <xdr:spPr>
        <a:xfrm>
          <a:off x="9391727" y="1458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7790</xdr:rowOff>
    </xdr:from>
    <xdr:ext cx="469744" cy="259045"/>
    <xdr:sp macro="" textlink="">
      <xdr:nvSpPr>
        <xdr:cNvPr id="368" name="n_2aveValue【公営住宅】&#10;一人当たり面積"/>
        <xdr:cNvSpPr txBox="1"/>
      </xdr:nvSpPr>
      <xdr:spPr>
        <a:xfrm>
          <a:off x="8515427" y="1458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7332</xdr:rowOff>
    </xdr:from>
    <xdr:ext cx="469744" cy="259045"/>
    <xdr:sp macro="" textlink="">
      <xdr:nvSpPr>
        <xdr:cNvPr id="369" name="n_3aveValue【公営住宅】&#10;一人当たり面積"/>
        <xdr:cNvSpPr txBox="1"/>
      </xdr:nvSpPr>
      <xdr:spPr>
        <a:xfrm>
          <a:off x="7626427" y="1458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14191</xdr:rowOff>
    </xdr:from>
    <xdr:ext cx="469744" cy="259045"/>
    <xdr:sp macro="" textlink="">
      <xdr:nvSpPr>
        <xdr:cNvPr id="370" name="n_4aveValue【公営住宅】&#10;一人当たり面積"/>
        <xdr:cNvSpPr txBox="1"/>
      </xdr:nvSpPr>
      <xdr:spPr>
        <a:xfrm>
          <a:off x="6737427" y="1458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67022</xdr:rowOff>
    </xdr:from>
    <xdr:ext cx="469744" cy="259045"/>
    <xdr:sp macro="" textlink="">
      <xdr:nvSpPr>
        <xdr:cNvPr id="371" name="n_1mainValue【公営住宅】&#10;一人当たり面積"/>
        <xdr:cNvSpPr txBox="1"/>
      </xdr:nvSpPr>
      <xdr:spPr>
        <a:xfrm>
          <a:off x="9391727" y="1412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69766</xdr:rowOff>
    </xdr:from>
    <xdr:ext cx="469744" cy="259045"/>
    <xdr:sp macro="" textlink="">
      <xdr:nvSpPr>
        <xdr:cNvPr id="372" name="n_2mainValue【公営住宅】&#10;一人当たり面積"/>
        <xdr:cNvSpPr txBox="1"/>
      </xdr:nvSpPr>
      <xdr:spPr>
        <a:xfrm>
          <a:off x="8515427" y="1412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65651</xdr:rowOff>
    </xdr:from>
    <xdr:ext cx="469744" cy="259045"/>
    <xdr:sp macro="" textlink="">
      <xdr:nvSpPr>
        <xdr:cNvPr id="373" name="n_3mainValue【公営住宅】&#10;一人当たり面積"/>
        <xdr:cNvSpPr txBox="1"/>
      </xdr:nvSpPr>
      <xdr:spPr>
        <a:xfrm>
          <a:off x="7626427" y="1412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68851</xdr:rowOff>
    </xdr:from>
    <xdr:ext cx="469744" cy="259045"/>
    <xdr:sp macro="" textlink="">
      <xdr:nvSpPr>
        <xdr:cNvPr id="374" name="n_4mainValue【公営住宅】&#10;一人当たり面積"/>
        <xdr:cNvSpPr txBox="1"/>
      </xdr:nvSpPr>
      <xdr:spPr>
        <a:xfrm>
          <a:off x="67374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5" name="テキスト ボックス 39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7620</xdr:rowOff>
    </xdr:from>
    <xdr:to>
      <xdr:col>24</xdr:col>
      <xdr:colOff>62865</xdr:colOff>
      <xdr:row>107</xdr:row>
      <xdr:rowOff>167639</xdr:rowOff>
    </xdr:to>
    <xdr:cxnSp macro="">
      <xdr:nvCxnSpPr>
        <xdr:cNvPr id="399" name="直線コネクタ 398"/>
        <xdr:cNvCxnSpPr/>
      </xdr:nvCxnSpPr>
      <xdr:spPr>
        <a:xfrm flipV="1">
          <a:off x="4634865" y="1732407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xdr:rowOff>
    </xdr:from>
    <xdr:ext cx="405111" cy="259045"/>
    <xdr:sp macro="" textlink="">
      <xdr:nvSpPr>
        <xdr:cNvPr id="400" name="【港湾・漁港】&#10;有形固定資産減価償却率最小値テキスト"/>
        <xdr:cNvSpPr txBox="1"/>
      </xdr:nvSpPr>
      <xdr:spPr>
        <a:xfrm>
          <a:off x="4673600" y="1851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167639</xdr:rowOff>
    </xdr:from>
    <xdr:to>
      <xdr:col>24</xdr:col>
      <xdr:colOff>152400</xdr:colOff>
      <xdr:row>107</xdr:row>
      <xdr:rowOff>167639</xdr:rowOff>
    </xdr:to>
    <xdr:cxnSp macro="">
      <xdr:nvCxnSpPr>
        <xdr:cNvPr id="401" name="直線コネクタ 400"/>
        <xdr:cNvCxnSpPr/>
      </xdr:nvCxnSpPr>
      <xdr:spPr>
        <a:xfrm>
          <a:off x="4546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125747</xdr:rowOff>
    </xdr:from>
    <xdr:ext cx="405111" cy="259045"/>
    <xdr:sp macro="" textlink="">
      <xdr:nvSpPr>
        <xdr:cNvPr id="402" name="【港湾・漁港】&#10;有形固定資産減価償却率最大値テキスト"/>
        <xdr:cNvSpPr txBox="1"/>
      </xdr:nvSpPr>
      <xdr:spPr>
        <a:xfrm>
          <a:off x="4673600" y="1709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7620</xdr:rowOff>
    </xdr:from>
    <xdr:to>
      <xdr:col>24</xdr:col>
      <xdr:colOff>152400</xdr:colOff>
      <xdr:row>101</xdr:row>
      <xdr:rowOff>7620</xdr:rowOff>
    </xdr:to>
    <xdr:cxnSp macro="">
      <xdr:nvCxnSpPr>
        <xdr:cNvPr id="403" name="直線コネクタ 402"/>
        <xdr:cNvCxnSpPr/>
      </xdr:nvCxnSpPr>
      <xdr:spPr>
        <a:xfrm>
          <a:off x="4546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149241</xdr:rowOff>
    </xdr:from>
    <xdr:ext cx="405111" cy="259045"/>
    <xdr:sp macro="" textlink="">
      <xdr:nvSpPr>
        <xdr:cNvPr id="404" name="【港湾・漁港】&#10;有形固定資産減価償却率平均値テキスト"/>
        <xdr:cNvSpPr txBox="1"/>
      </xdr:nvSpPr>
      <xdr:spPr>
        <a:xfrm>
          <a:off x="4673600" y="176371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126364</xdr:rowOff>
    </xdr:from>
    <xdr:to>
      <xdr:col>24</xdr:col>
      <xdr:colOff>114300</xdr:colOff>
      <xdr:row>104</xdr:row>
      <xdr:rowOff>56514</xdr:rowOff>
    </xdr:to>
    <xdr:sp macro="" textlink="">
      <xdr:nvSpPr>
        <xdr:cNvPr id="405" name="フローチャート: 判断 404"/>
        <xdr:cNvSpPr/>
      </xdr:nvSpPr>
      <xdr:spPr>
        <a:xfrm>
          <a:off x="45847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113030</xdr:rowOff>
    </xdr:from>
    <xdr:to>
      <xdr:col>20</xdr:col>
      <xdr:colOff>38100</xdr:colOff>
      <xdr:row>104</xdr:row>
      <xdr:rowOff>43180</xdr:rowOff>
    </xdr:to>
    <xdr:sp macro="" textlink="">
      <xdr:nvSpPr>
        <xdr:cNvPr id="406" name="フローチャート: 判断 405"/>
        <xdr:cNvSpPr/>
      </xdr:nvSpPr>
      <xdr:spPr>
        <a:xfrm>
          <a:off x="3746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86361</xdr:rowOff>
    </xdr:from>
    <xdr:to>
      <xdr:col>15</xdr:col>
      <xdr:colOff>101600</xdr:colOff>
      <xdr:row>105</xdr:row>
      <xdr:rowOff>16511</xdr:rowOff>
    </xdr:to>
    <xdr:sp macro="" textlink="">
      <xdr:nvSpPr>
        <xdr:cNvPr id="407" name="フローチャート: 判断 406"/>
        <xdr:cNvSpPr/>
      </xdr:nvSpPr>
      <xdr:spPr>
        <a:xfrm>
          <a:off x="2857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57786</xdr:rowOff>
    </xdr:from>
    <xdr:to>
      <xdr:col>10</xdr:col>
      <xdr:colOff>165100</xdr:colOff>
      <xdr:row>104</xdr:row>
      <xdr:rowOff>159386</xdr:rowOff>
    </xdr:to>
    <xdr:sp macro="" textlink="">
      <xdr:nvSpPr>
        <xdr:cNvPr id="408" name="フローチャート: 判断 407"/>
        <xdr:cNvSpPr/>
      </xdr:nvSpPr>
      <xdr:spPr>
        <a:xfrm>
          <a:off x="1968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158750</xdr:rowOff>
    </xdr:from>
    <xdr:to>
      <xdr:col>6</xdr:col>
      <xdr:colOff>38100</xdr:colOff>
      <xdr:row>104</xdr:row>
      <xdr:rowOff>88900</xdr:rowOff>
    </xdr:to>
    <xdr:sp macro="" textlink="">
      <xdr:nvSpPr>
        <xdr:cNvPr id="409" name="フローチャート: 判断 408"/>
        <xdr:cNvSpPr/>
      </xdr:nvSpPr>
      <xdr:spPr>
        <a:xfrm>
          <a:off x="1079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50164</xdr:rowOff>
    </xdr:from>
    <xdr:to>
      <xdr:col>24</xdr:col>
      <xdr:colOff>114300</xdr:colOff>
      <xdr:row>106</xdr:row>
      <xdr:rowOff>151764</xdr:rowOff>
    </xdr:to>
    <xdr:sp macro="" textlink="">
      <xdr:nvSpPr>
        <xdr:cNvPr id="415" name="楕円 414"/>
        <xdr:cNvSpPr/>
      </xdr:nvSpPr>
      <xdr:spPr>
        <a:xfrm>
          <a:off x="4584700" y="182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28591</xdr:rowOff>
    </xdr:from>
    <xdr:ext cx="405111" cy="259045"/>
    <xdr:sp macro="" textlink="">
      <xdr:nvSpPr>
        <xdr:cNvPr id="416" name="【港湾・漁港】&#10;有形固定資産減価償却率該当値テキスト"/>
        <xdr:cNvSpPr txBox="1"/>
      </xdr:nvSpPr>
      <xdr:spPr>
        <a:xfrm>
          <a:off x="4673600" y="1820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36830</xdr:rowOff>
    </xdr:from>
    <xdr:to>
      <xdr:col>20</xdr:col>
      <xdr:colOff>38100</xdr:colOff>
      <xdr:row>106</xdr:row>
      <xdr:rowOff>138430</xdr:rowOff>
    </xdr:to>
    <xdr:sp macro="" textlink="">
      <xdr:nvSpPr>
        <xdr:cNvPr id="417" name="楕円 416"/>
        <xdr:cNvSpPr/>
      </xdr:nvSpPr>
      <xdr:spPr>
        <a:xfrm>
          <a:off x="3746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87630</xdr:rowOff>
    </xdr:from>
    <xdr:to>
      <xdr:col>24</xdr:col>
      <xdr:colOff>63500</xdr:colOff>
      <xdr:row>106</xdr:row>
      <xdr:rowOff>100964</xdr:rowOff>
    </xdr:to>
    <xdr:cxnSp macro="">
      <xdr:nvCxnSpPr>
        <xdr:cNvPr id="418" name="直線コネクタ 417"/>
        <xdr:cNvCxnSpPr/>
      </xdr:nvCxnSpPr>
      <xdr:spPr>
        <a:xfrm>
          <a:off x="3797300" y="18261330"/>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4445</xdr:rowOff>
    </xdr:from>
    <xdr:to>
      <xdr:col>15</xdr:col>
      <xdr:colOff>101600</xdr:colOff>
      <xdr:row>106</xdr:row>
      <xdr:rowOff>106045</xdr:rowOff>
    </xdr:to>
    <xdr:sp macro="" textlink="">
      <xdr:nvSpPr>
        <xdr:cNvPr id="419" name="楕円 418"/>
        <xdr:cNvSpPr/>
      </xdr:nvSpPr>
      <xdr:spPr>
        <a:xfrm>
          <a:off x="2857500" y="181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55245</xdr:rowOff>
    </xdr:from>
    <xdr:to>
      <xdr:col>19</xdr:col>
      <xdr:colOff>177800</xdr:colOff>
      <xdr:row>106</xdr:row>
      <xdr:rowOff>87630</xdr:rowOff>
    </xdr:to>
    <xdr:cxnSp macro="">
      <xdr:nvCxnSpPr>
        <xdr:cNvPr id="420" name="直線コネクタ 419"/>
        <xdr:cNvCxnSpPr/>
      </xdr:nvCxnSpPr>
      <xdr:spPr>
        <a:xfrm>
          <a:off x="2908300" y="182289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170180</xdr:rowOff>
    </xdr:from>
    <xdr:to>
      <xdr:col>10</xdr:col>
      <xdr:colOff>165100</xdr:colOff>
      <xdr:row>106</xdr:row>
      <xdr:rowOff>100330</xdr:rowOff>
    </xdr:to>
    <xdr:sp macro="" textlink="">
      <xdr:nvSpPr>
        <xdr:cNvPr id="421" name="楕円 420"/>
        <xdr:cNvSpPr/>
      </xdr:nvSpPr>
      <xdr:spPr>
        <a:xfrm>
          <a:off x="1968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49530</xdr:rowOff>
    </xdr:from>
    <xdr:to>
      <xdr:col>15</xdr:col>
      <xdr:colOff>50800</xdr:colOff>
      <xdr:row>106</xdr:row>
      <xdr:rowOff>55245</xdr:rowOff>
    </xdr:to>
    <xdr:cxnSp macro="">
      <xdr:nvCxnSpPr>
        <xdr:cNvPr id="422" name="直線コネクタ 421"/>
        <xdr:cNvCxnSpPr/>
      </xdr:nvCxnSpPr>
      <xdr:spPr>
        <a:xfrm>
          <a:off x="2019300" y="182232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143511</xdr:rowOff>
    </xdr:from>
    <xdr:to>
      <xdr:col>6</xdr:col>
      <xdr:colOff>38100</xdr:colOff>
      <xdr:row>106</xdr:row>
      <xdr:rowOff>73661</xdr:rowOff>
    </xdr:to>
    <xdr:sp macro="" textlink="">
      <xdr:nvSpPr>
        <xdr:cNvPr id="423" name="楕円 422"/>
        <xdr:cNvSpPr/>
      </xdr:nvSpPr>
      <xdr:spPr>
        <a:xfrm>
          <a:off x="1079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22861</xdr:rowOff>
    </xdr:from>
    <xdr:to>
      <xdr:col>10</xdr:col>
      <xdr:colOff>114300</xdr:colOff>
      <xdr:row>106</xdr:row>
      <xdr:rowOff>49530</xdr:rowOff>
    </xdr:to>
    <xdr:cxnSp macro="">
      <xdr:nvCxnSpPr>
        <xdr:cNvPr id="424" name="直線コネクタ 423"/>
        <xdr:cNvCxnSpPr/>
      </xdr:nvCxnSpPr>
      <xdr:spPr>
        <a:xfrm>
          <a:off x="1130300" y="181965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59707</xdr:rowOff>
    </xdr:from>
    <xdr:ext cx="405111" cy="259045"/>
    <xdr:sp macro="" textlink="">
      <xdr:nvSpPr>
        <xdr:cNvPr id="425" name="n_1aveValue【港湾・漁港】&#10;有形固定資産減価償却率"/>
        <xdr:cNvSpPr txBox="1"/>
      </xdr:nvSpPr>
      <xdr:spPr>
        <a:xfrm>
          <a:off x="3582044"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33038</xdr:rowOff>
    </xdr:from>
    <xdr:ext cx="405111" cy="259045"/>
    <xdr:sp macro="" textlink="">
      <xdr:nvSpPr>
        <xdr:cNvPr id="426" name="n_2aveValue【港湾・漁港】&#10;有形固定資産減価償却率"/>
        <xdr:cNvSpPr txBox="1"/>
      </xdr:nvSpPr>
      <xdr:spPr>
        <a:xfrm>
          <a:off x="27057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4463</xdr:rowOff>
    </xdr:from>
    <xdr:ext cx="405111" cy="259045"/>
    <xdr:sp macro="" textlink="">
      <xdr:nvSpPr>
        <xdr:cNvPr id="427" name="n_3aveValue【港湾・漁港】&#10;有形固定資産減価償却率"/>
        <xdr:cNvSpPr txBox="1"/>
      </xdr:nvSpPr>
      <xdr:spPr>
        <a:xfrm>
          <a:off x="1816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105427</xdr:rowOff>
    </xdr:from>
    <xdr:ext cx="405111" cy="259045"/>
    <xdr:sp macro="" textlink="">
      <xdr:nvSpPr>
        <xdr:cNvPr id="428" name="n_4aveValue【港湾・漁港】&#10;有形固定資産減価償却率"/>
        <xdr:cNvSpPr txBox="1"/>
      </xdr:nvSpPr>
      <xdr:spPr>
        <a:xfrm>
          <a:off x="9277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129557</xdr:rowOff>
    </xdr:from>
    <xdr:ext cx="405111" cy="259045"/>
    <xdr:sp macro="" textlink="">
      <xdr:nvSpPr>
        <xdr:cNvPr id="429" name="n_1mainValue【港湾・漁港】&#10;有形固定資産減価償却率"/>
        <xdr:cNvSpPr txBox="1"/>
      </xdr:nvSpPr>
      <xdr:spPr>
        <a:xfrm>
          <a:off x="35820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97172</xdr:rowOff>
    </xdr:from>
    <xdr:ext cx="405111" cy="259045"/>
    <xdr:sp macro="" textlink="">
      <xdr:nvSpPr>
        <xdr:cNvPr id="430" name="n_2mainValue【港湾・漁港】&#10;有形固定資産減価償却率"/>
        <xdr:cNvSpPr txBox="1"/>
      </xdr:nvSpPr>
      <xdr:spPr>
        <a:xfrm>
          <a:off x="2705744" y="1827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91457</xdr:rowOff>
    </xdr:from>
    <xdr:ext cx="405111" cy="259045"/>
    <xdr:sp macro="" textlink="">
      <xdr:nvSpPr>
        <xdr:cNvPr id="431" name="n_3mainValue【港湾・漁港】&#10;有形固定資産減価償却率"/>
        <xdr:cNvSpPr txBox="1"/>
      </xdr:nvSpPr>
      <xdr:spPr>
        <a:xfrm>
          <a:off x="1816744" y="182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64788</xdr:rowOff>
    </xdr:from>
    <xdr:ext cx="405111" cy="259045"/>
    <xdr:sp macro="" textlink="">
      <xdr:nvSpPr>
        <xdr:cNvPr id="432" name="n_4mainValue【港湾・漁港】&#10;有形固定資産減価償却率"/>
        <xdr:cNvSpPr txBox="1"/>
      </xdr:nvSpPr>
      <xdr:spPr>
        <a:xfrm>
          <a:off x="927744" y="1823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4" name="テキスト ボックス 443"/>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6" name="テキスト ボックス 445"/>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8" name="テキスト ボックス 447"/>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0" name="テキスト ボックス 449"/>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2" name="テキスト ボックス 451"/>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125467</xdr:rowOff>
    </xdr:from>
    <xdr:to>
      <xdr:col>54</xdr:col>
      <xdr:colOff>189865</xdr:colOff>
      <xdr:row>108</xdr:row>
      <xdr:rowOff>151671</xdr:rowOff>
    </xdr:to>
    <xdr:cxnSp macro="">
      <xdr:nvCxnSpPr>
        <xdr:cNvPr id="456" name="直線コネクタ 455"/>
        <xdr:cNvCxnSpPr/>
      </xdr:nvCxnSpPr>
      <xdr:spPr>
        <a:xfrm flipV="1">
          <a:off x="10476865" y="17099017"/>
          <a:ext cx="0" cy="156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155498</xdr:rowOff>
    </xdr:from>
    <xdr:ext cx="378565" cy="259045"/>
    <xdr:sp macro="" textlink="">
      <xdr:nvSpPr>
        <xdr:cNvPr id="457" name="【港湾・漁港】&#10;一人当たり有形固定資産（償却資産）額最小値テキスト"/>
        <xdr:cNvSpPr txBox="1"/>
      </xdr:nvSpPr>
      <xdr:spPr>
        <a:xfrm>
          <a:off x="10515600" y="18672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151671</xdr:rowOff>
    </xdr:from>
    <xdr:to>
      <xdr:col>55</xdr:col>
      <xdr:colOff>88900</xdr:colOff>
      <xdr:row>108</xdr:row>
      <xdr:rowOff>151671</xdr:rowOff>
    </xdr:to>
    <xdr:cxnSp macro="">
      <xdr:nvCxnSpPr>
        <xdr:cNvPr id="458" name="直線コネクタ 457"/>
        <xdr:cNvCxnSpPr/>
      </xdr:nvCxnSpPr>
      <xdr:spPr>
        <a:xfrm>
          <a:off x="10388600" y="18668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72144</xdr:rowOff>
    </xdr:from>
    <xdr:ext cx="690189" cy="259045"/>
    <xdr:sp macro="" textlink="">
      <xdr:nvSpPr>
        <xdr:cNvPr id="459" name="【港湾・漁港】&#10;一人当たり有形固定資産（償却資産）額最大値テキスト"/>
        <xdr:cNvSpPr txBox="1"/>
      </xdr:nvSpPr>
      <xdr:spPr>
        <a:xfrm>
          <a:off x="10515600" y="16874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125467</xdr:rowOff>
    </xdr:from>
    <xdr:to>
      <xdr:col>55</xdr:col>
      <xdr:colOff>88900</xdr:colOff>
      <xdr:row>99</xdr:row>
      <xdr:rowOff>125467</xdr:rowOff>
    </xdr:to>
    <xdr:cxnSp macro="">
      <xdr:nvCxnSpPr>
        <xdr:cNvPr id="460" name="直線コネクタ 459"/>
        <xdr:cNvCxnSpPr/>
      </xdr:nvCxnSpPr>
      <xdr:spPr>
        <a:xfrm>
          <a:off x="10388600" y="17099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46606</xdr:rowOff>
    </xdr:from>
    <xdr:ext cx="599010" cy="259045"/>
    <xdr:sp macro="" textlink="">
      <xdr:nvSpPr>
        <xdr:cNvPr id="461" name="【港湾・漁港】&#10;一人当たり有形固定資産（償却資産）額平均値テキスト"/>
        <xdr:cNvSpPr txBox="1"/>
      </xdr:nvSpPr>
      <xdr:spPr>
        <a:xfrm>
          <a:off x="10515600" y="183917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68179</xdr:rowOff>
    </xdr:from>
    <xdr:to>
      <xdr:col>55</xdr:col>
      <xdr:colOff>50800</xdr:colOff>
      <xdr:row>107</xdr:row>
      <xdr:rowOff>169779</xdr:rowOff>
    </xdr:to>
    <xdr:sp macro="" textlink="">
      <xdr:nvSpPr>
        <xdr:cNvPr id="462" name="フローチャート: 判断 461"/>
        <xdr:cNvSpPr/>
      </xdr:nvSpPr>
      <xdr:spPr>
        <a:xfrm>
          <a:off x="10426700" y="1841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70841</xdr:rowOff>
    </xdr:from>
    <xdr:to>
      <xdr:col>50</xdr:col>
      <xdr:colOff>165100</xdr:colOff>
      <xdr:row>108</xdr:row>
      <xdr:rowOff>991</xdr:rowOff>
    </xdr:to>
    <xdr:sp macro="" textlink="">
      <xdr:nvSpPr>
        <xdr:cNvPr id="463" name="フローチャート: 判断 462"/>
        <xdr:cNvSpPr/>
      </xdr:nvSpPr>
      <xdr:spPr>
        <a:xfrm>
          <a:off x="9588500" y="1841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119309</xdr:rowOff>
    </xdr:from>
    <xdr:to>
      <xdr:col>46</xdr:col>
      <xdr:colOff>38100</xdr:colOff>
      <xdr:row>108</xdr:row>
      <xdr:rowOff>49459</xdr:rowOff>
    </xdr:to>
    <xdr:sp macro="" textlink="">
      <xdr:nvSpPr>
        <xdr:cNvPr id="464" name="フローチャート: 判断 463"/>
        <xdr:cNvSpPr/>
      </xdr:nvSpPr>
      <xdr:spPr>
        <a:xfrm>
          <a:off x="8699500" y="1846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122668</xdr:rowOff>
    </xdr:from>
    <xdr:to>
      <xdr:col>41</xdr:col>
      <xdr:colOff>101600</xdr:colOff>
      <xdr:row>108</xdr:row>
      <xdr:rowOff>52818</xdr:rowOff>
    </xdr:to>
    <xdr:sp macro="" textlink="">
      <xdr:nvSpPr>
        <xdr:cNvPr id="465" name="フローチャート: 判断 464"/>
        <xdr:cNvSpPr/>
      </xdr:nvSpPr>
      <xdr:spPr>
        <a:xfrm>
          <a:off x="7810500" y="1846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118086</xdr:rowOff>
    </xdr:from>
    <xdr:to>
      <xdr:col>36</xdr:col>
      <xdr:colOff>165100</xdr:colOff>
      <xdr:row>108</xdr:row>
      <xdr:rowOff>48236</xdr:rowOff>
    </xdr:to>
    <xdr:sp macro="" textlink="">
      <xdr:nvSpPr>
        <xdr:cNvPr id="466" name="フローチャート: 判断 465"/>
        <xdr:cNvSpPr/>
      </xdr:nvSpPr>
      <xdr:spPr>
        <a:xfrm>
          <a:off x="6921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55904</xdr:rowOff>
    </xdr:from>
    <xdr:to>
      <xdr:col>55</xdr:col>
      <xdr:colOff>50800</xdr:colOff>
      <xdr:row>100</xdr:row>
      <xdr:rowOff>157504</xdr:rowOff>
    </xdr:to>
    <xdr:sp macro="" textlink="">
      <xdr:nvSpPr>
        <xdr:cNvPr id="472" name="楕円 471"/>
        <xdr:cNvSpPr/>
      </xdr:nvSpPr>
      <xdr:spPr>
        <a:xfrm>
          <a:off x="10426700" y="1720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78781</xdr:rowOff>
    </xdr:from>
    <xdr:ext cx="690189" cy="259045"/>
    <xdr:sp macro="" textlink="">
      <xdr:nvSpPr>
        <xdr:cNvPr id="473" name="【港湾・漁港】&#10;一人当たり有形固定資産（償却資産）額該当値テキスト"/>
        <xdr:cNvSpPr txBox="1"/>
      </xdr:nvSpPr>
      <xdr:spPr>
        <a:xfrm>
          <a:off x="10515600" y="17052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77250</xdr:rowOff>
    </xdr:from>
    <xdr:to>
      <xdr:col>50</xdr:col>
      <xdr:colOff>165100</xdr:colOff>
      <xdr:row>101</xdr:row>
      <xdr:rowOff>7400</xdr:rowOff>
    </xdr:to>
    <xdr:sp macro="" textlink="">
      <xdr:nvSpPr>
        <xdr:cNvPr id="474" name="楕円 473"/>
        <xdr:cNvSpPr/>
      </xdr:nvSpPr>
      <xdr:spPr>
        <a:xfrm>
          <a:off x="9588500" y="1722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106704</xdr:rowOff>
    </xdr:from>
    <xdr:to>
      <xdr:col>55</xdr:col>
      <xdr:colOff>0</xdr:colOff>
      <xdr:row>100</xdr:row>
      <xdr:rowOff>128050</xdr:rowOff>
    </xdr:to>
    <xdr:cxnSp macro="">
      <xdr:nvCxnSpPr>
        <xdr:cNvPr id="475" name="直線コネクタ 474"/>
        <xdr:cNvCxnSpPr/>
      </xdr:nvCxnSpPr>
      <xdr:spPr>
        <a:xfrm flipV="1">
          <a:off x="9639300" y="17251704"/>
          <a:ext cx="838200" cy="2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94002</xdr:rowOff>
    </xdr:from>
    <xdr:to>
      <xdr:col>46</xdr:col>
      <xdr:colOff>38100</xdr:colOff>
      <xdr:row>101</xdr:row>
      <xdr:rowOff>24152</xdr:rowOff>
    </xdr:to>
    <xdr:sp macro="" textlink="">
      <xdr:nvSpPr>
        <xdr:cNvPr id="476" name="楕円 475"/>
        <xdr:cNvSpPr/>
      </xdr:nvSpPr>
      <xdr:spPr>
        <a:xfrm>
          <a:off x="8699500" y="1723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128050</xdr:rowOff>
    </xdr:from>
    <xdr:to>
      <xdr:col>50</xdr:col>
      <xdr:colOff>114300</xdr:colOff>
      <xdr:row>100</xdr:row>
      <xdr:rowOff>144802</xdr:rowOff>
    </xdr:to>
    <xdr:cxnSp macro="">
      <xdr:nvCxnSpPr>
        <xdr:cNvPr id="477" name="直線コネクタ 476"/>
        <xdr:cNvCxnSpPr/>
      </xdr:nvCxnSpPr>
      <xdr:spPr>
        <a:xfrm flipV="1">
          <a:off x="8750300" y="17273050"/>
          <a:ext cx="889000" cy="1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131462</xdr:rowOff>
    </xdr:from>
    <xdr:to>
      <xdr:col>41</xdr:col>
      <xdr:colOff>101600</xdr:colOff>
      <xdr:row>101</xdr:row>
      <xdr:rowOff>61612</xdr:rowOff>
    </xdr:to>
    <xdr:sp macro="" textlink="">
      <xdr:nvSpPr>
        <xdr:cNvPr id="478" name="楕円 477"/>
        <xdr:cNvSpPr/>
      </xdr:nvSpPr>
      <xdr:spPr>
        <a:xfrm>
          <a:off x="7810500" y="1727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144802</xdr:rowOff>
    </xdr:from>
    <xdr:to>
      <xdr:col>45</xdr:col>
      <xdr:colOff>177800</xdr:colOff>
      <xdr:row>101</xdr:row>
      <xdr:rowOff>10812</xdr:rowOff>
    </xdr:to>
    <xdr:cxnSp macro="">
      <xdr:nvCxnSpPr>
        <xdr:cNvPr id="479" name="直線コネクタ 478"/>
        <xdr:cNvCxnSpPr/>
      </xdr:nvCxnSpPr>
      <xdr:spPr>
        <a:xfrm flipV="1">
          <a:off x="7861300" y="17289802"/>
          <a:ext cx="889000" cy="3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144543</xdr:rowOff>
    </xdr:from>
    <xdr:to>
      <xdr:col>36</xdr:col>
      <xdr:colOff>165100</xdr:colOff>
      <xdr:row>101</xdr:row>
      <xdr:rowOff>74693</xdr:rowOff>
    </xdr:to>
    <xdr:sp macro="" textlink="">
      <xdr:nvSpPr>
        <xdr:cNvPr id="480" name="楕円 479"/>
        <xdr:cNvSpPr/>
      </xdr:nvSpPr>
      <xdr:spPr>
        <a:xfrm>
          <a:off x="6921500" y="1728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10812</xdr:rowOff>
    </xdr:from>
    <xdr:to>
      <xdr:col>41</xdr:col>
      <xdr:colOff>50800</xdr:colOff>
      <xdr:row>101</xdr:row>
      <xdr:rowOff>23893</xdr:rowOff>
    </xdr:to>
    <xdr:cxnSp macro="">
      <xdr:nvCxnSpPr>
        <xdr:cNvPr id="481" name="直線コネクタ 480"/>
        <xdr:cNvCxnSpPr/>
      </xdr:nvCxnSpPr>
      <xdr:spPr>
        <a:xfrm flipV="1">
          <a:off x="6972300" y="17327262"/>
          <a:ext cx="889000" cy="1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163568</xdr:rowOff>
    </xdr:from>
    <xdr:ext cx="599010" cy="259045"/>
    <xdr:sp macro="" textlink="">
      <xdr:nvSpPr>
        <xdr:cNvPr id="482" name="n_1aveValue【港湾・漁港】&#10;一人当たり有形固定資産（償却資産）額"/>
        <xdr:cNvSpPr txBox="1"/>
      </xdr:nvSpPr>
      <xdr:spPr>
        <a:xfrm>
          <a:off x="9327095" y="18508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40586</xdr:rowOff>
    </xdr:from>
    <xdr:ext cx="599010" cy="259045"/>
    <xdr:sp macro="" textlink="">
      <xdr:nvSpPr>
        <xdr:cNvPr id="483" name="n_2aveValue【港湾・漁港】&#10;一人当たり有形固定資産（償却資産）額"/>
        <xdr:cNvSpPr txBox="1"/>
      </xdr:nvSpPr>
      <xdr:spPr>
        <a:xfrm>
          <a:off x="8450795" y="1855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43945</xdr:rowOff>
    </xdr:from>
    <xdr:ext cx="599010" cy="259045"/>
    <xdr:sp macro="" textlink="">
      <xdr:nvSpPr>
        <xdr:cNvPr id="484" name="n_3aveValue【港湾・漁港】&#10;一人当たり有形固定資産（償却資産）額"/>
        <xdr:cNvSpPr txBox="1"/>
      </xdr:nvSpPr>
      <xdr:spPr>
        <a:xfrm>
          <a:off x="7561795" y="1856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39363</xdr:rowOff>
    </xdr:from>
    <xdr:ext cx="599010" cy="259045"/>
    <xdr:sp macro="" textlink="">
      <xdr:nvSpPr>
        <xdr:cNvPr id="485" name="n_4aveValue【港湾・漁港】&#10;一人当たり有形固定資産（償却資産）額"/>
        <xdr:cNvSpPr txBox="1"/>
      </xdr:nvSpPr>
      <xdr:spPr>
        <a:xfrm>
          <a:off x="6672795" y="18555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99</xdr:row>
      <xdr:rowOff>23927</xdr:rowOff>
    </xdr:from>
    <xdr:ext cx="690189" cy="259045"/>
    <xdr:sp macro="" textlink="">
      <xdr:nvSpPr>
        <xdr:cNvPr id="486" name="n_1mainValue【港湾・漁港】&#10;一人当たり有形固定資産（償却資産）額"/>
        <xdr:cNvSpPr txBox="1"/>
      </xdr:nvSpPr>
      <xdr:spPr>
        <a:xfrm>
          <a:off x="9281505" y="169974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99</xdr:row>
      <xdr:rowOff>40679</xdr:rowOff>
    </xdr:from>
    <xdr:ext cx="690189" cy="259045"/>
    <xdr:sp macro="" textlink="">
      <xdr:nvSpPr>
        <xdr:cNvPr id="487" name="n_2mainValue【港湾・漁港】&#10;一人当たり有形固定資産（償却資産）額"/>
        <xdr:cNvSpPr txBox="1"/>
      </xdr:nvSpPr>
      <xdr:spPr>
        <a:xfrm>
          <a:off x="8405205" y="170142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99</xdr:row>
      <xdr:rowOff>78139</xdr:rowOff>
    </xdr:from>
    <xdr:ext cx="690189" cy="259045"/>
    <xdr:sp macro="" textlink="">
      <xdr:nvSpPr>
        <xdr:cNvPr id="488" name="n_3mainValue【港湾・漁港】&#10;一人当たり有形固定資産（償却資産）額"/>
        <xdr:cNvSpPr txBox="1"/>
      </xdr:nvSpPr>
      <xdr:spPr>
        <a:xfrm>
          <a:off x="7516205" y="170516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99</xdr:row>
      <xdr:rowOff>91220</xdr:rowOff>
    </xdr:from>
    <xdr:ext cx="690189" cy="259045"/>
    <xdr:sp macro="" textlink="">
      <xdr:nvSpPr>
        <xdr:cNvPr id="489" name="n_4mainValue【港湾・漁港】&#10;一人当たり有形固定資産（償却資産）額"/>
        <xdr:cNvSpPr txBox="1"/>
      </xdr:nvSpPr>
      <xdr:spPr>
        <a:xfrm>
          <a:off x="6627205" y="170647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514" name="直線コネクタ 513"/>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515"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516" name="直線コネクタ 515"/>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517"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518" name="直線コネクタ 517"/>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519" name="【認定こども園・幼稚園・保育所】&#10;有形固定資産減価償却率平均値テキスト"/>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520" name="フローチャート: 判断 519"/>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521" name="フローチャート: 判断 520"/>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522" name="フローチャート: 判断 521"/>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523" name="フローチャート: 判断 522"/>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524" name="フローチャート: 判断 523"/>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31115</xdr:rowOff>
    </xdr:from>
    <xdr:to>
      <xdr:col>85</xdr:col>
      <xdr:colOff>177800</xdr:colOff>
      <xdr:row>39</xdr:row>
      <xdr:rowOff>132715</xdr:rowOff>
    </xdr:to>
    <xdr:sp macro="" textlink="">
      <xdr:nvSpPr>
        <xdr:cNvPr id="530" name="楕円 529"/>
        <xdr:cNvSpPr/>
      </xdr:nvSpPr>
      <xdr:spPr>
        <a:xfrm>
          <a:off x="162687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9542</xdr:rowOff>
    </xdr:from>
    <xdr:ext cx="405111" cy="259045"/>
    <xdr:sp macro="" textlink="">
      <xdr:nvSpPr>
        <xdr:cNvPr id="531" name="【認定こども園・幼稚園・保育所】&#10;有形固定資産減価償却率該当値テキスト"/>
        <xdr:cNvSpPr txBox="1"/>
      </xdr:nvSpPr>
      <xdr:spPr>
        <a:xfrm>
          <a:off x="16357600" y="669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44450</xdr:rowOff>
    </xdr:from>
    <xdr:to>
      <xdr:col>81</xdr:col>
      <xdr:colOff>101600</xdr:colOff>
      <xdr:row>40</xdr:row>
      <xdr:rowOff>146050</xdr:rowOff>
    </xdr:to>
    <xdr:sp macro="" textlink="">
      <xdr:nvSpPr>
        <xdr:cNvPr id="532" name="楕円 531"/>
        <xdr:cNvSpPr/>
      </xdr:nvSpPr>
      <xdr:spPr>
        <a:xfrm>
          <a:off x="15430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81915</xdr:rowOff>
    </xdr:from>
    <xdr:to>
      <xdr:col>85</xdr:col>
      <xdr:colOff>127000</xdr:colOff>
      <xdr:row>40</xdr:row>
      <xdr:rowOff>95250</xdr:rowOff>
    </xdr:to>
    <xdr:cxnSp macro="">
      <xdr:nvCxnSpPr>
        <xdr:cNvPr id="533" name="直線コネクタ 532"/>
        <xdr:cNvCxnSpPr/>
      </xdr:nvCxnSpPr>
      <xdr:spPr>
        <a:xfrm flipV="1">
          <a:off x="15481300" y="6768465"/>
          <a:ext cx="838200" cy="18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6350</xdr:rowOff>
    </xdr:from>
    <xdr:to>
      <xdr:col>76</xdr:col>
      <xdr:colOff>165100</xdr:colOff>
      <xdr:row>40</xdr:row>
      <xdr:rowOff>107950</xdr:rowOff>
    </xdr:to>
    <xdr:sp macro="" textlink="">
      <xdr:nvSpPr>
        <xdr:cNvPr id="534" name="楕円 533"/>
        <xdr:cNvSpPr/>
      </xdr:nvSpPr>
      <xdr:spPr>
        <a:xfrm>
          <a:off x="14541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57150</xdr:rowOff>
    </xdr:from>
    <xdr:to>
      <xdr:col>81</xdr:col>
      <xdr:colOff>50800</xdr:colOff>
      <xdr:row>40</xdr:row>
      <xdr:rowOff>95250</xdr:rowOff>
    </xdr:to>
    <xdr:cxnSp macro="">
      <xdr:nvCxnSpPr>
        <xdr:cNvPr id="535" name="直線コネクタ 534"/>
        <xdr:cNvCxnSpPr/>
      </xdr:nvCxnSpPr>
      <xdr:spPr>
        <a:xfrm>
          <a:off x="14592300" y="6915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149225</xdr:rowOff>
    </xdr:from>
    <xdr:to>
      <xdr:col>72</xdr:col>
      <xdr:colOff>38100</xdr:colOff>
      <xdr:row>40</xdr:row>
      <xdr:rowOff>79375</xdr:rowOff>
    </xdr:to>
    <xdr:sp macro="" textlink="">
      <xdr:nvSpPr>
        <xdr:cNvPr id="536" name="楕円 535"/>
        <xdr:cNvSpPr/>
      </xdr:nvSpPr>
      <xdr:spPr>
        <a:xfrm>
          <a:off x="13652500" y="68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28575</xdr:rowOff>
    </xdr:from>
    <xdr:to>
      <xdr:col>76</xdr:col>
      <xdr:colOff>114300</xdr:colOff>
      <xdr:row>40</xdr:row>
      <xdr:rowOff>57150</xdr:rowOff>
    </xdr:to>
    <xdr:cxnSp macro="">
      <xdr:nvCxnSpPr>
        <xdr:cNvPr id="537" name="直線コネクタ 536"/>
        <xdr:cNvCxnSpPr/>
      </xdr:nvCxnSpPr>
      <xdr:spPr>
        <a:xfrm>
          <a:off x="13703300" y="68865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120650</xdr:rowOff>
    </xdr:from>
    <xdr:to>
      <xdr:col>67</xdr:col>
      <xdr:colOff>101600</xdr:colOff>
      <xdr:row>40</xdr:row>
      <xdr:rowOff>50800</xdr:rowOff>
    </xdr:to>
    <xdr:sp macro="" textlink="">
      <xdr:nvSpPr>
        <xdr:cNvPr id="538" name="楕円 537"/>
        <xdr:cNvSpPr/>
      </xdr:nvSpPr>
      <xdr:spPr>
        <a:xfrm>
          <a:off x="12763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0</xdr:rowOff>
    </xdr:from>
    <xdr:to>
      <xdr:col>71</xdr:col>
      <xdr:colOff>177800</xdr:colOff>
      <xdr:row>40</xdr:row>
      <xdr:rowOff>28575</xdr:rowOff>
    </xdr:to>
    <xdr:cxnSp macro="">
      <xdr:nvCxnSpPr>
        <xdr:cNvPr id="539" name="直線コネクタ 538"/>
        <xdr:cNvCxnSpPr/>
      </xdr:nvCxnSpPr>
      <xdr:spPr>
        <a:xfrm>
          <a:off x="12814300" y="68580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540" name="n_1aveValue【認定こども園・幼稚園・保育所】&#10;有形固定資産減価償却率"/>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541" name="n_2aveValue【認定こども園・幼稚園・保育所】&#10;有形固定資産減価償却率"/>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542" name="n_3aveValue【認定こども園・幼稚園・保育所】&#10;有形固定資産減価償却率"/>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543" name="n_4aveValue【認定こども園・幼稚園・保育所】&#10;有形固定資産減価償却率"/>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137177</xdr:rowOff>
    </xdr:from>
    <xdr:ext cx="405111" cy="259045"/>
    <xdr:sp macro="" textlink="">
      <xdr:nvSpPr>
        <xdr:cNvPr id="544" name="n_1mainValue【認定こども園・幼稚園・保育所】&#10;有形固定資産減価償却率"/>
        <xdr:cNvSpPr txBox="1"/>
      </xdr:nvSpPr>
      <xdr:spPr>
        <a:xfrm>
          <a:off x="15266044"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99077</xdr:rowOff>
    </xdr:from>
    <xdr:ext cx="405111" cy="259045"/>
    <xdr:sp macro="" textlink="">
      <xdr:nvSpPr>
        <xdr:cNvPr id="545" name="n_2mainValue【認定こども園・幼稚園・保育所】&#10;有形固定資産減価償却率"/>
        <xdr:cNvSpPr txBox="1"/>
      </xdr:nvSpPr>
      <xdr:spPr>
        <a:xfrm>
          <a:off x="14389744" y="695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70502</xdr:rowOff>
    </xdr:from>
    <xdr:ext cx="405111" cy="259045"/>
    <xdr:sp macro="" textlink="">
      <xdr:nvSpPr>
        <xdr:cNvPr id="546" name="n_3mainValue【認定こども園・幼稚園・保育所】&#10;有形固定資産減価償却率"/>
        <xdr:cNvSpPr txBox="1"/>
      </xdr:nvSpPr>
      <xdr:spPr>
        <a:xfrm>
          <a:off x="13500744" y="692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41927</xdr:rowOff>
    </xdr:from>
    <xdr:ext cx="405111" cy="259045"/>
    <xdr:sp macro="" textlink="">
      <xdr:nvSpPr>
        <xdr:cNvPr id="547" name="n_4mainValue【認定こども園・幼稚園・保育所】&#10;有形固定資産減価償却率"/>
        <xdr:cNvSpPr txBox="1"/>
      </xdr:nvSpPr>
      <xdr:spPr>
        <a:xfrm>
          <a:off x="12611744" y="689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8" name="直線コネクタ 5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9" name="テキスト ボックス 5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0" name="直線コネクタ 5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1" name="テキスト ボックス 5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2" name="直線コネクタ 5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3" name="テキスト ボックス 5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4" name="直線コネクタ 5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5" name="テキスト ボックス 5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7" name="テキスト ボックス 5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569" name="直線コネクタ 568"/>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570"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571" name="直線コネクタ 570"/>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572"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573" name="直線コネクタ 572"/>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574" name="【認定こども園・幼稚園・保育所】&#10;一人当たり面積平均値テキスト"/>
        <xdr:cNvSpPr txBox="1"/>
      </xdr:nvSpPr>
      <xdr:spPr>
        <a:xfrm>
          <a:off x="22199600" y="643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575" name="フローチャート: 判断 574"/>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576" name="フローチャート: 判断 575"/>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577" name="フローチャート: 判断 576"/>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578" name="フローチャート: 判断 577"/>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579" name="フローチャート: 判断 578"/>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144272</xdr:rowOff>
    </xdr:from>
    <xdr:to>
      <xdr:col>116</xdr:col>
      <xdr:colOff>114300</xdr:colOff>
      <xdr:row>37</xdr:row>
      <xdr:rowOff>74422</xdr:rowOff>
    </xdr:to>
    <xdr:sp macro="" textlink="">
      <xdr:nvSpPr>
        <xdr:cNvPr id="585" name="楕円 584"/>
        <xdr:cNvSpPr/>
      </xdr:nvSpPr>
      <xdr:spPr>
        <a:xfrm>
          <a:off x="221107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167149</xdr:rowOff>
    </xdr:from>
    <xdr:ext cx="469744" cy="259045"/>
    <xdr:sp macro="" textlink="">
      <xdr:nvSpPr>
        <xdr:cNvPr id="586" name="【認定こども園・幼稚園・保育所】&#10;一人当たり面積該当値テキスト"/>
        <xdr:cNvSpPr txBox="1"/>
      </xdr:nvSpPr>
      <xdr:spPr>
        <a:xfrm>
          <a:off x="22199600" y="616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254</xdr:rowOff>
    </xdr:from>
    <xdr:to>
      <xdr:col>112</xdr:col>
      <xdr:colOff>38100</xdr:colOff>
      <xdr:row>37</xdr:row>
      <xdr:rowOff>101854</xdr:rowOff>
    </xdr:to>
    <xdr:sp macro="" textlink="">
      <xdr:nvSpPr>
        <xdr:cNvPr id="587" name="楕円 586"/>
        <xdr:cNvSpPr/>
      </xdr:nvSpPr>
      <xdr:spPr>
        <a:xfrm>
          <a:off x="21272500" y="63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23622</xdr:rowOff>
    </xdr:from>
    <xdr:to>
      <xdr:col>116</xdr:col>
      <xdr:colOff>63500</xdr:colOff>
      <xdr:row>37</xdr:row>
      <xdr:rowOff>51054</xdr:rowOff>
    </xdr:to>
    <xdr:cxnSp macro="">
      <xdr:nvCxnSpPr>
        <xdr:cNvPr id="588" name="直線コネクタ 587"/>
        <xdr:cNvCxnSpPr/>
      </xdr:nvCxnSpPr>
      <xdr:spPr>
        <a:xfrm flipV="1">
          <a:off x="21323300" y="63672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9398</xdr:rowOff>
    </xdr:from>
    <xdr:to>
      <xdr:col>107</xdr:col>
      <xdr:colOff>101600</xdr:colOff>
      <xdr:row>37</xdr:row>
      <xdr:rowOff>110998</xdr:rowOff>
    </xdr:to>
    <xdr:sp macro="" textlink="">
      <xdr:nvSpPr>
        <xdr:cNvPr id="589" name="楕円 588"/>
        <xdr:cNvSpPr/>
      </xdr:nvSpPr>
      <xdr:spPr>
        <a:xfrm>
          <a:off x="203835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51054</xdr:rowOff>
    </xdr:from>
    <xdr:to>
      <xdr:col>111</xdr:col>
      <xdr:colOff>177800</xdr:colOff>
      <xdr:row>37</xdr:row>
      <xdr:rowOff>60198</xdr:rowOff>
    </xdr:to>
    <xdr:cxnSp macro="">
      <xdr:nvCxnSpPr>
        <xdr:cNvPr id="590" name="直線コネクタ 589"/>
        <xdr:cNvCxnSpPr/>
      </xdr:nvCxnSpPr>
      <xdr:spPr>
        <a:xfrm flipV="1">
          <a:off x="20434300" y="63947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13970</xdr:rowOff>
    </xdr:from>
    <xdr:to>
      <xdr:col>102</xdr:col>
      <xdr:colOff>165100</xdr:colOff>
      <xdr:row>37</xdr:row>
      <xdr:rowOff>115570</xdr:rowOff>
    </xdr:to>
    <xdr:sp macro="" textlink="">
      <xdr:nvSpPr>
        <xdr:cNvPr id="591" name="楕円 590"/>
        <xdr:cNvSpPr/>
      </xdr:nvSpPr>
      <xdr:spPr>
        <a:xfrm>
          <a:off x="19494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60198</xdr:rowOff>
    </xdr:from>
    <xdr:to>
      <xdr:col>107</xdr:col>
      <xdr:colOff>50800</xdr:colOff>
      <xdr:row>37</xdr:row>
      <xdr:rowOff>64770</xdr:rowOff>
    </xdr:to>
    <xdr:cxnSp macro="">
      <xdr:nvCxnSpPr>
        <xdr:cNvPr id="592" name="直線コネクタ 591"/>
        <xdr:cNvCxnSpPr/>
      </xdr:nvCxnSpPr>
      <xdr:spPr>
        <a:xfrm flipV="1">
          <a:off x="19545300" y="64038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23114</xdr:rowOff>
    </xdr:from>
    <xdr:to>
      <xdr:col>98</xdr:col>
      <xdr:colOff>38100</xdr:colOff>
      <xdr:row>37</xdr:row>
      <xdr:rowOff>124714</xdr:rowOff>
    </xdr:to>
    <xdr:sp macro="" textlink="">
      <xdr:nvSpPr>
        <xdr:cNvPr id="593" name="楕円 592"/>
        <xdr:cNvSpPr/>
      </xdr:nvSpPr>
      <xdr:spPr>
        <a:xfrm>
          <a:off x="18605500" y="63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64770</xdr:rowOff>
    </xdr:from>
    <xdr:to>
      <xdr:col>102</xdr:col>
      <xdr:colOff>114300</xdr:colOff>
      <xdr:row>37</xdr:row>
      <xdr:rowOff>73914</xdr:rowOff>
    </xdr:to>
    <xdr:cxnSp macro="">
      <xdr:nvCxnSpPr>
        <xdr:cNvPr id="594" name="直線コネクタ 593"/>
        <xdr:cNvCxnSpPr/>
      </xdr:nvCxnSpPr>
      <xdr:spPr>
        <a:xfrm flipV="1">
          <a:off x="18656300" y="64084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161561</xdr:rowOff>
    </xdr:from>
    <xdr:ext cx="469744" cy="259045"/>
    <xdr:sp macro="" textlink="">
      <xdr:nvSpPr>
        <xdr:cNvPr id="595" name="n_1aveValue【認定こども園・幼稚園・保育所】&#10;一人当たり面積"/>
        <xdr:cNvSpPr txBox="1"/>
      </xdr:nvSpPr>
      <xdr:spPr>
        <a:xfrm>
          <a:off x="21075727" y="650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170705</xdr:rowOff>
    </xdr:from>
    <xdr:ext cx="469744" cy="259045"/>
    <xdr:sp macro="" textlink="">
      <xdr:nvSpPr>
        <xdr:cNvPr id="596" name="n_2aveValue【認定こども園・幼稚園・保育所】&#10;一人当たり面積"/>
        <xdr:cNvSpPr txBox="1"/>
      </xdr:nvSpPr>
      <xdr:spPr>
        <a:xfrm>
          <a:off x="20199427" y="651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166133</xdr:rowOff>
    </xdr:from>
    <xdr:ext cx="469744" cy="259045"/>
    <xdr:sp macro="" textlink="">
      <xdr:nvSpPr>
        <xdr:cNvPr id="597" name="n_3aveValue【認定こども園・幼稚園・保育所】&#10;一人当たり面積"/>
        <xdr:cNvSpPr txBox="1"/>
      </xdr:nvSpPr>
      <xdr:spPr>
        <a:xfrm>
          <a:off x="19310427" y="650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17543</xdr:rowOff>
    </xdr:from>
    <xdr:ext cx="469744" cy="259045"/>
    <xdr:sp macro="" textlink="">
      <xdr:nvSpPr>
        <xdr:cNvPr id="598" name="n_4aveValue【認定こども園・幼稚園・保育所】&#10;一人当たり面積"/>
        <xdr:cNvSpPr txBox="1"/>
      </xdr:nvSpPr>
      <xdr:spPr>
        <a:xfrm>
          <a:off x="18421427" y="653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118381</xdr:rowOff>
    </xdr:from>
    <xdr:ext cx="469744" cy="259045"/>
    <xdr:sp macro="" textlink="">
      <xdr:nvSpPr>
        <xdr:cNvPr id="599" name="n_1mainValue【認定こども園・幼稚園・保育所】&#10;一人当たり面積"/>
        <xdr:cNvSpPr txBox="1"/>
      </xdr:nvSpPr>
      <xdr:spPr>
        <a:xfrm>
          <a:off x="21075727"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127525</xdr:rowOff>
    </xdr:from>
    <xdr:ext cx="469744" cy="259045"/>
    <xdr:sp macro="" textlink="">
      <xdr:nvSpPr>
        <xdr:cNvPr id="600" name="n_2mainValue【認定こども園・幼稚園・保育所】&#10;一人当たり面積"/>
        <xdr:cNvSpPr txBox="1"/>
      </xdr:nvSpPr>
      <xdr:spPr>
        <a:xfrm>
          <a:off x="20199427" y="612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132097</xdr:rowOff>
    </xdr:from>
    <xdr:ext cx="469744" cy="259045"/>
    <xdr:sp macro="" textlink="">
      <xdr:nvSpPr>
        <xdr:cNvPr id="601" name="n_3mainValue【認定こども園・幼稚園・保育所】&#10;一人当たり面積"/>
        <xdr:cNvSpPr txBox="1"/>
      </xdr:nvSpPr>
      <xdr:spPr>
        <a:xfrm>
          <a:off x="19310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141241</xdr:rowOff>
    </xdr:from>
    <xdr:ext cx="469744" cy="259045"/>
    <xdr:sp macro="" textlink="">
      <xdr:nvSpPr>
        <xdr:cNvPr id="602" name="n_4mainValue【認定こども園・幼稚園・保育所】&#10;一人当たり面積"/>
        <xdr:cNvSpPr txBox="1"/>
      </xdr:nvSpPr>
      <xdr:spPr>
        <a:xfrm>
          <a:off x="18421427" y="614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4" name="直線コネクタ 6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5" name="テキスト ボックス 61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6" name="直線コネクタ 6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7" name="テキスト ボックス 6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8" name="直線コネクタ 6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9" name="テキスト ボックス 6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0" name="直線コネクタ 6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1" name="テキスト ボックス 6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2" name="直線コネクタ 6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3" name="テキスト ボックス 6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4" name="直線コネクタ 6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5" name="テキスト ボックス 62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629" name="直線コネクタ 628"/>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630" name="【学校施設】&#10;有形固定資産減価償却率最小値テキスト"/>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631" name="直線コネクタ 630"/>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632"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633" name="直線コネクタ 632"/>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634"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635" name="フローチャート: 判断 634"/>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636" name="フローチャート: 判断 635"/>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37" name="フローチャート: 判断 636"/>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638" name="フローチャート: 判断 637"/>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639" name="フローチャート: 判断 638"/>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114119</xdr:rowOff>
    </xdr:from>
    <xdr:to>
      <xdr:col>85</xdr:col>
      <xdr:colOff>177800</xdr:colOff>
      <xdr:row>62</xdr:row>
      <xdr:rowOff>44269</xdr:rowOff>
    </xdr:to>
    <xdr:sp macro="" textlink="">
      <xdr:nvSpPr>
        <xdr:cNvPr id="645" name="楕円 644"/>
        <xdr:cNvSpPr/>
      </xdr:nvSpPr>
      <xdr:spPr>
        <a:xfrm>
          <a:off x="162687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92546</xdr:rowOff>
    </xdr:from>
    <xdr:ext cx="405111" cy="259045"/>
    <xdr:sp macro="" textlink="">
      <xdr:nvSpPr>
        <xdr:cNvPr id="646" name="【学校施設】&#10;有形固定資産減価償却率該当値テキスト"/>
        <xdr:cNvSpPr txBox="1"/>
      </xdr:nvSpPr>
      <xdr:spPr>
        <a:xfrm>
          <a:off x="16357600"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127181</xdr:rowOff>
    </xdr:from>
    <xdr:to>
      <xdr:col>81</xdr:col>
      <xdr:colOff>101600</xdr:colOff>
      <xdr:row>62</xdr:row>
      <xdr:rowOff>57331</xdr:rowOff>
    </xdr:to>
    <xdr:sp macro="" textlink="">
      <xdr:nvSpPr>
        <xdr:cNvPr id="647" name="楕円 646"/>
        <xdr:cNvSpPr/>
      </xdr:nvSpPr>
      <xdr:spPr>
        <a:xfrm>
          <a:off x="15430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164919</xdr:rowOff>
    </xdr:from>
    <xdr:to>
      <xdr:col>85</xdr:col>
      <xdr:colOff>127000</xdr:colOff>
      <xdr:row>62</xdr:row>
      <xdr:rowOff>6531</xdr:rowOff>
    </xdr:to>
    <xdr:cxnSp macro="">
      <xdr:nvCxnSpPr>
        <xdr:cNvPr id="648" name="直線コネクタ 647"/>
        <xdr:cNvCxnSpPr/>
      </xdr:nvCxnSpPr>
      <xdr:spPr>
        <a:xfrm flipV="1">
          <a:off x="15481300" y="10623369"/>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127181</xdr:rowOff>
    </xdr:from>
    <xdr:to>
      <xdr:col>76</xdr:col>
      <xdr:colOff>165100</xdr:colOff>
      <xdr:row>62</xdr:row>
      <xdr:rowOff>57331</xdr:rowOff>
    </xdr:to>
    <xdr:sp macro="" textlink="">
      <xdr:nvSpPr>
        <xdr:cNvPr id="649" name="楕円 648"/>
        <xdr:cNvSpPr/>
      </xdr:nvSpPr>
      <xdr:spPr>
        <a:xfrm>
          <a:off x="14541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6531</xdr:rowOff>
    </xdr:from>
    <xdr:to>
      <xdr:col>81</xdr:col>
      <xdr:colOff>50800</xdr:colOff>
      <xdr:row>62</xdr:row>
      <xdr:rowOff>6531</xdr:rowOff>
    </xdr:to>
    <xdr:cxnSp macro="">
      <xdr:nvCxnSpPr>
        <xdr:cNvPr id="650" name="直線コネクタ 649"/>
        <xdr:cNvCxnSpPr/>
      </xdr:nvCxnSpPr>
      <xdr:spPr>
        <a:xfrm>
          <a:off x="14592300" y="106364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104322</xdr:rowOff>
    </xdr:from>
    <xdr:to>
      <xdr:col>72</xdr:col>
      <xdr:colOff>38100</xdr:colOff>
      <xdr:row>62</xdr:row>
      <xdr:rowOff>34472</xdr:rowOff>
    </xdr:to>
    <xdr:sp macro="" textlink="">
      <xdr:nvSpPr>
        <xdr:cNvPr id="651" name="楕円 650"/>
        <xdr:cNvSpPr/>
      </xdr:nvSpPr>
      <xdr:spPr>
        <a:xfrm>
          <a:off x="13652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155122</xdr:rowOff>
    </xdr:from>
    <xdr:to>
      <xdr:col>76</xdr:col>
      <xdr:colOff>114300</xdr:colOff>
      <xdr:row>62</xdr:row>
      <xdr:rowOff>6531</xdr:rowOff>
    </xdr:to>
    <xdr:cxnSp macro="">
      <xdr:nvCxnSpPr>
        <xdr:cNvPr id="652" name="直線コネクタ 651"/>
        <xdr:cNvCxnSpPr/>
      </xdr:nvCxnSpPr>
      <xdr:spPr>
        <a:xfrm>
          <a:off x="13703300" y="1061357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97790</xdr:rowOff>
    </xdr:from>
    <xdr:to>
      <xdr:col>67</xdr:col>
      <xdr:colOff>101600</xdr:colOff>
      <xdr:row>62</xdr:row>
      <xdr:rowOff>27940</xdr:rowOff>
    </xdr:to>
    <xdr:sp macro="" textlink="">
      <xdr:nvSpPr>
        <xdr:cNvPr id="653" name="楕円 652"/>
        <xdr:cNvSpPr/>
      </xdr:nvSpPr>
      <xdr:spPr>
        <a:xfrm>
          <a:off x="12763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148590</xdr:rowOff>
    </xdr:from>
    <xdr:to>
      <xdr:col>71</xdr:col>
      <xdr:colOff>177800</xdr:colOff>
      <xdr:row>61</xdr:row>
      <xdr:rowOff>155122</xdr:rowOff>
    </xdr:to>
    <xdr:cxnSp macro="">
      <xdr:nvCxnSpPr>
        <xdr:cNvPr id="654" name="直線コネクタ 653"/>
        <xdr:cNvCxnSpPr/>
      </xdr:nvCxnSpPr>
      <xdr:spPr>
        <a:xfrm>
          <a:off x="12814300" y="1060704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655" name="n_1aveValue【学校施設】&#10;有形固定資産減価償却率"/>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656" name="n_2aveValue【学校施設】&#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657" name="n_3aveValue【学校施設】&#10;有形固定資産減価償却率"/>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658" name="n_4aveValue【学校施設】&#10;有形固定資産減価償却率"/>
        <xdr:cNvSpPr txBox="1"/>
      </xdr:nvSpPr>
      <xdr:spPr>
        <a:xfrm>
          <a:off x="12611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48458</xdr:rowOff>
    </xdr:from>
    <xdr:ext cx="405111" cy="259045"/>
    <xdr:sp macro="" textlink="">
      <xdr:nvSpPr>
        <xdr:cNvPr id="659" name="n_1mainValue【学校施設】&#10;有形固定資産減価償却率"/>
        <xdr:cNvSpPr txBox="1"/>
      </xdr:nvSpPr>
      <xdr:spPr>
        <a:xfrm>
          <a:off x="15266044"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48458</xdr:rowOff>
    </xdr:from>
    <xdr:ext cx="405111" cy="259045"/>
    <xdr:sp macro="" textlink="">
      <xdr:nvSpPr>
        <xdr:cNvPr id="660" name="n_2mainValue【学校施設】&#10;有形固定資産減価償却率"/>
        <xdr:cNvSpPr txBox="1"/>
      </xdr:nvSpPr>
      <xdr:spPr>
        <a:xfrm>
          <a:off x="14389744"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25599</xdr:rowOff>
    </xdr:from>
    <xdr:ext cx="405111" cy="259045"/>
    <xdr:sp macro="" textlink="">
      <xdr:nvSpPr>
        <xdr:cNvPr id="661" name="n_3mainValue【学校施設】&#10;有形固定資産減価償却率"/>
        <xdr:cNvSpPr txBox="1"/>
      </xdr:nvSpPr>
      <xdr:spPr>
        <a:xfrm>
          <a:off x="13500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19067</xdr:rowOff>
    </xdr:from>
    <xdr:ext cx="405111" cy="259045"/>
    <xdr:sp macro="" textlink="">
      <xdr:nvSpPr>
        <xdr:cNvPr id="662" name="n_4mainValue【学校施設】&#10;有形固定資産減価償却率"/>
        <xdr:cNvSpPr txBox="1"/>
      </xdr:nvSpPr>
      <xdr:spPr>
        <a:xfrm>
          <a:off x="12611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78" name="テキスト ボックス 677"/>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0" name="テキスト ボックス 679"/>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2" name="テキスト ボックス 681"/>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4" name="テキスト ボックス 68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686" name="直線コネクタ 685"/>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687" name="【学校施設】&#10;一人当たり面積最小値テキスト"/>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688" name="直線コネクタ 687"/>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689" name="【学校施設】&#10;一人当たり面積最大値テキスト"/>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690" name="直線コネクタ 689"/>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92930</xdr:rowOff>
    </xdr:from>
    <xdr:ext cx="469744" cy="259045"/>
    <xdr:sp macro="" textlink="">
      <xdr:nvSpPr>
        <xdr:cNvPr id="691" name="【学校施設】&#10;一人当たり面積平均値テキスト"/>
        <xdr:cNvSpPr txBox="1"/>
      </xdr:nvSpPr>
      <xdr:spPr>
        <a:xfrm>
          <a:off x="22199600" y="10722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692" name="フローチャート: 判断 691"/>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693" name="フローチャート: 判断 692"/>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694" name="フローチャート: 判断 693"/>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695" name="フローチャート: 判断 694"/>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696" name="フローチャート: 判断 695"/>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99847</xdr:rowOff>
    </xdr:from>
    <xdr:to>
      <xdr:col>116</xdr:col>
      <xdr:colOff>114300</xdr:colOff>
      <xdr:row>64</xdr:row>
      <xdr:rowOff>29997</xdr:rowOff>
    </xdr:to>
    <xdr:sp macro="" textlink="">
      <xdr:nvSpPr>
        <xdr:cNvPr id="702" name="楕円 701"/>
        <xdr:cNvSpPr/>
      </xdr:nvSpPr>
      <xdr:spPr>
        <a:xfrm>
          <a:off x="22110700" y="1090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48480</xdr:rowOff>
    </xdr:from>
    <xdr:ext cx="469744" cy="259045"/>
    <xdr:sp macro="" textlink="">
      <xdr:nvSpPr>
        <xdr:cNvPr id="703" name="【学校施設】&#10;一人当たり面積該当値テキスト"/>
        <xdr:cNvSpPr txBox="1"/>
      </xdr:nvSpPr>
      <xdr:spPr>
        <a:xfrm>
          <a:off x="22199600" y="1084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101067</xdr:rowOff>
    </xdr:from>
    <xdr:to>
      <xdr:col>112</xdr:col>
      <xdr:colOff>38100</xdr:colOff>
      <xdr:row>64</xdr:row>
      <xdr:rowOff>31217</xdr:rowOff>
    </xdr:to>
    <xdr:sp macro="" textlink="">
      <xdr:nvSpPr>
        <xdr:cNvPr id="704" name="楕円 703"/>
        <xdr:cNvSpPr/>
      </xdr:nvSpPr>
      <xdr:spPr>
        <a:xfrm>
          <a:off x="21272500" y="1090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150647</xdr:rowOff>
    </xdr:from>
    <xdr:to>
      <xdr:col>116</xdr:col>
      <xdr:colOff>63500</xdr:colOff>
      <xdr:row>63</xdr:row>
      <xdr:rowOff>151867</xdr:rowOff>
    </xdr:to>
    <xdr:cxnSp macro="">
      <xdr:nvCxnSpPr>
        <xdr:cNvPr id="705" name="直線コネクタ 704"/>
        <xdr:cNvCxnSpPr/>
      </xdr:nvCxnSpPr>
      <xdr:spPr>
        <a:xfrm flipV="1">
          <a:off x="21323300" y="10951997"/>
          <a:ext cx="8382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101905</xdr:rowOff>
    </xdr:from>
    <xdr:to>
      <xdr:col>107</xdr:col>
      <xdr:colOff>101600</xdr:colOff>
      <xdr:row>64</xdr:row>
      <xdr:rowOff>32055</xdr:rowOff>
    </xdr:to>
    <xdr:sp macro="" textlink="">
      <xdr:nvSpPr>
        <xdr:cNvPr id="706" name="楕円 705"/>
        <xdr:cNvSpPr/>
      </xdr:nvSpPr>
      <xdr:spPr>
        <a:xfrm>
          <a:off x="20383500" y="1090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151867</xdr:rowOff>
    </xdr:from>
    <xdr:to>
      <xdr:col>111</xdr:col>
      <xdr:colOff>177800</xdr:colOff>
      <xdr:row>63</xdr:row>
      <xdr:rowOff>152705</xdr:rowOff>
    </xdr:to>
    <xdr:cxnSp macro="">
      <xdr:nvCxnSpPr>
        <xdr:cNvPr id="707" name="直線コネクタ 706"/>
        <xdr:cNvCxnSpPr/>
      </xdr:nvCxnSpPr>
      <xdr:spPr>
        <a:xfrm flipV="1">
          <a:off x="20434300" y="10953217"/>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102895</xdr:rowOff>
    </xdr:from>
    <xdr:to>
      <xdr:col>102</xdr:col>
      <xdr:colOff>165100</xdr:colOff>
      <xdr:row>64</xdr:row>
      <xdr:rowOff>33045</xdr:rowOff>
    </xdr:to>
    <xdr:sp macro="" textlink="">
      <xdr:nvSpPr>
        <xdr:cNvPr id="708" name="楕円 707"/>
        <xdr:cNvSpPr/>
      </xdr:nvSpPr>
      <xdr:spPr>
        <a:xfrm>
          <a:off x="19494500" y="1090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152705</xdr:rowOff>
    </xdr:from>
    <xdr:to>
      <xdr:col>107</xdr:col>
      <xdr:colOff>50800</xdr:colOff>
      <xdr:row>63</xdr:row>
      <xdr:rowOff>153695</xdr:rowOff>
    </xdr:to>
    <xdr:cxnSp macro="">
      <xdr:nvCxnSpPr>
        <xdr:cNvPr id="709" name="直線コネクタ 708"/>
        <xdr:cNvCxnSpPr/>
      </xdr:nvCxnSpPr>
      <xdr:spPr>
        <a:xfrm flipV="1">
          <a:off x="19545300" y="10954055"/>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103581</xdr:rowOff>
    </xdr:from>
    <xdr:to>
      <xdr:col>98</xdr:col>
      <xdr:colOff>38100</xdr:colOff>
      <xdr:row>64</xdr:row>
      <xdr:rowOff>33731</xdr:rowOff>
    </xdr:to>
    <xdr:sp macro="" textlink="">
      <xdr:nvSpPr>
        <xdr:cNvPr id="710" name="楕円 709"/>
        <xdr:cNvSpPr/>
      </xdr:nvSpPr>
      <xdr:spPr>
        <a:xfrm>
          <a:off x="18605500" y="1090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153695</xdr:rowOff>
    </xdr:from>
    <xdr:to>
      <xdr:col>102</xdr:col>
      <xdr:colOff>114300</xdr:colOff>
      <xdr:row>63</xdr:row>
      <xdr:rowOff>154381</xdr:rowOff>
    </xdr:to>
    <xdr:cxnSp macro="">
      <xdr:nvCxnSpPr>
        <xdr:cNvPr id="711" name="直線コネクタ 710"/>
        <xdr:cNvCxnSpPr/>
      </xdr:nvCxnSpPr>
      <xdr:spPr>
        <a:xfrm flipV="1">
          <a:off x="18656300" y="10955045"/>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17111</xdr:rowOff>
    </xdr:from>
    <xdr:ext cx="469744" cy="259045"/>
    <xdr:sp macro="" textlink="">
      <xdr:nvSpPr>
        <xdr:cNvPr id="712" name="n_1aveValue【学校施設】&#10;一人当たり面積"/>
        <xdr:cNvSpPr txBox="1"/>
      </xdr:nvSpPr>
      <xdr:spPr>
        <a:xfrm>
          <a:off x="21075727" y="1064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20464</xdr:rowOff>
    </xdr:from>
    <xdr:ext cx="469744" cy="259045"/>
    <xdr:sp macro="" textlink="">
      <xdr:nvSpPr>
        <xdr:cNvPr id="713" name="n_2aveValue【学校施設】&#10;一人当たり面積"/>
        <xdr:cNvSpPr txBox="1"/>
      </xdr:nvSpPr>
      <xdr:spPr>
        <a:xfrm>
          <a:off x="20199427" y="1065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22141</xdr:rowOff>
    </xdr:from>
    <xdr:ext cx="469744" cy="259045"/>
    <xdr:sp macro="" textlink="">
      <xdr:nvSpPr>
        <xdr:cNvPr id="714" name="n_3aveValue【学校施設】&#10;一人当たり面積"/>
        <xdr:cNvSpPr txBox="1"/>
      </xdr:nvSpPr>
      <xdr:spPr>
        <a:xfrm>
          <a:off x="19310427" y="106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24427</xdr:rowOff>
    </xdr:from>
    <xdr:ext cx="469744" cy="259045"/>
    <xdr:sp macro="" textlink="">
      <xdr:nvSpPr>
        <xdr:cNvPr id="715" name="n_4aveValue【学校施設】&#10;一人当たり面積"/>
        <xdr:cNvSpPr txBox="1"/>
      </xdr:nvSpPr>
      <xdr:spPr>
        <a:xfrm>
          <a:off x="18421427" y="106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22344</xdr:rowOff>
    </xdr:from>
    <xdr:ext cx="469744" cy="259045"/>
    <xdr:sp macro="" textlink="">
      <xdr:nvSpPr>
        <xdr:cNvPr id="716" name="n_1mainValue【学校施設】&#10;一人当たり面積"/>
        <xdr:cNvSpPr txBox="1"/>
      </xdr:nvSpPr>
      <xdr:spPr>
        <a:xfrm>
          <a:off x="21075727" y="10995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23182</xdr:rowOff>
    </xdr:from>
    <xdr:ext cx="469744" cy="259045"/>
    <xdr:sp macro="" textlink="">
      <xdr:nvSpPr>
        <xdr:cNvPr id="717" name="n_2mainValue【学校施設】&#10;一人当たり面積"/>
        <xdr:cNvSpPr txBox="1"/>
      </xdr:nvSpPr>
      <xdr:spPr>
        <a:xfrm>
          <a:off x="20199427" y="1099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24172</xdr:rowOff>
    </xdr:from>
    <xdr:ext cx="469744" cy="259045"/>
    <xdr:sp macro="" textlink="">
      <xdr:nvSpPr>
        <xdr:cNvPr id="718" name="n_3mainValue【学校施設】&#10;一人当たり面積"/>
        <xdr:cNvSpPr txBox="1"/>
      </xdr:nvSpPr>
      <xdr:spPr>
        <a:xfrm>
          <a:off x="19310427" y="1099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24858</xdr:rowOff>
    </xdr:from>
    <xdr:ext cx="469744" cy="259045"/>
    <xdr:sp macro="" textlink="">
      <xdr:nvSpPr>
        <xdr:cNvPr id="719" name="n_4mainValue【学校施設】&#10;一人当たり面積"/>
        <xdr:cNvSpPr txBox="1"/>
      </xdr:nvSpPr>
      <xdr:spPr>
        <a:xfrm>
          <a:off x="18421427" y="1099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0" name="テキスト ボックス 73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744" name="直線コネクタ 743"/>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5"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6" name="直線コネクタ 745"/>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747" name="【児童館】&#10;有形固定資産減価償却率最大値テキスト"/>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748" name="直線コネクタ 747"/>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120666</xdr:rowOff>
    </xdr:from>
    <xdr:ext cx="405111" cy="259045"/>
    <xdr:sp macro="" textlink="">
      <xdr:nvSpPr>
        <xdr:cNvPr id="749" name="【児童館】&#10;有形固定資産減価償却率平均値テキスト"/>
        <xdr:cNvSpPr txBox="1"/>
      </xdr:nvSpPr>
      <xdr:spPr>
        <a:xfrm>
          <a:off x="16357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750" name="フローチャート: 判断 749"/>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751" name="フローチャート: 判断 750"/>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752" name="フローチャート: 判断 751"/>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753" name="フローチャート: 判断 752"/>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754" name="フローチャート: 判断 753"/>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78739</xdr:rowOff>
    </xdr:from>
    <xdr:to>
      <xdr:col>85</xdr:col>
      <xdr:colOff>177800</xdr:colOff>
      <xdr:row>85</xdr:row>
      <xdr:rowOff>8889</xdr:rowOff>
    </xdr:to>
    <xdr:sp macro="" textlink="">
      <xdr:nvSpPr>
        <xdr:cNvPr id="760" name="楕円 759"/>
        <xdr:cNvSpPr/>
      </xdr:nvSpPr>
      <xdr:spPr>
        <a:xfrm>
          <a:off x="16268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57166</xdr:rowOff>
    </xdr:from>
    <xdr:ext cx="405111" cy="259045"/>
    <xdr:sp macro="" textlink="">
      <xdr:nvSpPr>
        <xdr:cNvPr id="761" name="【児童館】&#10;有形固定資産減価償却率該当値テキスト"/>
        <xdr:cNvSpPr txBox="1"/>
      </xdr:nvSpPr>
      <xdr:spPr>
        <a:xfrm>
          <a:off x="16357600"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40639</xdr:rowOff>
    </xdr:from>
    <xdr:to>
      <xdr:col>81</xdr:col>
      <xdr:colOff>101600</xdr:colOff>
      <xdr:row>84</xdr:row>
      <xdr:rowOff>142239</xdr:rowOff>
    </xdr:to>
    <xdr:sp macro="" textlink="">
      <xdr:nvSpPr>
        <xdr:cNvPr id="762" name="楕円 761"/>
        <xdr:cNvSpPr/>
      </xdr:nvSpPr>
      <xdr:spPr>
        <a:xfrm>
          <a:off x="154305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91439</xdr:rowOff>
    </xdr:from>
    <xdr:to>
      <xdr:col>85</xdr:col>
      <xdr:colOff>127000</xdr:colOff>
      <xdr:row>84</xdr:row>
      <xdr:rowOff>129539</xdr:rowOff>
    </xdr:to>
    <xdr:cxnSp macro="">
      <xdr:nvCxnSpPr>
        <xdr:cNvPr id="763" name="直線コネクタ 762"/>
        <xdr:cNvCxnSpPr/>
      </xdr:nvCxnSpPr>
      <xdr:spPr>
        <a:xfrm>
          <a:off x="15481300" y="144932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25400</xdr:rowOff>
    </xdr:from>
    <xdr:to>
      <xdr:col>76</xdr:col>
      <xdr:colOff>165100</xdr:colOff>
      <xdr:row>84</xdr:row>
      <xdr:rowOff>127000</xdr:rowOff>
    </xdr:to>
    <xdr:sp macro="" textlink="">
      <xdr:nvSpPr>
        <xdr:cNvPr id="764" name="楕円 763"/>
        <xdr:cNvSpPr/>
      </xdr:nvSpPr>
      <xdr:spPr>
        <a:xfrm>
          <a:off x="14541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76200</xdr:rowOff>
    </xdr:from>
    <xdr:to>
      <xdr:col>81</xdr:col>
      <xdr:colOff>50800</xdr:colOff>
      <xdr:row>84</xdr:row>
      <xdr:rowOff>91439</xdr:rowOff>
    </xdr:to>
    <xdr:cxnSp macro="">
      <xdr:nvCxnSpPr>
        <xdr:cNvPr id="765" name="直線コネクタ 764"/>
        <xdr:cNvCxnSpPr/>
      </xdr:nvCxnSpPr>
      <xdr:spPr>
        <a:xfrm>
          <a:off x="14592300" y="144780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158750</xdr:rowOff>
    </xdr:from>
    <xdr:to>
      <xdr:col>72</xdr:col>
      <xdr:colOff>38100</xdr:colOff>
      <xdr:row>84</xdr:row>
      <xdr:rowOff>88900</xdr:rowOff>
    </xdr:to>
    <xdr:sp macro="" textlink="">
      <xdr:nvSpPr>
        <xdr:cNvPr id="766" name="楕円 765"/>
        <xdr:cNvSpPr/>
      </xdr:nvSpPr>
      <xdr:spPr>
        <a:xfrm>
          <a:off x="1365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38100</xdr:rowOff>
    </xdr:from>
    <xdr:to>
      <xdr:col>76</xdr:col>
      <xdr:colOff>114300</xdr:colOff>
      <xdr:row>84</xdr:row>
      <xdr:rowOff>76200</xdr:rowOff>
    </xdr:to>
    <xdr:cxnSp macro="">
      <xdr:nvCxnSpPr>
        <xdr:cNvPr id="767" name="直線コネクタ 766"/>
        <xdr:cNvCxnSpPr/>
      </xdr:nvCxnSpPr>
      <xdr:spPr>
        <a:xfrm>
          <a:off x="13703300" y="1443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120650</xdr:rowOff>
    </xdr:from>
    <xdr:to>
      <xdr:col>67</xdr:col>
      <xdr:colOff>101600</xdr:colOff>
      <xdr:row>84</xdr:row>
      <xdr:rowOff>50800</xdr:rowOff>
    </xdr:to>
    <xdr:sp macro="" textlink="">
      <xdr:nvSpPr>
        <xdr:cNvPr id="768" name="楕円 767"/>
        <xdr:cNvSpPr/>
      </xdr:nvSpPr>
      <xdr:spPr>
        <a:xfrm>
          <a:off x="12763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0</xdr:rowOff>
    </xdr:from>
    <xdr:to>
      <xdr:col>71</xdr:col>
      <xdr:colOff>177800</xdr:colOff>
      <xdr:row>84</xdr:row>
      <xdr:rowOff>38100</xdr:rowOff>
    </xdr:to>
    <xdr:cxnSp macro="">
      <xdr:nvCxnSpPr>
        <xdr:cNvPr id="769" name="直線コネクタ 768"/>
        <xdr:cNvCxnSpPr/>
      </xdr:nvCxnSpPr>
      <xdr:spPr>
        <a:xfrm>
          <a:off x="12814300" y="1440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12082</xdr:rowOff>
    </xdr:from>
    <xdr:ext cx="405111" cy="259045"/>
    <xdr:sp macro="" textlink="">
      <xdr:nvSpPr>
        <xdr:cNvPr id="770" name="n_1aveValue【児童館】&#10;有形固定資産減価償却率"/>
        <xdr:cNvSpPr txBox="1"/>
      </xdr:nvSpPr>
      <xdr:spPr>
        <a:xfrm>
          <a:off x="15266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771" name="n_2aveValue【児童館】&#10;有形固定資産減価償却率"/>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149241</xdr:rowOff>
    </xdr:from>
    <xdr:ext cx="405111" cy="259045"/>
    <xdr:sp macro="" textlink="">
      <xdr:nvSpPr>
        <xdr:cNvPr id="772" name="n_3aveValue【児童館】&#10;有形固定資産減価償却率"/>
        <xdr:cNvSpPr txBox="1"/>
      </xdr:nvSpPr>
      <xdr:spPr>
        <a:xfrm>
          <a:off x="13500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124477</xdr:rowOff>
    </xdr:from>
    <xdr:ext cx="405111" cy="259045"/>
    <xdr:sp macro="" textlink="">
      <xdr:nvSpPr>
        <xdr:cNvPr id="773" name="n_4aveValue【児童館】&#10;有形固定資産減価償却率"/>
        <xdr:cNvSpPr txBox="1"/>
      </xdr:nvSpPr>
      <xdr:spPr>
        <a:xfrm>
          <a:off x="12611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133366</xdr:rowOff>
    </xdr:from>
    <xdr:ext cx="405111" cy="259045"/>
    <xdr:sp macro="" textlink="">
      <xdr:nvSpPr>
        <xdr:cNvPr id="774" name="n_1mainValue【児童館】&#10;有形固定資産減価償却率"/>
        <xdr:cNvSpPr txBox="1"/>
      </xdr:nvSpPr>
      <xdr:spPr>
        <a:xfrm>
          <a:off x="15266044" y="1453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118127</xdr:rowOff>
    </xdr:from>
    <xdr:ext cx="405111" cy="259045"/>
    <xdr:sp macro="" textlink="">
      <xdr:nvSpPr>
        <xdr:cNvPr id="775" name="n_2mainValue【児童館】&#10;有形固定資産減価償却率"/>
        <xdr:cNvSpPr txBox="1"/>
      </xdr:nvSpPr>
      <xdr:spPr>
        <a:xfrm>
          <a:off x="143897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80027</xdr:rowOff>
    </xdr:from>
    <xdr:ext cx="405111" cy="259045"/>
    <xdr:sp macro="" textlink="">
      <xdr:nvSpPr>
        <xdr:cNvPr id="776" name="n_3mainValue【児童館】&#10;有形固定資産減価償却率"/>
        <xdr:cNvSpPr txBox="1"/>
      </xdr:nvSpPr>
      <xdr:spPr>
        <a:xfrm>
          <a:off x="13500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41927</xdr:rowOff>
    </xdr:from>
    <xdr:ext cx="405111" cy="259045"/>
    <xdr:sp macro="" textlink="">
      <xdr:nvSpPr>
        <xdr:cNvPr id="777" name="n_4mainValue【児童館】&#10;有形固定資産減価償却率"/>
        <xdr:cNvSpPr txBox="1"/>
      </xdr:nvSpPr>
      <xdr:spPr>
        <a:xfrm>
          <a:off x="126117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801" name="直線コネクタ 800"/>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2"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3" name="直線コネクタ 802"/>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804" name="【児童館】&#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805" name="直線コネクタ 804"/>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124477</xdr:rowOff>
    </xdr:from>
    <xdr:ext cx="469744" cy="259045"/>
    <xdr:sp macro="" textlink="">
      <xdr:nvSpPr>
        <xdr:cNvPr id="806" name="【児童館】&#10;一人当たり面積平均値テキスト"/>
        <xdr:cNvSpPr txBox="1"/>
      </xdr:nvSpPr>
      <xdr:spPr>
        <a:xfrm>
          <a:off x="22199600" y="1418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807" name="フローチャート: 判断 806"/>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08" name="フローチャート: 判断 807"/>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809" name="フローチャート: 判断 808"/>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810" name="フローチャート: 判断 809"/>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811" name="フローチャート: 判断 810"/>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817" name="楕円 816"/>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818" name="【児童館】&#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819" name="楕円 818"/>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820" name="直線コネクタ 819"/>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821" name="楕円 820"/>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822" name="直線コネクタ 821"/>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823" name="楕円 822"/>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0</xdr:rowOff>
    </xdr:to>
    <xdr:cxnSp macro="">
      <xdr:nvCxnSpPr>
        <xdr:cNvPr id="824" name="直線コネクタ 823"/>
        <xdr:cNvCxnSpPr/>
      </xdr:nvCxnSpPr>
      <xdr:spPr>
        <a:xfrm>
          <a:off x="19545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120650</xdr:rowOff>
    </xdr:from>
    <xdr:to>
      <xdr:col>98</xdr:col>
      <xdr:colOff>38100</xdr:colOff>
      <xdr:row>86</xdr:row>
      <xdr:rowOff>50800</xdr:rowOff>
    </xdr:to>
    <xdr:sp macro="" textlink="">
      <xdr:nvSpPr>
        <xdr:cNvPr id="825" name="楕円 824"/>
        <xdr:cNvSpPr/>
      </xdr:nvSpPr>
      <xdr:spPr>
        <a:xfrm>
          <a:off x="18605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0</xdr:rowOff>
    </xdr:from>
    <xdr:to>
      <xdr:col>102</xdr:col>
      <xdr:colOff>114300</xdr:colOff>
      <xdr:row>86</xdr:row>
      <xdr:rowOff>0</xdr:rowOff>
    </xdr:to>
    <xdr:cxnSp macro="">
      <xdr:nvCxnSpPr>
        <xdr:cNvPr id="826" name="直線コネクタ 825"/>
        <xdr:cNvCxnSpPr/>
      </xdr:nvCxnSpPr>
      <xdr:spPr>
        <a:xfrm>
          <a:off x="18656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827"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828"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829" name="n_3aveValue【児童館】&#10;一人当たり面積"/>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830" name="n_4aveValue【児童館】&#10;一人当たり面積"/>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831"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832" name="n_2mainValue【児童館】&#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833" name="n_3mainValue【児童館】&#10;一人当たり面積"/>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41927</xdr:rowOff>
    </xdr:from>
    <xdr:ext cx="469744" cy="259045"/>
    <xdr:sp macro="" textlink="">
      <xdr:nvSpPr>
        <xdr:cNvPr id="834" name="n_4mainValue【児童館】&#10;一人当たり面積"/>
        <xdr:cNvSpPr txBox="1"/>
      </xdr:nvSpPr>
      <xdr:spPr>
        <a:xfrm>
          <a:off x="18421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6" name="直線コネクタ 84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7" name="テキスト ボックス 84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8" name="直線コネクタ 84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9" name="テキスト ボックス 84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0" name="直線コネクタ 84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1" name="テキスト ボックス 85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2" name="直線コネクタ 85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3" name="テキスト ボックス 85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4" name="直線コネクタ 85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5" name="テキスト ボックス 85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7" name="テキスト ボックス 85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859" name="直線コネクタ 858"/>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860" name="【公民館】&#10;有形固定資産減価償却率最小値テキスト"/>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861" name="直線コネクタ 860"/>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862" name="【公民館】&#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863" name="直線コネクタ 862"/>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864" name="【公民館】&#10;有形固定資産減価償却率平均値テキスト"/>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865" name="フローチャート: 判断 864"/>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866" name="フローチャート: 判断 865"/>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867" name="フローチャート: 判断 866"/>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868" name="フローチャート: 判断 867"/>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869" name="フローチャート: 判断 868"/>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154939</xdr:rowOff>
    </xdr:from>
    <xdr:to>
      <xdr:col>85</xdr:col>
      <xdr:colOff>177800</xdr:colOff>
      <xdr:row>105</xdr:row>
      <xdr:rowOff>85089</xdr:rowOff>
    </xdr:to>
    <xdr:sp macro="" textlink="">
      <xdr:nvSpPr>
        <xdr:cNvPr id="875" name="楕円 874"/>
        <xdr:cNvSpPr/>
      </xdr:nvSpPr>
      <xdr:spPr>
        <a:xfrm>
          <a:off x="162687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133366</xdr:rowOff>
    </xdr:from>
    <xdr:ext cx="405111" cy="259045"/>
    <xdr:sp macro="" textlink="">
      <xdr:nvSpPr>
        <xdr:cNvPr id="876" name="【公民館】&#10;有形固定資産減価償却率該当値テキスト"/>
        <xdr:cNvSpPr txBox="1"/>
      </xdr:nvSpPr>
      <xdr:spPr>
        <a:xfrm>
          <a:off x="16357600" y="1796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126364</xdr:rowOff>
    </xdr:from>
    <xdr:to>
      <xdr:col>81</xdr:col>
      <xdr:colOff>101600</xdr:colOff>
      <xdr:row>105</xdr:row>
      <xdr:rowOff>56514</xdr:rowOff>
    </xdr:to>
    <xdr:sp macro="" textlink="">
      <xdr:nvSpPr>
        <xdr:cNvPr id="877" name="楕円 876"/>
        <xdr:cNvSpPr/>
      </xdr:nvSpPr>
      <xdr:spPr>
        <a:xfrm>
          <a:off x="15430500" y="17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5714</xdr:rowOff>
    </xdr:from>
    <xdr:to>
      <xdr:col>85</xdr:col>
      <xdr:colOff>127000</xdr:colOff>
      <xdr:row>105</xdr:row>
      <xdr:rowOff>34289</xdr:rowOff>
    </xdr:to>
    <xdr:cxnSp macro="">
      <xdr:nvCxnSpPr>
        <xdr:cNvPr id="878" name="直線コネクタ 877"/>
        <xdr:cNvCxnSpPr/>
      </xdr:nvCxnSpPr>
      <xdr:spPr>
        <a:xfrm>
          <a:off x="15481300" y="18007964"/>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93980</xdr:rowOff>
    </xdr:from>
    <xdr:to>
      <xdr:col>76</xdr:col>
      <xdr:colOff>165100</xdr:colOff>
      <xdr:row>105</xdr:row>
      <xdr:rowOff>24130</xdr:rowOff>
    </xdr:to>
    <xdr:sp macro="" textlink="">
      <xdr:nvSpPr>
        <xdr:cNvPr id="879" name="楕円 878"/>
        <xdr:cNvSpPr/>
      </xdr:nvSpPr>
      <xdr:spPr>
        <a:xfrm>
          <a:off x="14541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144780</xdr:rowOff>
    </xdr:from>
    <xdr:to>
      <xdr:col>81</xdr:col>
      <xdr:colOff>50800</xdr:colOff>
      <xdr:row>105</xdr:row>
      <xdr:rowOff>5714</xdr:rowOff>
    </xdr:to>
    <xdr:cxnSp macro="">
      <xdr:nvCxnSpPr>
        <xdr:cNvPr id="880" name="直線コネクタ 879"/>
        <xdr:cNvCxnSpPr/>
      </xdr:nvCxnSpPr>
      <xdr:spPr>
        <a:xfrm>
          <a:off x="14592300" y="1797558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63500</xdr:rowOff>
    </xdr:from>
    <xdr:to>
      <xdr:col>72</xdr:col>
      <xdr:colOff>38100</xdr:colOff>
      <xdr:row>104</xdr:row>
      <xdr:rowOff>165100</xdr:rowOff>
    </xdr:to>
    <xdr:sp macro="" textlink="">
      <xdr:nvSpPr>
        <xdr:cNvPr id="881" name="楕円 880"/>
        <xdr:cNvSpPr/>
      </xdr:nvSpPr>
      <xdr:spPr>
        <a:xfrm>
          <a:off x="13652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114300</xdr:rowOff>
    </xdr:from>
    <xdr:to>
      <xdr:col>76</xdr:col>
      <xdr:colOff>114300</xdr:colOff>
      <xdr:row>104</xdr:row>
      <xdr:rowOff>144780</xdr:rowOff>
    </xdr:to>
    <xdr:cxnSp macro="">
      <xdr:nvCxnSpPr>
        <xdr:cNvPr id="882" name="直線コネクタ 881"/>
        <xdr:cNvCxnSpPr/>
      </xdr:nvCxnSpPr>
      <xdr:spPr>
        <a:xfrm>
          <a:off x="13703300" y="17945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27305</xdr:rowOff>
    </xdr:from>
    <xdr:to>
      <xdr:col>67</xdr:col>
      <xdr:colOff>101600</xdr:colOff>
      <xdr:row>104</xdr:row>
      <xdr:rowOff>128905</xdr:rowOff>
    </xdr:to>
    <xdr:sp macro="" textlink="">
      <xdr:nvSpPr>
        <xdr:cNvPr id="883" name="楕円 882"/>
        <xdr:cNvSpPr/>
      </xdr:nvSpPr>
      <xdr:spPr>
        <a:xfrm>
          <a:off x="12763500" y="1785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78105</xdr:rowOff>
    </xdr:from>
    <xdr:to>
      <xdr:col>71</xdr:col>
      <xdr:colOff>177800</xdr:colOff>
      <xdr:row>104</xdr:row>
      <xdr:rowOff>114300</xdr:rowOff>
    </xdr:to>
    <xdr:cxnSp macro="">
      <xdr:nvCxnSpPr>
        <xdr:cNvPr id="884" name="直線コネクタ 883"/>
        <xdr:cNvCxnSpPr/>
      </xdr:nvCxnSpPr>
      <xdr:spPr>
        <a:xfrm>
          <a:off x="12814300" y="179089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885" name="n_1aveValue【公民館】&#10;有形固定資産減価償却率"/>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886" name="n_2aveValue【公民館】&#10;有形固定資産減価償却率"/>
        <xdr:cNvSpPr txBox="1"/>
      </xdr:nvSpPr>
      <xdr:spPr>
        <a:xfrm>
          <a:off x="14389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887" name="n_3aveValue【公民館】&#10;有形固定資産減価償却率"/>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888" name="n_4aveValue【公民館】&#10;有形固定資産減価償却率"/>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47641</xdr:rowOff>
    </xdr:from>
    <xdr:ext cx="405111" cy="259045"/>
    <xdr:sp macro="" textlink="">
      <xdr:nvSpPr>
        <xdr:cNvPr id="889" name="n_1mainValue【公民館】&#10;有形固定資産減価償却率"/>
        <xdr:cNvSpPr txBox="1"/>
      </xdr:nvSpPr>
      <xdr:spPr>
        <a:xfrm>
          <a:off x="15266044" y="180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15257</xdr:rowOff>
    </xdr:from>
    <xdr:ext cx="405111" cy="259045"/>
    <xdr:sp macro="" textlink="">
      <xdr:nvSpPr>
        <xdr:cNvPr id="890" name="n_2mainValue【公民館】&#10;有形固定資産減価償却率"/>
        <xdr:cNvSpPr txBox="1"/>
      </xdr:nvSpPr>
      <xdr:spPr>
        <a:xfrm>
          <a:off x="14389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156227</xdr:rowOff>
    </xdr:from>
    <xdr:ext cx="405111" cy="259045"/>
    <xdr:sp macro="" textlink="">
      <xdr:nvSpPr>
        <xdr:cNvPr id="891" name="n_3mainValue【公民館】&#10;有形固定資産減価償却率"/>
        <xdr:cNvSpPr txBox="1"/>
      </xdr:nvSpPr>
      <xdr:spPr>
        <a:xfrm>
          <a:off x="135007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120032</xdr:rowOff>
    </xdr:from>
    <xdr:ext cx="405111" cy="259045"/>
    <xdr:sp macro="" textlink="">
      <xdr:nvSpPr>
        <xdr:cNvPr id="892" name="n_4mainValue【公民館】&#10;有形固定資産減価償却率"/>
        <xdr:cNvSpPr txBox="1"/>
      </xdr:nvSpPr>
      <xdr:spPr>
        <a:xfrm>
          <a:off x="12611744" y="1795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3" name="直線コネクタ 90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4" name="テキスト ボックス 90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5" name="直線コネクタ 90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6" name="テキスト ボックス 90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7" name="直線コネクタ 90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8" name="テキスト ボックス 90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9" name="直線コネクタ 90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0" name="テキスト ボックス 90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914" name="直線コネクタ 913"/>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915"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916" name="直線コネクタ 915"/>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917" name="【公民館】&#10;一人当たり面積最大値テキスト"/>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918" name="直線コネクタ 917"/>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66564</xdr:rowOff>
    </xdr:from>
    <xdr:ext cx="469744" cy="259045"/>
    <xdr:sp macro="" textlink="">
      <xdr:nvSpPr>
        <xdr:cNvPr id="919" name="【公民館】&#10;一人当たり面積平均値テキスト"/>
        <xdr:cNvSpPr txBox="1"/>
      </xdr:nvSpPr>
      <xdr:spPr>
        <a:xfrm>
          <a:off x="22199600" y="1806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920" name="フローチャート: 判断 919"/>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921" name="フローチャート: 判断 920"/>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922" name="フローチャート: 判断 921"/>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923" name="フローチャート: 判断 922"/>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924" name="フローチャート: 判断 923"/>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254</xdr:rowOff>
    </xdr:from>
    <xdr:to>
      <xdr:col>116</xdr:col>
      <xdr:colOff>114300</xdr:colOff>
      <xdr:row>107</xdr:row>
      <xdr:rowOff>101854</xdr:rowOff>
    </xdr:to>
    <xdr:sp macro="" textlink="">
      <xdr:nvSpPr>
        <xdr:cNvPr id="930" name="楕円 929"/>
        <xdr:cNvSpPr/>
      </xdr:nvSpPr>
      <xdr:spPr>
        <a:xfrm>
          <a:off x="22110700" y="1834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150131</xdr:rowOff>
    </xdr:from>
    <xdr:ext cx="469744" cy="259045"/>
    <xdr:sp macro="" textlink="">
      <xdr:nvSpPr>
        <xdr:cNvPr id="931" name="【公民館】&#10;一人当たり面積該当値テキスト"/>
        <xdr:cNvSpPr txBox="1"/>
      </xdr:nvSpPr>
      <xdr:spPr>
        <a:xfrm>
          <a:off x="22199600"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2539</xdr:rowOff>
    </xdr:from>
    <xdr:to>
      <xdr:col>112</xdr:col>
      <xdr:colOff>38100</xdr:colOff>
      <xdr:row>107</xdr:row>
      <xdr:rowOff>104139</xdr:rowOff>
    </xdr:to>
    <xdr:sp macro="" textlink="">
      <xdr:nvSpPr>
        <xdr:cNvPr id="932" name="楕円 931"/>
        <xdr:cNvSpPr/>
      </xdr:nvSpPr>
      <xdr:spPr>
        <a:xfrm>
          <a:off x="21272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51054</xdr:rowOff>
    </xdr:from>
    <xdr:to>
      <xdr:col>116</xdr:col>
      <xdr:colOff>63500</xdr:colOff>
      <xdr:row>107</xdr:row>
      <xdr:rowOff>53339</xdr:rowOff>
    </xdr:to>
    <xdr:cxnSp macro="">
      <xdr:nvCxnSpPr>
        <xdr:cNvPr id="933" name="直線コネクタ 932"/>
        <xdr:cNvCxnSpPr/>
      </xdr:nvCxnSpPr>
      <xdr:spPr>
        <a:xfrm flipV="1">
          <a:off x="21323300" y="18396204"/>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4826</xdr:rowOff>
    </xdr:from>
    <xdr:to>
      <xdr:col>107</xdr:col>
      <xdr:colOff>101600</xdr:colOff>
      <xdr:row>107</xdr:row>
      <xdr:rowOff>106426</xdr:rowOff>
    </xdr:to>
    <xdr:sp macro="" textlink="">
      <xdr:nvSpPr>
        <xdr:cNvPr id="934" name="楕円 933"/>
        <xdr:cNvSpPr/>
      </xdr:nvSpPr>
      <xdr:spPr>
        <a:xfrm>
          <a:off x="203835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53339</xdr:rowOff>
    </xdr:from>
    <xdr:to>
      <xdr:col>111</xdr:col>
      <xdr:colOff>177800</xdr:colOff>
      <xdr:row>107</xdr:row>
      <xdr:rowOff>55626</xdr:rowOff>
    </xdr:to>
    <xdr:cxnSp macro="">
      <xdr:nvCxnSpPr>
        <xdr:cNvPr id="935" name="直線コネクタ 934"/>
        <xdr:cNvCxnSpPr/>
      </xdr:nvCxnSpPr>
      <xdr:spPr>
        <a:xfrm flipV="1">
          <a:off x="20434300" y="1839848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4826</xdr:rowOff>
    </xdr:from>
    <xdr:to>
      <xdr:col>102</xdr:col>
      <xdr:colOff>165100</xdr:colOff>
      <xdr:row>107</xdr:row>
      <xdr:rowOff>106426</xdr:rowOff>
    </xdr:to>
    <xdr:sp macro="" textlink="">
      <xdr:nvSpPr>
        <xdr:cNvPr id="936" name="楕円 935"/>
        <xdr:cNvSpPr/>
      </xdr:nvSpPr>
      <xdr:spPr>
        <a:xfrm>
          <a:off x="194945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55626</xdr:rowOff>
    </xdr:from>
    <xdr:to>
      <xdr:col>107</xdr:col>
      <xdr:colOff>50800</xdr:colOff>
      <xdr:row>107</xdr:row>
      <xdr:rowOff>55626</xdr:rowOff>
    </xdr:to>
    <xdr:cxnSp macro="">
      <xdr:nvCxnSpPr>
        <xdr:cNvPr id="937" name="直線コネクタ 936"/>
        <xdr:cNvCxnSpPr/>
      </xdr:nvCxnSpPr>
      <xdr:spPr>
        <a:xfrm>
          <a:off x="19545300" y="18400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4826</xdr:rowOff>
    </xdr:from>
    <xdr:to>
      <xdr:col>98</xdr:col>
      <xdr:colOff>38100</xdr:colOff>
      <xdr:row>107</xdr:row>
      <xdr:rowOff>106426</xdr:rowOff>
    </xdr:to>
    <xdr:sp macro="" textlink="">
      <xdr:nvSpPr>
        <xdr:cNvPr id="938" name="楕円 937"/>
        <xdr:cNvSpPr/>
      </xdr:nvSpPr>
      <xdr:spPr>
        <a:xfrm>
          <a:off x="186055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55626</xdr:rowOff>
    </xdr:from>
    <xdr:to>
      <xdr:col>102</xdr:col>
      <xdr:colOff>114300</xdr:colOff>
      <xdr:row>107</xdr:row>
      <xdr:rowOff>55626</xdr:rowOff>
    </xdr:to>
    <xdr:cxnSp macro="">
      <xdr:nvCxnSpPr>
        <xdr:cNvPr id="939" name="直線コネクタ 938"/>
        <xdr:cNvCxnSpPr/>
      </xdr:nvCxnSpPr>
      <xdr:spPr>
        <a:xfrm>
          <a:off x="18656300" y="18400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940" name="n_1aveValue【公民館】&#10;一人当たり面積"/>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1795</xdr:rowOff>
    </xdr:from>
    <xdr:ext cx="469744" cy="259045"/>
    <xdr:sp macro="" textlink="">
      <xdr:nvSpPr>
        <xdr:cNvPr id="941" name="n_2aveValue【公民館】&#10;一人当たり面積"/>
        <xdr:cNvSpPr txBox="1"/>
      </xdr:nvSpPr>
      <xdr:spPr>
        <a:xfrm>
          <a:off x="20199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26940</xdr:rowOff>
    </xdr:from>
    <xdr:ext cx="469744" cy="259045"/>
    <xdr:sp macro="" textlink="">
      <xdr:nvSpPr>
        <xdr:cNvPr id="942" name="n_3aveValue【公民館】&#10;一人当たり面積"/>
        <xdr:cNvSpPr txBox="1"/>
      </xdr:nvSpPr>
      <xdr:spPr>
        <a:xfrm>
          <a:off x="19310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15512</xdr:rowOff>
    </xdr:from>
    <xdr:ext cx="469744" cy="259045"/>
    <xdr:sp macro="" textlink="">
      <xdr:nvSpPr>
        <xdr:cNvPr id="943" name="n_4aveValue【公民館】&#10;一人当たり面積"/>
        <xdr:cNvSpPr txBox="1"/>
      </xdr:nvSpPr>
      <xdr:spPr>
        <a:xfrm>
          <a:off x="18421427" y="1801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95266</xdr:rowOff>
    </xdr:from>
    <xdr:ext cx="469744" cy="259045"/>
    <xdr:sp macro="" textlink="">
      <xdr:nvSpPr>
        <xdr:cNvPr id="944" name="n_1mainValue【公民館】&#10;一人当たり面積"/>
        <xdr:cNvSpPr txBox="1"/>
      </xdr:nvSpPr>
      <xdr:spPr>
        <a:xfrm>
          <a:off x="210757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97553</xdr:rowOff>
    </xdr:from>
    <xdr:ext cx="469744" cy="259045"/>
    <xdr:sp macro="" textlink="">
      <xdr:nvSpPr>
        <xdr:cNvPr id="945" name="n_2mainValue【公民館】&#10;一人当たり面積"/>
        <xdr:cNvSpPr txBox="1"/>
      </xdr:nvSpPr>
      <xdr:spPr>
        <a:xfrm>
          <a:off x="20199427" y="1844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97553</xdr:rowOff>
    </xdr:from>
    <xdr:ext cx="469744" cy="259045"/>
    <xdr:sp macro="" textlink="">
      <xdr:nvSpPr>
        <xdr:cNvPr id="946" name="n_3mainValue【公民館】&#10;一人当たり面積"/>
        <xdr:cNvSpPr txBox="1"/>
      </xdr:nvSpPr>
      <xdr:spPr>
        <a:xfrm>
          <a:off x="19310427" y="1844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97553</xdr:rowOff>
    </xdr:from>
    <xdr:ext cx="469744" cy="259045"/>
    <xdr:sp macro="" textlink="">
      <xdr:nvSpPr>
        <xdr:cNvPr id="947" name="n_4mainValue【公民館】&#10;一人当たり面積"/>
        <xdr:cNvSpPr txBox="1"/>
      </xdr:nvSpPr>
      <xdr:spPr>
        <a:xfrm>
          <a:off x="18421427" y="1844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ほとんどの施設類型において，有形固定資産減価償却率は類似団体平均を上回っている。その中でも類似団体平均よりも特に高くなっている施設は橋りょう，公営住宅，港湾・漁港，幼稚園・保育所である。</a:t>
          </a:r>
        </a:p>
        <a:p>
          <a:r>
            <a:rPr kumimoji="1" lang="ja-JP" altLang="en-US" sz="1300">
              <a:latin typeface="ＭＳ Ｐゴシック" panose="020B0600070205080204" pitchFamily="50" charset="-128"/>
              <a:ea typeface="ＭＳ Ｐゴシック" panose="020B0600070205080204" pitchFamily="50" charset="-128"/>
            </a:rPr>
            <a:t>・架設後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年以上経過した橋りょうは全体の</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を占めており，平成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月に橋梁長寿命化修繕計画を策定し，計画的かつ予防的な対応に転換を図り，橋梁の長寿命化およびコスト縮減を図ることとしている。</a:t>
          </a:r>
        </a:p>
        <a:p>
          <a:r>
            <a:rPr kumimoji="1" lang="ja-JP" altLang="en-US" sz="1300">
              <a:latin typeface="ＭＳ Ｐゴシック" panose="020B0600070205080204" pitchFamily="50" charset="-128"/>
              <a:ea typeface="ＭＳ Ｐゴシック" panose="020B0600070205080204" pitchFamily="50" charset="-128"/>
            </a:rPr>
            <a:t>・公営住宅については，約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割が耐用年数を経過し，老朽化が進んでおり，平成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月に「坂出市公営住宅等長寿命化計画」を策定し，適正な管理戸数の維持・確保を目指している。</a:t>
          </a:r>
        </a:p>
        <a:p>
          <a:r>
            <a:rPr kumimoji="1" lang="ja-JP" altLang="en-US" sz="1300">
              <a:latin typeface="ＭＳ Ｐゴシック" panose="020B0600070205080204" pitchFamily="50" charset="-128"/>
              <a:ea typeface="ＭＳ Ｐゴシック" panose="020B0600070205080204" pitchFamily="50" charset="-128"/>
            </a:rPr>
            <a:t>・港湾・漁港については，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箇所の港湾，</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箇所の漁港があり，その多くは昭和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年代頃に整備されたものであり，高潮対策事業や地震津波対策事業を実施している。</a:t>
          </a:r>
        </a:p>
        <a:p>
          <a:r>
            <a:rPr kumimoji="1" lang="ja-JP" altLang="en-US" sz="1300">
              <a:latin typeface="ＭＳ Ｐゴシック" panose="020B0600070205080204" pitchFamily="50" charset="-128"/>
              <a:ea typeface="ＭＳ Ｐゴシック" panose="020B0600070205080204" pitchFamily="50" charset="-128"/>
            </a:rPr>
            <a:t>・幼稚園・保育所の多くは，建設後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年以上経過しており，緊急性等の観点から優先順位をつけ認定こども園として集約化・複合化を行っていく予定であり，令和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年度は府中保育園と府中幼稚園を府中こども園に集約化した結果，</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ポイント減少している。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52,142
51,116
92.49
30,344,223
29,960,132
300,894
13,775,579
24,349,320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46644</xdr:rowOff>
    </xdr:from>
    <xdr:ext cx="405111" cy="259045"/>
    <xdr:sp macro="" textlink="">
      <xdr:nvSpPr>
        <xdr:cNvPr id="63" name="【図書館】&#10;有形固定資産減価償却率平均値テキスト"/>
        <xdr:cNvSpPr txBox="1"/>
      </xdr:nvSpPr>
      <xdr:spPr>
        <a:xfrm>
          <a:off x="4673600" y="621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43362</xdr:rowOff>
    </xdr:from>
    <xdr:to>
      <xdr:col>24</xdr:col>
      <xdr:colOff>114300</xdr:colOff>
      <xdr:row>40</xdr:row>
      <xdr:rowOff>144962</xdr:rowOff>
    </xdr:to>
    <xdr:sp macro="" textlink="">
      <xdr:nvSpPr>
        <xdr:cNvPr id="74" name="楕円 73"/>
        <xdr:cNvSpPr/>
      </xdr:nvSpPr>
      <xdr:spPr>
        <a:xfrm>
          <a:off x="4584700" y="690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21789</xdr:rowOff>
    </xdr:from>
    <xdr:ext cx="405111" cy="259045"/>
    <xdr:sp macro="" textlink="">
      <xdr:nvSpPr>
        <xdr:cNvPr id="75" name="【図書館】&#10;有形固定資産減価償却率該当値テキスト"/>
        <xdr:cNvSpPr txBox="1"/>
      </xdr:nvSpPr>
      <xdr:spPr>
        <a:xfrm>
          <a:off x="4673600" y="687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22134</xdr:rowOff>
    </xdr:from>
    <xdr:to>
      <xdr:col>20</xdr:col>
      <xdr:colOff>38100</xdr:colOff>
      <xdr:row>40</xdr:row>
      <xdr:rowOff>123734</xdr:rowOff>
    </xdr:to>
    <xdr:sp macro="" textlink="">
      <xdr:nvSpPr>
        <xdr:cNvPr id="76" name="楕円 75"/>
        <xdr:cNvSpPr/>
      </xdr:nvSpPr>
      <xdr:spPr>
        <a:xfrm>
          <a:off x="3746500" y="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72934</xdr:rowOff>
    </xdr:from>
    <xdr:to>
      <xdr:col>24</xdr:col>
      <xdr:colOff>63500</xdr:colOff>
      <xdr:row>40</xdr:row>
      <xdr:rowOff>94162</xdr:rowOff>
    </xdr:to>
    <xdr:cxnSp macro="">
      <xdr:nvCxnSpPr>
        <xdr:cNvPr id="77" name="直線コネクタ 76"/>
        <xdr:cNvCxnSpPr/>
      </xdr:nvCxnSpPr>
      <xdr:spPr>
        <a:xfrm>
          <a:off x="3797300" y="6930934"/>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162560</xdr:rowOff>
    </xdr:from>
    <xdr:to>
      <xdr:col>15</xdr:col>
      <xdr:colOff>101600</xdr:colOff>
      <xdr:row>40</xdr:row>
      <xdr:rowOff>92710</xdr:rowOff>
    </xdr:to>
    <xdr:sp macro="" textlink="">
      <xdr:nvSpPr>
        <xdr:cNvPr id="78" name="楕円 77"/>
        <xdr:cNvSpPr/>
      </xdr:nvSpPr>
      <xdr:spPr>
        <a:xfrm>
          <a:off x="2857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41910</xdr:rowOff>
    </xdr:from>
    <xdr:to>
      <xdr:col>19</xdr:col>
      <xdr:colOff>177800</xdr:colOff>
      <xdr:row>40</xdr:row>
      <xdr:rowOff>72934</xdr:rowOff>
    </xdr:to>
    <xdr:cxnSp macro="">
      <xdr:nvCxnSpPr>
        <xdr:cNvPr id="79" name="直線コネクタ 78"/>
        <xdr:cNvCxnSpPr/>
      </xdr:nvCxnSpPr>
      <xdr:spPr>
        <a:xfrm>
          <a:off x="2908300" y="689991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138067</xdr:rowOff>
    </xdr:from>
    <xdr:to>
      <xdr:col>10</xdr:col>
      <xdr:colOff>165100</xdr:colOff>
      <xdr:row>40</xdr:row>
      <xdr:rowOff>68217</xdr:rowOff>
    </xdr:to>
    <xdr:sp macro="" textlink="">
      <xdr:nvSpPr>
        <xdr:cNvPr id="80" name="楕円 79"/>
        <xdr:cNvSpPr/>
      </xdr:nvSpPr>
      <xdr:spPr>
        <a:xfrm>
          <a:off x="1968500" y="6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17417</xdr:rowOff>
    </xdr:from>
    <xdr:to>
      <xdr:col>15</xdr:col>
      <xdr:colOff>50800</xdr:colOff>
      <xdr:row>40</xdr:row>
      <xdr:rowOff>41910</xdr:rowOff>
    </xdr:to>
    <xdr:cxnSp macro="">
      <xdr:nvCxnSpPr>
        <xdr:cNvPr id="81" name="直線コネクタ 80"/>
        <xdr:cNvCxnSpPr/>
      </xdr:nvCxnSpPr>
      <xdr:spPr>
        <a:xfrm>
          <a:off x="2019300" y="687541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121738</xdr:rowOff>
    </xdr:from>
    <xdr:to>
      <xdr:col>6</xdr:col>
      <xdr:colOff>38100</xdr:colOff>
      <xdr:row>40</xdr:row>
      <xdr:rowOff>51888</xdr:rowOff>
    </xdr:to>
    <xdr:sp macro="" textlink="">
      <xdr:nvSpPr>
        <xdr:cNvPr id="82" name="楕円 81"/>
        <xdr:cNvSpPr/>
      </xdr:nvSpPr>
      <xdr:spPr>
        <a:xfrm>
          <a:off x="1079500" y="68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1088</xdr:rowOff>
    </xdr:from>
    <xdr:to>
      <xdr:col>10</xdr:col>
      <xdr:colOff>114300</xdr:colOff>
      <xdr:row>40</xdr:row>
      <xdr:rowOff>17417</xdr:rowOff>
    </xdr:to>
    <xdr:cxnSp macro="">
      <xdr:nvCxnSpPr>
        <xdr:cNvPr id="83" name="直線コネクタ 82"/>
        <xdr:cNvCxnSpPr/>
      </xdr:nvCxnSpPr>
      <xdr:spPr>
        <a:xfrm>
          <a:off x="1130300" y="685908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114861</xdr:rowOff>
    </xdr:from>
    <xdr:ext cx="405111" cy="259045"/>
    <xdr:sp macro="" textlink="">
      <xdr:nvSpPr>
        <xdr:cNvPr id="88" name="n_1mainValue【図書館】&#10;有形固定資産減価償却率"/>
        <xdr:cNvSpPr txBox="1"/>
      </xdr:nvSpPr>
      <xdr:spPr>
        <a:xfrm>
          <a:off x="3582044" y="697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83837</xdr:rowOff>
    </xdr:from>
    <xdr:ext cx="405111" cy="259045"/>
    <xdr:sp macro="" textlink="">
      <xdr:nvSpPr>
        <xdr:cNvPr id="89" name="n_2mainValue【図書館】&#10;有形固定資産減価償却率"/>
        <xdr:cNvSpPr txBox="1"/>
      </xdr:nvSpPr>
      <xdr:spPr>
        <a:xfrm>
          <a:off x="2705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59344</xdr:rowOff>
    </xdr:from>
    <xdr:ext cx="405111" cy="259045"/>
    <xdr:sp macro="" textlink="">
      <xdr:nvSpPr>
        <xdr:cNvPr id="90" name="n_3mainValue【図書館】&#10;有形固定資産減価償却率"/>
        <xdr:cNvSpPr txBox="1"/>
      </xdr:nvSpPr>
      <xdr:spPr>
        <a:xfrm>
          <a:off x="1816744" y="691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43015</xdr:rowOff>
    </xdr:from>
    <xdr:ext cx="405111" cy="259045"/>
    <xdr:sp macro="" textlink="">
      <xdr:nvSpPr>
        <xdr:cNvPr id="91" name="n_4mainValue【図書館】&#10;有形固定資産減価償却率"/>
        <xdr:cNvSpPr txBox="1"/>
      </xdr:nvSpPr>
      <xdr:spPr>
        <a:xfrm>
          <a:off x="927744" y="690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127000</xdr:rowOff>
    </xdr:from>
    <xdr:to>
      <xdr:col>55</xdr:col>
      <xdr:colOff>50800</xdr:colOff>
      <xdr:row>39</xdr:row>
      <xdr:rowOff>57150</xdr:rowOff>
    </xdr:to>
    <xdr:sp macro="" textlink="">
      <xdr:nvSpPr>
        <xdr:cNvPr id="131" name="楕円 130"/>
        <xdr:cNvSpPr/>
      </xdr:nvSpPr>
      <xdr:spPr>
        <a:xfrm>
          <a:off x="104267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105427</xdr:rowOff>
    </xdr:from>
    <xdr:ext cx="469744" cy="259045"/>
    <xdr:sp macro="" textlink="">
      <xdr:nvSpPr>
        <xdr:cNvPr id="132" name="【図書館】&#10;一人当たり面積該当値テキスト"/>
        <xdr:cNvSpPr txBox="1"/>
      </xdr:nvSpPr>
      <xdr:spPr>
        <a:xfrm>
          <a:off x="10515600"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33" name="楕円 132"/>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6350</xdr:rowOff>
    </xdr:from>
    <xdr:to>
      <xdr:col>55</xdr:col>
      <xdr:colOff>0</xdr:colOff>
      <xdr:row>39</xdr:row>
      <xdr:rowOff>19050</xdr:rowOff>
    </xdr:to>
    <xdr:cxnSp macro="">
      <xdr:nvCxnSpPr>
        <xdr:cNvPr id="134" name="直線コネクタ 133"/>
        <xdr:cNvCxnSpPr/>
      </xdr:nvCxnSpPr>
      <xdr:spPr>
        <a:xfrm flipV="1">
          <a:off x="9639300" y="6692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35" name="楕円 134"/>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19050</xdr:rowOff>
    </xdr:to>
    <xdr:cxnSp macro="">
      <xdr:nvCxnSpPr>
        <xdr:cNvPr id="136" name="直線コネクタ 135"/>
        <xdr:cNvCxnSpPr/>
      </xdr:nvCxnSpPr>
      <xdr:spPr>
        <a:xfrm>
          <a:off x="8750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139700</xdr:rowOff>
    </xdr:from>
    <xdr:to>
      <xdr:col>41</xdr:col>
      <xdr:colOff>101600</xdr:colOff>
      <xdr:row>39</xdr:row>
      <xdr:rowOff>69850</xdr:rowOff>
    </xdr:to>
    <xdr:sp macro="" textlink="">
      <xdr:nvSpPr>
        <xdr:cNvPr id="137" name="楕円 136"/>
        <xdr:cNvSpPr/>
      </xdr:nvSpPr>
      <xdr:spPr>
        <a:xfrm>
          <a:off x="781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19050</xdr:rowOff>
    </xdr:from>
    <xdr:to>
      <xdr:col>45</xdr:col>
      <xdr:colOff>177800</xdr:colOff>
      <xdr:row>39</xdr:row>
      <xdr:rowOff>19050</xdr:rowOff>
    </xdr:to>
    <xdr:cxnSp macro="">
      <xdr:nvCxnSpPr>
        <xdr:cNvPr id="138" name="直線コネクタ 137"/>
        <xdr:cNvCxnSpPr/>
      </xdr:nvCxnSpPr>
      <xdr:spPr>
        <a:xfrm>
          <a:off x="7861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152400</xdr:rowOff>
    </xdr:from>
    <xdr:to>
      <xdr:col>36</xdr:col>
      <xdr:colOff>165100</xdr:colOff>
      <xdr:row>39</xdr:row>
      <xdr:rowOff>82550</xdr:rowOff>
    </xdr:to>
    <xdr:sp macro="" textlink="">
      <xdr:nvSpPr>
        <xdr:cNvPr id="139" name="楕円 138"/>
        <xdr:cNvSpPr/>
      </xdr:nvSpPr>
      <xdr:spPr>
        <a:xfrm>
          <a:off x="69215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19050</xdr:rowOff>
    </xdr:from>
    <xdr:to>
      <xdr:col>41</xdr:col>
      <xdr:colOff>50800</xdr:colOff>
      <xdr:row>39</xdr:row>
      <xdr:rowOff>31750</xdr:rowOff>
    </xdr:to>
    <xdr:cxnSp macro="">
      <xdr:nvCxnSpPr>
        <xdr:cNvPr id="140" name="直線コネクタ 139"/>
        <xdr:cNvCxnSpPr/>
      </xdr:nvCxnSpPr>
      <xdr:spPr>
        <a:xfrm flipV="1">
          <a:off x="6972300" y="670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43" name="n_3aveValue【図書館】&#10;一人当たり面積"/>
        <xdr:cNvSpPr txBox="1"/>
      </xdr:nvSpPr>
      <xdr:spPr>
        <a:xfrm>
          <a:off x="7626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60977</xdr:rowOff>
    </xdr:from>
    <xdr:ext cx="469744" cy="259045"/>
    <xdr:sp macro="" textlink="">
      <xdr:nvSpPr>
        <xdr:cNvPr id="145" name="n_1main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46" name="n_2mainValue【図書館】&#10;一人当たり面積"/>
        <xdr:cNvSpPr txBox="1"/>
      </xdr:nvSpPr>
      <xdr:spPr>
        <a:xfrm>
          <a:off x="8515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60977</xdr:rowOff>
    </xdr:from>
    <xdr:ext cx="469744" cy="259045"/>
    <xdr:sp macro="" textlink="">
      <xdr:nvSpPr>
        <xdr:cNvPr id="147" name="n_3mainValue【図書館】&#10;一人当たり面積"/>
        <xdr:cNvSpPr txBox="1"/>
      </xdr:nvSpPr>
      <xdr:spPr>
        <a:xfrm>
          <a:off x="7626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73677</xdr:rowOff>
    </xdr:from>
    <xdr:ext cx="469744" cy="259045"/>
    <xdr:sp macro="" textlink="">
      <xdr:nvSpPr>
        <xdr:cNvPr id="148" name="n_4mainValue【図書館】&#10;一人当たり面積"/>
        <xdr:cNvSpPr txBox="1"/>
      </xdr:nvSpPr>
      <xdr:spPr>
        <a:xfrm>
          <a:off x="6737427"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9" name="【体育館・プール】&#10;有形固定資産減価償却率平均値テキスト"/>
        <xdr:cNvSpPr txBox="1"/>
      </xdr:nvSpPr>
      <xdr:spPr>
        <a:xfrm>
          <a:off x="467360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146776</xdr:rowOff>
    </xdr:from>
    <xdr:to>
      <xdr:col>24</xdr:col>
      <xdr:colOff>114300</xdr:colOff>
      <xdr:row>64</xdr:row>
      <xdr:rowOff>76926</xdr:rowOff>
    </xdr:to>
    <xdr:sp macro="" textlink="">
      <xdr:nvSpPr>
        <xdr:cNvPr id="190" name="楕円 189"/>
        <xdr:cNvSpPr/>
      </xdr:nvSpPr>
      <xdr:spPr>
        <a:xfrm>
          <a:off x="4584700" y="109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61703</xdr:rowOff>
    </xdr:from>
    <xdr:ext cx="405111" cy="259045"/>
    <xdr:sp macro="" textlink="">
      <xdr:nvSpPr>
        <xdr:cNvPr id="191" name="【体育館・プール】&#10;有形固定資産減価償却率該当値テキスト"/>
        <xdr:cNvSpPr txBox="1"/>
      </xdr:nvSpPr>
      <xdr:spPr>
        <a:xfrm>
          <a:off x="4673600" y="10863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1451</xdr:rowOff>
    </xdr:from>
    <xdr:to>
      <xdr:col>20</xdr:col>
      <xdr:colOff>38100</xdr:colOff>
      <xdr:row>64</xdr:row>
      <xdr:rowOff>103051</xdr:rowOff>
    </xdr:to>
    <xdr:sp macro="" textlink="">
      <xdr:nvSpPr>
        <xdr:cNvPr id="192" name="楕円 191"/>
        <xdr:cNvSpPr/>
      </xdr:nvSpPr>
      <xdr:spPr>
        <a:xfrm>
          <a:off x="3746500" y="109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26126</xdr:rowOff>
    </xdr:from>
    <xdr:to>
      <xdr:col>24</xdr:col>
      <xdr:colOff>63500</xdr:colOff>
      <xdr:row>64</xdr:row>
      <xdr:rowOff>52251</xdr:rowOff>
    </xdr:to>
    <xdr:cxnSp macro="">
      <xdr:nvCxnSpPr>
        <xdr:cNvPr id="193" name="直線コネクタ 192"/>
        <xdr:cNvCxnSpPr/>
      </xdr:nvCxnSpPr>
      <xdr:spPr>
        <a:xfrm flipV="1">
          <a:off x="3797300" y="1099892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171269</xdr:rowOff>
    </xdr:from>
    <xdr:to>
      <xdr:col>15</xdr:col>
      <xdr:colOff>101600</xdr:colOff>
      <xdr:row>64</xdr:row>
      <xdr:rowOff>101419</xdr:rowOff>
    </xdr:to>
    <xdr:sp macro="" textlink="">
      <xdr:nvSpPr>
        <xdr:cNvPr id="194" name="楕円 193"/>
        <xdr:cNvSpPr/>
      </xdr:nvSpPr>
      <xdr:spPr>
        <a:xfrm>
          <a:off x="2857500" y="1097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50619</xdr:rowOff>
    </xdr:from>
    <xdr:to>
      <xdr:col>19</xdr:col>
      <xdr:colOff>177800</xdr:colOff>
      <xdr:row>64</xdr:row>
      <xdr:rowOff>52251</xdr:rowOff>
    </xdr:to>
    <xdr:cxnSp macro="">
      <xdr:nvCxnSpPr>
        <xdr:cNvPr id="195" name="直線コネクタ 194"/>
        <xdr:cNvCxnSpPr/>
      </xdr:nvCxnSpPr>
      <xdr:spPr>
        <a:xfrm>
          <a:off x="2908300" y="1102341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168003</xdr:rowOff>
    </xdr:from>
    <xdr:to>
      <xdr:col>10</xdr:col>
      <xdr:colOff>165100</xdr:colOff>
      <xdr:row>64</xdr:row>
      <xdr:rowOff>98153</xdr:rowOff>
    </xdr:to>
    <xdr:sp macro="" textlink="">
      <xdr:nvSpPr>
        <xdr:cNvPr id="196" name="楕円 195"/>
        <xdr:cNvSpPr/>
      </xdr:nvSpPr>
      <xdr:spPr>
        <a:xfrm>
          <a:off x="1968500" y="1096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47353</xdr:rowOff>
    </xdr:from>
    <xdr:to>
      <xdr:col>15</xdr:col>
      <xdr:colOff>50800</xdr:colOff>
      <xdr:row>64</xdr:row>
      <xdr:rowOff>50619</xdr:rowOff>
    </xdr:to>
    <xdr:cxnSp macro="">
      <xdr:nvCxnSpPr>
        <xdr:cNvPr id="197" name="直線コネクタ 196"/>
        <xdr:cNvCxnSpPr/>
      </xdr:nvCxnSpPr>
      <xdr:spPr>
        <a:xfrm>
          <a:off x="2019300" y="1102015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73297</xdr:rowOff>
    </xdr:from>
    <xdr:to>
      <xdr:col>6</xdr:col>
      <xdr:colOff>38100</xdr:colOff>
      <xdr:row>65</xdr:row>
      <xdr:rowOff>3447</xdr:rowOff>
    </xdr:to>
    <xdr:sp macro="" textlink="">
      <xdr:nvSpPr>
        <xdr:cNvPr id="198" name="楕円 197"/>
        <xdr:cNvSpPr/>
      </xdr:nvSpPr>
      <xdr:spPr>
        <a:xfrm>
          <a:off x="1079500" y="1104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47353</xdr:rowOff>
    </xdr:from>
    <xdr:to>
      <xdr:col>10</xdr:col>
      <xdr:colOff>114300</xdr:colOff>
      <xdr:row>64</xdr:row>
      <xdr:rowOff>124097</xdr:rowOff>
    </xdr:to>
    <xdr:cxnSp macro="">
      <xdr:nvCxnSpPr>
        <xdr:cNvPr id="199" name="直線コネクタ 198"/>
        <xdr:cNvCxnSpPr/>
      </xdr:nvCxnSpPr>
      <xdr:spPr>
        <a:xfrm flipV="1">
          <a:off x="1130300" y="11020153"/>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88554</xdr:rowOff>
    </xdr:from>
    <xdr:ext cx="405111" cy="259045"/>
    <xdr:sp macro="" textlink="">
      <xdr:nvSpPr>
        <xdr:cNvPr id="200" name="n_1aveValue【体育館・プール】&#10;有形固定資産減価償却率"/>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201" name="n_2aveValue【体育館・プール】&#10;有形固定資産減価償却率"/>
        <xdr:cNvSpPr txBox="1"/>
      </xdr:nvSpPr>
      <xdr:spPr>
        <a:xfrm>
          <a:off x="27057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202" name="n_3aveValue【体育館・プール】&#10;有形固定資産減価償却率"/>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3" name="n_4aveValue【体育館・プール】&#10;有形固定資産減価償却率"/>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94178</xdr:rowOff>
    </xdr:from>
    <xdr:ext cx="405111" cy="259045"/>
    <xdr:sp macro="" textlink="">
      <xdr:nvSpPr>
        <xdr:cNvPr id="204" name="n_1mainValue【体育館・プール】&#10;有形固定資産減価償却率"/>
        <xdr:cNvSpPr txBox="1"/>
      </xdr:nvSpPr>
      <xdr:spPr>
        <a:xfrm>
          <a:off x="3582044" y="1106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92546</xdr:rowOff>
    </xdr:from>
    <xdr:ext cx="405111" cy="259045"/>
    <xdr:sp macro="" textlink="">
      <xdr:nvSpPr>
        <xdr:cNvPr id="205" name="n_2mainValue【体育館・プール】&#10;有形固定資産減価償却率"/>
        <xdr:cNvSpPr txBox="1"/>
      </xdr:nvSpPr>
      <xdr:spPr>
        <a:xfrm>
          <a:off x="2705744" y="1106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89280</xdr:rowOff>
    </xdr:from>
    <xdr:ext cx="405111" cy="259045"/>
    <xdr:sp macro="" textlink="">
      <xdr:nvSpPr>
        <xdr:cNvPr id="206" name="n_3mainValue【体育館・プール】&#10;有形固定資産減価償却率"/>
        <xdr:cNvSpPr txBox="1"/>
      </xdr:nvSpPr>
      <xdr:spPr>
        <a:xfrm>
          <a:off x="1816744" y="11062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166024</xdr:rowOff>
    </xdr:from>
    <xdr:ext cx="405111" cy="259045"/>
    <xdr:sp macro="" textlink="">
      <xdr:nvSpPr>
        <xdr:cNvPr id="207" name="n_4mainValue【体育館・プール】&#10;有形固定資産減価償却率"/>
        <xdr:cNvSpPr txBox="1"/>
      </xdr:nvSpPr>
      <xdr:spPr>
        <a:xfrm>
          <a:off x="927744" y="11138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48277</xdr:rowOff>
    </xdr:from>
    <xdr:ext cx="469744" cy="259045"/>
    <xdr:sp macro="" textlink="">
      <xdr:nvSpPr>
        <xdr:cNvPr id="236" name="【体育館・プール】&#10;一人当たり面積平均値テキスト"/>
        <xdr:cNvSpPr txBox="1"/>
      </xdr:nvSpPr>
      <xdr:spPr>
        <a:xfrm>
          <a:off x="105156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27305</xdr:rowOff>
    </xdr:from>
    <xdr:to>
      <xdr:col>55</xdr:col>
      <xdr:colOff>50800</xdr:colOff>
      <xdr:row>63</xdr:row>
      <xdr:rowOff>128905</xdr:rowOff>
    </xdr:to>
    <xdr:sp macro="" textlink="">
      <xdr:nvSpPr>
        <xdr:cNvPr id="247" name="楕円 246"/>
        <xdr:cNvSpPr/>
      </xdr:nvSpPr>
      <xdr:spPr>
        <a:xfrm>
          <a:off x="104267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5732</xdr:rowOff>
    </xdr:from>
    <xdr:ext cx="469744" cy="259045"/>
    <xdr:sp macro="" textlink="">
      <xdr:nvSpPr>
        <xdr:cNvPr id="248" name="【体育館・プール】&#10;一人当たり面積該当値テキスト"/>
        <xdr:cNvSpPr txBox="1"/>
      </xdr:nvSpPr>
      <xdr:spPr>
        <a:xfrm>
          <a:off x="10515600" y="1080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29210</xdr:rowOff>
    </xdr:from>
    <xdr:to>
      <xdr:col>50</xdr:col>
      <xdr:colOff>165100</xdr:colOff>
      <xdr:row>63</xdr:row>
      <xdr:rowOff>130810</xdr:rowOff>
    </xdr:to>
    <xdr:sp macro="" textlink="">
      <xdr:nvSpPr>
        <xdr:cNvPr id="249" name="楕円 248"/>
        <xdr:cNvSpPr/>
      </xdr:nvSpPr>
      <xdr:spPr>
        <a:xfrm>
          <a:off x="9588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78105</xdr:rowOff>
    </xdr:from>
    <xdr:to>
      <xdr:col>55</xdr:col>
      <xdr:colOff>0</xdr:colOff>
      <xdr:row>63</xdr:row>
      <xdr:rowOff>80010</xdr:rowOff>
    </xdr:to>
    <xdr:cxnSp macro="">
      <xdr:nvCxnSpPr>
        <xdr:cNvPr id="250" name="直線コネクタ 249"/>
        <xdr:cNvCxnSpPr/>
      </xdr:nvCxnSpPr>
      <xdr:spPr>
        <a:xfrm flipV="1">
          <a:off x="9639300" y="1087945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31115</xdr:rowOff>
    </xdr:from>
    <xdr:to>
      <xdr:col>46</xdr:col>
      <xdr:colOff>38100</xdr:colOff>
      <xdr:row>63</xdr:row>
      <xdr:rowOff>132715</xdr:rowOff>
    </xdr:to>
    <xdr:sp macro="" textlink="">
      <xdr:nvSpPr>
        <xdr:cNvPr id="251" name="楕円 250"/>
        <xdr:cNvSpPr/>
      </xdr:nvSpPr>
      <xdr:spPr>
        <a:xfrm>
          <a:off x="8699500" y="108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80010</xdr:rowOff>
    </xdr:from>
    <xdr:to>
      <xdr:col>50</xdr:col>
      <xdr:colOff>114300</xdr:colOff>
      <xdr:row>63</xdr:row>
      <xdr:rowOff>81915</xdr:rowOff>
    </xdr:to>
    <xdr:cxnSp macro="">
      <xdr:nvCxnSpPr>
        <xdr:cNvPr id="252" name="直線コネクタ 251"/>
        <xdr:cNvCxnSpPr/>
      </xdr:nvCxnSpPr>
      <xdr:spPr>
        <a:xfrm flipV="1">
          <a:off x="8750300" y="108813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33020</xdr:rowOff>
    </xdr:from>
    <xdr:to>
      <xdr:col>41</xdr:col>
      <xdr:colOff>101600</xdr:colOff>
      <xdr:row>63</xdr:row>
      <xdr:rowOff>134620</xdr:rowOff>
    </xdr:to>
    <xdr:sp macro="" textlink="">
      <xdr:nvSpPr>
        <xdr:cNvPr id="253" name="楕円 252"/>
        <xdr:cNvSpPr/>
      </xdr:nvSpPr>
      <xdr:spPr>
        <a:xfrm>
          <a:off x="7810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81915</xdr:rowOff>
    </xdr:from>
    <xdr:to>
      <xdr:col>45</xdr:col>
      <xdr:colOff>177800</xdr:colOff>
      <xdr:row>63</xdr:row>
      <xdr:rowOff>83820</xdr:rowOff>
    </xdr:to>
    <xdr:cxnSp macro="">
      <xdr:nvCxnSpPr>
        <xdr:cNvPr id="254" name="直線コネクタ 253"/>
        <xdr:cNvCxnSpPr/>
      </xdr:nvCxnSpPr>
      <xdr:spPr>
        <a:xfrm flipV="1">
          <a:off x="7861300" y="108832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33020</xdr:rowOff>
    </xdr:from>
    <xdr:to>
      <xdr:col>36</xdr:col>
      <xdr:colOff>165100</xdr:colOff>
      <xdr:row>63</xdr:row>
      <xdr:rowOff>134620</xdr:rowOff>
    </xdr:to>
    <xdr:sp macro="" textlink="">
      <xdr:nvSpPr>
        <xdr:cNvPr id="255" name="楕円 254"/>
        <xdr:cNvSpPr/>
      </xdr:nvSpPr>
      <xdr:spPr>
        <a:xfrm>
          <a:off x="6921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83820</xdr:rowOff>
    </xdr:from>
    <xdr:to>
      <xdr:col>41</xdr:col>
      <xdr:colOff>50800</xdr:colOff>
      <xdr:row>63</xdr:row>
      <xdr:rowOff>83820</xdr:rowOff>
    </xdr:to>
    <xdr:cxnSp macro="">
      <xdr:nvCxnSpPr>
        <xdr:cNvPr id="256" name="直線コネクタ 255"/>
        <xdr:cNvCxnSpPr/>
      </xdr:nvCxnSpPr>
      <xdr:spPr>
        <a:xfrm>
          <a:off x="6972300" y="10885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130192</xdr:rowOff>
    </xdr:from>
    <xdr:ext cx="469744" cy="259045"/>
    <xdr:sp macro="" textlink="">
      <xdr:nvSpPr>
        <xdr:cNvPr id="257" name="n_1aveValue【体育館・プール】&#10;一人当たり面積"/>
        <xdr:cNvSpPr txBox="1"/>
      </xdr:nvSpPr>
      <xdr:spPr>
        <a:xfrm>
          <a:off x="93917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58" name="n_2aveValue【体育館・プール】&#10;一人当たり面積"/>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59" name="n_3aveValue【体育館・プール】&#10;一人当たり面積"/>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60" name="n_4aveValue【体育館・プール】&#10;一人当たり面積"/>
        <xdr:cNvSpPr txBox="1"/>
      </xdr:nvSpPr>
      <xdr:spPr>
        <a:xfrm>
          <a:off x="6737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121937</xdr:rowOff>
    </xdr:from>
    <xdr:ext cx="469744" cy="259045"/>
    <xdr:sp macro="" textlink="">
      <xdr:nvSpPr>
        <xdr:cNvPr id="261" name="n_1mainValue【体育館・プール】&#10;一人当たり面積"/>
        <xdr:cNvSpPr txBox="1"/>
      </xdr:nvSpPr>
      <xdr:spPr>
        <a:xfrm>
          <a:off x="93917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123842</xdr:rowOff>
    </xdr:from>
    <xdr:ext cx="469744" cy="259045"/>
    <xdr:sp macro="" textlink="">
      <xdr:nvSpPr>
        <xdr:cNvPr id="262" name="n_2mainValue【体育館・プール】&#10;一人当たり面積"/>
        <xdr:cNvSpPr txBox="1"/>
      </xdr:nvSpPr>
      <xdr:spPr>
        <a:xfrm>
          <a:off x="8515427" y="1092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125747</xdr:rowOff>
    </xdr:from>
    <xdr:ext cx="469744" cy="259045"/>
    <xdr:sp macro="" textlink="">
      <xdr:nvSpPr>
        <xdr:cNvPr id="263" name="n_3mainValue【体育館・プール】&#10;一人当たり面積"/>
        <xdr:cNvSpPr txBox="1"/>
      </xdr:nvSpPr>
      <xdr:spPr>
        <a:xfrm>
          <a:off x="7626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125747</xdr:rowOff>
    </xdr:from>
    <xdr:ext cx="469744" cy="259045"/>
    <xdr:sp macro="" textlink="">
      <xdr:nvSpPr>
        <xdr:cNvPr id="264" name="n_4mainValue【体育館・プール】&#10;一人当たり面積"/>
        <xdr:cNvSpPr txBox="1"/>
      </xdr:nvSpPr>
      <xdr:spPr>
        <a:xfrm>
          <a:off x="6737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33038</xdr:rowOff>
    </xdr:from>
    <xdr:ext cx="405111" cy="259045"/>
    <xdr:sp macro="" textlink="">
      <xdr:nvSpPr>
        <xdr:cNvPr id="294" name="【福祉施設】&#10;有形固定資産減価償却率平均値テキスト"/>
        <xdr:cNvSpPr txBox="1"/>
      </xdr:nvSpPr>
      <xdr:spPr>
        <a:xfrm>
          <a:off x="46736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8255</xdr:rowOff>
    </xdr:from>
    <xdr:to>
      <xdr:col>24</xdr:col>
      <xdr:colOff>114300</xdr:colOff>
      <xdr:row>83</xdr:row>
      <xdr:rowOff>109855</xdr:rowOff>
    </xdr:to>
    <xdr:sp macro="" textlink="">
      <xdr:nvSpPr>
        <xdr:cNvPr id="305" name="楕円 304"/>
        <xdr:cNvSpPr/>
      </xdr:nvSpPr>
      <xdr:spPr>
        <a:xfrm>
          <a:off x="45847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158132</xdr:rowOff>
    </xdr:from>
    <xdr:ext cx="405111" cy="259045"/>
    <xdr:sp macro="" textlink="">
      <xdr:nvSpPr>
        <xdr:cNvPr id="306" name="【福祉施設】&#10;有形固定資産減価償却率該当値テキスト"/>
        <xdr:cNvSpPr txBox="1"/>
      </xdr:nvSpPr>
      <xdr:spPr>
        <a:xfrm>
          <a:off x="4673600"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141605</xdr:rowOff>
    </xdr:from>
    <xdr:to>
      <xdr:col>20</xdr:col>
      <xdr:colOff>38100</xdr:colOff>
      <xdr:row>83</xdr:row>
      <xdr:rowOff>71755</xdr:rowOff>
    </xdr:to>
    <xdr:sp macro="" textlink="">
      <xdr:nvSpPr>
        <xdr:cNvPr id="307" name="楕円 306"/>
        <xdr:cNvSpPr/>
      </xdr:nvSpPr>
      <xdr:spPr>
        <a:xfrm>
          <a:off x="3746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20955</xdr:rowOff>
    </xdr:from>
    <xdr:to>
      <xdr:col>24</xdr:col>
      <xdr:colOff>63500</xdr:colOff>
      <xdr:row>83</xdr:row>
      <xdr:rowOff>59055</xdr:rowOff>
    </xdr:to>
    <xdr:cxnSp macro="">
      <xdr:nvCxnSpPr>
        <xdr:cNvPr id="308" name="直線コネクタ 307"/>
        <xdr:cNvCxnSpPr/>
      </xdr:nvCxnSpPr>
      <xdr:spPr>
        <a:xfrm>
          <a:off x="3797300" y="142513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107314</xdr:rowOff>
    </xdr:from>
    <xdr:to>
      <xdr:col>15</xdr:col>
      <xdr:colOff>101600</xdr:colOff>
      <xdr:row>83</xdr:row>
      <xdr:rowOff>37464</xdr:rowOff>
    </xdr:to>
    <xdr:sp macro="" textlink="">
      <xdr:nvSpPr>
        <xdr:cNvPr id="309" name="楕円 308"/>
        <xdr:cNvSpPr/>
      </xdr:nvSpPr>
      <xdr:spPr>
        <a:xfrm>
          <a:off x="2857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158114</xdr:rowOff>
    </xdr:from>
    <xdr:to>
      <xdr:col>19</xdr:col>
      <xdr:colOff>177800</xdr:colOff>
      <xdr:row>83</xdr:row>
      <xdr:rowOff>20955</xdr:rowOff>
    </xdr:to>
    <xdr:cxnSp macro="">
      <xdr:nvCxnSpPr>
        <xdr:cNvPr id="310" name="直線コネクタ 309"/>
        <xdr:cNvCxnSpPr/>
      </xdr:nvCxnSpPr>
      <xdr:spPr>
        <a:xfrm>
          <a:off x="2908300" y="142170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69214</xdr:rowOff>
    </xdr:from>
    <xdr:to>
      <xdr:col>10</xdr:col>
      <xdr:colOff>165100</xdr:colOff>
      <xdr:row>82</xdr:row>
      <xdr:rowOff>170814</xdr:rowOff>
    </xdr:to>
    <xdr:sp macro="" textlink="">
      <xdr:nvSpPr>
        <xdr:cNvPr id="311" name="楕円 310"/>
        <xdr:cNvSpPr/>
      </xdr:nvSpPr>
      <xdr:spPr>
        <a:xfrm>
          <a:off x="1968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120014</xdr:rowOff>
    </xdr:from>
    <xdr:to>
      <xdr:col>15</xdr:col>
      <xdr:colOff>50800</xdr:colOff>
      <xdr:row>82</xdr:row>
      <xdr:rowOff>158114</xdr:rowOff>
    </xdr:to>
    <xdr:cxnSp macro="">
      <xdr:nvCxnSpPr>
        <xdr:cNvPr id="312" name="直線コネクタ 311"/>
        <xdr:cNvCxnSpPr/>
      </xdr:nvCxnSpPr>
      <xdr:spPr>
        <a:xfrm>
          <a:off x="2019300" y="141789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34925</xdr:rowOff>
    </xdr:from>
    <xdr:to>
      <xdr:col>6</xdr:col>
      <xdr:colOff>38100</xdr:colOff>
      <xdr:row>82</xdr:row>
      <xdr:rowOff>136525</xdr:rowOff>
    </xdr:to>
    <xdr:sp macro="" textlink="">
      <xdr:nvSpPr>
        <xdr:cNvPr id="313" name="楕円 312"/>
        <xdr:cNvSpPr/>
      </xdr:nvSpPr>
      <xdr:spPr>
        <a:xfrm>
          <a:off x="1079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85725</xdr:rowOff>
    </xdr:from>
    <xdr:to>
      <xdr:col>10</xdr:col>
      <xdr:colOff>114300</xdr:colOff>
      <xdr:row>82</xdr:row>
      <xdr:rowOff>120014</xdr:rowOff>
    </xdr:to>
    <xdr:cxnSp macro="">
      <xdr:nvCxnSpPr>
        <xdr:cNvPr id="314" name="直線コネクタ 313"/>
        <xdr:cNvCxnSpPr/>
      </xdr:nvCxnSpPr>
      <xdr:spPr>
        <a:xfrm>
          <a:off x="1130300" y="141446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15" name="n_1aveValue【福祉施設】&#10;有形固定資産減価償却率"/>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316" name="n_2aveValue【福祉施設】&#10;有形固定資産減価償却率"/>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317" name="n_3aveValue【福祉施設】&#10;有形固定資産減価償却率"/>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18" name="n_4aveValue【福祉施設】&#10;有形固定資産減価償却率"/>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62882</xdr:rowOff>
    </xdr:from>
    <xdr:ext cx="405111" cy="259045"/>
    <xdr:sp macro="" textlink="">
      <xdr:nvSpPr>
        <xdr:cNvPr id="319" name="n_1mainValue【福祉施設】&#10;有形固定資産減価償却率"/>
        <xdr:cNvSpPr txBox="1"/>
      </xdr:nvSpPr>
      <xdr:spPr>
        <a:xfrm>
          <a:off x="35820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28591</xdr:rowOff>
    </xdr:from>
    <xdr:ext cx="405111" cy="259045"/>
    <xdr:sp macro="" textlink="">
      <xdr:nvSpPr>
        <xdr:cNvPr id="320" name="n_2mainValue【福祉施設】&#10;有形固定資産減価償却率"/>
        <xdr:cNvSpPr txBox="1"/>
      </xdr:nvSpPr>
      <xdr:spPr>
        <a:xfrm>
          <a:off x="2705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161941</xdr:rowOff>
    </xdr:from>
    <xdr:ext cx="405111" cy="259045"/>
    <xdr:sp macro="" textlink="">
      <xdr:nvSpPr>
        <xdr:cNvPr id="321" name="n_3mainValue【福祉施設】&#10;有形固定資産減価償却率"/>
        <xdr:cNvSpPr txBox="1"/>
      </xdr:nvSpPr>
      <xdr:spPr>
        <a:xfrm>
          <a:off x="18167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127652</xdr:rowOff>
    </xdr:from>
    <xdr:ext cx="405111" cy="259045"/>
    <xdr:sp macro="" textlink="">
      <xdr:nvSpPr>
        <xdr:cNvPr id="322" name="n_4mainValue【福祉施設】&#10;有形固定資産減価償却率"/>
        <xdr:cNvSpPr txBox="1"/>
      </xdr:nvSpPr>
      <xdr:spPr>
        <a:xfrm>
          <a:off x="927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163340</xdr:rowOff>
    </xdr:from>
    <xdr:ext cx="469744" cy="259045"/>
    <xdr:sp macro="" textlink="">
      <xdr:nvSpPr>
        <xdr:cNvPr id="349" name="【福祉施設】&#10;一人当たり面積平均値テキスト"/>
        <xdr:cNvSpPr txBox="1"/>
      </xdr:nvSpPr>
      <xdr:spPr>
        <a:xfrm>
          <a:off x="10515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99313</xdr:rowOff>
    </xdr:from>
    <xdr:to>
      <xdr:col>55</xdr:col>
      <xdr:colOff>50800</xdr:colOff>
      <xdr:row>86</xdr:row>
      <xdr:rowOff>29463</xdr:rowOff>
    </xdr:to>
    <xdr:sp macro="" textlink="">
      <xdr:nvSpPr>
        <xdr:cNvPr id="360" name="楕円 359"/>
        <xdr:cNvSpPr/>
      </xdr:nvSpPr>
      <xdr:spPr>
        <a:xfrm>
          <a:off x="104267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14240</xdr:rowOff>
    </xdr:from>
    <xdr:ext cx="469744" cy="259045"/>
    <xdr:sp macro="" textlink="">
      <xdr:nvSpPr>
        <xdr:cNvPr id="361" name="【福祉施設】&#10;一人当たり面積該当値テキスト"/>
        <xdr:cNvSpPr txBox="1"/>
      </xdr:nvSpPr>
      <xdr:spPr>
        <a:xfrm>
          <a:off x="10515600" y="1458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103887</xdr:rowOff>
    </xdr:from>
    <xdr:to>
      <xdr:col>50</xdr:col>
      <xdr:colOff>165100</xdr:colOff>
      <xdr:row>86</xdr:row>
      <xdr:rowOff>34037</xdr:rowOff>
    </xdr:to>
    <xdr:sp macro="" textlink="">
      <xdr:nvSpPr>
        <xdr:cNvPr id="362" name="楕円 361"/>
        <xdr:cNvSpPr/>
      </xdr:nvSpPr>
      <xdr:spPr>
        <a:xfrm>
          <a:off x="9588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150113</xdr:rowOff>
    </xdr:from>
    <xdr:to>
      <xdr:col>55</xdr:col>
      <xdr:colOff>0</xdr:colOff>
      <xdr:row>85</xdr:row>
      <xdr:rowOff>154687</xdr:rowOff>
    </xdr:to>
    <xdr:cxnSp macro="">
      <xdr:nvCxnSpPr>
        <xdr:cNvPr id="363" name="直線コネクタ 362"/>
        <xdr:cNvCxnSpPr/>
      </xdr:nvCxnSpPr>
      <xdr:spPr>
        <a:xfrm flipV="1">
          <a:off x="9639300" y="147233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103887</xdr:rowOff>
    </xdr:from>
    <xdr:to>
      <xdr:col>46</xdr:col>
      <xdr:colOff>38100</xdr:colOff>
      <xdr:row>86</xdr:row>
      <xdr:rowOff>34037</xdr:rowOff>
    </xdr:to>
    <xdr:sp macro="" textlink="">
      <xdr:nvSpPr>
        <xdr:cNvPr id="364" name="楕円 363"/>
        <xdr:cNvSpPr/>
      </xdr:nvSpPr>
      <xdr:spPr>
        <a:xfrm>
          <a:off x="8699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154687</xdr:rowOff>
    </xdr:from>
    <xdr:to>
      <xdr:col>50</xdr:col>
      <xdr:colOff>114300</xdr:colOff>
      <xdr:row>85</xdr:row>
      <xdr:rowOff>154687</xdr:rowOff>
    </xdr:to>
    <xdr:cxnSp macro="">
      <xdr:nvCxnSpPr>
        <xdr:cNvPr id="365" name="直線コネクタ 364"/>
        <xdr:cNvCxnSpPr/>
      </xdr:nvCxnSpPr>
      <xdr:spPr>
        <a:xfrm>
          <a:off x="8750300" y="14727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103887</xdr:rowOff>
    </xdr:from>
    <xdr:to>
      <xdr:col>41</xdr:col>
      <xdr:colOff>101600</xdr:colOff>
      <xdr:row>86</xdr:row>
      <xdr:rowOff>34037</xdr:rowOff>
    </xdr:to>
    <xdr:sp macro="" textlink="">
      <xdr:nvSpPr>
        <xdr:cNvPr id="366" name="楕円 365"/>
        <xdr:cNvSpPr/>
      </xdr:nvSpPr>
      <xdr:spPr>
        <a:xfrm>
          <a:off x="7810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154687</xdr:rowOff>
    </xdr:from>
    <xdr:to>
      <xdr:col>45</xdr:col>
      <xdr:colOff>177800</xdr:colOff>
      <xdr:row>85</xdr:row>
      <xdr:rowOff>154687</xdr:rowOff>
    </xdr:to>
    <xdr:cxnSp macro="">
      <xdr:nvCxnSpPr>
        <xdr:cNvPr id="367" name="直線コネクタ 366"/>
        <xdr:cNvCxnSpPr/>
      </xdr:nvCxnSpPr>
      <xdr:spPr>
        <a:xfrm>
          <a:off x="7861300" y="14727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103887</xdr:rowOff>
    </xdr:from>
    <xdr:to>
      <xdr:col>36</xdr:col>
      <xdr:colOff>165100</xdr:colOff>
      <xdr:row>86</xdr:row>
      <xdr:rowOff>34037</xdr:rowOff>
    </xdr:to>
    <xdr:sp macro="" textlink="">
      <xdr:nvSpPr>
        <xdr:cNvPr id="368" name="楕円 367"/>
        <xdr:cNvSpPr/>
      </xdr:nvSpPr>
      <xdr:spPr>
        <a:xfrm>
          <a:off x="6921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154687</xdr:rowOff>
    </xdr:from>
    <xdr:to>
      <xdr:col>41</xdr:col>
      <xdr:colOff>50800</xdr:colOff>
      <xdr:row>85</xdr:row>
      <xdr:rowOff>154687</xdr:rowOff>
    </xdr:to>
    <xdr:cxnSp macro="">
      <xdr:nvCxnSpPr>
        <xdr:cNvPr id="369" name="直線コネクタ 368"/>
        <xdr:cNvCxnSpPr/>
      </xdr:nvCxnSpPr>
      <xdr:spPr>
        <a:xfrm>
          <a:off x="6972300" y="14727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45990</xdr:rowOff>
    </xdr:from>
    <xdr:ext cx="469744" cy="259045"/>
    <xdr:sp macro="" textlink="">
      <xdr:nvSpPr>
        <xdr:cNvPr id="370" name="n_1aveValue【福祉施設】&#10;一人当たり面積"/>
        <xdr:cNvSpPr txBox="1"/>
      </xdr:nvSpPr>
      <xdr:spPr>
        <a:xfrm>
          <a:off x="9391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55135</xdr:rowOff>
    </xdr:from>
    <xdr:ext cx="469744" cy="259045"/>
    <xdr:sp macro="" textlink="">
      <xdr:nvSpPr>
        <xdr:cNvPr id="371" name="n_2aveValue【福祉施設】&#10;一人当たり面積"/>
        <xdr:cNvSpPr txBox="1"/>
      </xdr:nvSpPr>
      <xdr:spPr>
        <a:xfrm>
          <a:off x="8515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64279</xdr:rowOff>
    </xdr:from>
    <xdr:ext cx="469744" cy="259045"/>
    <xdr:sp macro="" textlink="">
      <xdr:nvSpPr>
        <xdr:cNvPr id="372" name="n_3aveValue【福祉施設】&#10;一人当たり面積"/>
        <xdr:cNvSpPr txBox="1"/>
      </xdr:nvSpPr>
      <xdr:spPr>
        <a:xfrm>
          <a:off x="7626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91712</xdr:rowOff>
    </xdr:from>
    <xdr:ext cx="469744" cy="259045"/>
    <xdr:sp macro="" textlink="">
      <xdr:nvSpPr>
        <xdr:cNvPr id="373" name="n_4aveValue【福祉施設】&#10;一人当たり面積"/>
        <xdr:cNvSpPr txBox="1"/>
      </xdr:nvSpPr>
      <xdr:spPr>
        <a:xfrm>
          <a:off x="6737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25164</xdr:rowOff>
    </xdr:from>
    <xdr:ext cx="469744" cy="259045"/>
    <xdr:sp macro="" textlink="">
      <xdr:nvSpPr>
        <xdr:cNvPr id="374" name="n_1mainValue【福祉施設】&#10;一人当たり面積"/>
        <xdr:cNvSpPr txBox="1"/>
      </xdr:nvSpPr>
      <xdr:spPr>
        <a:xfrm>
          <a:off x="93917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25164</xdr:rowOff>
    </xdr:from>
    <xdr:ext cx="469744" cy="259045"/>
    <xdr:sp macro="" textlink="">
      <xdr:nvSpPr>
        <xdr:cNvPr id="375" name="n_2mainValue【福祉施設】&#10;一人当たり面積"/>
        <xdr:cNvSpPr txBox="1"/>
      </xdr:nvSpPr>
      <xdr:spPr>
        <a:xfrm>
          <a:off x="8515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25164</xdr:rowOff>
    </xdr:from>
    <xdr:ext cx="469744" cy="259045"/>
    <xdr:sp macro="" textlink="">
      <xdr:nvSpPr>
        <xdr:cNvPr id="376" name="n_3mainValue【福祉施設】&#10;一人当たり面積"/>
        <xdr:cNvSpPr txBox="1"/>
      </xdr:nvSpPr>
      <xdr:spPr>
        <a:xfrm>
          <a:off x="7626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25164</xdr:rowOff>
    </xdr:from>
    <xdr:ext cx="469744" cy="259045"/>
    <xdr:sp macro="" textlink="">
      <xdr:nvSpPr>
        <xdr:cNvPr id="377" name="n_4mainValue【福祉施設】&#10;一人当たり面積"/>
        <xdr:cNvSpPr txBox="1"/>
      </xdr:nvSpPr>
      <xdr:spPr>
        <a:xfrm>
          <a:off x="6737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85833</xdr:rowOff>
    </xdr:from>
    <xdr:ext cx="405111" cy="259045"/>
    <xdr:sp macro="" textlink="">
      <xdr:nvSpPr>
        <xdr:cNvPr id="408" name="【市民会館】&#10;有形固定資産減価償却率平均値テキスト"/>
        <xdr:cNvSpPr txBox="1"/>
      </xdr:nvSpPr>
      <xdr:spPr>
        <a:xfrm>
          <a:off x="4673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69487</xdr:rowOff>
    </xdr:from>
    <xdr:to>
      <xdr:col>24</xdr:col>
      <xdr:colOff>114300</xdr:colOff>
      <xdr:row>105</xdr:row>
      <xdr:rowOff>171087</xdr:rowOff>
    </xdr:to>
    <xdr:sp macro="" textlink="">
      <xdr:nvSpPr>
        <xdr:cNvPr id="419" name="楕円 418"/>
        <xdr:cNvSpPr/>
      </xdr:nvSpPr>
      <xdr:spPr>
        <a:xfrm>
          <a:off x="45847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47914</xdr:rowOff>
    </xdr:from>
    <xdr:ext cx="405111" cy="259045"/>
    <xdr:sp macro="" textlink="">
      <xdr:nvSpPr>
        <xdr:cNvPr id="420" name="【市民会館】&#10;有形固定資産減価償却率該当値テキスト"/>
        <xdr:cNvSpPr txBox="1"/>
      </xdr:nvSpPr>
      <xdr:spPr>
        <a:xfrm>
          <a:off x="4673600" y="1805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36830</xdr:rowOff>
    </xdr:from>
    <xdr:to>
      <xdr:col>20</xdr:col>
      <xdr:colOff>38100</xdr:colOff>
      <xdr:row>105</xdr:row>
      <xdr:rowOff>138430</xdr:rowOff>
    </xdr:to>
    <xdr:sp macro="" textlink="">
      <xdr:nvSpPr>
        <xdr:cNvPr id="421" name="楕円 420"/>
        <xdr:cNvSpPr/>
      </xdr:nvSpPr>
      <xdr:spPr>
        <a:xfrm>
          <a:off x="3746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87630</xdr:rowOff>
    </xdr:from>
    <xdr:to>
      <xdr:col>24</xdr:col>
      <xdr:colOff>63500</xdr:colOff>
      <xdr:row>105</xdr:row>
      <xdr:rowOff>120287</xdr:rowOff>
    </xdr:to>
    <xdr:cxnSp macro="">
      <xdr:nvCxnSpPr>
        <xdr:cNvPr id="422" name="直線コネクタ 421"/>
        <xdr:cNvCxnSpPr/>
      </xdr:nvCxnSpPr>
      <xdr:spPr>
        <a:xfrm>
          <a:off x="3797300" y="1808988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4173</xdr:rowOff>
    </xdr:from>
    <xdr:to>
      <xdr:col>15</xdr:col>
      <xdr:colOff>101600</xdr:colOff>
      <xdr:row>105</xdr:row>
      <xdr:rowOff>105773</xdr:rowOff>
    </xdr:to>
    <xdr:sp macro="" textlink="">
      <xdr:nvSpPr>
        <xdr:cNvPr id="423" name="楕円 422"/>
        <xdr:cNvSpPr/>
      </xdr:nvSpPr>
      <xdr:spPr>
        <a:xfrm>
          <a:off x="2857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54973</xdr:rowOff>
    </xdr:from>
    <xdr:to>
      <xdr:col>19</xdr:col>
      <xdr:colOff>177800</xdr:colOff>
      <xdr:row>105</xdr:row>
      <xdr:rowOff>87630</xdr:rowOff>
    </xdr:to>
    <xdr:cxnSp macro="">
      <xdr:nvCxnSpPr>
        <xdr:cNvPr id="424" name="直線コネクタ 423"/>
        <xdr:cNvCxnSpPr/>
      </xdr:nvCxnSpPr>
      <xdr:spPr>
        <a:xfrm>
          <a:off x="2908300" y="180572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144599</xdr:rowOff>
    </xdr:from>
    <xdr:to>
      <xdr:col>10</xdr:col>
      <xdr:colOff>165100</xdr:colOff>
      <xdr:row>105</xdr:row>
      <xdr:rowOff>74749</xdr:rowOff>
    </xdr:to>
    <xdr:sp macro="" textlink="">
      <xdr:nvSpPr>
        <xdr:cNvPr id="425" name="楕円 424"/>
        <xdr:cNvSpPr/>
      </xdr:nvSpPr>
      <xdr:spPr>
        <a:xfrm>
          <a:off x="1968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23949</xdr:rowOff>
    </xdr:from>
    <xdr:to>
      <xdr:col>15</xdr:col>
      <xdr:colOff>50800</xdr:colOff>
      <xdr:row>105</xdr:row>
      <xdr:rowOff>54973</xdr:rowOff>
    </xdr:to>
    <xdr:cxnSp macro="">
      <xdr:nvCxnSpPr>
        <xdr:cNvPr id="426" name="直線コネクタ 425"/>
        <xdr:cNvCxnSpPr/>
      </xdr:nvCxnSpPr>
      <xdr:spPr>
        <a:xfrm>
          <a:off x="2019300" y="1802619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116839</xdr:rowOff>
    </xdr:from>
    <xdr:to>
      <xdr:col>6</xdr:col>
      <xdr:colOff>38100</xdr:colOff>
      <xdr:row>105</xdr:row>
      <xdr:rowOff>46989</xdr:rowOff>
    </xdr:to>
    <xdr:sp macro="" textlink="">
      <xdr:nvSpPr>
        <xdr:cNvPr id="427" name="楕円 426"/>
        <xdr:cNvSpPr/>
      </xdr:nvSpPr>
      <xdr:spPr>
        <a:xfrm>
          <a:off x="1079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167639</xdr:rowOff>
    </xdr:from>
    <xdr:to>
      <xdr:col>10</xdr:col>
      <xdr:colOff>114300</xdr:colOff>
      <xdr:row>105</xdr:row>
      <xdr:rowOff>23949</xdr:rowOff>
    </xdr:to>
    <xdr:cxnSp macro="">
      <xdr:nvCxnSpPr>
        <xdr:cNvPr id="428" name="直線コネクタ 427"/>
        <xdr:cNvCxnSpPr/>
      </xdr:nvCxnSpPr>
      <xdr:spPr>
        <a:xfrm>
          <a:off x="1130300" y="17998439"/>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29" name="n_1aveValue【市民会館】&#10;有形固定資産減価償却率"/>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30" name="n_2aveValue【市民会館】&#10;有形固定資産減価償却率"/>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31"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432" name="n_4aveValue【市民会館】&#10;有形固定資産減価償却率"/>
        <xdr:cNvSpPr txBox="1"/>
      </xdr:nvSpPr>
      <xdr:spPr>
        <a:xfrm>
          <a:off x="927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129557</xdr:rowOff>
    </xdr:from>
    <xdr:ext cx="405111" cy="259045"/>
    <xdr:sp macro="" textlink="">
      <xdr:nvSpPr>
        <xdr:cNvPr id="433" name="n_1mainValue【市民会館】&#10;有形固定資産減価償却率"/>
        <xdr:cNvSpPr txBox="1"/>
      </xdr:nvSpPr>
      <xdr:spPr>
        <a:xfrm>
          <a:off x="35820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96900</xdr:rowOff>
    </xdr:from>
    <xdr:ext cx="405111" cy="259045"/>
    <xdr:sp macro="" textlink="">
      <xdr:nvSpPr>
        <xdr:cNvPr id="434" name="n_2mainValue【市民会館】&#10;有形固定資産減価償却率"/>
        <xdr:cNvSpPr txBox="1"/>
      </xdr:nvSpPr>
      <xdr:spPr>
        <a:xfrm>
          <a:off x="27057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65876</xdr:rowOff>
    </xdr:from>
    <xdr:ext cx="405111" cy="259045"/>
    <xdr:sp macro="" textlink="">
      <xdr:nvSpPr>
        <xdr:cNvPr id="435" name="n_3mainValue【市民会館】&#10;有形固定資産減価償却率"/>
        <xdr:cNvSpPr txBox="1"/>
      </xdr:nvSpPr>
      <xdr:spPr>
        <a:xfrm>
          <a:off x="18167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38116</xdr:rowOff>
    </xdr:from>
    <xdr:ext cx="405111" cy="259045"/>
    <xdr:sp macro="" textlink="">
      <xdr:nvSpPr>
        <xdr:cNvPr id="436" name="n_4mainValue【市民会館】&#10;有形固定資産減価償却率"/>
        <xdr:cNvSpPr txBox="1"/>
      </xdr:nvSpPr>
      <xdr:spPr>
        <a:xfrm>
          <a:off x="927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80934</xdr:rowOff>
    </xdr:from>
    <xdr:ext cx="469744" cy="259045"/>
    <xdr:sp macro="" textlink="">
      <xdr:nvSpPr>
        <xdr:cNvPr id="467" name="【市民会館】&#10;一人当たり面積平均値テキスト"/>
        <xdr:cNvSpPr txBox="1"/>
      </xdr:nvSpPr>
      <xdr:spPr>
        <a:xfrm>
          <a:off x="10515600" y="18083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82550</xdr:rowOff>
    </xdr:from>
    <xdr:to>
      <xdr:col>55</xdr:col>
      <xdr:colOff>50800</xdr:colOff>
      <xdr:row>108</xdr:row>
      <xdr:rowOff>12700</xdr:rowOff>
    </xdr:to>
    <xdr:sp macro="" textlink="">
      <xdr:nvSpPr>
        <xdr:cNvPr id="478" name="楕円 477"/>
        <xdr:cNvSpPr/>
      </xdr:nvSpPr>
      <xdr:spPr>
        <a:xfrm>
          <a:off x="10426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60977</xdr:rowOff>
    </xdr:from>
    <xdr:ext cx="469744" cy="259045"/>
    <xdr:sp macro="" textlink="">
      <xdr:nvSpPr>
        <xdr:cNvPr id="479" name="【市民会館】&#10;一人当たり面積該当値テキスト"/>
        <xdr:cNvSpPr txBox="1"/>
      </xdr:nvSpPr>
      <xdr:spPr>
        <a:xfrm>
          <a:off x="10515600"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85816</xdr:rowOff>
    </xdr:from>
    <xdr:to>
      <xdr:col>50</xdr:col>
      <xdr:colOff>165100</xdr:colOff>
      <xdr:row>108</xdr:row>
      <xdr:rowOff>15966</xdr:rowOff>
    </xdr:to>
    <xdr:sp macro="" textlink="">
      <xdr:nvSpPr>
        <xdr:cNvPr id="480" name="楕円 479"/>
        <xdr:cNvSpPr/>
      </xdr:nvSpPr>
      <xdr:spPr>
        <a:xfrm>
          <a:off x="9588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133350</xdr:rowOff>
    </xdr:from>
    <xdr:to>
      <xdr:col>55</xdr:col>
      <xdr:colOff>0</xdr:colOff>
      <xdr:row>107</xdr:row>
      <xdr:rowOff>136616</xdr:rowOff>
    </xdr:to>
    <xdr:cxnSp macro="">
      <xdr:nvCxnSpPr>
        <xdr:cNvPr id="481" name="直線コネクタ 480"/>
        <xdr:cNvCxnSpPr/>
      </xdr:nvCxnSpPr>
      <xdr:spPr>
        <a:xfrm flipV="1">
          <a:off x="9639300" y="1847850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89081</xdr:rowOff>
    </xdr:from>
    <xdr:to>
      <xdr:col>46</xdr:col>
      <xdr:colOff>38100</xdr:colOff>
      <xdr:row>108</xdr:row>
      <xdr:rowOff>19231</xdr:rowOff>
    </xdr:to>
    <xdr:sp macro="" textlink="">
      <xdr:nvSpPr>
        <xdr:cNvPr id="482" name="楕円 481"/>
        <xdr:cNvSpPr/>
      </xdr:nvSpPr>
      <xdr:spPr>
        <a:xfrm>
          <a:off x="8699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136616</xdr:rowOff>
    </xdr:from>
    <xdr:to>
      <xdr:col>50</xdr:col>
      <xdr:colOff>114300</xdr:colOff>
      <xdr:row>107</xdr:row>
      <xdr:rowOff>139881</xdr:rowOff>
    </xdr:to>
    <xdr:cxnSp macro="">
      <xdr:nvCxnSpPr>
        <xdr:cNvPr id="483" name="直線コネクタ 482"/>
        <xdr:cNvCxnSpPr/>
      </xdr:nvCxnSpPr>
      <xdr:spPr>
        <a:xfrm flipV="1">
          <a:off x="8750300" y="184817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92348</xdr:rowOff>
    </xdr:from>
    <xdr:to>
      <xdr:col>41</xdr:col>
      <xdr:colOff>101600</xdr:colOff>
      <xdr:row>108</xdr:row>
      <xdr:rowOff>22498</xdr:rowOff>
    </xdr:to>
    <xdr:sp macro="" textlink="">
      <xdr:nvSpPr>
        <xdr:cNvPr id="484" name="楕円 483"/>
        <xdr:cNvSpPr/>
      </xdr:nvSpPr>
      <xdr:spPr>
        <a:xfrm>
          <a:off x="7810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139881</xdr:rowOff>
    </xdr:from>
    <xdr:to>
      <xdr:col>45</xdr:col>
      <xdr:colOff>177800</xdr:colOff>
      <xdr:row>107</xdr:row>
      <xdr:rowOff>143148</xdr:rowOff>
    </xdr:to>
    <xdr:cxnSp macro="">
      <xdr:nvCxnSpPr>
        <xdr:cNvPr id="485" name="直線コネクタ 484"/>
        <xdr:cNvCxnSpPr/>
      </xdr:nvCxnSpPr>
      <xdr:spPr>
        <a:xfrm flipV="1">
          <a:off x="7861300" y="184850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92348</xdr:rowOff>
    </xdr:from>
    <xdr:to>
      <xdr:col>36</xdr:col>
      <xdr:colOff>165100</xdr:colOff>
      <xdr:row>108</xdr:row>
      <xdr:rowOff>22498</xdr:rowOff>
    </xdr:to>
    <xdr:sp macro="" textlink="">
      <xdr:nvSpPr>
        <xdr:cNvPr id="486" name="楕円 485"/>
        <xdr:cNvSpPr/>
      </xdr:nvSpPr>
      <xdr:spPr>
        <a:xfrm>
          <a:off x="6921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143148</xdr:rowOff>
    </xdr:from>
    <xdr:to>
      <xdr:col>41</xdr:col>
      <xdr:colOff>50800</xdr:colOff>
      <xdr:row>107</xdr:row>
      <xdr:rowOff>143148</xdr:rowOff>
    </xdr:to>
    <xdr:cxnSp macro="">
      <xdr:nvCxnSpPr>
        <xdr:cNvPr id="487" name="直線コネクタ 486"/>
        <xdr:cNvCxnSpPr/>
      </xdr:nvCxnSpPr>
      <xdr:spPr>
        <a:xfrm>
          <a:off x="6972300" y="184882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159856</xdr:rowOff>
    </xdr:from>
    <xdr:ext cx="469744" cy="259045"/>
    <xdr:sp macro="" textlink="">
      <xdr:nvSpPr>
        <xdr:cNvPr id="488" name="n_1aveValue【市民会館】&#10;一人当たり面積"/>
        <xdr:cNvSpPr txBox="1"/>
      </xdr:nvSpPr>
      <xdr:spPr>
        <a:xfrm>
          <a:off x="9391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89"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169653</xdr:rowOff>
    </xdr:from>
    <xdr:ext cx="469744" cy="259045"/>
    <xdr:sp macro="" textlink="">
      <xdr:nvSpPr>
        <xdr:cNvPr id="490" name="n_3aveValue【市民会館】&#10;一人当たり面積"/>
        <xdr:cNvSpPr txBox="1"/>
      </xdr:nvSpPr>
      <xdr:spPr>
        <a:xfrm>
          <a:off x="7626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91"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7093</xdr:rowOff>
    </xdr:from>
    <xdr:ext cx="469744" cy="259045"/>
    <xdr:sp macro="" textlink="">
      <xdr:nvSpPr>
        <xdr:cNvPr id="492" name="n_1mainValue【市民会館】&#10;一人当たり面積"/>
        <xdr:cNvSpPr txBox="1"/>
      </xdr:nvSpPr>
      <xdr:spPr>
        <a:xfrm>
          <a:off x="9391727"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10358</xdr:rowOff>
    </xdr:from>
    <xdr:ext cx="469744" cy="259045"/>
    <xdr:sp macro="" textlink="">
      <xdr:nvSpPr>
        <xdr:cNvPr id="493" name="n_2mainValue【市民会館】&#10;一人当たり面積"/>
        <xdr:cNvSpPr txBox="1"/>
      </xdr:nvSpPr>
      <xdr:spPr>
        <a:xfrm>
          <a:off x="85154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13625</xdr:rowOff>
    </xdr:from>
    <xdr:ext cx="469744" cy="259045"/>
    <xdr:sp macro="" textlink="">
      <xdr:nvSpPr>
        <xdr:cNvPr id="494" name="n_3mainValue【市民会館】&#10;一人当たり面積"/>
        <xdr:cNvSpPr txBox="1"/>
      </xdr:nvSpPr>
      <xdr:spPr>
        <a:xfrm>
          <a:off x="7626427"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13625</xdr:rowOff>
    </xdr:from>
    <xdr:ext cx="469744" cy="259045"/>
    <xdr:sp macro="" textlink="">
      <xdr:nvSpPr>
        <xdr:cNvPr id="495" name="n_4mainValue【市民会館】&#10;一人当たり面積"/>
        <xdr:cNvSpPr txBox="1"/>
      </xdr:nvSpPr>
      <xdr:spPr>
        <a:xfrm>
          <a:off x="6737427"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21" name="直線コネクタ 520"/>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2"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24" name="【一般廃棄物処理施設】&#10;有形固定資産減価償却率最大値テキスト"/>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113228</xdr:rowOff>
    </xdr:from>
    <xdr:ext cx="405111" cy="259045"/>
    <xdr:sp macro="" textlink="">
      <xdr:nvSpPr>
        <xdr:cNvPr id="526" name="【一般廃棄物処理施設】&#10;有形固定資産減価償却率平均値テキスト"/>
        <xdr:cNvSpPr txBox="1"/>
      </xdr:nvSpPr>
      <xdr:spPr>
        <a:xfrm>
          <a:off x="16357600" y="662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7" name="フローチャート: 判断 526"/>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8" name="フローチャート: 判断 527"/>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30" name="フローチャート: 判断 529"/>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31" name="フローチャート: 判断 530"/>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69487</xdr:rowOff>
    </xdr:from>
    <xdr:to>
      <xdr:col>85</xdr:col>
      <xdr:colOff>177800</xdr:colOff>
      <xdr:row>38</xdr:row>
      <xdr:rowOff>171087</xdr:rowOff>
    </xdr:to>
    <xdr:sp macro="" textlink="">
      <xdr:nvSpPr>
        <xdr:cNvPr id="537" name="楕円 536"/>
        <xdr:cNvSpPr/>
      </xdr:nvSpPr>
      <xdr:spPr>
        <a:xfrm>
          <a:off x="162687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92364</xdr:rowOff>
    </xdr:from>
    <xdr:ext cx="405111" cy="259045"/>
    <xdr:sp macro="" textlink="">
      <xdr:nvSpPr>
        <xdr:cNvPr id="538" name="【一般廃棄物処理施設】&#10;有形固定資産減価償却率該当値テキスト"/>
        <xdr:cNvSpPr txBox="1"/>
      </xdr:nvSpPr>
      <xdr:spPr>
        <a:xfrm>
          <a:off x="16357600" y="643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53159</xdr:rowOff>
    </xdr:from>
    <xdr:to>
      <xdr:col>81</xdr:col>
      <xdr:colOff>101600</xdr:colOff>
      <xdr:row>38</xdr:row>
      <xdr:rowOff>154759</xdr:rowOff>
    </xdr:to>
    <xdr:sp macro="" textlink="">
      <xdr:nvSpPr>
        <xdr:cNvPr id="539" name="楕円 538"/>
        <xdr:cNvSpPr/>
      </xdr:nvSpPr>
      <xdr:spPr>
        <a:xfrm>
          <a:off x="15430500" y="65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103959</xdr:rowOff>
    </xdr:from>
    <xdr:to>
      <xdr:col>85</xdr:col>
      <xdr:colOff>127000</xdr:colOff>
      <xdr:row>38</xdr:row>
      <xdr:rowOff>120287</xdr:rowOff>
    </xdr:to>
    <xdr:cxnSp macro="">
      <xdr:nvCxnSpPr>
        <xdr:cNvPr id="540" name="直線コネクタ 539"/>
        <xdr:cNvCxnSpPr/>
      </xdr:nvCxnSpPr>
      <xdr:spPr>
        <a:xfrm>
          <a:off x="15481300" y="661905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31931</xdr:rowOff>
    </xdr:from>
    <xdr:to>
      <xdr:col>76</xdr:col>
      <xdr:colOff>165100</xdr:colOff>
      <xdr:row>38</xdr:row>
      <xdr:rowOff>133531</xdr:rowOff>
    </xdr:to>
    <xdr:sp macro="" textlink="">
      <xdr:nvSpPr>
        <xdr:cNvPr id="541" name="楕円 540"/>
        <xdr:cNvSpPr/>
      </xdr:nvSpPr>
      <xdr:spPr>
        <a:xfrm>
          <a:off x="14541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82731</xdr:rowOff>
    </xdr:from>
    <xdr:to>
      <xdr:col>81</xdr:col>
      <xdr:colOff>50800</xdr:colOff>
      <xdr:row>38</xdr:row>
      <xdr:rowOff>103959</xdr:rowOff>
    </xdr:to>
    <xdr:cxnSp macro="">
      <xdr:nvCxnSpPr>
        <xdr:cNvPr id="542" name="直線コネクタ 541"/>
        <xdr:cNvCxnSpPr/>
      </xdr:nvCxnSpPr>
      <xdr:spPr>
        <a:xfrm>
          <a:off x="14592300" y="659783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13970</xdr:rowOff>
    </xdr:from>
    <xdr:to>
      <xdr:col>72</xdr:col>
      <xdr:colOff>38100</xdr:colOff>
      <xdr:row>38</xdr:row>
      <xdr:rowOff>115570</xdr:rowOff>
    </xdr:to>
    <xdr:sp macro="" textlink="">
      <xdr:nvSpPr>
        <xdr:cNvPr id="543" name="楕円 542"/>
        <xdr:cNvSpPr/>
      </xdr:nvSpPr>
      <xdr:spPr>
        <a:xfrm>
          <a:off x="13652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64770</xdr:rowOff>
    </xdr:from>
    <xdr:to>
      <xdr:col>76</xdr:col>
      <xdr:colOff>114300</xdr:colOff>
      <xdr:row>38</xdr:row>
      <xdr:rowOff>82731</xdr:rowOff>
    </xdr:to>
    <xdr:cxnSp macro="">
      <xdr:nvCxnSpPr>
        <xdr:cNvPr id="544" name="直線コネクタ 543"/>
        <xdr:cNvCxnSpPr/>
      </xdr:nvCxnSpPr>
      <xdr:spPr>
        <a:xfrm>
          <a:off x="13703300" y="657987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5806</xdr:rowOff>
    </xdr:from>
    <xdr:to>
      <xdr:col>67</xdr:col>
      <xdr:colOff>101600</xdr:colOff>
      <xdr:row>38</xdr:row>
      <xdr:rowOff>107406</xdr:rowOff>
    </xdr:to>
    <xdr:sp macro="" textlink="">
      <xdr:nvSpPr>
        <xdr:cNvPr id="545" name="楕円 544"/>
        <xdr:cNvSpPr/>
      </xdr:nvSpPr>
      <xdr:spPr>
        <a:xfrm>
          <a:off x="12763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56606</xdr:rowOff>
    </xdr:from>
    <xdr:to>
      <xdr:col>71</xdr:col>
      <xdr:colOff>177800</xdr:colOff>
      <xdr:row>38</xdr:row>
      <xdr:rowOff>64770</xdr:rowOff>
    </xdr:to>
    <xdr:cxnSp macro="">
      <xdr:nvCxnSpPr>
        <xdr:cNvPr id="546" name="直線コネクタ 545"/>
        <xdr:cNvCxnSpPr/>
      </xdr:nvCxnSpPr>
      <xdr:spPr>
        <a:xfrm>
          <a:off x="12814300" y="657170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118127</xdr:rowOff>
    </xdr:from>
    <xdr:ext cx="405111" cy="259045"/>
    <xdr:sp macro="" textlink="">
      <xdr:nvSpPr>
        <xdr:cNvPr id="547" name="n_1aveValue【一般廃棄物処理施設】&#10;有形固定資産減価償却率"/>
        <xdr:cNvSpPr txBox="1"/>
      </xdr:nvSpPr>
      <xdr:spPr>
        <a:xfrm>
          <a:off x="152660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82204</xdr:rowOff>
    </xdr:from>
    <xdr:ext cx="405111" cy="259045"/>
    <xdr:sp macro="" textlink="">
      <xdr:nvSpPr>
        <xdr:cNvPr id="548" name="n_2aveValue【一般廃棄物処理施設】&#10;有形固定資産減価償却率"/>
        <xdr:cNvSpPr txBox="1"/>
      </xdr:nvSpPr>
      <xdr:spPr>
        <a:xfrm>
          <a:off x="14389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106697</xdr:rowOff>
    </xdr:from>
    <xdr:ext cx="405111" cy="259045"/>
    <xdr:sp macro="" textlink="">
      <xdr:nvSpPr>
        <xdr:cNvPr id="549" name="n_3aveValue【一般廃棄物処理施設】&#10;有形固定資産減価償却率"/>
        <xdr:cNvSpPr txBox="1"/>
      </xdr:nvSpPr>
      <xdr:spPr>
        <a:xfrm>
          <a:off x="13500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69142</xdr:rowOff>
    </xdr:from>
    <xdr:ext cx="405111" cy="259045"/>
    <xdr:sp macro="" textlink="">
      <xdr:nvSpPr>
        <xdr:cNvPr id="550" name="n_4aveValue【一般廃棄物処理施設】&#10;有形固定資産減価償却率"/>
        <xdr:cNvSpPr txBox="1"/>
      </xdr:nvSpPr>
      <xdr:spPr>
        <a:xfrm>
          <a:off x="12611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171285</xdr:rowOff>
    </xdr:from>
    <xdr:ext cx="405111" cy="259045"/>
    <xdr:sp macro="" textlink="">
      <xdr:nvSpPr>
        <xdr:cNvPr id="551" name="n_1mainValue【一般廃棄物処理施設】&#10;有形固定資産減価償却率"/>
        <xdr:cNvSpPr txBox="1"/>
      </xdr:nvSpPr>
      <xdr:spPr>
        <a:xfrm>
          <a:off x="15266044" y="634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150058</xdr:rowOff>
    </xdr:from>
    <xdr:ext cx="405111" cy="259045"/>
    <xdr:sp macro="" textlink="">
      <xdr:nvSpPr>
        <xdr:cNvPr id="552" name="n_2mainValue【一般廃棄物処理施設】&#10;有形固定資産減価償却率"/>
        <xdr:cNvSpPr txBox="1"/>
      </xdr:nvSpPr>
      <xdr:spPr>
        <a:xfrm>
          <a:off x="14389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132097</xdr:rowOff>
    </xdr:from>
    <xdr:ext cx="405111" cy="259045"/>
    <xdr:sp macro="" textlink="">
      <xdr:nvSpPr>
        <xdr:cNvPr id="553" name="n_3mainValue【一般廃棄物処理施設】&#10;有形固定資産減価償却率"/>
        <xdr:cNvSpPr txBox="1"/>
      </xdr:nvSpPr>
      <xdr:spPr>
        <a:xfrm>
          <a:off x="13500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554" name="n_4mainValue【一般廃棄物処理施設】&#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76" name="直線コネクタ 575"/>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77" name="【一般廃棄物処理施設】&#10;一人当たり有形固定資産（償却資産）額最小値テキスト"/>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78" name="直線コネクタ 577"/>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79" name="【一般廃棄物処理施設】&#10;一人当たり有形固定資産（償却資産）額最大値テキスト"/>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80" name="直線コネクタ 579"/>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28324</xdr:rowOff>
    </xdr:from>
    <xdr:ext cx="534377" cy="259045"/>
    <xdr:sp macro="" textlink="">
      <xdr:nvSpPr>
        <xdr:cNvPr id="581" name="【一般廃棄物処理施設】&#10;一人当たり有形固定資産（償却資産）額平均値テキスト"/>
        <xdr:cNvSpPr txBox="1"/>
      </xdr:nvSpPr>
      <xdr:spPr>
        <a:xfrm>
          <a:off x="22199600" y="6886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82" name="フローチャート: 判断 581"/>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83" name="フローチャート: 判断 582"/>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84" name="フローチャート: 判断 583"/>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85" name="フローチャート: 判断 584"/>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86" name="フローチャート: 判断 585"/>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145175</xdr:rowOff>
    </xdr:from>
    <xdr:to>
      <xdr:col>116</xdr:col>
      <xdr:colOff>114300</xdr:colOff>
      <xdr:row>40</xdr:row>
      <xdr:rowOff>75325</xdr:rowOff>
    </xdr:to>
    <xdr:sp macro="" textlink="">
      <xdr:nvSpPr>
        <xdr:cNvPr id="592" name="楕円 591"/>
        <xdr:cNvSpPr/>
      </xdr:nvSpPr>
      <xdr:spPr>
        <a:xfrm>
          <a:off x="22110700" y="683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168052</xdr:rowOff>
    </xdr:from>
    <xdr:ext cx="599010" cy="259045"/>
    <xdr:sp macro="" textlink="">
      <xdr:nvSpPr>
        <xdr:cNvPr id="593" name="【一般廃棄物処理施設】&#10;一人当たり有形固定資産（償却資産）額該当値テキスト"/>
        <xdr:cNvSpPr txBox="1"/>
      </xdr:nvSpPr>
      <xdr:spPr>
        <a:xfrm>
          <a:off x="22199600" y="668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150097</xdr:rowOff>
    </xdr:from>
    <xdr:to>
      <xdr:col>112</xdr:col>
      <xdr:colOff>38100</xdr:colOff>
      <xdr:row>40</xdr:row>
      <xdr:rowOff>80247</xdr:rowOff>
    </xdr:to>
    <xdr:sp macro="" textlink="">
      <xdr:nvSpPr>
        <xdr:cNvPr id="594" name="楕円 593"/>
        <xdr:cNvSpPr/>
      </xdr:nvSpPr>
      <xdr:spPr>
        <a:xfrm>
          <a:off x="21272500" y="683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24525</xdr:rowOff>
    </xdr:from>
    <xdr:to>
      <xdr:col>116</xdr:col>
      <xdr:colOff>63500</xdr:colOff>
      <xdr:row>40</xdr:row>
      <xdr:rowOff>29447</xdr:rowOff>
    </xdr:to>
    <xdr:cxnSp macro="">
      <xdr:nvCxnSpPr>
        <xdr:cNvPr id="595" name="直線コネクタ 594"/>
        <xdr:cNvCxnSpPr/>
      </xdr:nvCxnSpPr>
      <xdr:spPr>
        <a:xfrm flipV="1">
          <a:off x="21323300" y="6882525"/>
          <a:ext cx="838200" cy="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158694</xdr:rowOff>
    </xdr:from>
    <xdr:to>
      <xdr:col>107</xdr:col>
      <xdr:colOff>101600</xdr:colOff>
      <xdr:row>40</xdr:row>
      <xdr:rowOff>88844</xdr:rowOff>
    </xdr:to>
    <xdr:sp macro="" textlink="">
      <xdr:nvSpPr>
        <xdr:cNvPr id="596" name="楕円 595"/>
        <xdr:cNvSpPr/>
      </xdr:nvSpPr>
      <xdr:spPr>
        <a:xfrm>
          <a:off x="20383500" y="684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29447</xdr:rowOff>
    </xdr:from>
    <xdr:to>
      <xdr:col>111</xdr:col>
      <xdr:colOff>177800</xdr:colOff>
      <xdr:row>40</xdr:row>
      <xdr:rowOff>38044</xdr:rowOff>
    </xdr:to>
    <xdr:cxnSp macro="">
      <xdr:nvCxnSpPr>
        <xdr:cNvPr id="597" name="直線コネクタ 596"/>
        <xdr:cNvCxnSpPr/>
      </xdr:nvCxnSpPr>
      <xdr:spPr>
        <a:xfrm flipV="1">
          <a:off x="20434300" y="6887447"/>
          <a:ext cx="889000" cy="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167415</xdr:rowOff>
    </xdr:from>
    <xdr:to>
      <xdr:col>102</xdr:col>
      <xdr:colOff>165100</xdr:colOff>
      <xdr:row>40</xdr:row>
      <xdr:rowOff>97565</xdr:rowOff>
    </xdr:to>
    <xdr:sp macro="" textlink="">
      <xdr:nvSpPr>
        <xdr:cNvPr id="598" name="楕円 597"/>
        <xdr:cNvSpPr/>
      </xdr:nvSpPr>
      <xdr:spPr>
        <a:xfrm>
          <a:off x="19494500" y="685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38044</xdr:rowOff>
    </xdr:from>
    <xdr:to>
      <xdr:col>107</xdr:col>
      <xdr:colOff>50800</xdr:colOff>
      <xdr:row>40</xdr:row>
      <xdr:rowOff>46765</xdr:rowOff>
    </xdr:to>
    <xdr:cxnSp macro="">
      <xdr:nvCxnSpPr>
        <xdr:cNvPr id="599" name="直線コネクタ 598"/>
        <xdr:cNvCxnSpPr/>
      </xdr:nvCxnSpPr>
      <xdr:spPr>
        <a:xfrm flipV="1">
          <a:off x="19545300" y="6896044"/>
          <a:ext cx="889000" cy="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2901</xdr:rowOff>
    </xdr:from>
    <xdr:to>
      <xdr:col>98</xdr:col>
      <xdr:colOff>38100</xdr:colOff>
      <xdr:row>40</xdr:row>
      <xdr:rowOff>104501</xdr:rowOff>
    </xdr:to>
    <xdr:sp macro="" textlink="">
      <xdr:nvSpPr>
        <xdr:cNvPr id="600" name="楕円 599"/>
        <xdr:cNvSpPr/>
      </xdr:nvSpPr>
      <xdr:spPr>
        <a:xfrm>
          <a:off x="18605500" y="686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46765</xdr:rowOff>
    </xdr:from>
    <xdr:to>
      <xdr:col>102</xdr:col>
      <xdr:colOff>114300</xdr:colOff>
      <xdr:row>40</xdr:row>
      <xdr:rowOff>53701</xdr:rowOff>
    </xdr:to>
    <xdr:cxnSp macro="">
      <xdr:nvCxnSpPr>
        <xdr:cNvPr id="601" name="直線コネクタ 600"/>
        <xdr:cNvCxnSpPr/>
      </xdr:nvCxnSpPr>
      <xdr:spPr>
        <a:xfrm flipV="1">
          <a:off x="18656300" y="6904765"/>
          <a:ext cx="889000" cy="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136013</xdr:rowOff>
    </xdr:from>
    <xdr:ext cx="534377" cy="259045"/>
    <xdr:sp macro="" textlink="">
      <xdr:nvSpPr>
        <xdr:cNvPr id="602" name="n_1aveValue【一般廃棄物処理施設】&#10;一人当たり有形固定資産（償却資産）額"/>
        <xdr:cNvSpPr txBox="1"/>
      </xdr:nvSpPr>
      <xdr:spPr>
        <a:xfrm>
          <a:off x="21043411" y="699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130757</xdr:rowOff>
    </xdr:from>
    <xdr:ext cx="534377" cy="259045"/>
    <xdr:sp macro="" textlink="">
      <xdr:nvSpPr>
        <xdr:cNvPr id="603" name="n_2aveValue【一般廃棄物処理施設】&#10;一人当たり有形固定資産（償却資産）額"/>
        <xdr:cNvSpPr txBox="1"/>
      </xdr:nvSpPr>
      <xdr:spPr>
        <a:xfrm>
          <a:off x="20167111" y="698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146329</xdr:rowOff>
    </xdr:from>
    <xdr:ext cx="534377" cy="259045"/>
    <xdr:sp macro="" textlink="">
      <xdr:nvSpPr>
        <xdr:cNvPr id="604" name="n_3aveValue【一般廃棄物処理施設】&#10;一人当たり有形固定資産（償却資産）額"/>
        <xdr:cNvSpPr txBox="1"/>
      </xdr:nvSpPr>
      <xdr:spPr>
        <a:xfrm>
          <a:off x="19278111" y="700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159424</xdr:rowOff>
    </xdr:from>
    <xdr:ext cx="534377" cy="259045"/>
    <xdr:sp macro="" textlink="">
      <xdr:nvSpPr>
        <xdr:cNvPr id="605" name="n_4aveValue【一般廃棄物処理施設】&#10;一人当たり有形固定資産（償却資産）額"/>
        <xdr:cNvSpPr txBox="1"/>
      </xdr:nvSpPr>
      <xdr:spPr>
        <a:xfrm>
          <a:off x="18389111" y="701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96774</xdr:rowOff>
    </xdr:from>
    <xdr:ext cx="599010" cy="259045"/>
    <xdr:sp macro="" textlink="">
      <xdr:nvSpPr>
        <xdr:cNvPr id="606" name="n_1mainValue【一般廃棄物処理施設】&#10;一人当たり有形固定資産（償却資産）額"/>
        <xdr:cNvSpPr txBox="1"/>
      </xdr:nvSpPr>
      <xdr:spPr>
        <a:xfrm>
          <a:off x="21011095" y="6611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105371</xdr:rowOff>
    </xdr:from>
    <xdr:ext cx="599010" cy="259045"/>
    <xdr:sp macro="" textlink="">
      <xdr:nvSpPr>
        <xdr:cNvPr id="607" name="n_2mainValue【一般廃棄物処理施設】&#10;一人当たり有形固定資産（償却資産）額"/>
        <xdr:cNvSpPr txBox="1"/>
      </xdr:nvSpPr>
      <xdr:spPr>
        <a:xfrm>
          <a:off x="20134795" y="6620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114092</xdr:rowOff>
    </xdr:from>
    <xdr:ext cx="599010" cy="259045"/>
    <xdr:sp macro="" textlink="">
      <xdr:nvSpPr>
        <xdr:cNvPr id="608" name="n_3mainValue【一般廃棄物処理施設】&#10;一人当たり有形固定資産（償却資産）額"/>
        <xdr:cNvSpPr txBox="1"/>
      </xdr:nvSpPr>
      <xdr:spPr>
        <a:xfrm>
          <a:off x="19245795" y="662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121028</xdr:rowOff>
    </xdr:from>
    <xdr:ext cx="599010" cy="259045"/>
    <xdr:sp macro="" textlink="">
      <xdr:nvSpPr>
        <xdr:cNvPr id="609" name="n_4mainValue【一般廃棄物処理施設】&#10;一人当たり有形固定資産（償却資産）額"/>
        <xdr:cNvSpPr txBox="1"/>
      </xdr:nvSpPr>
      <xdr:spPr>
        <a:xfrm>
          <a:off x="18356795" y="663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35" name="直線コネクタ 634"/>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38" name="【保健センター・保健所】&#10;有形固定資産減価償却率最大値テキスト"/>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39" name="直線コネクタ 638"/>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152961</xdr:rowOff>
    </xdr:from>
    <xdr:ext cx="405111" cy="259045"/>
    <xdr:sp macro="" textlink="">
      <xdr:nvSpPr>
        <xdr:cNvPr id="640" name="【保健センター・保健所】&#10;有形固定資産減価償却率平均値テキスト"/>
        <xdr:cNvSpPr txBox="1"/>
      </xdr:nvSpPr>
      <xdr:spPr>
        <a:xfrm>
          <a:off x="16357600" y="10268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41" name="フローチャート: 判断 640"/>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42" name="フローチャート: 判断 641"/>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3" name="フローチャート: 判断 642"/>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4" name="フローチャート: 判断 643"/>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5" name="フローチャート: 判断 644"/>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136978</xdr:rowOff>
    </xdr:from>
    <xdr:to>
      <xdr:col>85</xdr:col>
      <xdr:colOff>177800</xdr:colOff>
      <xdr:row>59</xdr:row>
      <xdr:rowOff>67128</xdr:rowOff>
    </xdr:to>
    <xdr:sp macro="" textlink="">
      <xdr:nvSpPr>
        <xdr:cNvPr id="651" name="楕円 650"/>
        <xdr:cNvSpPr/>
      </xdr:nvSpPr>
      <xdr:spPr>
        <a:xfrm>
          <a:off x="162687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159855</xdr:rowOff>
    </xdr:from>
    <xdr:ext cx="405111" cy="259045"/>
    <xdr:sp macro="" textlink="">
      <xdr:nvSpPr>
        <xdr:cNvPr id="652" name="【保健センター・保健所】&#10;有形固定資産減価償却率該当値テキスト"/>
        <xdr:cNvSpPr txBox="1"/>
      </xdr:nvSpPr>
      <xdr:spPr>
        <a:xfrm>
          <a:off x="16357600" y="993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92891</xdr:rowOff>
    </xdr:from>
    <xdr:to>
      <xdr:col>81</xdr:col>
      <xdr:colOff>101600</xdr:colOff>
      <xdr:row>59</xdr:row>
      <xdr:rowOff>23041</xdr:rowOff>
    </xdr:to>
    <xdr:sp macro="" textlink="">
      <xdr:nvSpPr>
        <xdr:cNvPr id="653" name="楕円 652"/>
        <xdr:cNvSpPr/>
      </xdr:nvSpPr>
      <xdr:spPr>
        <a:xfrm>
          <a:off x="15430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143691</xdr:rowOff>
    </xdr:from>
    <xdr:to>
      <xdr:col>85</xdr:col>
      <xdr:colOff>127000</xdr:colOff>
      <xdr:row>59</xdr:row>
      <xdr:rowOff>16328</xdr:rowOff>
    </xdr:to>
    <xdr:cxnSp macro="">
      <xdr:nvCxnSpPr>
        <xdr:cNvPr id="654" name="直線コネクタ 653"/>
        <xdr:cNvCxnSpPr/>
      </xdr:nvCxnSpPr>
      <xdr:spPr>
        <a:xfrm>
          <a:off x="15481300" y="1008779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48804</xdr:rowOff>
    </xdr:from>
    <xdr:to>
      <xdr:col>76</xdr:col>
      <xdr:colOff>165100</xdr:colOff>
      <xdr:row>58</xdr:row>
      <xdr:rowOff>150404</xdr:rowOff>
    </xdr:to>
    <xdr:sp macro="" textlink="">
      <xdr:nvSpPr>
        <xdr:cNvPr id="655" name="楕円 654"/>
        <xdr:cNvSpPr/>
      </xdr:nvSpPr>
      <xdr:spPr>
        <a:xfrm>
          <a:off x="14541500" y="99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99604</xdr:rowOff>
    </xdr:from>
    <xdr:to>
      <xdr:col>81</xdr:col>
      <xdr:colOff>50800</xdr:colOff>
      <xdr:row>58</xdr:row>
      <xdr:rowOff>143691</xdr:rowOff>
    </xdr:to>
    <xdr:cxnSp macro="">
      <xdr:nvCxnSpPr>
        <xdr:cNvPr id="656" name="直線コネクタ 655"/>
        <xdr:cNvCxnSpPr/>
      </xdr:nvCxnSpPr>
      <xdr:spPr>
        <a:xfrm>
          <a:off x="14592300" y="1004370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4717</xdr:rowOff>
    </xdr:from>
    <xdr:to>
      <xdr:col>72</xdr:col>
      <xdr:colOff>38100</xdr:colOff>
      <xdr:row>58</xdr:row>
      <xdr:rowOff>106317</xdr:rowOff>
    </xdr:to>
    <xdr:sp macro="" textlink="">
      <xdr:nvSpPr>
        <xdr:cNvPr id="657" name="楕円 656"/>
        <xdr:cNvSpPr/>
      </xdr:nvSpPr>
      <xdr:spPr>
        <a:xfrm>
          <a:off x="136525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55517</xdr:rowOff>
    </xdr:from>
    <xdr:to>
      <xdr:col>76</xdr:col>
      <xdr:colOff>114300</xdr:colOff>
      <xdr:row>58</xdr:row>
      <xdr:rowOff>99604</xdr:rowOff>
    </xdr:to>
    <xdr:cxnSp macro="">
      <xdr:nvCxnSpPr>
        <xdr:cNvPr id="658" name="直線コネクタ 657"/>
        <xdr:cNvCxnSpPr/>
      </xdr:nvCxnSpPr>
      <xdr:spPr>
        <a:xfrm>
          <a:off x="13703300" y="999961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132080</xdr:rowOff>
    </xdr:from>
    <xdr:to>
      <xdr:col>67</xdr:col>
      <xdr:colOff>101600</xdr:colOff>
      <xdr:row>58</xdr:row>
      <xdr:rowOff>62230</xdr:rowOff>
    </xdr:to>
    <xdr:sp macro="" textlink="">
      <xdr:nvSpPr>
        <xdr:cNvPr id="659" name="楕円 658"/>
        <xdr:cNvSpPr/>
      </xdr:nvSpPr>
      <xdr:spPr>
        <a:xfrm>
          <a:off x="12763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11430</xdr:rowOff>
    </xdr:from>
    <xdr:to>
      <xdr:col>71</xdr:col>
      <xdr:colOff>177800</xdr:colOff>
      <xdr:row>58</xdr:row>
      <xdr:rowOff>55517</xdr:rowOff>
    </xdr:to>
    <xdr:cxnSp macro="">
      <xdr:nvCxnSpPr>
        <xdr:cNvPr id="660" name="直線コネクタ 659"/>
        <xdr:cNvCxnSpPr/>
      </xdr:nvCxnSpPr>
      <xdr:spPr>
        <a:xfrm>
          <a:off x="12814300" y="995553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72951</xdr:rowOff>
    </xdr:from>
    <xdr:ext cx="405111" cy="259045"/>
    <xdr:sp macro="" textlink="">
      <xdr:nvSpPr>
        <xdr:cNvPr id="661" name="n_1aveValue【保健センター・保健所】&#10;有形固定資産減価償却率"/>
        <xdr:cNvSpPr txBox="1"/>
      </xdr:nvSpPr>
      <xdr:spPr>
        <a:xfrm>
          <a:off x="15266044" y="1035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35396</xdr:rowOff>
    </xdr:from>
    <xdr:ext cx="405111" cy="259045"/>
    <xdr:sp macro="" textlink="">
      <xdr:nvSpPr>
        <xdr:cNvPr id="662" name="n_2aveValue【保健センター・保健所】&#10;有形固定資産減価償却率"/>
        <xdr:cNvSpPr txBox="1"/>
      </xdr:nvSpPr>
      <xdr:spPr>
        <a:xfrm>
          <a:off x="14389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663" name="n_3aveValue【保健センター・保健所】&#10;有形固定資産減価償却率"/>
        <xdr:cNvSpPr txBox="1"/>
      </xdr:nvSpPr>
      <xdr:spPr>
        <a:xfrm>
          <a:off x="13500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161126</xdr:rowOff>
    </xdr:from>
    <xdr:ext cx="405111" cy="259045"/>
    <xdr:sp macro="" textlink="">
      <xdr:nvSpPr>
        <xdr:cNvPr id="664" name="n_4aveValue【保健センター・保健所】&#10;有形固定資産減価償却率"/>
        <xdr:cNvSpPr txBox="1"/>
      </xdr:nvSpPr>
      <xdr:spPr>
        <a:xfrm>
          <a:off x="12611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39568</xdr:rowOff>
    </xdr:from>
    <xdr:ext cx="405111" cy="259045"/>
    <xdr:sp macro="" textlink="">
      <xdr:nvSpPr>
        <xdr:cNvPr id="665" name="n_1mainValue【保健センター・保健所】&#10;有形固定資産減価償却率"/>
        <xdr:cNvSpPr txBox="1"/>
      </xdr:nvSpPr>
      <xdr:spPr>
        <a:xfrm>
          <a:off x="1526604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166931</xdr:rowOff>
    </xdr:from>
    <xdr:ext cx="405111" cy="259045"/>
    <xdr:sp macro="" textlink="">
      <xdr:nvSpPr>
        <xdr:cNvPr id="666" name="n_2mainValue【保健センター・保健所】&#10;有形固定資産減価償却率"/>
        <xdr:cNvSpPr txBox="1"/>
      </xdr:nvSpPr>
      <xdr:spPr>
        <a:xfrm>
          <a:off x="14389744" y="976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122844</xdr:rowOff>
    </xdr:from>
    <xdr:ext cx="405111" cy="259045"/>
    <xdr:sp macro="" textlink="">
      <xdr:nvSpPr>
        <xdr:cNvPr id="667" name="n_3mainValue【保健センター・保健所】&#10;有形固定資産減価償却率"/>
        <xdr:cNvSpPr txBox="1"/>
      </xdr:nvSpPr>
      <xdr:spPr>
        <a:xfrm>
          <a:off x="13500744" y="97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78757</xdr:rowOff>
    </xdr:from>
    <xdr:ext cx="405111" cy="259045"/>
    <xdr:sp macro="" textlink="">
      <xdr:nvSpPr>
        <xdr:cNvPr id="668" name="n_4mainValue【保健センター・保健所】&#10;有形固定資産減価償却率"/>
        <xdr:cNvSpPr txBox="1"/>
      </xdr:nvSpPr>
      <xdr:spPr>
        <a:xfrm>
          <a:off x="12611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92" name="直線コネクタ 691"/>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3"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94" name="直線コネクタ 693"/>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95"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6" name="直線コネクタ 695"/>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7"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8" name="フローチャート: 判断 697"/>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9" name="フローチャート: 判断 698"/>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700" name="フローチャート: 判断 699"/>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701" name="フローチャート: 判断 700"/>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702" name="フローチャート: 判断 701"/>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146050</xdr:rowOff>
    </xdr:from>
    <xdr:to>
      <xdr:col>116</xdr:col>
      <xdr:colOff>114300</xdr:colOff>
      <xdr:row>64</xdr:row>
      <xdr:rowOff>76200</xdr:rowOff>
    </xdr:to>
    <xdr:sp macro="" textlink="">
      <xdr:nvSpPr>
        <xdr:cNvPr id="708" name="楕円 707"/>
        <xdr:cNvSpPr/>
      </xdr:nvSpPr>
      <xdr:spPr>
        <a:xfrm>
          <a:off x="22110700" y="1094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60977</xdr:rowOff>
    </xdr:from>
    <xdr:ext cx="469744" cy="259045"/>
    <xdr:sp macro="" textlink="">
      <xdr:nvSpPr>
        <xdr:cNvPr id="709" name="【保健センター・保健所】&#10;一人当たり面積該当値テキスト"/>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146050</xdr:rowOff>
    </xdr:from>
    <xdr:to>
      <xdr:col>112</xdr:col>
      <xdr:colOff>38100</xdr:colOff>
      <xdr:row>64</xdr:row>
      <xdr:rowOff>76200</xdr:rowOff>
    </xdr:to>
    <xdr:sp macro="" textlink="">
      <xdr:nvSpPr>
        <xdr:cNvPr id="710" name="楕円 709"/>
        <xdr:cNvSpPr/>
      </xdr:nvSpPr>
      <xdr:spPr>
        <a:xfrm>
          <a:off x="21272500" y="1094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25400</xdr:rowOff>
    </xdr:from>
    <xdr:to>
      <xdr:col>116</xdr:col>
      <xdr:colOff>63500</xdr:colOff>
      <xdr:row>64</xdr:row>
      <xdr:rowOff>25400</xdr:rowOff>
    </xdr:to>
    <xdr:cxnSp macro="">
      <xdr:nvCxnSpPr>
        <xdr:cNvPr id="711" name="直線コネクタ 710"/>
        <xdr:cNvCxnSpPr/>
      </xdr:nvCxnSpPr>
      <xdr:spPr>
        <a:xfrm>
          <a:off x="21323300" y="1099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146050</xdr:rowOff>
    </xdr:from>
    <xdr:to>
      <xdr:col>107</xdr:col>
      <xdr:colOff>101600</xdr:colOff>
      <xdr:row>64</xdr:row>
      <xdr:rowOff>76200</xdr:rowOff>
    </xdr:to>
    <xdr:sp macro="" textlink="">
      <xdr:nvSpPr>
        <xdr:cNvPr id="712" name="楕円 711"/>
        <xdr:cNvSpPr/>
      </xdr:nvSpPr>
      <xdr:spPr>
        <a:xfrm>
          <a:off x="20383500" y="1094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25400</xdr:rowOff>
    </xdr:from>
    <xdr:to>
      <xdr:col>111</xdr:col>
      <xdr:colOff>177800</xdr:colOff>
      <xdr:row>64</xdr:row>
      <xdr:rowOff>25400</xdr:rowOff>
    </xdr:to>
    <xdr:cxnSp macro="">
      <xdr:nvCxnSpPr>
        <xdr:cNvPr id="713" name="直線コネクタ 712"/>
        <xdr:cNvCxnSpPr/>
      </xdr:nvCxnSpPr>
      <xdr:spPr>
        <a:xfrm>
          <a:off x="20434300" y="1099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146050</xdr:rowOff>
    </xdr:from>
    <xdr:to>
      <xdr:col>102</xdr:col>
      <xdr:colOff>165100</xdr:colOff>
      <xdr:row>64</xdr:row>
      <xdr:rowOff>76200</xdr:rowOff>
    </xdr:to>
    <xdr:sp macro="" textlink="">
      <xdr:nvSpPr>
        <xdr:cNvPr id="714" name="楕円 713"/>
        <xdr:cNvSpPr/>
      </xdr:nvSpPr>
      <xdr:spPr>
        <a:xfrm>
          <a:off x="19494500" y="1094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25400</xdr:rowOff>
    </xdr:from>
    <xdr:to>
      <xdr:col>107</xdr:col>
      <xdr:colOff>50800</xdr:colOff>
      <xdr:row>64</xdr:row>
      <xdr:rowOff>25400</xdr:rowOff>
    </xdr:to>
    <xdr:cxnSp macro="">
      <xdr:nvCxnSpPr>
        <xdr:cNvPr id="715" name="直線コネクタ 714"/>
        <xdr:cNvCxnSpPr/>
      </xdr:nvCxnSpPr>
      <xdr:spPr>
        <a:xfrm>
          <a:off x="19545300" y="1099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146050</xdr:rowOff>
    </xdr:from>
    <xdr:to>
      <xdr:col>98</xdr:col>
      <xdr:colOff>38100</xdr:colOff>
      <xdr:row>64</xdr:row>
      <xdr:rowOff>76200</xdr:rowOff>
    </xdr:to>
    <xdr:sp macro="" textlink="">
      <xdr:nvSpPr>
        <xdr:cNvPr id="716" name="楕円 715"/>
        <xdr:cNvSpPr/>
      </xdr:nvSpPr>
      <xdr:spPr>
        <a:xfrm>
          <a:off x="18605500" y="1094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25400</xdr:rowOff>
    </xdr:from>
    <xdr:to>
      <xdr:col>102</xdr:col>
      <xdr:colOff>114300</xdr:colOff>
      <xdr:row>64</xdr:row>
      <xdr:rowOff>25400</xdr:rowOff>
    </xdr:to>
    <xdr:cxnSp macro="">
      <xdr:nvCxnSpPr>
        <xdr:cNvPr id="717" name="直線コネクタ 716"/>
        <xdr:cNvCxnSpPr/>
      </xdr:nvCxnSpPr>
      <xdr:spPr>
        <a:xfrm>
          <a:off x="18656300" y="1099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718"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111777</xdr:rowOff>
    </xdr:from>
    <xdr:ext cx="469744" cy="259045"/>
    <xdr:sp macro="" textlink="">
      <xdr:nvSpPr>
        <xdr:cNvPr id="719" name="n_2aveValue【保健センター・保健所】&#10;一人当たり面積"/>
        <xdr:cNvSpPr txBox="1"/>
      </xdr:nvSpPr>
      <xdr:spPr>
        <a:xfrm>
          <a:off x="20199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137177</xdr:rowOff>
    </xdr:from>
    <xdr:ext cx="469744" cy="259045"/>
    <xdr:sp macro="" textlink="">
      <xdr:nvSpPr>
        <xdr:cNvPr id="720" name="n_3aveValue【保健センター・保健所】&#10;一人当たり面積"/>
        <xdr:cNvSpPr txBox="1"/>
      </xdr:nvSpPr>
      <xdr:spPr>
        <a:xfrm>
          <a:off x="19310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149877</xdr:rowOff>
    </xdr:from>
    <xdr:ext cx="469744" cy="259045"/>
    <xdr:sp macro="" textlink="">
      <xdr:nvSpPr>
        <xdr:cNvPr id="721" name="n_4aveValue【保健センター・保健所】&#10;一人当たり面積"/>
        <xdr:cNvSpPr txBox="1"/>
      </xdr:nvSpPr>
      <xdr:spPr>
        <a:xfrm>
          <a:off x="18421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67327</xdr:rowOff>
    </xdr:from>
    <xdr:ext cx="469744" cy="259045"/>
    <xdr:sp macro="" textlink="">
      <xdr:nvSpPr>
        <xdr:cNvPr id="722" name="n_1mainValue【保健センター・保健所】&#10;一人当たり面積"/>
        <xdr:cNvSpPr txBox="1"/>
      </xdr:nvSpPr>
      <xdr:spPr>
        <a:xfrm>
          <a:off x="21075727" y="1104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67327</xdr:rowOff>
    </xdr:from>
    <xdr:ext cx="469744" cy="259045"/>
    <xdr:sp macro="" textlink="">
      <xdr:nvSpPr>
        <xdr:cNvPr id="723" name="n_2mainValue【保健センター・保健所】&#10;一人当たり面積"/>
        <xdr:cNvSpPr txBox="1"/>
      </xdr:nvSpPr>
      <xdr:spPr>
        <a:xfrm>
          <a:off x="20199427" y="1104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67327</xdr:rowOff>
    </xdr:from>
    <xdr:ext cx="469744" cy="259045"/>
    <xdr:sp macro="" textlink="">
      <xdr:nvSpPr>
        <xdr:cNvPr id="724" name="n_3mainValue【保健センター・保健所】&#10;一人当たり面積"/>
        <xdr:cNvSpPr txBox="1"/>
      </xdr:nvSpPr>
      <xdr:spPr>
        <a:xfrm>
          <a:off x="19310427" y="1104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67327</xdr:rowOff>
    </xdr:from>
    <xdr:ext cx="469744" cy="259045"/>
    <xdr:sp macro="" textlink="">
      <xdr:nvSpPr>
        <xdr:cNvPr id="725" name="n_4mainValue【保健センター・保健所】&#10;一人当たり面積"/>
        <xdr:cNvSpPr txBox="1"/>
      </xdr:nvSpPr>
      <xdr:spPr>
        <a:xfrm>
          <a:off x="18421427" y="1104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51" name="直線コネクタ 750"/>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52" name="【消防施設】&#10;有形固定資産減価償却率最小値テキスト"/>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53" name="直線コネクタ 752"/>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54" name="【消防施設】&#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55" name="直線コネクタ 75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144071</xdr:rowOff>
    </xdr:from>
    <xdr:ext cx="405111" cy="259045"/>
    <xdr:sp macro="" textlink="">
      <xdr:nvSpPr>
        <xdr:cNvPr id="756" name="【消防施設】&#10;有形固定資産減価償却率平均値テキスト"/>
        <xdr:cNvSpPr txBox="1"/>
      </xdr:nvSpPr>
      <xdr:spPr>
        <a:xfrm>
          <a:off x="16357600" y="1403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57" name="フローチャート: 判断 756"/>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58" name="フローチャート: 判断 757"/>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9" name="フローチャート: 判断 758"/>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60" name="フローチャート: 判断 759"/>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61" name="フローチャート: 判断 760"/>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5262</xdr:rowOff>
    </xdr:from>
    <xdr:to>
      <xdr:col>85</xdr:col>
      <xdr:colOff>177800</xdr:colOff>
      <xdr:row>84</xdr:row>
      <xdr:rowOff>106862</xdr:rowOff>
    </xdr:to>
    <xdr:sp macro="" textlink="">
      <xdr:nvSpPr>
        <xdr:cNvPr id="767" name="楕円 766"/>
        <xdr:cNvSpPr/>
      </xdr:nvSpPr>
      <xdr:spPr>
        <a:xfrm>
          <a:off x="16268700" y="144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155139</xdr:rowOff>
    </xdr:from>
    <xdr:ext cx="405111" cy="259045"/>
    <xdr:sp macro="" textlink="">
      <xdr:nvSpPr>
        <xdr:cNvPr id="768" name="【消防施設】&#10;有形固定資産減価償却率該当値テキスト"/>
        <xdr:cNvSpPr txBox="1"/>
      </xdr:nvSpPr>
      <xdr:spPr>
        <a:xfrm>
          <a:off x="16357600"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157118</xdr:rowOff>
    </xdr:from>
    <xdr:to>
      <xdr:col>81</xdr:col>
      <xdr:colOff>101600</xdr:colOff>
      <xdr:row>84</xdr:row>
      <xdr:rowOff>87268</xdr:rowOff>
    </xdr:to>
    <xdr:sp macro="" textlink="">
      <xdr:nvSpPr>
        <xdr:cNvPr id="769" name="楕円 768"/>
        <xdr:cNvSpPr/>
      </xdr:nvSpPr>
      <xdr:spPr>
        <a:xfrm>
          <a:off x="15430500" y="143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36468</xdr:rowOff>
    </xdr:from>
    <xdr:to>
      <xdr:col>85</xdr:col>
      <xdr:colOff>127000</xdr:colOff>
      <xdr:row>84</xdr:row>
      <xdr:rowOff>56062</xdr:rowOff>
    </xdr:to>
    <xdr:cxnSp macro="">
      <xdr:nvCxnSpPr>
        <xdr:cNvPr id="770" name="直線コネクタ 769"/>
        <xdr:cNvCxnSpPr/>
      </xdr:nvCxnSpPr>
      <xdr:spPr>
        <a:xfrm>
          <a:off x="15481300" y="14438268"/>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135889</xdr:rowOff>
    </xdr:from>
    <xdr:to>
      <xdr:col>76</xdr:col>
      <xdr:colOff>165100</xdr:colOff>
      <xdr:row>84</xdr:row>
      <xdr:rowOff>66039</xdr:rowOff>
    </xdr:to>
    <xdr:sp macro="" textlink="">
      <xdr:nvSpPr>
        <xdr:cNvPr id="771" name="楕円 770"/>
        <xdr:cNvSpPr/>
      </xdr:nvSpPr>
      <xdr:spPr>
        <a:xfrm>
          <a:off x="14541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15239</xdr:rowOff>
    </xdr:from>
    <xdr:to>
      <xdr:col>81</xdr:col>
      <xdr:colOff>50800</xdr:colOff>
      <xdr:row>84</xdr:row>
      <xdr:rowOff>36468</xdr:rowOff>
    </xdr:to>
    <xdr:cxnSp macro="">
      <xdr:nvCxnSpPr>
        <xdr:cNvPr id="772" name="直線コネクタ 771"/>
        <xdr:cNvCxnSpPr/>
      </xdr:nvCxnSpPr>
      <xdr:spPr>
        <a:xfrm>
          <a:off x="14592300" y="14417039"/>
          <a:ext cx="8890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104866</xdr:rowOff>
    </xdr:from>
    <xdr:to>
      <xdr:col>72</xdr:col>
      <xdr:colOff>38100</xdr:colOff>
      <xdr:row>84</xdr:row>
      <xdr:rowOff>35016</xdr:rowOff>
    </xdr:to>
    <xdr:sp macro="" textlink="">
      <xdr:nvSpPr>
        <xdr:cNvPr id="773" name="楕円 772"/>
        <xdr:cNvSpPr/>
      </xdr:nvSpPr>
      <xdr:spPr>
        <a:xfrm>
          <a:off x="13652500" y="143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155666</xdr:rowOff>
    </xdr:from>
    <xdr:to>
      <xdr:col>76</xdr:col>
      <xdr:colOff>114300</xdr:colOff>
      <xdr:row>84</xdr:row>
      <xdr:rowOff>15239</xdr:rowOff>
    </xdr:to>
    <xdr:cxnSp macro="">
      <xdr:nvCxnSpPr>
        <xdr:cNvPr id="774" name="直線コネクタ 773"/>
        <xdr:cNvCxnSpPr/>
      </xdr:nvCxnSpPr>
      <xdr:spPr>
        <a:xfrm>
          <a:off x="13703300" y="14386016"/>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104866</xdr:rowOff>
    </xdr:from>
    <xdr:to>
      <xdr:col>67</xdr:col>
      <xdr:colOff>101600</xdr:colOff>
      <xdr:row>84</xdr:row>
      <xdr:rowOff>35016</xdr:rowOff>
    </xdr:to>
    <xdr:sp macro="" textlink="">
      <xdr:nvSpPr>
        <xdr:cNvPr id="775" name="楕円 774"/>
        <xdr:cNvSpPr/>
      </xdr:nvSpPr>
      <xdr:spPr>
        <a:xfrm>
          <a:off x="12763500" y="143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155666</xdr:rowOff>
    </xdr:from>
    <xdr:to>
      <xdr:col>71</xdr:col>
      <xdr:colOff>177800</xdr:colOff>
      <xdr:row>83</xdr:row>
      <xdr:rowOff>155666</xdr:rowOff>
    </xdr:to>
    <xdr:cxnSp macro="">
      <xdr:nvCxnSpPr>
        <xdr:cNvPr id="776" name="直線コネクタ 775"/>
        <xdr:cNvCxnSpPr/>
      </xdr:nvCxnSpPr>
      <xdr:spPr>
        <a:xfrm>
          <a:off x="12814300" y="143860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98896</xdr:rowOff>
    </xdr:from>
    <xdr:ext cx="405111" cy="259045"/>
    <xdr:sp macro="" textlink="">
      <xdr:nvSpPr>
        <xdr:cNvPr id="777" name="n_1aveValue【消防施設】&#10;有形固定資産減価償却率"/>
        <xdr:cNvSpPr txBox="1"/>
      </xdr:nvSpPr>
      <xdr:spPr>
        <a:xfrm>
          <a:off x="152660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778" name="n_2aveValue【消防施設】&#10;有形固定資産減価償却率"/>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71138</xdr:rowOff>
    </xdr:from>
    <xdr:ext cx="405111" cy="259045"/>
    <xdr:sp macro="" textlink="">
      <xdr:nvSpPr>
        <xdr:cNvPr id="779" name="n_3aveValue【消防施設】&#10;有形固定資産減価償却率"/>
        <xdr:cNvSpPr txBox="1"/>
      </xdr:nvSpPr>
      <xdr:spPr>
        <a:xfrm>
          <a:off x="13500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116857</xdr:rowOff>
    </xdr:from>
    <xdr:ext cx="405111" cy="259045"/>
    <xdr:sp macro="" textlink="">
      <xdr:nvSpPr>
        <xdr:cNvPr id="780" name="n_4aveValue【消防施設】&#10;有形固定資産減価償却率"/>
        <xdr:cNvSpPr txBox="1"/>
      </xdr:nvSpPr>
      <xdr:spPr>
        <a:xfrm>
          <a:off x="12611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78395</xdr:rowOff>
    </xdr:from>
    <xdr:ext cx="405111" cy="259045"/>
    <xdr:sp macro="" textlink="">
      <xdr:nvSpPr>
        <xdr:cNvPr id="781" name="n_1mainValue【消防施設】&#10;有形固定資産減価償却率"/>
        <xdr:cNvSpPr txBox="1"/>
      </xdr:nvSpPr>
      <xdr:spPr>
        <a:xfrm>
          <a:off x="15266044" y="1448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57166</xdr:rowOff>
    </xdr:from>
    <xdr:ext cx="405111" cy="259045"/>
    <xdr:sp macro="" textlink="">
      <xdr:nvSpPr>
        <xdr:cNvPr id="782" name="n_2mainValue【消防施設】&#10;有形固定資産減価償却率"/>
        <xdr:cNvSpPr txBox="1"/>
      </xdr:nvSpPr>
      <xdr:spPr>
        <a:xfrm>
          <a:off x="14389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26143</xdr:rowOff>
    </xdr:from>
    <xdr:ext cx="405111" cy="259045"/>
    <xdr:sp macro="" textlink="">
      <xdr:nvSpPr>
        <xdr:cNvPr id="783" name="n_3mainValue【消防施設】&#10;有形固定資産減価償却率"/>
        <xdr:cNvSpPr txBox="1"/>
      </xdr:nvSpPr>
      <xdr:spPr>
        <a:xfrm>
          <a:off x="135007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26143</xdr:rowOff>
    </xdr:from>
    <xdr:ext cx="405111" cy="259045"/>
    <xdr:sp macro="" textlink="">
      <xdr:nvSpPr>
        <xdr:cNvPr id="784" name="n_4mainValue【消防施設】&#10;有形固定資産減価償却率"/>
        <xdr:cNvSpPr txBox="1"/>
      </xdr:nvSpPr>
      <xdr:spPr>
        <a:xfrm>
          <a:off x="126117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6" name="テキスト ボックス 7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8" name="テキスト ボックス 7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0" name="テキスト ボックス 7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2" name="テキスト ボックス 8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806" name="直線コネクタ 805"/>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7"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8" name="直線コネクタ 807"/>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809" name="【消防施設】&#10;一人当たり面積最大値テキスト"/>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810" name="直線コネクタ 809"/>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811" name="【消防施設】&#10;一人当たり面積平均値テキスト"/>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2" name="フローチャート: 判断 811"/>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813" name="フローチャート: 判断 812"/>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14" name="フローチャート: 判断 813"/>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15" name="フローチャート: 判断 814"/>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16" name="フローチャート: 判断 815"/>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822" name="楕円 821"/>
        <xdr:cNvSpPr/>
      </xdr:nvSpPr>
      <xdr:spPr>
        <a:xfrm>
          <a:off x="221107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164609</xdr:rowOff>
    </xdr:from>
    <xdr:ext cx="469744" cy="259045"/>
    <xdr:sp macro="" textlink="">
      <xdr:nvSpPr>
        <xdr:cNvPr id="823" name="【消防施設】&#10;一人当たり面積該当値テキスト"/>
        <xdr:cNvSpPr txBox="1"/>
      </xdr:nvSpPr>
      <xdr:spPr>
        <a:xfrm>
          <a:off x="22199600" y="1439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19304</xdr:rowOff>
    </xdr:from>
    <xdr:to>
      <xdr:col>112</xdr:col>
      <xdr:colOff>38100</xdr:colOff>
      <xdr:row>84</xdr:row>
      <xdr:rowOff>120904</xdr:rowOff>
    </xdr:to>
    <xdr:sp macro="" textlink="">
      <xdr:nvSpPr>
        <xdr:cNvPr id="824" name="楕円 823"/>
        <xdr:cNvSpPr/>
      </xdr:nvSpPr>
      <xdr:spPr>
        <a:xfrm>
          <a:off x="21272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65532</xdr:rowOff>
    </xdr:from>
    <xdr:to>
      <xdr:col>116</xdr:col>
      <xdr:colOff>63500</xdr:colOff>
      <xdr:row>84</xdr:row>
      <xdr:rowOff>70104</xdr:rowOff>
    </xdr:to>
    <xdr:cxnSp macro="">
      <xdr:nvCxnSpPr>
        <xdr:cNvPr id="825" name="直線コネクタ 824"/>
        <xdr:cNvCxnSpPr/>
      </xdr:nvCxnSpPr>
      <xdr:spPr>
        <a:xfrm flipV="1">
          <a:off x="21323300" y="144673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23876</xdr:rowOff>
    </xdr:from>
    <xdr:to>
      <xdr:col>107</xdr:col>
      <xdr:colOff>101600</xdr:colOff>
      <xdr:row>84</xdr:row>
      <xdr:rowOff>125476</xdr:rowOff>
    </xdr:to>
    <xdr:sp macro="" textlink="">
      <xdr:nvSpPr>
        <xdr:cNvPr id="826" name="楕円 825"/>
        <xdr:cNvSpPr/>
      </xdr:nvSpPr>
      <xdr:spPr>
        <a:xfrm>
          <a:off x="20383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70104</xdr:rowOff>
    </xdr:from>
    <xdr:to>
      <xdr:col>111</xdr:col>
      <xdr:colOff>177800</xdr:colOff>
      <xdr:row>84</xdr:row>
      <xdr:rowOff>74676</xdr:rowOff>
    </xdr:to>
    <xdr:cxnSp macro="">
      <xdr:nvCxnSpPr>
        <xdr:cNvPr id="827" name="直線コネクタ 826"/>
        <xdr:cNvCxnSpPr/>
      </xdr:nvCxnSpPr>
      <xdr:spPr>
        <a:xfrm flipV="1">
          <a:off x="20434300" y="14471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828" name="楕円 827"/>
        <xdr:cNvSpPr/>
      </xdr:nvSpPr>
      <xdr:spPr>
        <a:xfrm>
          <a:off x="19494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74676</xdr:rowOff>
    </xdr:from>
    <xdr:to>
      <xdr:col>107</xdr:col>
      <xdr:colOff>50800</xdr:colOff>
      <xdr:row>84</xdr:row>
      <xdr:rowOff>74676</xdr:rowOff>
    </xdr:to>
    <xdr:cxnSp macro="">
      <xdr:nvCxnSpPr>
        <xdr:cNvPr id="829" name="直線コネクタ 828"/>
        <xdr:cNvCxnSpPr/>
      </xdr:nvCxnSpPr>
      <xdr:spPr>
        <a:xfrm>
          <a:off x="19545300" y="14476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42163</xdr:rowOff>
    </xdr:from>
    <xdr:to>
      <xdr:col>98</xdr:col>
      <xdr:colOff>38100</xdr:colOff>
      <xdr:row>84</xdr:row>
      <xdr:rowOff>143763</xdr:rowOff>
    </xdr:to>
    <xdr:sp macro="" textlink="">
      <xdr:nvSpPr>
        <xdr:cNvPr id="830" name="楕円 829"/>
        <xdr:cNvSpPr/>
      </xdr:nvSpPr>
      <xdr:spPr>
        <a:xfrm>
          <a:off x="18605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74676</xdr:rowOff>
    </xdr:from>
    <xdr:to>
      <xdr:col>102</xdr:col>
      <xdr:colOff>114300</xdr:colOff>
      <xdr:row>84</xdr:row>
      <xdr:rowOff>92963</xdr:rowOff>
    </xdr:to>
    <xdr:cxnSp macro="">
      <xdr:nvCxnSpPr>
        <xdr:cNvPr id="831" name="直線コネクタ 830"/>
        <xdr:cNvCxnSpPr/>
      </xdr:nvCxnSpPr>
      <xdr:spPr>
        <a:xfrm flipV="1">
          <a:off x="18656300" y="1447647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32275</xdr:rowOff>
    </xdr:from>
    <xdr:ext cx="469744" cy="259045"/>
    <xdr:sp macro="" textlink="">
      <xdr:nvSpPr>
        <xdr:cNvPr id="832" name="n_1aveValue【消防施設】&#10;一人当たり面積"/>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33"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834"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835" name="n_4aveValue【消防施設】&#10;一人当たり面積"/>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112031</xdr:rowOff>
    </xdr:from>
    <xdr:ext cx="469744" cy="259045"/>
    <xdr:sp macro="" textlink="">
      <xdr:nvSpPr>
        <xdr:cNvPr id="836" name="n_1mainValue【消防施設】&#10;一人当たり面積"/>
        <xdr:cNvSpPr txBox="1"/>
      </xdr:nvSpPr>
      <xdr:spPr>
        <a:xfrm>
          <a:off x="210757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116603</xdr:rowOff>
    </xdr:from>
    <xdr:ext cx="469744" cy="259045"/>
    <xdr:sp macro="" textlink="">
      <xdr:nvSpPr>
        <xdr:cNvPr id="837" name="n_2mainValue【消防施設】&#10;一人当たり面積"/>
        <xdr:cNvSpPr txBox="1"/>
      </xdr:nvSpPr>
      <xdr:spPr>
        <a:xfrm>
          <a:off x="20199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116603</xdr:rowOff>
    </xdr:from>
    <xdr:ext cx="469744" cy="259045"/>
    <xdr:sp macro="" textlink="">
      <xdr:nvSpPr>
        <xdr:cNvPr id="838" name="n_3mainValue【消防施設】&#10;一人当たり面積"/>
        <xdr:cNvSpPr txBox="1"/>
      </xdr:nvSpPr>
      <xdr:spPr>
        <a:xfrm>
          <a:off x="19310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134890</xdr:rowOff>
    </xdr:from>
    <xdr:ext cx="469744" cy="259045"/>
    <xdr:sp macro="" textlink="">
      <xdr:nvSpPr>
        <xdr:cNvPr id="839" name="n_4mainValue【消防施設】&#10;一人当たり面積"/>
        <xdr:cNvSpPr txBox="1"/>
      </xdr:nvSpPr>
      <xdr:spPr>
        <a:xfrm>
          <a:off x="18421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65" name="直線コネクタ 864"/>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68"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69" name="直線コネクタ 868"/>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870" name="【庁舎】&#10;有形固定資産減価償却率平均値テキスト"/>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71" name="フローチャート: 判断 870"/>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2" name="フローチャート: 判断 871"/>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73" name="フローチャート: 判断 872"/>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74" name="フローチャート: 判断 873"/>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5" name="フローチャート: 判断 874"/>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146231</xdr:rowOff>
    </xdr:from>
    <xdr:to>
      <xdr:col>85</xdr:col>
      <xdr:colOff>177800</xdr:colOff>
      <xdr:row>101</xdr:row>
      <xdr:rowOff>76381</xdr:rowOff>
    </xdr:to>
    <xdr:sp macro="" textlink="">
      <xdr:nvSpPr>
        <xdr:cNvPr id="881" name="楕円 880"/>
        <xdr:cNvSpPr/>
      </xdr:nvSpPr>
      <xdr:spPr>
        <a:xfrm>
          <a:off x="16268700" y="1729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169108</xdr:rowOff>
    </xdr:from>
    <xdr:ext cx="405111" cy="259045"/>
    <xdr:sp macro="" textlink="">
      <xdr:nvSpPr>
        <xdr:cNvPr id="882" name="【庁舎】&#10;有形固定資産減価償却率該当値テキスト"/>
        <xdr:cNvSpPr txBox="1"/>
      </xdr:nvSpPr>
      <xdr:spPr>
        <a:xfrm>
          <a:off x="16357600" y="1714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103777</xdr:rowOff>
    </xdr:from>
    <xdr:to>
      <xdr:col>81</xdr:col>
      <xdr:colOff>101600</xdr:colOff>
      <xdr:row>107</xdr:row>
      <xdr:rowOff>33927</xdr:rowOff>
    </xdr:to>
    <xdr:sp macro="" textlink="">
      <xdr:nvSpPr>
        <xdr:cNvPr id="883" name="楕円 882"/>
        <xdr:cNvSpPr/>
      </xdr:nvSpPr>
      <xdr:spPr>
        <a:xfrm>
          <a:off x="154305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25581</xdr:rowOff>
    </xdr:from>
    <xdr:to>
      <xdr:col>85</xdr:col>
      <xdr:colOff>127000</xdr:colOff>
      <xdr:row>106</xdr:row>
      <xdr:rowOff>154577</xdr:rowOff>
    </xdr:to>
    <xdr:cxnSp macro="">
      <xdr:nvCxnSpPr>
        <xdr:cNvPr id="884" name="直線コネクタ 883"/>
        <xdr:cNvCxnSpPr/>
      </xdr:nvCxnSpPr>
      <xdr:spPr>
        <a:xfrm flipV="1">
          <a:off x="15481300" y="17342031"/>
          <a:ext cx="838200" cy="98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84182</xdr:rowOff>
    </xdr:from>
    <xdr:to>
      <xdr:col>76</xdr:col>
      <xdr:colOff>165100</xdr:colOff>
      <xdr:row>107</xdr:row>
      <xdr:rowOff>14332</xdr:rowOff>
    </xdr:to>
    <xdr:sp macro="" textlink="">
      <xdr:nvSpPr>
        <xdr:cNvPr id="885" name="楕円 884"/>
        <xdr:cNvSpPr/>
      </xdr:nvSpPr>
      <xdr:spPr>
        <a:xfrm>
          <a:off x="14541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134982</xdr:rowOff>
    </xdr:from>
    <xdr:to>
      <xdr:col>81</xdr:col>
      <xdr:colOff>50800</xdr:colOff>
      <xdr:row>106</xdr:row>
      <xdr:rowOff>154577</xdr:rowOff>
    </xdr:to>
    <xdr:cxnSp macro="">
      <xdr:nvCxnSpPr>
        <xdr:cNvPr id="886" name="直線コネクタ 885"/>
        <xdr:cNvCxnSpPr/>
      </xdr:nvCxnSpPr>
      <xdr:spPr>
        <a:xfrm>
          <a:off x="14592300" y="18308682"/>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95613</xdr:rowOff>
    </xdr:from>
    <xdr:to>
      <xdr:col>72</xdr:col>
      <xdr:colOff>38100</xdr:colOff>
      <xdr:row>107</xdr:row>
      <xdr:rowOff>25763</xdr:rowOff>
    </xdr:to>
    <xdr:sp macro="" textlink="">
      <xdr:nvSpPr>
        <xdr:cNvPr id="887" name="楕円 886"/>
        <xdr:cNvSpPr/>
      </xdr:nvSpPr>
      <xdr:spPr>
        <a:xfrm>
          <a:off x="136525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134982</xdr:rowOff>
    </xdr:from>
    <xdr:to>
      <xdr:col>76</xdr:col>
      <xdr:colOff>114300</xdr:colOff>
      <xdr:row>106</xdr:row>
      <xdr:rowOff>146413</xdr:rowOff>
    </xdr:to>
    <xdr:cxnSp macro="">
      <xdr:nvCxnSpPr>
        <xdr:cNvPr id="888" name="直線コネクタ 887"/>
        <xdr:cNvCxnSpPr/>
      </xdr:nvCxnSpPr>
      <xdr:spPr>
        <a:xfrm flipV="1">
          <a:off x="13703300" y="18308682"/>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120106</xdr:rowOff>
    </xdr:from>
    <xdr:to>
      <xdr:col>67</xdr:col>
      <xdr:colOff>101600</xdr:colOff>
      <xdr:row>107</xdr:row>
      <xdr:rowOff>50256</xdr:rowOff>
    </xdr:to>
    <xdr:sp macro="" textlink="">
      <xdr:nvSpPr>
        <xdr:cNvPr id="889" name="楕円 888"/>
        <xdr:cNvSpPr/>
      </xdr:nvSpPr>
      <xdr:spPr>
        <a:xfrm>
          <a:off x="12763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146413</xdr:rowOff>
    </xdr:from>
    <xdr:to>
      <xdr:col>71</xdr:col>
      <xdr:colOff>177800</xdr:colOff>
      <xdr:row>106</xdr:row>
      <xdr:rowOff>170906</xdr:rowOff>
    </xdr:to>
    <xdr:cxnSp macro="">
      <xdr:nvCxnSpPr>
        <xdr:cNvPr id="890" name="直線コネクタ 889"/>
        <xdr:cNvCxnSpPr/>
      </xdr:nvCxnSpPr>
      <xdr:spPr>
        <a:xfrm flipV="1">
          <a:off x="12814300" y="1832011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91"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92" name="n_2aveValue【庁舎】&#10;有形固定資産減価償却率"/>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893" name="n_3aveValue【庁舎】&#10;有形固定資産減価償却率"/>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894" name="n_4aveValue【庁舎】&#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25054</xdr:rowOff>
    </xdr:from>
    <xdr:ext cx="405111" cy="259045"/>
    <xdr:sp macro="" textlink="">
      <xdr:nvSpPr>
        <xdr:cNvPr id="895" name="n_1mainValue【庁舎】&#10;有形固定資産減価償却率"/>
        <xdr:cNvSpPr txBox="1"/>
      </xdr:nvSpPr>
      <xdr:spPr>
        <a:xfrm>
          <a:off x="15266044" y="1837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5459</xdr:rowOff>
    </xdr:from>
    <xdr:ext cx="405111" cy="259045"/>
    <xdr:sp macro="" textlink="">
      <xdr:nvSpPr>
        <xdr:cNvPr id="896" name="n_2mainValue【庁舎】&#10;有形固定資産減価償却率"/>
        <xdr:cNvSpPr txBox="1"/>
      </xdr:nvSpPr>
      <xdr:spPr>
        <a:xfrm>
          <a:off x="14389744" y="1835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16890</xdr:rowOff>
    </xdr:from>
    <xdr:ext cx="405111" cy="259045"/>
    <xdr:sp macro="" textlink="">
      <xdr:nvSpPr>
        <xdr:cNvPr id="897" name="n_3mainValue【庁舎】&#10;有形固定資産減価償却率"/>
        <xdr:cNvSpPr txBox="1"/>
      </xdr:nvSpPr>
      <xdr:spPr>
        <a:xfrm>
          <a:off x="13500744" y="1836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41383</xdr:rowOff>
    </xdr:from>
    <xdr:ext cx="405111" cy="259045"/>
    <xdr:sp macro="" textlink="">
      <xdr:nvSpPr>
        <xdr:cNvPr id="898" name="n_4mainValue【庁舎】&#10;有形固定資産減価償却率"/>
        <xdr:cNvSpPr txBox="1"/>
      </xdr:nvSpPr>
      <xdr:spPr>
        <a:xfrm>
          <a:off x="12611744" y="1838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9" name="テキスト ボックス 90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925" name="直線コネクタ 924"/>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926" name="【庁舎】&#10;一人当たり面積最小値テキスト"/>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927" name="直線コネクタ 926"/>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28" name="【庁舎】&#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29" name="直線コネクタ 928"/>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142983</xdr:rowOff>
    </xdr:from>
    <xdr:ext cx="469744" cy="259045"/>
    <xdr:sp macro="" textlink="">
      <xdr:nvSpPr>
        <xdr:cNvPr id="930" name="【庁舎】&#10;一人当たり面積平均値テキスト"/>
        <xdr:cNvSpPr txBox="1"/>
      </xdr:nvSpPr>
      <xdr:spPr>
        <a:xfrm>
          <a:off x="221996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31" name="フローチャート: 判断 930"/>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32" name="フローチャート: 判断 931"/>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933" name="フローチャート: 判断 932"/>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4" name="フローチャート: 判断 933"/>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5" name="フローチャート: 判断 934"/>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142966</xdr:rowOff>
    </xdr:from>
    <xdr:to>
      <xdr:col>116</xdr:col>
      <xdr:colOff>114300</xdr:colOff>
      <xdr:row>107</xdr:row>
      <xdr:rowOff>73116</xdr:rowOff>
    </xdr:to>
    <xdr:sp macro="" textlink="">
      <xdr:nvSpPr>
        <xdr:cNvPr id="941" name="楕円 940"/>
        <xdr:cNvSpPr/>
      </xdr:nvSpPr>
      <xdr:spPr>
        <a:xfrm>
          <a:off x="221107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121393</xdr:rowOff>
    </xdr:from>
    <xdr:ext cx="469744" cy="259045"/>
    <xdr:sp macro="" textlink="">
      <xdr:nvSpPr>
        <xdr:cNvPr id="942" name="【庁舎】&#10;一人当たり面積該当値テキスト"/>
        <xdr:cNvSpPr txBox="1"/>
      </xdr:nvSpPr>
      <xdr:spPr>
        <a:xfrm>
          <a:off x="22199600" y="1829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125005</xdr:rowOff>
    </xdr:from>
    <xdr:to>
      <xdr:col>112</xdr:col>
      <xdr:colOff>38100</xdr:colOff>
      <xdr:row>108</xdr:row>
      <xdr:rowOff>55155</xdr:rowOff>
    </xdr:to>
    <xdr:sp macro="" textlink="">
      <xdr:nvSpPr>
        <xdr:cNvPr id="943" name="楕円 942"/>
        <xdr:cNvSpPr/>
      </xdr:nvSpPr>
      <xdr:spPr>
        <a:xfrm>
          <a:off x="21272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22316</xdr:rowOff>
    </xdr:from>
    <xdr:to>
      <xdr:col>116</xdr:col>
      <xdr:colOff>63500</xdr:colOff>
      <xdr:row>108</xdr:row>
      <xdr:rowOff>4355</xdr:rowOff>
    </xdr:to>
    <xdr:cxnSp macro="">
      <xdr:nvCxnSpPr>
        <xdr:cNvPr id="944" name="直線コネクタ 943"/>
        <xdr:cNvCxnSpPr/>
      </xdr:nvCxnSpPr>
      <xdr:spPr>
        <a:xfrm flipV="1">
          <a:off x="21323300" y="18367466"/>
          <a:ext cx="8382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128270</xdr:rowOff>
    </xdr:from>
    <xdr:to>
      <xdr:col>107</xdr:col>
      <xdr:colOff>101600</xdr:colOff>
      <xdr:row>108</xdr:row>
      <xdr:rowOff>58420</xdr:rowOff>
    </xdr:to>
    <xdr:sp macro="" textlink="">
      <xdr:nvSpPr>
        <xdr:cNvPr id="945" name="楕円 944"/>
        <xdr:cNvSpPr/>
      </xdr:nvSpPr>
      <xdr:spPr>
        <a:xfrm>
          <a:off x="20383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4355</xdr:rowOff>
    </xdr:from>
    <xdr:to>
      <xdr:col>111</xdr:col>
      <xdr:colOff>177800</xdr:colOff>
      <xdr:row>108</xdr:row>
      <xdr:rowOff>7620</xdr:rowOff>
    </xdr:to>
    <xdr:cxnSp macro="">
      <xdr:nvCxnSpPr>
        <xdr:cNvPr id="946" name="直線コネクタ 945"/>
        <xdr:cNvCxnSpPr/>
      </xdr:nvCxnSpPr>
      <xdr:spPr>
        <a:xfrm flipV="1">
          <a:off x="20434300" y="1852095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82550</xdr:rowOff>
    </xdr:from>
    <xdr:to>
      <xdr:col>102</xdr:col>
      <xdr:colOff>165100</xdr:colOff>
      <xdr:row>108</xdr:row>
      <xdr:rowOff>12700</xdr:rowOff>
    </xdr:to>
    <xdr:sp macro="" textlink="">
      <xdr:nvSpPr>
        <xdr:cNvPr id="947" name="楕円 946"/>
        <xdr:cNvSpPr/>
      </xdr:nvSpPr>
      <xdr:spPr>
        <a:xfrm>
          <a:off x="19494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133350</xdr:rowOff>
    </xdr:from>
    <xdr:to>
      <xdr:col>107</xdr:col>
      <xdr:colOff>50800</xdr:colOff>
      <xdr:row>108</xdr:row>
      <xdr:rowOff>7620</xdr:rowOff>
    </xdr:to>
    <xdr:cxnSp macro="">
      <xdr:nvCxnSpPr>
        <xdr:cNvPr id="948" name="直線コネクタ 947"/>
        <xdr:cNvCxnSpPr/>
      </xdr:nvCxnSpPr>
      <xdr:spPr>
        <a:xfrm>
          <a:off x="19545300" y="18478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85816</xdr:rowOff>
    </xdr:from>
    <xdr:to>
      <xdr:col>98</xdr:col>
      <xdr:colOff>38100</xdr:colOff>
      <xdr:row>108</xdr:row>
      <xdr:rowOff>15966</xdr:rowOff>
    </xdr:to>
    <xdr:sp macro="" textlink="">
      <xdr:nvSpPr>
        <xdr:cNvPr id="949" name="楕円 948"/>
        <xdr:cNvSpPr/>
      </xdr:nvSpPr>
      <xdr:spPr>
        <a:xfrm>
          <a:off x="18605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133350</xdr:rowOff>
    </xdr:from>
    <xdr:to>
      <xdr:col>102</xdr:col>
      <xdr:colOff>114300</xdr:colOff>
      <xdr:row>107</xdr:row>
      <xdr:rowOff>136616</xdr:rowOff>
    </xdr:to>
    <xdr:cxnSp macro="">
      <xdr:nvCxnSpPr>
        <xdr:cNvPr id="950" name="直線コネクタ 949"/>
        <xdr:cNvCxnSpPr/>
      </xdr:nvCxnSpPr>
      <xdr:spPr>
        <a:xfrm flipV="1">
          <a:off x="18656300" y="184785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951" name="n_1aveValue【庁舎】&#10;一人当たり面積"/>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952" name="n_2aveValue【庁舎】&#10;一人当たり面積"/>
        <xdr:cNvSpPr txBox="1"/>
      </xdr:nvSpPr>
      <xdr:spPr>
        <a:xfrm>
          <a:off x="20199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953" name="n_3aveValue【庁舎】&#10;一人当たり面積"/>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954"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46282</xdr:rowOff>
    </xdr:from>
    <xdr:ext cx="469744" cy="259045"/>
    <xdr:sp macro="" textlink="">
      <xdr:nvSpPr>
        <xdr:cNvPr id="955" name="n_1mainValue【庁舎】&#10;一人当たり面積"/>
        <xdr:cNvSpPr txBox="1"/>
      </xdr:nvSpPr>
      <xdr:spPr>
        <a:xfrm>
          <a:off x="21075727" y="1856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49547</xdr:rowOff>
    </xdr:from>
    <xdr:ext cx="469744" cy="259045"/>
    <xdr:sp macro="" textlink="">
      <xdr:nvSpPr>
        <xdr:cNvPr id="956" name="n_2mainValue【庁舎】&#10;一人当たり面積"/>
        <xdr:cNvSpPr txBox="1"/>
      </xdr:nvSpPr>
      <xdr:spPr>
        <a:xfrm>
          <a:off x="20199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3827</xdr:rowOff>
    </xdr:from>
    <xdr:ext cx="469744" cy="259045"/>
    <xdr:sp macro="" textlink="">
      <xdr:nvSpPr>
        <xdr:cNvPr id="957" name="n_3mainValue【庁舎】&#10;一人当たり面積"/>
        <xdr:cNvSpPr txBox="1"/>
      </xdr:nvSpPr>
      <xdr:spPr>
        <a:xfrm>
          <a:off x="19310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7093</xdr:rowOff>
    </xdr:from>
    <xdr:ext cx="469744" cy="259045"/>
    <xdr:sp macro="" textlink="">
      <xdr:nvSpPr>
        <xdr:cNvPr id="958" name="n_4mainValue【庁舎】&#10;一人当たり面積"/>
        <xdr:cNvSpPr txBox="1"/>
      </xdr:nvSpPr>
      <xdr:spPr>
        <a:xfrm>
          <a:off x="18421427"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ほとんどの施設類型において，有形固定資産減価償却率類似団体を上回っている。その中でも類似団体平均よりも特に高くなっている施設は図書館，体育館，消防施設が挙げられる。</a:t>
          </a:r>
        </a:p>
        <a:p>
          <a:r>
            <a:rPr kumimoji="1" lang="ja-JP" altLang="en-US" sz="1300">
              <a:latin typeface="ＭＳ Ｐゴシック" panose="020B0600070205080204" pitchFamily="50" charset="-128"/>
              <a:ea typeface="ＭＳ Ｐゴシック" panose="020B0600070205080204" pitchFamily="50" charset="-128"/>
            </a:rPr>
            <a:t>・大橋記念図書館および市立体育館については，建築後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年以上が経過し，老朽化が進んでおり，今後，大規模な改修が必要と考えられる。</a:t>
          </a:r>
        </a:p>
        <a:p>
          <a:r>
            <a:rPr kumimoji="1" lang="ja-JP" altLang="en-US" sz="1300">
              <a:latin typeface="ＭＳ Ｐゴシック" panose="020B0600070205080204" pitchFamily="50" charset="-128"/>
              <a:ea typeface="ＭＳ Ｐゴシック" panose="020B0600070205080204" pitchFamily="50" charset="-128"/>
            </a:rPr>
            <a:t>・消防本部については建築後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年近く経過しており，その他消防団建物についても昭和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年前後に建築した建物が大半を占め，老朽化が進んでおり，建て替えや改修が今後の課題となっている。</a:t>
          </a:r>
        </a:p>
        <a:p>
          <a:r>
            <a:rPr kumimoji="1" lang="ja-JP" altLang="en-US" sz="1300">
              <a:latin typeface="ＭＳ Ｐゴシック" panose="020B0600070205080204" pitchFamily="50" charset="-128"/>
              <a:ea typeface="ＭＳ Ｐゴシック" panose="020B0600070205080204" pitchFamily="50" charset="-128"/>
            </a:rPr>
            <a:t>・本庁舎については，耐震性の問題から取り壊しを行い，新庁舎が令和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年度に完成した結果，有形固定資産減価償却率は飛躍的に改善する結果となった。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52,142
51,116
92.49
30,344,223
29,960,132
300,894
13,775,579
24,349,320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年度において</a:t>
          </a:r>
          <a:r>
            <a:rPr kumimoji="1" lang="en-US" altLang="ja-JP" sz="1100">
              <a:latin typeface="ＭＳ Ｐゴシック" panose="020B0600070205080204" pitchFamily="50" charset="-128"/>
              <a:ea typeface="ＭＳ Ｐゴシック" panose="020B0600070205080204" pitchFamily="50" charset="-128"/>
            </a:rPr>
            <a:t>0.84</a:t>
          </a:r>
          <a:r>
            <a:rPr kumimoji="1" lang="ja-JP" altLang="en-US" sz="1100">
              <a:latin typeface="ＭＳ Ｐゴシック" panose="020B0600070205080204" pitchFamily="50" charset="-128"/>
              <a:ea typeface="ＭＳ Ｐゴシック" panose="020B0600070205080204" pitchFamily="50" charset="-128"/>
            </a:rPr>
            <a:t>となり、類似団体平均を上回っている。主な要因としては、本市は臨海型の埋め立て工業地帯を有していることなどから、市税収入が類似団体に比べ多いためである。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22578</xdr:rowOff>
    </xdr:from>
    <xdr:to>
      <xdr:col>23</xdr:col>
      <xdr:colOff>133350</xdr:colOff>
      <xdr:row>41</xdr:row>
      <xdr:rowOff>35983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520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22578</xdr:rowOff>
    </xdr:from>
    <xdr:to>
      <xdr:col>19</xdr:col>
      <xdr:colOff>133350</xdr:colOff>
      <xdr:row>41</xdr:row>
      <xdr:rowOff>22578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5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22578</xdr:rowOff>
    </xdr:from>
    <xdr:to>
      <xdr:col>15</xdr:col>
      <xdr:colOff>82550</xdr:colOff>
      <xdr:row>41</xdr:row>
      <xdr:rowOff>22578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5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22578</xdr:rowOff>
    </xdr:from>
    <xdr:to>
      <xdr:col>11</xdr:col>
      <xdr:colOff>31750</xdr:colOff>
      <xdr:row>41</xdr:row>
      <xdr:rowOff>22578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5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1710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143228</xdr:rowOff>
    </xdr:from>
    <xdr:to>
      <xdr:col>19</xdr:col>
      <xdr:colOff>184150</xdr:colOff>
      <xdr:row>41</xdr:row>
      <xdr:rowOff>73378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83555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143228</xdr:rowOff>
    </xdr:from>
    <xdr:to>
      <xdr:col>15</xdr:col>
      <xdr:colOff>133350</xdr:colOff>
      <xdr:row>41</xdr:row>
      <xdr:rowOff>73378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83555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143228</xdr:rowOff>
    </xdr:from>
    <xdr:to>
      <xdr:col>11</xdr:col>
      <xdr:colOff>82550</xdr:colOff>
      <xdr:row>41</xdr:row>
      <xdr:rowOff>73378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83555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143228</xdr:rowOff>
    </xdr:from>
    <xdr:to>
      <xdr:col>7</xdr:col>
      <xdr:colOff>31750</xdr:colOff>
      <xdr:row>41</xdr:row>
      <xdr:rowOff>73378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83555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年度において</a:t>
          </a:r>
          <a:r>
            <a:rPr kumimoji="1" lang="en-US" altLang="ja-JP" sz="1100">
              <a:latin typeface="ＭＳ Ｐゴシック" panose="020B0600070205080204" pitchFamily="50" charset="-128"/>
              <a:ea typeface="ＭＳ Ｐゴシック" panose="020B0600070205080204" pitchFamily="50" charset="-128"/>
            </a:rPr>
            <a:t>86.8</a:t>
          </a:r>
          <a:r>
            <a:rPr kumimoji="1" lang="ja-JP" altLang="en-US" sz="1100">
              <a:latin typeface="ＭＳ Ｐゴシック" panose="020B0600070205080204" pitchFamily="50" charset="-128"/>
              <a:ea typeface="ＭＳ Ｐゴシック" panose="020B0600070205080204" pitchFamily="50" charset="-128"/>
            </a:rPr>
            <a:t>％となり、類似団体平均を下回っている。令和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年度の比率が前年度と比較して</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ポイント改善した主な要因としては、分子となる経常的経費充当一般財源が、扶助費や公債費の減などにより減少となったためである。今後、社会保障費の増大に伴う扶助費や介護保険特別会計への繰出金などの増加傾向が危惧されるが、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月に策定した「第６次坂出市行財政改革大綱」に基づき、市債発行の抑制などに取り組み、財政基盤の強化に努める。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143510</xdr:rowOff>
    </xdr:from>
    <xdr:to>
      <xdr:col>23</xdr:col>
      <xdr:colOff>133350</xdr:colOff>
      <xdr:row>62</xdr:row>
      <xdr:rowOff>140970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60196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23512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824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140970</xdr:rowOff>
    </xdr:from>
    <xdr:to>
      <xdr:col>19</xdr:col>
      <xdr:colOff>133350</xdr:colOff>
      <xdr:row>63</xdr:row>
      <xdr:rowOff>11747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77087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11747</xdr:rowOff>
    </xdr:from>
    <xdr:to>
      <xdr:col>15</xdr:col>
      <xdr:colOff>82550</xdr:colOff>
      <xdr:row>63</xdr:row>
      <xdr:rowOff>60007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81309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5715</xdr:rowOff>
    </xdr:from>
    <xdr:to>
      <xdr:col>11</xdr:col>
      <xdr:colOff>31750</xdr:colOff>
      <xdr:row>63</xdr:row>
      <xdr:rowOff>60007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807065"/>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92710</xdr:rowOff>
    </xdr:from>
    <xdr:to>
      <xdr:col>23</xdr:col>
      <xdr:colOff>184150</xdr:colOff>
      <xdr:row>62</xdr:row>
      <xdr:rowOff>22860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109237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90170</xdr:rowOff>
    </xdr:from>
    <xdr:to>
      <xdr:col>19</xdr:col>
      <xdr:colOff>184150</xdr:colOff>
      <xdr:row>63</xdr:row>
      <xdr:rowOff>20320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132397</xdr:rowOff>
    </xdr:from>
    <xdr:to>
      <xdr:col>15</xdr:col>
      <xdr:colOff>133350</xdr:colOff>
      <xdr:row>63</xdr:row>
      <xdr:rowOff>62547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72724</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53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9207</xdr:rowOff>
    </xdr:from>
    <xdr:to>
      <xdr:col>11</xdr:col>
      <xdr:colOff>82550</xdr:colOff>
      <xdr:row>63</xdr:row>
      <xdr:rowOff>110807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120984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126365</xdr:rowOff>
    </xdr:from>
    <xdr:to>
      <xdr:col>7</xdr:col>
      <xdr:colOff>31750</xdr:colOff>
      <xdr:row>63</xdr:row>
      <xdr:rowOff>56515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66692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[153,439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年度において</a:t>
          </a:r>
          <a:r>
            <a:rPr kumimoji="1" lang="en-US" altLang="ja-JP" sz="1100">
              <a:latin typeface="ＭＳ Ｐゴシック" panose="020B0600070205080204" pitchFamily="50" charset="-128"/>
              <a:ea typeface="ＭＳ Ｐゴシック" panose="020B0600070205080204" pitchFamily="50" charset="-128"/>
            </a:rPr>
            <a:t>153,439</a:t>
          </a:r>
          <a:r>
            <a:rPr kumimoji="1" lang="ja-JP" altLang="en-US" sz="1100">
              <a:latin typeface="ＭＳ Ｐゴシック" panose="020B0600070205080204" pitchFamily="50" charset="-128"/>
              <a:ea typeface="ＭＳ Ｐゴシック" panose="020B0600070205080204" pitchFamily="50" charset="-128"/>
            </a:rPr>
            <a:t>円となり、前年度と比較して</a:t>
          </a:r>
          <a:r>
            <a:rPr kumimoji="1" lang="en-US" altLang="ja-JP" sz="1100">
              <a:latin typeface="ＭＳ Ｐゴシック" panose="020B0600070205080204" pitchFamily="50" charset="-128"/>
              <a:ea typeface="ＭＳ Ｐゴシック" panose="020B0600070205080204" pitchFamily="50" charset="-128"/>
            </a:rPr>
            <a:t>12,416</a:t>
          </a:r>
          <a:r>
            <a:rPr kumimoji="1" lang="ja-JP" altLang="en-US" sz="1100">
              <a:latin typeface="ＭＳ Ｐゴシック" panose="020B0600070205080204" pitchFamily="50" charset="-128"/>
              <a:ea typeface="ＭＳ Ｐゴシック" panose="020B0600070205080204" pitchFamily="50" charset="-128"/>
            </a:rPr>
            <a:t>円増加し、類似団体平均より若干高い。本市は、良質なサービスを提供するため直営にて実施している業務があることや消防事務において他町から委託を受けていることにより職員数が類似団体に比べ多いためであ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71729</xdr:rowOff>
    </xdr:from>
    <xdr:to>
      <xdr:col>23</xdr:col>
      <xdr:colOff>133350</xdr:colOff>
      <xdr:row>83</xdr:row>
      <xdr:rowOff>144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30629"/>
          <a:ext cx="838200" cy="9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15319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02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20154</xdr:rowOff>
    </xdr:from>
    <xdr:to>
      <xdr:col>19</xdr:col>
      <xdr:colOff>133350</xdr:colOff>
      <xdr:row>82</xdr:row>
      <xdr:rowOff>71729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79054"/>
          <a:ext cx="889000" cy="5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31608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74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143521</xdr:rowOff>
    </xdr:from>
    <xdr:to>
      <xdr:col>15</xdr:col>
      <xdr:colOff>82550</xdr:colOff>
      <xdr:row>82</xdr:row>
      <xdr:rowOff>20154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30971"/>
          <a:ext cx="889000" cy="4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3466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122093</xdr:rowOff>
    </xdr:from>
    <xdr:to>
      <xdr:col>11</xdr:col>
      <xdr:colOff>31750</xdr:colOff>
      <xdr:row>81</xdr:row>
      <xdr:rowOff>143521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09543"/>
          <a:ext cx="889000" cy="2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7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120794</xdr:rowOff>
    </xdr:from>
    <xdr:to>
      <xdr:col>23</xdr:col>
      <xdr:colOff>184150</xdr:colOff>
      <xdr:row>83</xdr:row>
      <xdr:rowOff>50944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92871</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15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20929</xdr:rowOff>
    </xdr:from>
    <xdr:to>
      <xdr:col>19</xdr:col>
      <xdr:colOff>184150</xdr:colOff>
      <xdr:row>82</xdr:row>
      <xdr:rowOff>122529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7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107306</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166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140804</xdr:rowOff>
    </xdr:from>
    <xdr:to>
      <xdr:col>15</xdr:col>
      <xdr:colOff>133350</xdr:colOff>
      <xdr:row>82</xdr:row>
      <xdr:rowOff>70954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2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55731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1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92721</xdr:rowOff>
    </xdr:from>
    <xdr:to>
      <xdr:col>11</xdr:col>
      <xdr:colOff>82550</xdr:colOff>
      <xdr:row>82</xdr:row>
      <xdr:rowOff>22871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8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7648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06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71293</xdr:rowOff>
    </xdr:from>
    <xdr:to>
      <xdr:col>7</xdr:col>
      <xdr:colOff>31750</xdr:colOff>
      <xdr:row>82</xdr:row>
      <xdr:rowOff>1443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5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11620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2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日現在において</a:t>
          </a:r>
          <a:r>
            <a:rPr kumimoji="1" lang="en-US" altLang="ja-JP" sz="1100">
              <a:latin typeface="ＭＳ Ｐゴシック" panose="020B0600070205080204" pitchFamily="50" charset="-128"/>
              <a:ea typeface="ＭＳ Ｐゴシック" panose="020B0600070205080204" pitchFamily="50" charset="-128"/>
            </a:rPr>
            <a:t>99.9</a:t>
          </a:r>
          <a:r>
            <a:rPr kumimoji="1" lang="ja-JP" altLang="en-US" sz="1100">
              <a:latin typeface="ＭＳ Ｐゴシック" panose="020B0600070205080204" pitchFamily="50" charset="-128"/>
              <a:ea typeface="ＭＳ Ｐゴシック" panose="020B0600070205080204" pitchFamily="50" charset="-128"/>
            </a:rPr>
            <a:t>と類似団体平均より高い。本市の給与については、国家公務員の取り扱いに準じつつ、香川県、近隣市町の動向を見守りながら、その適正化に取り組んできた。平成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月には平均</a:t>
          </a:r>
          <a:r>
            <a:rPr kumimoji="1" lang="en-US" altLang="ja-JP" sz="1100">
              <a:latin typeface="ＭＳ Ｐゴシック" panose="020B0600070205080204" pitchFamily="50" charset="-128"/>
              <a:ea typeface="ＭＳ Ｐゴシック" panose="020B0600070205080204" pitchFamily="50" charset="-128"/>
            </a:rPr>
            <a:t>4.8</a:t>
          </a:r>
          <a:r>
            <a:rPr kumimoji="1" lang="ja-JP" altLang="en-US" sz="1100">
              <a:latin typeface="ＭＳ Ｐゴシック" panose="020B0600070205080204" pitchFamily="50" charset="-128"/>
              <a:ea typeface="ＭＳ Ｐゴシック" panose="020B0600070205080204" pitchFamily="50" charset="-128"/>
            </a:rPr>
            <a:t>％の給与水準引き下げや査定昇給制度の導入などを柱とした給与構造改革を実施し、給与の適正化に努めてきたところである。その結果、ラスパイレス指数は、昭和</a:t>
          </a:r>
          <a:r>
            <a:rPr kumimoji="1" lang="en-US" altLang="ja-JP" sz="1100">
              <a:latin typeface="ＭＳ Ｐゴシック" panose="020B0600070205080204" pitchFamily="50" charset="-128"/>
              <a:ea typeface="ＭＳ Ｐゴシック" panose="020B0600070205080204" pitchFamily="50" charset="-128"/>
            </a:rPr>
            <a:t>61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日現在の</a:t>
          </a:r>
          <a:r>
            <a:rPr kumimoji="1" lang="en-US" altLang="ja-JP" sz="1100">
              <a:latin typeface="ＭＳ Ｐゴシック" panose="020B0600070205080204" pitchFamily="50" charset="-128"/>
              <a:ea typeface="ＭＳ Ｐゴシック" panose="020B0600070205080204" pitchFamily="50" charset="-128"/>
            </a:rPr>
            <a:t>105.2</a:t>
          </a:r>
          <a:r>
            <a:rPr kumimoji="1" lang="ja-JP" altLang="en-US" sz="1100">
              <a:latin typeface="ＭＳ Ｐゴシック" panose="020B0600070205080204" pitchFamily="50" charset="-128"/>
              <a:ea typeface="ＭＳ Ｐゴシック" panose="020B0600070205080204" pitchFamily="50" charset="-128"/>
            </a:rPr>
            <a:t>から下がり始め、平成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日には</a:t>
          </a:r>
          <a:r>
            <a:rPr kumimoji="1" lang="en-US" altLang="ja-JP" sz="1100">
              <a:latin typeface="ＭＳ Ｐゴシック" panose="020B0600070205080204" pitchFamily="50" charset="-128"/>
              <a:ea typeface="ＭＳ Ｐゴシック" panose="020B0600070205080204" pitchFamily="50" charset="-128"/>
            </a:rPr>
            <a:t>98.1</a:t>
          </a:r>
          <a:r>
            <a:rPr kumimoji="1" lang="ja-JP" altLang="en-US" sz="1100">
              <a:latin typeface="ＭＳ Ｐゴシック" panose="020B0600070205080204" pitchFamily="50" charset="-128"/>
              <a:ea typeface="ＭＳ Ｐゴシック" panose="020B0600070205080204" pitchFamily="50" charset="-128"/>
            </a:rPr>
            <a:t>となり、国家公務員を下回る水準まで低減した。平成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月以降は、国との給与構造改革実施時期の相違の影響などにより若干上昇したものの、今後、人事評価制度の厳格な運用などにより、さらなる給与の適正化を推進する。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165805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7256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165805</xdr:rowOff>
    </xdr:from>
    <xdr:to>
      <xdr:col>77</xdr:col>
      <xdr:colOff>44450</xdr:colOff>
      <xdr:row>86</xdr:row>
      <xdr:rowOff>115005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73905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115005</xdr:rowOff>
    </xdr:from>
    <xdr:to>
      <xdr:col>72</xdr:col>
      <xdr:colOff>203200</xdr:colOff>
      <xdr:row>86</xdr:row>
      <xdr:rowOff>115005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859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115005</xdr:rowOff>
    </xdr:from>
    <xdr:to>
      <xdr:col>68</xdr:col>
      <xdr:colOff>152400</xdr:colOff>
      <xdr:row>86</xdr:row>
      <xdr:rowOff>128411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85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115005</xdr:rowOff>
    </xdr:from>
    <xdr:to>
      <xdr:col>77</xdr:col>
      <xdr:colOff>95250</xdr:colOff>
      <xdr:row>86</xdr:row>
      <xdr:rowOff>45155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29932</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77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64205</xdr:rowOff>
    </xdr:from>
    <xdr:to>
      <xdr:col>73</xdr:col>
      <xdr:colOff>44450</xdr:colOff>
      <xdr:row>86</xdr:row>
      <xdr:rowOff>165805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150582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64205</xdr:rowOff>
    </xdr:from>
    <xdr:to>
      <xdr:col>68</xdr:col>
      <xdr:colOff>203200</xdr:colOff>
      <xdr:row>86</xdr:row>
      <xdr:rowOff>165805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150582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163988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日現在の職員数は人口</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人当たり</a:t>
          </a:r>
          <a:r>
            <a:rPr kumimoji="1" lang="en-US" altLang="ja-JP" sz="1100">
              <a:latin typeface="ＭＳ Ｐゴシック" panose="020B0600070205080204" pitchFamily="50" charset="-128"/>
              <a:ea typeface="ＭＳ Ｐゴシック" panose="020B0600070205080204" pitchFamily="50" charset="-128"/>
            </a:rPr>
            <a:t>9.65</a:t>
          </a:r>
          <a:r>
            <a:rPr kumimoji="1" lang="ja-JP" altLang="en-US" sz="1100">
              <a:latin typeface="ＭＳ Ｐゴシック" panose="020B0600070205080204" pitchFamily="50" charset="-128"/>
              <a:ea typeface="ＭＳ Ｐゴシック" panose="020B0600070205080204" pitchFamily="50" charset="-128"/>
            </a:rPr>
            <a:t>人となり、類似団体平均より多い。本市の職員数については、定員適正化計画に基づき中・長期的な定員管理を行い、平成</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月時点で</a:t>
          </a:r>
          <a:r>
            <a:rPr kumimoji="1" lang="en-US" altLang="ja-JP" sz="1100">
              <a:latin typeface="ＭＳ Ｐゴシック" panose="020B0600070205080204" pitchFamily="50" charset="-128"/>
              <a:ea typeface="ＭＳ Ｐゴシック" panose="020B0600070205080204" pitchFamily="50" charset="-128"/>
            </a:rPr>
            <a:t>839</a:t>
          </a:r>
          <a:r>
            <a:rPr kumimoji="1" lang="ja-JP" altLang="en-US" sz="1100">
              <a:latin typeface="ＭＳ Ｐゴシック" panose="020B0600070205080204" pitchFamily="50" charset="-128"/>
              <a:ea typeface="ＭＳ Ｐゴシック" panose="020B0600070205080204" pitchFamily="50" charset="-128"/>
            </a:rPr>
            <a:t>人であった普通会計等の職員数は、平成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月時点では</a:t>
          </a:r>
          <a:r>
            <a:rPr kumimoji="1" lang="en-US" altLang="ja-JP" sz="1100">
              <a:latin typeface="ＭＳ Ｐゴシック" panose="020B0600070205080204" pitchFamily="50" charset="-128"/>
              <a:ea typeface="ＭＳ Ｐゴシック" panose="020B0600070205080204" pitchFamily="50" charset="-128"/>
            </a:rPr>
            <a:t>503</a:t>
          </a:r>
          <a:r>
            <a:rPr kumimoji="1" lang="ja-JP" altLang="en-US" sz="1100">
              <a:latin typeface="ＭＳ Ｐゴシック" panose="020B0600070205080204" pitchFamily="50" charset="-128"/>
              <a:ea typeface="ＭＳ Ｐゴシック" panose="020B0600070205080204" pitchFamily="50" charset="-128"/>
            </a:rPr>
            <a:t>人へと</a:t>
          </a:r>
          <a:r>
            <a:rPr kumimoji="1" lang="en-US" altLang="ja-JP" sz="1100">
              <a:latin typeface="ＭＳ Ｐゴシック" panose="020B0600070205080204" pitchFamily="50" charset="-128"/>
              <a:ea typeface="ＭＳ Ｐゴシック" panose="020B0600070205080204" pitchFamily="50" charset="-128"/>
            </a:rPr>
            <a:t>336</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40.0</a:t>
          </a:r>
          <a:r>
            <a:rPr kumimoji="1" lang="ja-JP" altLang="en-US" sz="1100">
              <a:latin typeface="ＭＳ Ｐゴシック" panose="020B0600070205080204" pitchFamily="50" charset="-128"/>
              <a:ea typeface="ＭＳ Ｐゴシック" panose="020B0600070205080204" pitchFamily="50" charset="-128"/>
            </a:rPr>
            <a:t>％）の削減を図り計画を概ね達成し、令和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月現在では</a:t>
          </a:r>
          <a:r>
            <a:rPr kumimoji="1" lang="en-US" altLang="ja-JP" sz="1100">
              <a:latin typeface="ＭＳ Ｐゴシック" panose="020B0600070205080204" pitchFamily="50" charset="-128"/>
              <a:ea typeface="ＭＳ Ｐゴシック" panose="020B0600070205080204" pitchFamily="50" charset="-128"/>
            </a:rPr>
            <a:t>497</a:t>
          </a:r>
          <a:r>
            <a:rPr kumimoji="1" lang="ja-JP" altLang="en-US" sz="1100">
              <a:latin typeface="ＭＳ Ｐゴシック" panose="020B0600070205080204" pitchFamily="50" charset="-128"/>
              <a:ea typeface="ＭＳ Ｐゴシック" panose="020B0600070205080204" pitchFamily="50" charset="-128"/>
            </a:rPr>
            <a:t>人となっている。計画終了後は、同計画での目標職員数</a:t>
          </a:r>
          <a:r>
            <a:rPr kumimoji="1" lang="en-US" altLang="ja-JP" sz="1100">
              <a:latin typeface="ＭＳ Ｐゴシック" panose="020B0600070205080204" pitchFamily="50" charset="-128"/>
              <a:ea typeface="ＭＳ Ｐゴシック" panose="020B0600070205080204" pitchFamily="50" charset="-128"/>
            </a:rPr>
            <a:t>500</a:t>
          </a:r>
          <a:r>
            <a:rPr kumimoji="1" lang="ja-JP" altLang="en-US" sz="1100">
              <a:latin typeface="ＭＳ Ｐゴシック" panose="020B0600070205080204" pitchFamily="50" charset="-128"/>
              <a:ea typeface="ＭＳ Ｐゴシック" panose="020B0600070205080204" pitchFamily="50" charset="-128"/>
            </a:rPr>
            <a:t>人を基本とし、財政状況・類似団体との比較・行政需要の見通しや事務事業のあり方、民間委託の状況等を踏まえるとともに、年齢構成の平準化と人事の新陳代謝、また、再任用職員等の任用状況も考慮し、長期的な視点に立って適正な定員管理を推進す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105728</xdr:rowOff>
    </xdr:from>
    <xdr:to>
      <xdr:col>81</xdr:col>
      <xdr:colOff>44450</xdr:colOff>
      <xdr:row>64</xdr:row>
      <xdr:rowOff>153988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107852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163530</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45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25294</xdr:rowOff>
    </xdr:from>
    <xdr:to>
      <xdr:col>77</xdr:col>
      <xdr:colOff>44450</xdr:colOff>
      <xdr:row>64</xdr:row>
      <xdr:rowOff>105728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998094"/>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107438</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94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25294</xdr:rowOff>
    </xdr:from>
    <xdr:to>
      <xdr:col>72</xdr:col>
      <xdr:colOff>203200</xdr:colOff>
      <xdr:row>64</xdr:row>
      <xdr:rowOff>63500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0998094"/>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89340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63500</xdr:rowOff>
    </xdr:from>
    <xdr:to>
      <xdr:col>68</xdr:col>
      <xdr:colOff>152400</xdr:colOff>
      <xdr:row>64</xdr:row>
      <xdr:rowOff>67521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103630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75265</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69232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103188</xdr:rowOff>
    </xdr:from>
    <xdr:to>
      <xdr:col>81</xdr:col>
      <xdr:colOff>95250</xdr:colOff>
      <xdr:row>65</xdr:row>
      <xdr:rowOff>33338</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10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75265</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104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54928</xdr:rowOff>
    </xdr:from>
    <xdr:to>
      <xdr:col>77</xdr:col>
      <xdr:colOff>95250</xdr:colOff>
      <xdr:row>64</xdr:row>
      <xdr:rowOff>156528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141305</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111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145944</xdr:rowOff>
    </xdr:from>
    <xdr:to>
      <xdr:col>73</xdr:col>
      <xdr:colOff>44450</xdr:colOff>
      <xdr:row>64</xdr:row>
      <xdr:rowOff>76094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9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60871</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103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12700</xdr:rowOff>
    </xdr:from>
    <xdr:to>
      <xdr:col>68</xdr:col>
      <xdr:colOff>203200</xdr:colOff>
      <xdr:row>64</xdr:row>
      <xdr:rowOff>114300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99077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16721</xdr:rowOff>
    </xdr:from>
    <xdr:to>
      <xdr:col>64</xdr:col>
      <xdr:colOff>152400</xdr:colOff>
      <xdr:row>64</xdr:row>
      <xdr:rowOff>118321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103098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年度において</a:t>
          </a:r>
          <a:r>
            <a:rPr kumimoji="1" lang="en-US" altLang="ja-JP" sz="1100">
              <a:latin typeface="ＭＳ Ｐゴシック" panose="020B0600070205080204" pitchFamily="50" charset="-128"/>
              <a:ea typeface="ＭＳ Ｐゴシック" panose="020B0600070205080204" pitchFamily="50" charset="-128"/>
            </a:rPr>
            <a:t>9.4</a:t>
          </a:r>
          <a:r>
            <a:rPr kumimoji="1" lang="ja-JP" altLang="en-US" sz="1100">
              <a:latin typeface="ＭＳ Ｐゴシック" panose="020B0600070205080204" pitchFamily="50" charset="-128"/>
              <a:ea typeface="ＭＳ Ｐゴシック" panose="020B0600070205080204" pitchFamily="50" charset="-128"/>
            </a:rPr>
            <a:t>％となり、前年度と比較して</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ポイント改善したものの、類似団体平均より高い。主な要因としては、平成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まで実施した坂出駅周辺整備主要プロジェクト等の大規模な建設事業および土地開発公社経営健全化などに係る公債費の増嵩、また病院事業会計への新病院建設に伴う多額の繰出金などが影響している。今後とも、事業の厳しい取捨選択を行い、地方債の発行を抑制し、公債費負担の軽減に努め、実質公債費比率が</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％を超えないように努める。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138938</xdr:rowOff>
    </xdr:from>
    <xdr:to>
      <xdr:col>81</xdr:col>
      <xdr:colOff>44450</xdr:colOff>
      <xdr:row>42</xdr:row>
      <xdr:rowOff>73660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7168388"/>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158005</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73660</xdr:rowOff>
    </xdr:from>
    <xdr:to>
      <xdr:col>77</xdr:col>
      <xdr:colOff>44450</xdr:colOff>
      <xdr:row>42</xdr:row>
      <xdr:rowOff>121920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2745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121920</xdr:rowOff>
    </xdr:from>
    <xdr:to>
      <xdr:col>72</xdr:col>
      <xdr:colOff>203200</xdr:colOff>
      <xdr:row>43</xdr:row>
      <xdr:rowOff>18034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32282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18034</xdr:rowOff>
    </xdr:from>
    <xdr:to>
      <xdr:col>68</xdr:col>
      <xdr:colOff>152400</xdr:colOff>
      <xdr:row>43</xdr:row>
      <xdr:rowOff>66294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39038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88138</xdr:rowOff>
    </xdr:from>
    <xdr:to>
      <xdr:col>81</xdr:col>
      <xdr:colOff>95250</xdr:colOff>
      <xdr:row>42</xdr:row>
      <xdr:rowOff>18288</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60215</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22860</xdr:rowOff>
    </xdr:from>
    <xdr:to>
      <xdr:col>77</xdr:col>
      <xdr:colOff>95250</xdr:colOff>
      <xdr:row>42</xdr:row>
      <xdr:rowOff>124460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71120</xdr:rowOff>
    </xdr:from>
    <xdr:to>
      <xdr:col>73</xdr:col>
      <xdr:colOff>44450</xdr:colOff>
      <xdr:row>43</xdr:row>
      <xdr:rowOff>1270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157497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138684</xdr:rowOff>
    </xdr:from>
    <xdr:to>
      <xdr:col>68</xdr:col>
      <xdr:colOff>203200</xdr:colOff>
      <xdr:row>43</xdr:row>
      <xdr:rowOff>68834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53611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42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15494</xdr:rowOff>
    </xdr:from>
    <xdr:to>
      <xdr:col>64</xdr:col>
      <xdr:colOff>152400</xdr:colOff>
      <xdr:row>43</xdr:row>
      <xdr:rowOff>117094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101871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年度において</a:t>
          </a:r>
          <a:r>
            <a:rPr kumimoji="1" lang="en-US" altLang="ja-JP" sz="1100">
              <a:latin typeface="ＭＳ Ｐゴシック" panose="020B0600070205080204" pitchFamily="50" charset="-128"/>
              <a:ea typeface="ＭＳ Ｐゴシック" panose="020B0600070205080204" pitchFamily="50" charset="-128"/>
            </a:rPr>
            <a:t>82.8</a:t>
          </a:r>
          <a:r>
            <a:rPr kumimoji="1" lang="ja-JP" altLang="en-US" sz="1100">
              <a:latin typeface="ＭＳ Ｐゴシック" panose="020B0600070205080204" pitchFamily="50" charset="-128"/>
              <a:ea typeface="ＭＳ Ｐゴシック" panose="020B0600070205080204" pitchFamily="50" charset="-128"/>
            </a:rPr>
            <a:t>％となり、前年度と比較して</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ポイント改善したものの、類似団体平均より高い。主な要因としては、職員数が類似団体に比べ多いことにより退職手当負担見込額が大きいことなどが考えられる。また、将来負担額の中で一番大きな割合を占めている地方債残高については、学校給食センター整備事業等に伴い、今後市債残高の増嵩が見込まれるが、臨時財政対策債を除く一般会計の市債発行を抑制し、市債残高（臨時財政対策債を除く）が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年度末で</a:t>
          </a:r>
          <a:r>
            <a:rPr kumimoji="1" lang="en-US" altLang="ja-JP" sz="1100">
              <a:latin typeface="ＭＳ Ｐゴシック" panose="020B0600070205080204" pitchFamily="50" charset="-128"/>
              <a:ea typeface="ＭＳ Ｐゴシック" panose="020B0600070205080204" pitchFamily="50" charset="-128"/>
            </a:rPr>
            <a:t>140</a:t>
          </a:r>
          <a:r>
            <a:rPr kumimoji="1" lang="ja-JP" altLang="en-US" sz="1100">
              <a:latin typeface="ＭＳ Ｐゴシック" panose="020B0600070205080204" pitchFamily="50" charset="-128"/>
              <a:ea typeface="ＭＳ Ｐゴシック" panose="020B0600070205080204" pitchFamily="50" charset="-128"/>
            </a:rPr>
            <a:t>億円程度（令和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年度末約</a:t>
          </a:r>
          <a:r>
            <a:rPr kumimoji="1" lang="en-US" altLang="ja-JP" sz="1100">
              <a:latin typeface="ＭＳ Ｐゴシック" panose="020B0600070205080204" pitchFamily="50" charset="-128"/>
              <a:ea typeface="ＭＳ Ｐゴシック" panose="020B0600070205080204" pitchFamily="50" charset="-128"/>
            </a:rPr>
            <a:t>125</a:t>
          </a:r>
          <a:r>
            <a:rPr kumimoji="1" lang="ja-JP" altLang="en-US" sz="1100">
              <a:latin typeface="ＭＳ Ｐゴシック" panose="020B0600070205080204" pitchFamily="50" charset="-128"/>
              <a:ea typeface="ＭＳ Ｐゴシック" panose="020B0600070205080204" pitchFamily="50" charset="-128"/>
            </a:rPr>
            <a:t>億円）となることを目指していく。</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122005</xdr:rowOff>
    </xdr:from>
    <xdr:to>
      <xdr:col>81</xdr:col>
      <xdr:colOff>44450</xdr:colOff>
      <xdr:row>17</xdr:row>
      <xdr:rowOff>152569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3036655"/>
          <a:ext cx="8382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137981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366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85005</xdr:rowOff>
    </xdr:from>
    <xdr:to>
      <xdr:col>77</xdr:col>
      <xdr:colOff>44450</xdr:colOff>
      <xdr:row>17</xdr:row>
      <xdr:rowOff>152569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5290800" y="2999655"/>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85005</xdr:rowOff>
    </xdr:from>
    <xdr:to>
      <xdr:col>72</xdr:col>
      <xdr:colOff>203200</xdr:colOff>
      <xdr:row>17</xdr:row>
      <xdr:rowOff>111548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999655"/>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111548</xdr:rowOff>
    </xdr:from>
    <xdr:to>
      <xdr:col>68</xdr:col>
      <xdr:colOff>152400</xdr:colOff>
      <xdr:row>17</xdr:row>
      <xdr:rowOff>166243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512800" y="3026198"/>
          <a:ext cx="8890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71205</xdr:rowOff>
    </xdr:from>
    <xdr:to>
      <xdr:col>81</xdr:col>
      <xdr:colOff>95250</xdr:colOff>
      <xdr:row>18</xdr:row>
      <xdr:rowOff>1355</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98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43282</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957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101769</xdr:rowOff>
    </xdr:from>
    <xdr:to>
      <xdr:col>77</xdr:col>
      <xdr:colOff>95250</xdr:colOff>
      <xdr:row>18</xdr:row>
      <xdr:rowOff>31919</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301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16696</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310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34205</xdr:rowOff>
    </xdr:from>
    <xdr:to>
      <xdr:col>73</xdr:col>
      <xdr:colOff>44450</xdr:colOff>
      <xdr:row>17</xdr:row>
      <xdr:rowOff>135805</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9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120582</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303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60748</xdr:rowOff>
    </xdr:from>
    <xdr:to>
      <xdr:col>68</xdr:col>
      <xdr:colOff>203200</xdr:colOff>
      <xdr:row>17</xdr:row>
      <xdr:rowOff>162348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97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147125</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306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115443</xdr:rowOff>
    </xdr:from>
    <xdr:to>
      <xdr:col>64</xdr:col>
      <xdr:colOff>152400</xdr:colOff>
      <xdr:row>18</xdr:row>
      <xdr:rowOff>45593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303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30370</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311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52,142
51,116
92.49
30,344,223
29,960,132
300,894
13,775,579
24,349,320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人件費に係る経常収支比率は、令和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年度において</a:t>
          </a:r>
          <a:r>
            <a:rPr kumimoji="1" lang="en-US" altLang="ja-JP" sz="900">
              <a:latin typeface="ＭＳ Ｐゴシック" panose="020B0600070205080204" pitchFamily="50" charset="-128"/>
              <a:ea typeface="ＭＳ Ｐゴシック" panose="020B0600070205080204" pitchFamily="50" charset="-128"/>
            </a:rPr>
            <a:t>29.5</a:t>
          </a:r>
          <a:r>
            <a:rPr kumimoji="1" lang="ja-JP" altLang="en-US" sz="900">
              <a:latin typeface="ＭＳ Ｐゴシック" panose="020B0600070205080204" pitchFamily="50" charset="-128"/>
              <a:ea typeface="ＭＳ Ｐゴシック" panose="020B0600070205080204" pitchFamily="50" charset="-128"/>
            </a:rPr>
            <a:t>％となり、前年度と比較して</a:t>
          </a:r>
          <a:r>
            <a:rPr kumimoji="1" lang="en-US" altLang="ja-JP" sz="900">
              <a:latin typeface="ＭＳ Ｐゴシック" panose="020B0600070205080204" pitchFamily="50" charset="-128"/>
              <a:ea typeface="ＭＳ Ｐゴシック" panose="020B0600070205080204" pitchFamily="50" charset="-128"/>
            </a:rPr>
            <a:t>0.1</a:t>
          </a:r>
          <a:r>
            <a:rPr kumimoji="1" lang="ja-JP" altLang="en-US" sz="900">
              <a:latin typeface="ＭＳ Ｐゴシック" panose="020B0600070205080204" pitchFamily="50" charset="-128"/>
              <a:ea typeface="ＭＳ Ｐゴシック" panose="020B0600070205080204" pitchFamily="50" charset="-128"/>
            </a:rPr>
            <a:t>ポイント上昇し、類似団体平均より高い。主な要因としては、良質なサービスを提供するため直営にて実施している業務があることや消防事務において他町から委託を受けていることにより職員数が類似団体に比べ多いことなどが挙げられる。退職手当は、これまで支給率の見直しや退職時の特別昇給の廃止などを実施し適正な支給に努めており、また、退職手当を除く人件費についても、随時給与制度の見直しを実施し、適正な給与水準の維持に努めているところであり減少傾向にある。今後とも、財政状況・類似団体との比較・行政需要の見通しや事務事業のあり方、民間委託の状況等を踏まえるとともに、年齢構成の平準化と人事の新陳代謝、また、再任用職員等の任用状況も考慮し、長期的な視点に立って適正な定員管理を推進す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72136</xdr:rowOff>
    </xdr:from>
    <xdr:to>
      <xdr:col>24</xdr:col>
      <xdr:colOff>25400</xdr:colOff>
      <xdr:row>38</xdr:row>
      <xdr:rowOff>81280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872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168165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72136</xdr:rowOff>
    </xdr:from>
    <xdr:to>
      <xdr:col>19</xdr:col>
      <xdr:colOff>187325</xdr:colOff>
      <xdr:row>39</xdr:row>
      <xdr:rowOff>83566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8723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34815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56134</xdr:rowOff>
    </xdr:from>
    <xdr:to>
      <xdr:col>15</xdr:col>
      <xdr:colOff>98425</xdr:colOff>
      <xdr:row>39</xdr:row>
      <xdr:rowOff>83566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7426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34815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56134</xdr:rowOff>
    </xdr:from>
    <xdr:to>
      <xdr:col>11</xdr:col>
      <xdr:colOff>9525</xdr:colOff>
      <xdr:row>39</xdr:row>
      <xdr:rowOff>83566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7426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34815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30480</xdr:rowOff>
    </xdr:from>
    <xdr:to>
      <xdr:col>24</xdr:col>
      <xdr:colOff>76200</xdr:colOff>
      <xdr:row>38</xdr:row>
      <xdr:rowOff>132080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2557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21336</xdr:rowOff>
    </xdr:from>
    <xdr:to>
      <xdr:col>20</xdr:col>
      <xdr:colOff>38100</xdr:colOff>
      <xdr:row>38</xdr:row>
      <xdr:rowOff>122936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107713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2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32766</xdr:rowOff>
    </xdr:from>
    <xdr:to>
      <xdr:col>15</xdr:col>
      <xdr:colOff>149225</xdr:colOff>
      <xdr:row>39</xdr:row>
      <xdr:rowOff>134366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119143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5334</xdr:rowOff>
    </xdr:from>
    <xdr:to>
      <xdr:col>11</xdr:col>
      <xdr:colOff>60325</xdr:colOff>
      <xdr:row>39</xdr:row>
      <xdr:rowOff>106934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91711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32766</xdr:rowOff>
    </xdr:from>
    <xdr:to>
      <xdr:col>6</xdr:col>
      <xdr:colOff>171450</xdr:colOff>
      <xdr:row>39</xdr:row>
      <xdr:rowOff>134366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119143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物件費に係る経常収支比率は、令和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年度において</a:t>
          </a:r>
          <a:r>
            <a:rPr kumimoji="1" lang="en-US" altLang="ja-JP" sz="900">
              <a:latin typeface="ＭＳ Ｐゴシック" panose="020B0600070205080204" pitchFamily="50" charset="-128"/>
              <a:ea typeface="ＭＳ Ｐゴシック" panose="020B0600070205080204" pitchFamily="50" charset="-128"/>
            </a:rPr>
            <a:t>9.3</a:t>
          </a:r>
          <a:r>
            <a:rPr kumimoji="1" lang="ja-JP" altLang="en-US" sz="900">
              <a:latin typeface="ＭＳ Ｐゴシック" panose="020B0600070205080204" pitchFamily="50" charset="-128"/>
              <a:ea typeface="ＭＳ Ｐゴシック" panose="020B0600070205080204" pitchFamily="50" charset="-128"/>
            </a:rPr>
            <a:t>％となり、前年度と比較して</a:t>
          </a:r>
          <a:r>
            <a:rPr kumimoji="1" lang="en-US" altLang="ja-JP" sz="900">
              <a:latin typeface="ＭＳ Ｐゴシック" panose="020B0600070205080204" pitchFamily="50" charset="-128"/>
              <a:ea typeface="ＭＳ Ｐゴシック" panose="020B0600070205080204" pitchFamily="50" charset="-128"/>
            </a:rPr>
            <a:t>0.6</a:t>
          </a:r>
          <a:r>
            <a:rPr kumimoji="1" lang="ja-JP" altLang="en-US" sz="900">
              <a:latin typeface="ＭＳ Ｐゴシック" panose="020B0600070205080204" pitchFamily="50" charset="-128"/>
              <a:ea typeface="ＭＳ Ｐゴシック" panose="020B0600070205080204" pitchFamily="50" charset="-128"/>
            </a:rPr>
            <a:t>ポイント上昇したものの、類似団体内で</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番目に低い水準にある。これは平成</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年度から独自に行財政改革に取り組み、公共施設の管理委託内容の見直し、民営化、また幼稚園・小学校の統廃合等を進めてきた結果である。今後とも平成</a:t>
          </a:r>
          <a:r>
            <a:rPr kumimoji="1" lang="en-US" altLang="ja-JP" sz="900">
              <a:latin typeface="ＭＳ Ｐゴシック" panose="020B0600070205080204" pitchFamily="50" charset="-128"/>
              <a:ea typeface="ＭＳ Ｐゴシック" panose="020B0600070205080204" pitchFamily="50" charset="-128"/>
            </a:rPr>
            <a:t>31</a:t>
          </a:r>
          <a:r>
            <a:rPr kumimoji="1" lang="ja-JP" altLang="en-US" sz="900">
              <a:latin typeface="ＭＳ Ｐゴシック" panose="020B0600070205080204" pitchFamily="50" charset="-128"/>
              <a:ea typeface="ＭＳ Ｐゴシック" panose="020B0600070205080204" pitchFamily="50" charset="-128"/>
            </a:rPr>
            <a:t>年</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月に策定した「第６次坂出市行財政改革大綱」に基づく行財政改革実施計画等により、学校の技能員業務・給食調理業務などの専門的業務について民間委託等を順次進めていくため、それに伴い主に人件費が減少し物件費が増加することが予想され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104140</xdr:rowOff>
    </xdr:from>
    <xdr:to>
      <xdr:col>82</xdr:col>
      <xdr:colOff>107950</xdr:colOff>
      <xdr:row>14</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5044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27940</xdr:rowOff>
    </xdr:from>
    <xdr:to>
      <xdr:col>78</xdr:col>
      <xdr:colOff>69850</xdr:colOff>
      <xdr:row>14</xdr:row>
      <xdr:rowOff>104140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4282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27940</xdr:rowOff>
    </xdr:from>
    <xdr:to>
      <xdr:col>73</xdr:col>
      <xdr:colOff>180975</xdr:colOff>
      <xdr:row>14</xdr:row>
      <xdr:rowOff>43180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428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43180</xdr:rowOff>
    </xdr:from>
    <xdr:to>
      <xdr:col>69</xdr:col>
      <xdr:colOff>92075</xdr:colOff>
      <xdr:row>14</xdr:row>
      <xdr:rowOff>43180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443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99060</xdr:rowOff>
    </xdr:from>
    <xdr:to>
      <xdr:col>82</xdr:col>
      <xdr:colOff>158750</xdr:colOff>
      <xdr:row>15</xdr:row>
      <xdr:rowOff>29210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7637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0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53340</xdr:rowOff>
    </xdr:from>
    <xdr:to>
      <xdr:col>78</xdr:col>
      <xdr:colOff>120650</xdr:colOff>
      <xdr:row>14</xdr:row>
      <xdr:rowOff>154940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165117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2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148590</xdr:rowOff>
    </xdr:from>
    <xdr:to>
      <xdr:col>74</xdr:col>
      <xdr:colOff>31750</xdr:colOff>
      <xdr:row>14</xdr:row>
      <xdr:rowOff>78740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88917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163830</xdr:rowOff>
    </xdr:from>
    <xdr:to>
      <xdr:col>69</xdr:col>
      <xdr:colOff>142875</xdr:colOff>
      <xdr:row>14</xdr:row>
      <xdr:rowOff>93980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104157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163830</xdr:rowOff>
    </xdr:from>
    <xdr:to>
      <xdr:col>65</xdr:col>
      <xdr:colOff>53975</xdr:colOff>
      <xdr:row>14</xdr:row>
      <xdr:rowOff>93980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104157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扶助費に係る経常収支比率は、令和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年度において</a:t>
          </a:r>
          <a:r>
            <a:rPr kumimoji="1" lang="en-US" altLang="ja-JP" sz="900">
              <a:latin typeface="ＭＳ Ｐゴシック" panose="020B0600070205080204" pitchFamily="50" charset="-128"/>
              <a:ea typeface="ＭＳ Ｐゴシック" panose="020B0600070205080204" pitchFamily="50" charset="-128"/>
            </a:rPr>
            <a:t>10.7</a:t>
          </a:r>
          <a:r>
            <a:rPr kumimoji="1" lang="ja-JP" altLang="en-US" sz="900">
              <a:latin typeface="ＭＳ Ｐゴシック" panose="020B0600070205080204" pitchFamily="50" charset="-128"/>
              <a:ea typeface="ＭＳ Ｐゴシック" panose="020B0600070205080204" pitchFamily="50" charset="-128"/>
            </a:rPr>
            <a:t>％となり、前年度と比較して</a:t>
          </a:r>
          <a:r>
            <a:rPr kumimoji="1" lang="en-US" altLang="ja-JP" sz="900">
              <a:latin typeface="ＭＳ Ｐゴシック" panose="020B0600070205080204" pitchFamily="50" charset="-128"/>
              <a:ea typeface="ＭＳ Ｐゴシック" panose="020B0600070205080204" pitchFamily="50" charset="-128"/>
            </a:rPr>
            <a:t>1.2</a:t>
          </a:r>
          <a:r>
            <a:rPr kumimoji="1" lang="ja-JP" altLang="en-US" sz="900">
              <a:latin typeface="ＭＳ Ｐゴシック" panose="020B0600070205080204" pitchFamily="50" charset="-128"/>
              <a:ea typeface="ＭＳ Ｐゴシック" panose="020B0600070205080204" pitchFamily="50" charset="-128"/>
            </a:rPr>
            <a:t>ポイント改善したものの、類似団体平均を若干上回っている。主な要因としては、社会福祉費や生活保護費が高いことなどが挙げられる。市民生活の安定と市民福祉の充実のため、職員数の適正化をはじめとして、行政のスリム化や徹底したコストの削減を図り、効率的な行財政運営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67128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5377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1815</xdr:rowOff>
    </xdr:from>
    <xdr:to>
      <xdr:col>19</xdr:col>
      <xdr:colOff>187325</xdr:colOff>
      <xdr:row>56</xdr:row>
      <xdr:rowOff>67128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603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1815</xdr:rowOff>
    </xdr:from>
    <xdr:to>
      <xdr:col>15</xdr:col>
      <xdr:colOff>98425</xdr:colOff>
      <xdr:row>56</xdr:row>
      <xdr:rowOff>45357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6030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140607</xdr:rowOff>
    </xdr:from>
    <xdr:to>
      <xdr:col>11</xdr:col>
      <xdr:colOff>9525</xdr:colOff>
      <xdr:row>56</xdr:row>
      <xdr:rowOff>45357</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70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16328</xdr:rowOff>
    </xdr:from>
    <xdr:to>
      <xdr:col>20</xdr:col>
      <xdr:colOff>38100</xdr:colOff>
      <xdr:row>56</xdr:row>
      <xdr:rowOff>117928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102705</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703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122465</xdr:rowOff>
    </xdr:from>
    <xdr:to>
      <xdr:col>15</xdr:col>
      <xdr:colOff>149225</xdr:colOff>
      <xdr:row>56</xdr:row>
      <xdr:rowOff>52615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37392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166007</xdr:rowOff>
    </xdr:from>
    <xdr:to>
      <xdr:col>11</xdr:col>
      <xdr:colOff>60325</xdr:colOff>
      <xdr:row>56</xdr:row>
      <xdr:rowOff>96157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80934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4734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その他に係る経常収支比率は、令和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年度において</a:t>
          </a:r>
          <a:r>
            <a:rPr kumimoji="1" lang="en-US" altLang="ja-JP" sz="900">
              <a:latin typeface="ＭＳ Ｐゴシック" panose="020B0600070205080204" pitchFamily="50" charset="-128"/>
              <a:ea typeface="ＭＳ Ｐゴシック" panose="020B0600070205080204" pitchFamily="50" charset="-128"/>
            </a:rPr>
            <a:t>14.4</a:t>
          </a:r>
          <a:r>
            <a:rPr kumimoji="1" lang="ja-JP" altLang="en-US" sz="900">
              <a:latin typeface="ＭＳ Ｐゴシック" panose="020B0600070205080204" pitchFamily="50" charset="-128"/>
              <a:ea typeface="ＭＳ Ｐゴシック" panose="020B0600070205080204" pitchFamily="50" charset="-128"/>
            </a:rPr>
            <a:t>％となり、前年度と比較して</a:t>
          </a:r>
          <a:r>
            <a:rPr kumimoji="1" lang="en-US" altLang="ja-JP" sz="900">
              <a:latin typeface="ＭＳ Ｐゴシック" panose="020B0600070205080204" pitchFamily="50" charset="-128"/>
              <a:ea typeface="ＭＳ Ｐゴシック" panose="020B0600070205080204" pitchFamily="50" charset="-128"/>
            </a:rPr>
            <a:t>3.2</a:t>
          </a:r>
          <a:r>
            <a:rPr kumimoji="1" lang="ja-JP" altLang="en-US" sz="900">
              <a:latin typeface="ＭＳ Ｐゴシック" panose="020B0600070205080204" pitchFamily="50" charset="-128"/>
              <a:ea typeface="ＭＳ Ｐゴシック" panose="020B0600070205080204" pitchFamily="50" charset="-128"/>
            </a:rPr>
            <a:t>ポイント改善したものの、類似団体平均より高い。改善の主な要因としては、下水道事業への繰出金について、令和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a:t>
          </a:r>
          <a:r>
            <a:rPr kumimoji="1" lang="en-US" altLang="ja-JP" sz="900">
              <a:latin typeface="ＭＳ Ｐゴシック" panose="020B0600070205080204" pitchFamily="50" charset="-128"/>
              <a:ea typeface="ＭＳ Ｐゴシック" panose="020B0600070205080204" pitchFamily="50" charset="-128"/>
            </a:rPr>
            <a:t>4</a:t>
          </a:r>
          <a:r>
            <a:rPr kumimoji="1" lang="ja-JP" altLang="en-US" sz="900">
              <a:latin typeface="ＭＳ Ｐゴシック" panose="020B0600070205080204" pitchFamily="50" charset="-128"/>
              <a:ea typeface="ＭＳ Ｐゴシック" panose="020B0600070205080204" pitchFamily="50" charset="-128"/>
            </a:rPr>
            <a:t>月からの地方公営企業法一部適用に伴い、補助費等に計上されることとなった点が挙げられる。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60</xdr:row>
      <xdr:rowOff>88900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0711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88900</xdr:rowOff>
    </xdr:from>
    <xdr:to>
      <xdr:col>78</xdr:col>
      <xdr:colOff>69850</xdr:colOff>
      <xdr:row>60</xdr:row>
      <xdr:rowOff>88900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37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121302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2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50800</xdr:rowOff>
    </xdr:from>
    <xdr:to>
      <xdr:col>73</xdr:col>
      <xdr:colOff>180975</xdr:colOff>
      <xdr:row>60</xdr:row>
      <xdr:rowOff>88900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33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159402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50800</xdr:rowOff>
    </xdr:from>
    <xdr:to>
      <xdr:col>69</xdr:col>
      <xdr:colOff>92075</xdr:colOff>
      <xdr:row>60</xdr:row>
      <xdr:rowOff>50800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33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26052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79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38100</xdr:rowOff>
    </xdr:from>
    <xdr:to>
      <xdr:col>78</xdr:col>
      <xdr:colOff>120650</xdr:colOff>
      <xdr:row>60</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124477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41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38100</xdr:rowOff>
    </xdr:from>
    <xdr:to>
      <xdr:col>74</xdr:col>
      <xdr:colOff>31750</xdr:colOff>
      <xdr:row>60</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124477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0</xdr:rowOff>
    </xdr:from>
    <xdr:to>
      <xdr:col>69</xdr:col>
      <xdr:colOff>142875</xdr:colOff>
      <xdr:row>60</xdr:row>
      <xdr:rowOff>101600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86377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0</xdr:rowOff>
    </xdr:from>
    <xdr:to>
      <xdr:col>65</xdr:col>
      <xdr:colOff>53975</xdr:colOff>
      <xdr:row>60</xdr:row>
      <xdr:rowOff>101600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86377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補助費等に係る経常収支比率は、令和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年度において</a:t>
          </a:r>
          <a:r>
            <a:rPr kumimoji="1" lang="en-US" altLang="ja-JP" sz="900">
              <a:latin typeface="ＭＳ Ｐゴシック" panose="020B0600070205080204" pitchFamily="50" charset="-128"/>
              <a:ea typeface="ＭＳ Ｐゴシック" panose="020B0600070205080204" pitchFamily="50" charset="-128"/>
            </a:rPr>
            <a:t>9.1</a:t>
          </a:r>
          <a:r>
            <a:rPr kumimoji="1" lang="ja-JP" altLang="en-US" sz="900">
              <a:latin typeface="ＭＳ Ｐゴシック" panose="020B0600070205080204" pitchFamily="50" charset="-128"/>
              <a:ea typeface="ＭＳ Ｐゴシック" panose="020B0600070205080204" pitchFamily="50" charset="-128"/>
            </a:rPr>
            <a:t>％となり、前年度と比較して</a:t>
          </a:r>
          <a:r>
            <a:rPr kumimoji="1" lang="en-US" altLang="ja-JP" sz="900">
              <a:latin typeface="ＭＳ Ｐゴシック" panose="020B0600070205080204" pitchFamily="50" charset="-128"/>
              <a:ea typeface="ＭＳ Ｐゴシック" panose="020B0600070205080204" pitchFamily="50" charset="-128"/>
            </a:rPr>
            <a:t>1.8</a:t>
          </a:r>
          <a:r>
            <a:rPr kumimoji="1" lang="ja-JP" altLang="en-US" sz="900">
              <a:latin typeface="ＭＳ Ｐゴシック" panose="020B0600070205080204" pitchFamily="50" charset="-128"/>
              <a:ea typeface="ＭＳ Ｐゴシック" panose="020B0600070205080204" pitchFamily="50" charset="-128"/>
            </a:rPr>
            <a:t>ポイント上昇したものの、類似団体平均より低い。増加の主な要因としては、</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下水道事業への繰出金について、令和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月からの地方公営企業法一部適用に伴い、補助費等に計上されることとなった点が挙げられる。</a:t>
          </a:r>
          <a:r>
            <a:rPr kumimoji="1" lang="ja-JP" altLang="en-US" sz="900">
              <a:latin typeface="ＭＳ Ｐゴシック" panose="020B0600070205080204" pitchFamily="50" charset="-128"/>
              <a:ea typeface="ＭＳ Ｐゴシック" panose="020B0600070205080204" pitchFamily="50" charset="-128"/>
            </a:rPr>
            <a:t>本市のこれまでの主な取組としては、平成</a:t>
          </a:r>
          <a:r>
            <a:rPr kumimoji="1" lang="en-US" altLang="ja-JP" sz="900">
              <a:latin typeface="ＭＳ Ｐゴシック" panose="020B0600070205080204" pitchFamily="50" charset="-128"/>
              <a:ea typeface="ＭＳ Ｐゴシック" panose="020B0600070205080204" pitchFamily="50" charset="-128"/>
            </a:rPr>
            <a:t>5</a:t>
          </a:r>
          <a:r>
            <a:rPr kumimoji="1" lang="ja-JP" altLang="en-US" sz="900">
              <a:latin typeface="ＭＳ Ｐゴシック" panose="020B0600070205080204" pitchFamily="50" charset="-128"/>
              <a:ea typeface="ＭＳ Ｐゴシック" panose="020B0600070205080204" pitchFamily="50" charset="-128"/>
            </a:rPr>
            <a:t>年度から各種協議会等に対する補助金・負担金等の予算を</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ヵ年で</a:t>
          </a:r>
          <a:r>
            <a:rPr kumimoji="1" lang="en-US" altLang="ja-JP" sz="900">
              <a:latin typeface="ＭＳ Ｐゴシック" panose="020B0600070205080204" pitchFamily="50" charset="-128"/>
              <a:ea typeface="ＭＳ Ｐゴシック" panose="020B0600070205080204" pitchFamily="50" charset="-128"/>
            </a:rPr>
            <a:t>10</a:t>
          </a:r>
          <a:r>
            <a:rPr kumimoji="1" lang="ja-JP" altLang="en-US" sz="900">
              <a:latin typeface="ＭＳ Ｐゴシック" panose="020B0600070205080204" pitchFamily="50" charset="-128"/>
              <a:ea typeface="ＭＳ Ｐゴシック" panose="020B0600070205080204" pitchFamily="50" charset="-128"/>
            </a:rPr>
            <a:t>％削減し、その後も補助金等交付規則等を制定し適正化を図ってきた。今後とも行政の責任分野、経費負担の在り方、行政効果等を精査し、関係者の理解を得ながら補助金等の整理合理化に努める。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60706</xdr:rowOff>
    </xdr:from>
    <xdr:to>
      <xdr:col>82</xdr:col>
      <xdr:colOff>107950</xdr:colOff>
      <xdr:row>35</xdr:row>
      <xdr:rowOff>143002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06145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35</xdr:row>
      <xdr:rowOff>60706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0477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35</xdr:row>
      <xdr:rowOff>56134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047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28702</xdr:rowOff>
    </xdr:from>
    <xdr:to>
      <xdr:col>69</xdr:col>
      <xdr:colOff>92075</xdr:colOff>
      <xdr:row>35</xdr:row>
      <xdr:rowOff>56134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0294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92202</xdr:rowOff>
    </xdr:from>
    <xdr:to>
      <xdr:col>82</xdr:col>
      <xdr:colOff>158750</xdr:colOff>
      <xdr:row>36</xdr:row>
      <xdr:rowOff>22352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108729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9906</xdr:rowOff>
    </xdr:from>
    <xdr:to>
      <xdr:col>78</xdr:col>
      <xdr:colOff>120650</xdr:colOff>
      <xdr:row>35</xdr:row>
      <xdr:rowOff>111506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121683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77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167640</xdr:rowOff>
    </xdr:from>
    <xdr:to>
      <xdr:col>74</xdr:col>
      <xdr:colOff>31750</xdr:colOff>
      <xdr:row>35</xdr:row>
      <xdr:rowOff>97790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107967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5334</xdr:rowOff>
    </xdr:from>
    <xdr:to>
      <xdr:col>69</xdr:col>
      <xdr:colOff>142875</xdr:colOff>
      <xdr:row>35</xdr:row>
      <xdr:rowOff>106934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公債費に係る経常収支比率は、令和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年度において</a:t>
          </a:r>
          <a:r>
            <a:rPr kumimoji="1" lang="en-US" altLang="ja-JP" sz="900">
              <a:latin typeface="ＭＳ Ｐゴシック" panose="020B0600070205080204" pitchFamily="50" charset="-128"/>
              <a:ea typeface="ＭＳ Ｐゴシック" panose="020B0600070205080204" pitchFamily="50" charset="-128"/>
            </a:rPr>
            <a:t>13.8</a:t>
          </a:r>
          <a:r>
            <a:rPr kumimoji="1" lang="ja-JP" altLang="en-US" sz="900">
              <a:latin typeface="ＭＳ Ｐゴシック" panose="020B0600070205080204" pitchFamily="50" charset="-128"/>
              <a:ea typeface="ＭＳ Ｐゴシック" panose="020B0600070205080204" pitchFamily="50" charset="-128"/>
            </a:rPr>
            <a:t>％となり、前年度と比較して</a:t>
          </a:r>
          <a:r>
            <a:rPr kumimoji="1" lang="en-US" altLang="ja-JP" sz="900">
              <a:latin typeface="ＭＳ Ｐゴシック" panose="020B0600070205080204" pitchFamily="50" charset="-128"/>
              <a:ea typeface="ＭＳ Ｐゴシック" panose="020B0600070205080204" pitchFamily="50" charset="-128"/>
            </a:rPr>
            <a:t>0.9</a:t>
          </a:r>
          <a:r>
            <a:rPr kumimoji="1" lang="ja-JP" altLang="en-US" sz="900">
              <a:latin typeface="ＭＳ Ｐゴシック" panose="020B0600070205080204" pitchFamily="50" charset="-128"/>
              <a:ea typeface="ＭＳ Ｐゴシック" panose="020B0600070205080204" pitchFamily="50" charset="-128"/>
            </a:rPr>
            <a:t>ポイント改善し、類似団体平均を若干下回っている。本市では、平成</a:t>
          </a:r>
          <a:r>
            <a:rPr kumimoji="1" lang="en-US" altLang="ja-JP" sz="900">
              <a:latin typeface="ＭＳ Ｐゴシック" panose="020B0600070205080204" pitchFamily="50" charset="-128"/>
              <a:ea typeface="ＭＳ Ｐゴシック" panose="020B0600070205080204" pitchFamily="50" charset="-128"/>
            </a:rPr>
            <a:t>8</a:t>
          </a:r>
          <a:r>
            <a:rPr kumimoji="1" lang="ja-JP" altLang="en-US" sz="900">
              <a:latin typeface="ＭＳ Ｐゴシック" panose="020B0600070205080204" pitchFamily="50" charset="-128"/>
              <a:ea typeface="ＭＳ Ｐゴシック" panose="020B0600070205080204" pitchFamily="50" charset="-128"/>
            </a:rPr>
            <a:t>年度から平成</a:t>
          </a:r>
          <a:r>
            <a:rPr kumimoji="1" lang="en-US" altLang="ja-JP" sz="900">
              <a:latin typeface="ＭＳ Ｐゴシック" panose="020B0600070205080204" pitchFamily="50" charset="-128"/>
              <a:ea typeface="ＭＳ Ｐゴシック" panose="020B0600070205080204" pitchFamily="50" charset="-128"/>
            </a:rPr>
            <a:t>17</a:t>
          </a:r>
          <a:r>
            <a:rPr kumimoji="1" lang="ja-JP" altLang="en-US" sz="900">
              <a:latin typeface="ＭＳ Ｐゴシック" panose="020B0600070205080204" pitchFamily="50" charset="-128"/>
              <a:ea typeface="ＭＳ Ｐゴシック" panose="020B0600070205080204" pitchFamily="50" charset="-128"/>
            </a:rPr>
            <a:t>年度にかけて「坂出駅周辺整備主要プロジェクト」を実施したこと、ならびに平成</a:t>
          </a:r>
          <a:r>
            <a:rPr kumimoji="1" lang="en-US" altLang="ja-JP" sz="900">
              <a:latin typeface="ＭＳ Ｐゴシック" panose="020B0600070205080204" pitchFamily="50" charset="-128"/>
              <a:ea typeface="ＭＳ Ｐゴシック" panose="020B0600070205080204" pitchFamily="50" charset="-128"/>
            </a:rPr>
            <a:t>13</a:t>
          </a:r>
          <a:r>
            <a:rPr kumimoji="1" lang="ja-JP" altLang="en-US" sz="900">
              <a:latin typeface="ＭＳ Ｐゴシック" panose="020B0600070205080204" pitchFamily="50" charset="-128"/>
              <a:ea typeface="ＭＳ Ｐゴシック" panose="020B0600070205080204" pitchFamily="50" charset="-128"/>
            </a:rPr>
            <a:t>年度から平成</a:t>
          </a:r>
          <a:r>
            <a:rPr kumimoji="1" lang="en-US" altLang="ja-JP" sz="900">
              <a:latin typeface="ＭＳ Ｐゴシック" panose="020B0600070205080204" pitchFamily="50" charset="-128"/>
              <a:ea typeface="ＭＳ Ｐゴシック" panose="020B0600070205080204" pitchFamily="50" charset="-128"/>
            </a:rPr>
            <a:t>17</a:t>
          </a:r>
          <a:r>
            <a:rPr kumimoji="1" lang="ja-JP" altLang="en-US" sz="900">
              <a:latin typeface="ＭＳ Ｐゴシック" panose="020B0600070205080204" pitchFamily="50" charset="-128"/>
              <a:ea typeface="ＭＳ Ｐゴシック" panose="020B0600070205080204" pitchFamily="50" charset="-128"/>
            </a:rPr>
            <a:t>年度にかけて「土地開発公社経営健全化計画」に基づく買戻しを実施したことなどから公債費がこれまで増嵩していたが、平成</a:t>
          </a:r>
          <a:r>
            <a:rPr kumimoji="1" lang="en-US" altLang="ja-JP" sz="900">
              <a:latin typeface="ＭＳ Ｐゴシック" panose="020B0600070205080204" pitchFamily="50" charset="-128"/>
              <a:ea typeface="ＭＳ Ｐゴシック" panose="020B0600070205080204" pitchFamily="50" charset="-128"/>
            </a:rPr>
            <a:t>17</a:t>
          </a:r>
          <a:r>
            <a:rPr kumimoji="1" lang="ja-JP" altLang="en-US" sz="900">
              <a:latin typeface="ＭＳ Ｐゴシック" panose="020B0600070205080204" pitchFamily="50" charset="-128"/>
              <a:ea typeface="ＭＳ Ｐゴシック" panose="020B0600070205080204" pitchFamily="50" charset="-128"/>
            </a:rPr>
            <a:t>年度にてそれらの大規模事業が終了したことから、公債費は平成</a:t>
          </a:r>
          <a:r>
            <a:rPr kumimoji="1" lang="en-US" altLang="ja-JP" sz="900">
              <a:latin typeface="ＭＳ Ｐゴシック" panose="020B0600070205080204" pitchFamily="50" charset="-128"/>
              <a:ea typeface="ＭＳ Ｐゴシック" panose="020B0600070205080204" pitchFamily="50" charset="-128"/>
            </a:rPr>
            <a:t>18</a:t>
          </a:r>
          <a:r>
            <a:rPr kumimoji="1" lang="ja-JP" altLang="en-US" sz="900">
              <a:latin typeface="ＭＳ Ｐゴシック" panose="020B0600070205080204" pitchFamily="50" charset="-128"/>
              <a:ea typeface="ＭＳ Ｐゴシック" panose="020B0600070205080204" pitchFamily="50" charset="-128"/>
            </a:rPr>
            <a:t>年度をピークに減少傾向となっている。今後とも事業の厳しい取捨選択を行い、新規発行を極力抑制し将来に過大な負担を残さないよう努める。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14987</xdr:rowOff>
    </xdr:from>
    <xdr:to>
      <xdr:col>24</xdr:col>
      <xdr:colOff>25400</xdr:colOff>
      <xdr:row>77</xdr:row>
      <xdr:rowOff>56135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216637"/>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56135</xdr:rowOff>
    </xdr:from>
    <xdr:to>
      <xdr:col>19</xdr:col>
      <xdr:colOff>187325</xdr:colOff>
      <xdr:row>77</xdr:row>
      <xdr:rowOff>83565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2577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83565</xdr:rowOff>
    </xdr:from>
    <xdr:to>
      <xdr:col>15</xdr:col>
      <xdr:colOff>98425</xdr:colOff>
      <xdr:row>77</xdr:row>
      <xdr:rowOff>115570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2852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77</xdr:row>
      <xdr:rowOff>120142</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3172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135637</xdr:rowOff>
    </xdr:from>
    <xdr:to>
      <xdr:col>24</xdr:col>
      <xdr:colOff>76200</xdr:colOff>
      <xdr:row>77</xdr:row>
      <xdr:rowOff>65787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152164</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01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5335</xdr:rowOff>
    </xdr:from>
    <xdr:to>
      <xdr:col>20</xdr:col>
      <xdr:colOff>38100</xdr:colOff>
      <xdr:row>77</xdr:row>
      <xdr:rowOff>106935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32765</xdr:rowOff>
    </xdr:from>
    <xdr:to>
      <xdr:col>15</xdr:col>
      <xdr:colOff>149225</xdr:colOff>
      <xdr:row>77</xdr:row>
      <xdr:rowOff>134365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9669</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公債費以外に係る経常収支比率は、令和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年度において</a:t>
          </a:r>
          <a:r>
            <a:rPr kumimoji="1" lang="en-US" altLang="ja-JP" sz="900">
              <a:latin typeface="ＭＳ Ｐゴシック" panose="020B0600070205080204" pitchFamily="50" charset="-128"/>
              <a:ea typeface="ＭＳ Ｐゴシック" panose="020B0600070205080204" pitchFamily="50" charset="-128"/>
            </a:rPr>
            <a:t>73.0</a:t>
          </a:r>
          <a:r>
            <a:rPr kumimoji="1" lang="ja-JP" altLang="en-US" sz="900">
              <a:latin typeface="ＭＳ Ｐゴシック" panose="020B0600070205080204" pitchFamily="50" charset="-128"/>
              <a:ea typeface="ＭＳ Ｐゴシック" panose="020B0600070205080204" pitchFamily="50" charset="-128"/>
            </a:rPr>
            <a:t>％となり、前年度と比較して</a:t>
          </a:r>
          <a:r>
            <a:rPr kumimoji="1" lang="en-US" altLang="ja-JP" sz="900">
              <a:latin typeface="ＭＳ Ｐゴシック" panose="020B0600070205080204" pitchFamily="50" charset="-128"/>
              <a:ea typeface="ＭＳ Ｐゴシック" panose="020B0600070205080204" pitchFamily="50" charset="-128"/>
            </a:rPr>
            <a:t>1.9</a:t>
          </a:r>
          <a:r>
            <a:rPr kumimoji="1" lang="ja-JP" altLang="en-US" sz="900">
              <a:latin typeface="ＭＳ Ｐゴシック" panose="020B0600070205080204" pitchFamily="50" charset="-128"/>
              <a:ea typeface="ＭＳ Ｐゴシック" panose="020B0600070205080204" pitchFamily="50" charset="-128"/>
            </a:rPr>
            <a:t>ポイント改善し、類似団体平均を下回っている。内訳について、主に人件費が高いものの物件費と補助費等が平均より低いことにより、全体としては類似団体平均を下回っている。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77</xdr:row>
      <xdr:rowOff>65278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180061"/>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55135</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65278</xdr:rowOff>
    </xdr:from>
    <xdr:to>
      <xdr:col>78</xdr:col>
      <xdr:colOff>69850</xdr:colOff>
      <xdr:row>77</xdr:row>
      <xdr:rowOff>69850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266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69850</xdr:rowOff>
    </xdr:from>
    <xdr:to>
      <xdr:col>73</xdr:col>
      <xdr:colOff>180975</xdr:colOff>
      <xdr:row>77</xdr:row>
      <xdr:rowOff>74422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271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28702</xdr:rowOff>
    </xdr:from>
    <xdr:to>
      <xdr:col>69</xdr:col>
      <xdr:colOff>92075</xdr:colOff>
      <xdr:row>77</xdr:row>
      <xdr:rowOff>74422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2303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115588</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14478</xdr:rowOff>
    </xdr:from>
    <xdr:to>
      <xdr:col>78</xdr:col>
      <xdr:colOff>120650</xdr:colOff>
      <xdr:row>77</xdr:row>
      <xdr:rowOff>116078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126255</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19050</xdr:rowOff>
    </xdr:from>
    <xdr:to>
      <xdr:col>74</xdr:col>
      <xdr:colOff>31750</xdr:colOff>
      <xdr:row>77</xdr:row>
      <xdr:rowOff>120650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23622</xdr:rowOff>
    </xdr:from>
    <xdr:to>
      <xdr:col>69</xdr:col>
      <xdr:colOff>142875</xdr:colOff>
      <xdr:row>77</xdr:row>
      <xdr:rowOff>125222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135399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89679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145642</xdr:rowOff>
    </xdr:from>
    <xdr:to>
      <xdr:col>29</xdr:col>
      <xdr:colOff>127000</xdr:colOff>
      <xdr:row>15</xdr:row>
      <xdr:rowOff>165334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65017"/>
          <a:ext cx="647700" cy="19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128135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1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145185</xdr:rowOff>
    </xdr:from>
    <xdr:to>
      <xdr:col>26</xdr:col>
      <xdr:colOff>50800</xdr:colOff>
      <xdr:row>15</xdr:row>
      <xdr:rowOff>165334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764560"/>
          <a:ext cx="698500" cy="20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97910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145185</xdr:rowOff>
    </xdr:from>
    <xdr:to>
      <xdr:col>22</xdr:col>
      <xdr:colOff>114300</xdr:colOff>
      <xdr:row>16</xdr:row>
      <xdr:rowOff>49303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764560"/>
          <a:ext cx="698500" cy="75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118321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49303</xdr:rowOff>
    </xdr:from>
    <xdr:to>
      <xdr:col>18</xdr:col>
      <xdr:colOff>177800</xdr:colOff>
      <xdr:row>16</xdr:row>
      <xdr:rowOff>87773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40128"/>
          <a:ext cx="698500" cy="38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150358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94842</xdr:rowOff>
    </xdr:from>
    <xdr:to>
      <xdr:col>29</xdr:col>
      <xdr:colOff>177800</xdr:colOff>
      <xdr:row>16</xdr:row>
      <xdr:rowOff>24992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14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111369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5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114534</xdr:rowOff>
    </xdr:from>
    <xdr:to>
      <xdr:col>26</xdr:col>
      <xdr:colOff>101600</xdr:colOff>
      <xdr:row>16</xdr:row>
      <xdr:rowOff>44684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33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54861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02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94385</xdr:rowOff>
    </xdr:from>
    <xdr:to>
      <xdr:col>22</xdr:col>
      <xdr:colOff>165100</xdr:colOff>
      <xdr:row>16</xdr:row>
      <xdr:rowOff>24535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13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34712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8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169953</xdr:rowOff>
    </xdr:from>
    <xdr:to>
      <xdr:col>19</xdr:col>
      <xdr:colOff>38100</xdr:colOff>
      <xdr:row>16</xdr:row>
      <xdr:rowOff>100103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89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110280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5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36973</xdr:rowOff>
    </xdr:from>
    <xdr:to>
      <xdr:col>15</xdr:col>
      <xdr:colOff>101600</xdr:colOff>
      <xdr:row>16</xdr:row>
      <xdr:rowOff>138573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27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148750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96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80594</xdr:rowOff>
    </xdr:from>
    <xdr:to>
      <xdr:col>29</xdr:col>
      <xdr:colOff>127000</xdr:colOff>
      <xdr:row>35</xdr:row>
      <xdr:rowOff>216916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6690944"/>
          <a:ext cx="647700" cy="136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26484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79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63754</xdr:rowOff>
    </xdr:from>
    <xdr:to>
      <xdr:col>26</xdr:col>
      <xdr:colOff>50800</xdr:colOff>
      <xdr:row>35</xdr:row>
      <xdr:rowOff>80594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674104"/>
          <a:ext cx="698500" cy="16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141508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09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319291</xdr:rowOff>
    </xdr:from>
    <xdr:to>
      <xdr:col>22</xdr:col>
      <xdr:colOff>114300</xdr:colOff>
      <xdr:row>35</xdr:row>
      <xdr:rowOff>63754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586741"/>
          <a:ext cx="698500" cy="87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124324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315214</xdr:rowOff>
    </xdr:from>
    <xdr:to>
      <xdr:col>18</xdr:col>
      <xdr:colOff>177800</xdr:colOff>
      <xdr:row>34</xdr:row>
      <xdr:rowOff>319291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582664"/>
          <a:ext cx="698500" cy="4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93883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80357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3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166116</xdr:rowOff>
    </xdr:from>
    <xdr:to>
      <xdr:col>29</xdr:col>
      <xdr:colOff>177800</xdr:colOff>
      <xdr:row>35</xdr:row>
      <xdr:rowOff>267716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776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11193</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62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29794</xdr:rowOff>
    </xdr:from>
    <xdr:to>
      <xdr:col>26</xdr:col>
      <xdr:colOff>101600</xdr:colOff>
      <xdr:row>35</xdr:row>
      <xdr:rowOff>131394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640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141571</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409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12954</xdr:rowOff>
    </xdr:from>
    <xdr:to>
      <xdr:col>22</xdr:col>
      <xdr:colOff>165100</xdr:colOff>
      <xdr:row>35</xdr:row>
      <xdr:rowOff>114554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623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124731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39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268491</xdr:rowOff>
    </xdr:from>
    <xdr:to>
      <xdr:col>19</xdr:col>
      <xdr:colOff>38100</xdr:colOff>
      <xdr:row>35</xdr:row>
      <xdr:rowOff>27191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535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37368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304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264414</xdr:rowOff>
    </xdr:from>
    <xdr:to>
      <xdr:col>15</xdr:col>
      <xdr:colOff>101600</xdr:colOff>
      <xdr:row>35</xdr:row>
      <xdr:rowOff>23114</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531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33291</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30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52,142
51,116
92.49
30,344,223
29,960,132
300,894
13,775,579
24,349,320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123069</xdr:rowOff>
    </xdr:from>
    <xdr:to>
      <xdr:col>24</xdr:col>
      <xdr:colOff>63500</xdr:colOff>
      <xdr:row>33</xdr:row>
      <xdr:rowOff>161322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80919"/>
          <a:ext cx="838200" cy="3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75004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7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87275</xdr:rowOff>
    </xdr:from>
    <xdr:to>
      <xdr:col>19</xdr:col>
      <xdr:colOff>177800</xdr:colOff>
      <xdr:row>33</xdr:row>
      <xdr:rowOff>161322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745125"/>
          <a:ext cx="889000" cy="7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156881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87275</xdr:rowOff>
    </xdr:from>
    <xdr:to>
      <xdr:col>15</xdr:col>
      <xdr:colOff>50800</xdr:colOff>
      <xdr:row>33</xdr:row>
      <xdr:rowOff>161322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45125"/>
          <a:ext cx="889000" cy="7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169302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161322</xdr:rowOff>
    </xdr:from>
    <xdr:to>
      <xdr:col>10</xdr:col>
      <xdr:colOff>114300</xdr:colOff>
      <xdr:row>34</xdr:row>
      <xdr:rowOff>21476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819172"/>
          <a:ext cx="889000" cy="3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13111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5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72269</xdr:rowOff>
    </xdr:from>
    <xdr:to>
      <xdr:col>24</xdr:col>
      <xdr:colOff>114300</xdr:colOff>
      <xdr:row>34</xdr:row>
      <xdr:rowOff>2419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3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95146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8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110522</xdr:rowOff>
    </xdr:from>
    <xdr:to>
      <xdr:col>20</xdr:col>
      <xdr:colOff>38100</xdr:colOff>
      <xdr:row>34</xdr:row>
      <xdr:rowOff>40672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6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57199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54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36475</xdr:rowOff>
    </xdr:from>
    <xdr:to>
      <xdr:col>15</xdr:col>
      <xdr:colOff>101600</xdr:colOff>
      <xdr:row>33</xdr:row>
      <xdr:rowOff>138075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154602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46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110522</xdr:rowOff>
    </xdr:from>
    <xdr:to>
      <xdr:col>10</xdr:col>
      <xdr:colOff>165100</xdr:colOff>
      <xdr:row>34</xdr:row>
      <xdr:rowOff>40672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76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57199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54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142126</xdr:rowOff>
    </xdr:from>
    <xdr:to>
      <xdr:col>6</xdr:col>
      <xdr:colOff>38100</xdr:colOff>
      <xdr:row>34</xdr:row>
      <xdr:rowOff>72276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79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88803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57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23416</xdr:rowOff>
    </xdr:from>
    <xdr:to>
      <xdr:col>24</xdr:col>
      <xdr:colOff>63500</xdr:colOff>
      <xdr:row>58</xdr:row>
      <xdr:rowOff>97784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67516"/>
          <a:ext cx="838200" cy="7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138030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3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97784</xdr:rowOff>
    </xdr:from>
    <xdr:to>
      <xdr:col>19</xdr:col>
      <xdr:colOff>177800</xdr:colOff>
      <xdr:row>58</xdr:row>
      <xdr:rowOff>165696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041884"/>
          <a:ext cx="889000" cy="6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74229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165696</xdr:rowOff>
    </xdr:from>
    <xdr:to>
      <xdr:col>15</xdr:col>
      <xdr:colOff>50800</xdr:colOff>
      <xdr:row>59</xdr:row>
      <xdr:rowOff>4414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109796"/>
          <a:ext cx="889000" cy="1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100015</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7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4414</xdr:rowOff>
    </xdr:from>
    <xdr:to>
      <xdr:col>10</xdr:col>
      <xdr:colOff>114300</xdr:colOff>
      <xdr:row>59</xdr:row>
      <xdr:rowOff>8904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119964"/>
          <a:ext cx="889000" cy="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101816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7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144066</xdr:rowOff>
    </xdr:from>
    <xdr:to>
      <xdr:col>24</xdr:col>
      <xdr:colOff>114300</xdr:colOff>
      <xdr:row>58</xdr:row>
      <xdr:rowOff>74216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1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122493</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9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46984</xdr:rowOff>
    </xdr:from>
    <xdr:to>
      <xdr:col>20</xdr:col>
      <xdr:colOff>38100</xdr:colOff>
      <xdr:row>58</xdr:row>
      <xdr:rowOff>148584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9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139711</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1008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114896</xdr:rowOff>
    </xdr:from>
    <xdr:to>
      <xdr:col>15</xdr:col>
      <xdr:colOff>101600</xdr:colOff>
      <xdr:row>59</xdr:row>
      <xdr:rowOff>45046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5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36173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1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125064</xdr:rowOff>
    </xdr:from>
    <xdr:to>
      <xdr:col>10</xdr:col>
      <xdr:colOff>165100</xdr:colOff>
      <xdr:row>59</xdr:row>
      <xdr:rowOff>55214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6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46341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16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129554</xdr:rowOff>
    </xdr:from>
    <xdr:to>
      <xdr:col>6</xdr:col>
      <xdr:colOff>38100</xdr:colOff>
      <xdr:row>59</xdr:row>
      <xdr:rowOff>59704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7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50831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16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168047</xdr:rowOff>
    </xdr:from>
    <xdr:to>
      <xdr:col>24</xdr:col>
      <xdr:colOff>63500</xdr:colOff>
      <xdr:row>77</xdr:row>
      <xdr:rowOff>10598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198247"/>
          <a:ext cx="838200" cy="1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170218</xdr:rowOff>
    </xdr:from>
    <xdr:to>
      <xdr:col>19</xdr:col>
      <xdr:colOff>177800</xdr:colOff>
      <xdr:row>77</xdr:row>
      <xdr:rowOff>10598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200418"/>
          <a:ext cx="889000" cy="1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170218</xdr:rowOff>
    </xdr:from>
    <xdr:to>
      <xdr:col>15</xdr:col>
      <xdr:colOff>50800</xdr:colOff>
      <xdr:row>77</xdr:row>
      <xdr:rowOff>9627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200418"/>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5855</xdr:rowOff>
    </xdr:from>
    <xdr:to>
      <xdr:col>10</xdr:col>
      <xdr:colOff>114300</xdr:colOff>
      <xdr:row>77</xdr:row>
      <xdr:rowOff>9627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207505"/>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117247</xdr:rowOff>
    </xdr:from>
    <xdr:to>
      <xdr:col>24</xdr:col>
      <xdr:colOff>114300</xdr:colOff>
      <xdr:row>77</xdr:row>
      <xdr:rowOff>47397</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14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95674</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2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131248</xdr:rowOff>
    </xdr:from>
    <xdr:to>
      <xdr:col>20</xdr:col>
      <xdr:colOff>38100</xdr:colOff>
      <xdr:row>77</xdr:row>
      <xdr:rowOff>61398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1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52525</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25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119418</xdr:rowOff>
    </xdr:from>
    <xdr:to>
      <xdr:col>15</xdr:col>
      <xdr:colOff>101600</xdr:colOff>
      <xdr:row>77</xdr:row>
      <xdr:rowOff>49568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14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40695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24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130277</xdr:rowOff>
    </xdr:from>
    <xdr:to>
      <xdr:col>10</xdr:col>
      <xdr:colOff>165100</xdr:colOff>
      <xdr:row>77</xdr:row>
      <xdr:rowOff>60427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16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51554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25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126505</xdr:rowOff>
    </xdr:from>
    <xdr:to>
      <xdr:col>6</xdr:col>
      <xdr:colOff>38100</xdr:colOff>
      <xdr:row>77</xdr:row>
      <xdr:rowOff>56655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1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47782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249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68008</xdr:rowOff>
    </xdr:from>
    <xdr:to>
      <xdr:col>24</xdr:col>
      <xdr:colOff>63500</xdr:colOff>
      <xdr:row>96</xdr:row>
      <xdr:rowOff>122301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527208"/>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136695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595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122301</xdr:rowOff>
    </xdr:from>
    <xdr:to>
      <xdr:col>19</xdr:col>
      <xdr:colOff>177800</xdr:colOff>
      <xdr:row>96</xdr:row>
      <xdr:rowOff>136144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581501"/>
          <a:ext cx="889000" cy="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124210</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75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104445</xdr:rowOff>
    </xdr:from>
    <xdr:to>
      <xdr:col>15</xdr:col>
      <xdr:colOff>50800</xdr:colOff>
      <xdr:row>96</xdr:row>
      <xdr:rowOff>136144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019300" y="16563645"/>
          <a:ext cx="889000" cy="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2252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104445</xdr:rowOff>
    </xdr:from>
    <xdr:to>
      <xdr:col>10</xdr:col>
      <xdr:colOff>114300</xdr:colOff>
      <xdr:row>96</xdr:row>
      <xdr:rowOff>135801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563645"/>
          <a:ext cx="889000" cy="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5529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14228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17208</xdr:rowOff>
    </xdr:from>
    <xdr:to>
      <xdr:col>24</xdr:col>
      <xdr:colOff>114300</xdr:colOff>
      <xdr:row>96</xdr:row>
      <xdr:rowOff>118808</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47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40085</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32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71501</xdr:rowOff>
    </xdr:from>
    <xdr:to>
      <xdr:col>20</xdr:col>
      <xdr:colOff>38100</xdr:colOff>
      <xdr:row>97</xdr:row>
      <xdr:rowOff>1651</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53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18178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30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85344</xdr:rowOff>
    </xdr:from>
    <xdr:to>
      <xdr:col>15</xdr:col>
      <xdr:colOff>101600</xdr:colOff>
      <xdr:row>97</xdr:row>
      <xdr:rowOff>15494</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54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32021</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31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53645</xdr:rowOff>
    </xdr:from>
    <xdr:to>
      <xdr:col>10</xdr:col>
      <xdr:colOff>165100</xdr:colOff>
      <xdr:row>96</xdr:row>
      <xdr:rowOff>155245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51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322</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28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85001</xdr:rowOff>
    </xdr:from>
    <xdr:to>
      <xdr:col>6</xdr:col>
      <xdr:colOff>38100</xdr:colOff>
      <xdr:row>97</xdr:row>
      <xdr:rowOff>15151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54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31678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31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150869</xdr:rowOff>
    </xdr:from>
    <xdr:to>
      <xdr:col>55</xdr:col>
      <xdr:colOff>0</xdr:colOff>
      <xdr:row>37</xdr:row>
      <xdr:rowOff>159648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5980169"/>
          <a:ext cx="838200" cy="52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55006</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712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159648</xdr:rowOff>
    </xdr:from>
    <xdr:to>
      <xdr:col>50</xdr:col>
      <xdr:colOff>114300</xdr:colOff>
      <xdr:row>37</xdr:row>
      <xdr:rowOff>163895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6503298"/>
          <a:ext cx="889000" cy="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161234</xdr:rowOff>
    </xdr:from>
    <xdr:to>
      <xdr:col>45</xdr:col>
      <xdr:colOff>177800</xdr:colOff>
      <xdr:row>37</xdr:row>
      <xdr:rowOff>163895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7861300" y="6504884"/>
          <a:ext cx="889000" cy="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171</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617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161234</xdr:rowOff>
    </xdr:from>
    <xdr:to>
      <xdr:col>41</xdr:col>
      <xdr:colOff>50800</xdr:colOff>
      <xdr:row>38</xdr:row>
      <xdr:rowOff>10806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504884"/>
          <a:ext cx="889000" cy="2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100069</xdr:rowOff>
    </xdr:from>
    <xdr:to>
      <xdr:col>55</xdr:col>
      <xdr:colOff>50800</xdr:colOff>
      <xdr:row>35</xdr:row>
      <xdr:rowOff>30219</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592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14996</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844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108848</xdr:rowOff>
    </xdr:from>
    <xdr:to>
      <xdr:col>50</xdr:col>
      <xdr:colOff>165100</xdr:colOff>
      <xdr:row>38</xdr:row>
      <xdr:rowOff>38998</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45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30125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54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113095</xdr:rowOff>
    </xdr:from>
    <xdr:to>
      <xdr:col>46</xdr:col>
      <xdr:colOff>38100</xdr:colOff>
      <xdr:row>38</xdr:row>
      <xdr:rowOff>43245</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45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34372</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54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110434</xdr:rowOff>
    </xdr:from>
    <xdr:to>
      <xdr:col>41</xdr:col>
      <xdr:colOff>101600</xdr:colOff>
      <xdr:row>38</xdr:row>
      <xdr:rowOff>40584</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45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31711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54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131456</xdr:rowOff>
    </xdr:from>
    <xdr:to>
      <xdr:col>36</xdr:col>
      <xdr:colOff>165100</xdr:colOff>
      <xdr:row>38</xdr:row>
      <xdr:rowOff>61606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47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52733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56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11116</xdr:rowOff>
    </xdr:from>
    <xdr:to>
      <xdr:col>55</xdr:col>
      <xdr:colOff>0</xdr:colOff>
      <xdr:row>58</xdr:row>
      <xdr:rowOff>42062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955216"/>
          <a:ext cx="838200" cy="3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161014</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933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11116</xdr:rowOff>
    </xdr:from>
    <xdr:to>
      <xdr:col>50</xdr:col>
      <xdr:colOff>114300</xdr:colOff>
      <xdr:row>58</xdr:row>
      <xdr:rowOff>74245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955216"/>
          <a:ext cx="889000" cy="6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108531</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1005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74245</xdr:rowOff>
    </xdr:from>
    <xdr:to>
      <xdr:col>45</xdr:col>
      <xdr:colOff>177800</xdr:colOff>
      <xdr:row>58</xdr:row>
      <xdr:rowOff>125668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10018345"/>
          <a:ext cx="889000" cy="5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133673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1007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125668</xdr:rowOff>
    </xdr:from>
    <xdr:to>
      <xdr:col>41</xdr:col>
      <xdr:colOff>50800</xdr:colOff>
      <xdr:row>58</xdr:row>
      <xdr:rowOff>126918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10069768"/>
          <a:ext cx="889000" cy="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162712</xdr:rowOff>
    </xdr:from>
    <xdr:to>
      <xdr:col>55</xdr:col>
      <xdr:colOff>50800</xdr:colOff>
      <xdr:row>58</xdr:row>
      <xdr:rowOff>92862</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93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14139</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78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131766</xdr:rowOff>
    </xdr:from>
    <xdr:to>
      <xdr:col>50</xdr:col>
      <xdr:colOff>165100</xdr:colOff>
      <xdr:row>58</xdr:row>
      <xdr:rowOff>61916</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90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78443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67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23445</xdr:rowOff>
    </xdr:from>
    <xdr:to>
      <xdr:col>46</xdr:col>
      <xdr:colOff>38100</xdr:colOff>
      <xdr:row>58</xdr:row>
      <xdr:rowOff>125045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96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141572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74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74868</xdr:rowOff>
    </xdr:from>
    <xdr:to>
      <xdr:col>41</xdr:col>
      <xdr:colOff>101600</xdr:colOff>
      <xdr:row>59</xdr:row>
      <xdr:rowOff>5018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1001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167595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1011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76118</xdr:rowOff>
    </xdr:from>
    <xdr:to>
      <xdr:col>36</xdr:col>
      <xdr:colOff>165100</xdr:colOff>
      <xdr:row>59</xdr:row>
      <xdr:rowOff>6268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1002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168845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1011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122358</xdr:rowOff>
    </xdr:from>
    <xdr:to>
      <xdr:col>55</xdr:col>
      <xdr:colOff>0</xdr:colOff>
      <xdr:row>78</xdr:row>
      <xdr:rowOff>127840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495458"/>
          <a:ext cx="838200" cy="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121760</xdr:rowOff>
    </xdr:from>
    <xdr:to>
      <xdr:col>50</xdr:col>
      <xdr:colOff>114300</xdr:colOff>
      <xdr:row>78</xdr:row>
      <xdr:rowOff>122358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494860"/>
          <a:ext cx="889000" cy="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121760</xdr:rowOff>
    </xdr:from>
    <xdr:to>
      <xdr:col>45</xdr:col>
      <xdr:colOff>177800</xdr:colOff>
      <xdr:row>78</xdr:row>
      <xdr:rowOff>133038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494860"/>
          <a:ext cx="8890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127571</xdr:rowOff>
    </xdr:from>
    <xdr:to>
      <xdr:col>41</xdr:col>
      <xdr:colOff>50800</xdr:colOff>
      <xdr:row>78</xdr:row>
      <xdr:rowOff>133038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500671"/>
          <a:ext cx="889000" cy="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77040</xdr:rowOff>
    </xdr:from>
    <xdr:to>
      <xdr:col>55</xdr:col>
      <xdr:colOff>50800</xdr:colOff>
      <xdr:row>79</xdr:row>
      <xdr:rowOff>7190</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163417</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65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71558</xdr:rowOff>
    </xdr:from>
    <xdr:to>
      <xdr:col>50</xdr:col>
      <xdr:colOff>165100</xdr:colOff>
      <xdr:row>79</xdr:row>
      <xdr:rowOff>1708</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4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164285</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53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70960</xdr:rowOff>
    </xdr:from>
    <xdr:to>
      <xdr:col>46</xdr:col>
      <xdr:colOff>38100</xdr:colOff>
      <xdr:row>79</xdr:row>
      <xdr:rowOff>1110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4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163687</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53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82238</xdr:rowOff>
    </xdr:from>
    <xdr:to>
      <xdr:col>41</xdr:col>
      <xdr:colOff>101600</xdr:colOff>
      <xdr:row>79</xdr:row>
      <xdr:rowOff>12388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3515</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548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76771</xdr:rowOff>
    </xdr:from>
    <xdr:to>
      <xdr:col>36</xdr:col>
      <xdr:colOff>165100</xdr:colOff>
      <xdr:row>79</xdr:row>
      <xdr:rowOff>6921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4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169498</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428" y="135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92216</xdr:rowOff>
    </xdr:from>
    <xdr:to>
      <xdr:col>55</xdr:col>
      <xdr:colOff>0</xdr:colOff>
      <xdr:row>96</xdr:row>
      <xdr:rowOff>46399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379966"/>
          <a:ext cx="838200" cy="12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142287</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601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92216</xdr:rowOff>
    </xdr:from>
    <xdr:to>
      <xdr:col>50</xdr:col>
      <xdr:colOff>114300</xdr:colOff>
      <xdr:row>96</xdr:row>
      <xdr:rowOff>156311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379966"/>
          <a:ext cx="889000" cy="23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104447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73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156311</xdr:rowOff>
    </xdr:from>
    <xdr:to>
      <xdr:col>45</xdr:col>
      <xdr:colOff>177800</xdr:colOff>
      <xdr:row>97</xdr:row>
      <xdr:rowOff>143075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615511"/>
          <a:ext cx="889000" cy="15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154337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78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127333</xdr:rowOff>
    </xdr:from>
    <xdr:to>
      <xdr:col>41</xdr:col>
      <xdr:colOff>50800</xdr:colOff>
      <xdr:row>97</xdr:row>
      <xdr:rowOff>143075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757983"/>
          <a:ext cx="889000" cy="1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1751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8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167049</xdr:rowOff>
    </xdr:from>
    <xdr:to>
      <xdr:col>55</xdr:col>
      <xdr:colOff>50800</xdr:colOff>
      <xdr:row>96</xdr:row>
      <xdr:rowOff>97199</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45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18476</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30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41416</xdr:rowOff>
    </xdr:from>
    <xdr:to>
      <xdr:col>50</xdr:col>
      <xdr:colOff>165100</xdr:colOff>
      <xdr:row>95</xdr:row>
      <xdr:rowOff>143016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32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159543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10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105511</xdr:rowOff>
    </xdr:from>
    <xdr:to>
      <xdr:col>46</xdr:col>
      <xdr:colOff>38100</xdr:colOff>
      <xdr:row>97</xdr:row>
      <xdr:rowOff>35661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5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52188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33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92275</xdr:rowOff>
    </xdr:from>
    <xdr:to>
      <xdr:col>41</xdr:col>
      <xdr:colOff>101600</xdr:colOff>
      <xdr:row>98</xdr:row>
      <xdr:rowOff>22425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7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13552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81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76533</xdr:rowOff>
    </xdr:from>
    <xdr:to>
      <xdr:col>36</xdr:col>
      <xdr:colOff>165100</xdr:colOff>
      <xdr:row>98</xdr:row>
      <xdr:rowOff>6683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70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23210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48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32197</xdr:rowOff>
    </xdr:from>
    <xdr:to>
      <xdr:col>85</xdr:col>
      <xdr:colOff>127000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718747"/>
          <a:ext cx="838200" cy="1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30407</xdr:rowOff>
    </xdr:from>
    <xdr:to>
      <xdr:col>81</xdr:col>
      <xdr:colOff>50800</xdr:colOff>
      <xdr:row>39</xdr:row>
      <xdr:rowOff>32197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716957"/>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30407</xdr:rowOff>
    </xdr:from>
    <xdr:to>
      <xdr:col>76</xdr:col>
      <xdr:colOff>114300</xdr:colOff>
      <xdr:row>39</xdr:row>
      <xdr:rowOff>38743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716957"/>
          <a:ext cx="889000" cy="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38743</xdr:rowOff>
    </xdr:from>
    <xdr:to>
      <xdr:col>71</xdr:col>
      <xdr:colOff>177800</xdr:colOff>
      <xdr:row>39</xdr:row>
      <xdr:rowOff>44351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725293"/>
          <a:ext cx="889000" cy="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249299"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25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152847</xdr:rowOff>
    </xdr:from>
    <xdr:to>
      <xdr:col>81</xdr:col>
      <xdr:colOff>101600</xdr:colOff>
      <xdr:row>39</xdr:row>
      <xdr:rowOff>82997</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6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74124</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76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151057</xdr:rowOff>
    </xdr:from>
    <xdr:to>
      <xdr:col>76</xdr:col>
      <xdr:colOff>165100</xdr:colOff>
      <xdr:row>39</xdr:row>
      <xdr:rowOff>81207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6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72334</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75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159393</xdr:rowOff>
    </xdr:from>
    <xdr:to>
      <xdr:col>72</xdr:col>
      <xdr:colOff>38100</xdr:colOff>
      <xdr:row>39</xdr:row>
      <xdr:rowOff>89543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7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80670</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767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165001</xdr:rowOff>
    </xdr:from>
    <xdr:to>
      <xdr:col>67</xdr:col>
      <xdr:colOff>101600</xdr:colOff>
      <xdr:row>39</xdr:row>
      <xdr:rowOff>95151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8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86278</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57333" y="67728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166751</xdr:rowOff>
    </xdr:from>
    <xdr:to>
      <xdr:col>85</xdr:col>
      <xdr:colOff>127000</xdr:colOff>
      <xdr:row>75</xdr:row>
      <xdr:rowOff>28219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5481300" y="12854051"/>
          <a:ext cx="8382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117397</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63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149072</xdr:rowOff>
    </xdr:from>
    <xdr:to>
      <xdr:col>81</xdr:col>
      <xdr:colOff>50800</xdr:colOff>
      <xdr:row>74</xdr:row>
      <xdr:rowOff>166751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592300" y="12836372"/>
          <a:ext cx="889000" cy="1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28776</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120917</xdr:rowOff>
    </xdr:from>
    <xdr:to>
      <xdr:col>76</xdr:col>
      <xdr:colOff>114300</xdr:colOff>
      <xdr:row>74</xdr:row>
      <xdr:rowOff>149072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2808217"/>
          <a:ext cx="889000" cy="2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114744</xdr:rowOff>
    </xdr:from>
    <xdr:to>
      <xdr:col>71</xdr:col>
      <xdr:colOff>177800</xdr:colOff>
      <xdr:row>74</xdr:row>
      <xdr:rowOff>120917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814300" y="12802044"/>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166635</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85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166844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8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148869</xdr:rowOff>
    </xdr:from>
    <xdr:to>
      <xdr:col>85</xdr:col>
      <xdr:colOff>177800</xdr:colOff>
      <xdr:row>75</xdr:row>
      <xdr:rowOff>79019</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83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127296</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81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115951</xdr:rowOff>
    </xdr:from>
    <xdr:to>
      <xdr:col>81</xdr:col>
      <xdr:colOff>101600</xdr:colOff>
      <xdr:row>75</xdr:row>
      <xdr:rowOff>46101</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280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37228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89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98272</xdr:rowOff>
    </xdr:from>
    <xdr:to>
      <xdr:col>76</xdr:col>
      <xdr:colOff>165100</xdr:colOff>
      <xdr:row>75</xdr:row>
      <xdr:rowOff>28422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278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19549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87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70117</xdr:rowOff>
    </xdr:from>
    <xdr:to>
      <xdr:col>72</xdr:col>
      <xdr:colOff>38100</xdr:colOff>
      <xdr:row>75</xdr:row>
      <xdr:rowOff>267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275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16794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53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63944</xdr:rowOff>
    </xdr:from>
    <xdr:to>
      <xdr:col>67</xdr:col>
      <xdr:colOff>101600</xdr:colOff>
      <xdr:row>74</xdr:row>
      <xdr:rowOff>165544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27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10621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52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40526</xdr:rowOff>
    </xdr:from>
    <xdr:to>
      <xdr:col>85</xdr:col>
      <xdr:colOff>127000</xdr:colOff>
      <xdr:row>98</xdr:row>
      <xdr:rowOff>106338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842626"/>
          <a:ext cx="838200" cy="6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106338</xdr:rowOff>
    </xdr:from>
    <xdr:to>
      <xdr:col>81</xdr:col>
      <xdr:colOff>50800</xdr:colOff>
      <xdr:row>98</xdr:row>
      <xdr:rowOff>164667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908438"/>
          <a:ext cx="889000" cy="5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12788</xdr:rowOff>
    </xdr:from>
    <xdr:to>
      <xdr:col>76</xdr:col>
      <xdr:colOff>114300</xdr:colOff>
      <xdr:row>98</xdr:row>
      <xdr:rowOff>164667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814888"/>
          <a:ext cx="889000" cy="15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10655</xdr:rowOff>
    </xdr:from>
    <xdr:to>
      <xdr:col>71</xdr:col>
      <xdr:colOff>177800</xdr:colOff>
      <xdr:row>98</xdr:row>
      <xdr:rowOff>12788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812755"/>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104539</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90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70362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87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161176</xdr:rowOff>
    </xdr:from>
    <xdr:to>
      <xdr:col>85</xdr:col>
      <xdr:colOff>177800</xdr:colOff>
      <xdr:row>98</xdr:row>
      <xdr:rowOff>91326</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79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139603</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77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55538</xdr:rowOff>
    </xdr:from>
    <xdr:to>
      <xdr:col>81</xdr:col>
      <xdr:colOff>101600</xdr:colOff>
      <xdr:row>98</xdr:row>
      <xdr:rowOff>157138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85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148265</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46428" y="1695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113867</xdr:rowOff>
    </xdr:from>
    <xdr:to>
      <xdr:col>76</xdr:col>
      <xdr:colOff>165100</xdr:colOff>
      <xdr:row>99</xdr:row>
      <xdr:rowOff>44017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91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35144</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700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133438</xdr:rowOff>
    </xdr:from>
    <xdr:to>
      <xdr:col>72</xdr:col>
      <xdr:colOff>38100</xdr:colOff>
      <xdr:row>98</xdr:row>
      <xdr:rowOff>63588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76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80115</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53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131305</xdr:rowOff>
    </xdr:from>
    <xdr:to>
      <xdr:col>67</xdr:col>
      <xdr:colOff>101600</xdr:colOff>
      <xdr:row>98</xdr:row>
      <xdr:rowOff>61455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7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77982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3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161036</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67613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110236</xdr:rowOff>
    </xdr:from>
    <xdr:to>
      <xdr:col>116</xdr:col>
      <xdr:colOff>114300</xdr:colOff>
      <xdr:row>39</xdr:row>
      <xdr:rowOff>40386</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25163</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4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113602</xdr:rowOff>
    </xdr:from>
    <xdr:to>
      <xdr:col>116</xdr:col>
      <xdr:colOff>63500</xdr:colOff>
      <xdr:row>58</xdr:row>
      <xdr:rowOff>114859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10057702"/>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114859</xdr:rowOff>
    </xdr:from>
    <xdr:to>
      <xdr:col>111</xdr:col>
      <xdr:colOff>177800</xdr:colOff>
      <xdr:row>58</xdr:row>
      <xdr:rowOff>115735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10058959"/>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115735</xdr:rowOff>
    </xdr:from>
    <xdr:to>
      <xdr:col>107</xdr:col>
      <xdr:colOff>50800</xdr:colOff>
      <xdr:row>58</xdr:row>
      <xdr:rowOff>116763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10059835"/>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116763</xdr:rowOff>
    </xdr:from>
    <xdr:to>
      <xdr:col>102</xdr:col>
      <xdr:colOff>114300</xdr:colOff>
      <xdr:row>58</xdr:row>
      <xdr:rowOff>117526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10060863"/>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62802</xdr:rowOff>
    </xdr:from>
    <xdr:to>
      <xdr:col>116</xdr:col>
      <xdr:colOff>114300</xdr:colOff>
      <xdr:row>58</xdr:row>
      <xdr:rowOff>164402</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0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149179</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2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64059</xdr:rowOff>
    </xdr:from>
    <xdr:to>
      <xdr:col>112</xdr:col>
      <xdr:colOff>38100</xdr:colOff>
      <xdr:row>58</xdr:row>
      <xdr:rowOff>165659</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0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156786</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1010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64935</xdr:rowOff>
    </xdr:from>
    <xdr:to>
      <xdr:col>107</xdr:col>
      <xdr:colOff>101600</xdr:colOff>
      <xdr:row>58</xdr:row>
      <xdr:rowOff>166535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0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157662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1010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65963</xdr:rowOff>
    </xdr:from>
    <xdr:to>
      <xdr:col>102</xdr:col>
      <xdr:colOff>165100</xdr:colOff>
      <xdr:row>58</xdr:row>
      <xdr:rowOff>167563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1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158690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10102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66726</xdr:rowOff>
    </xdr:from>
    <xdr:to>
      <xdr:col>98</xdr:col>
      <xdr:colOff>38100</xdr:colOff>
      <xdr:row>58</xdr:row>
      <xdr:rowOff>168326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0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159453</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10103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138165</xdr:rowOff>
    </xdr:from>
    <xdr:to>
      <xdr:col>116</xdr:col>
      <xdr:colOff>63500</xdr:colOff>
      <xdr:row>72</xdr:row>
      <xdr:rowOff>70891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2139665"/>
          <a:ext cx="838200" cy="27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73891</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761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138165</xdr:rowOff>
    </xdr:from>
    <xdr:to>
      <xdr:col>111</xdr:col>
      <xdr:colOff>177800</xdr:colOff>
      <xdr:row>71</xdr:row>
      <xdr:rowOff>32814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139665"/>
          <a:ext cx="889000" cy="6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706</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68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32814</xdr:rowOff>
    </xdr:from>
    <xdr:to>
      <xdr:col>107</xdr:col>
      <xdr:colOff>50800</xdr:colOff>
      <xdr:row>71</xdr:row>
      <xdr:rowOff>63185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205764"/>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129147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64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63185</xdr:rowOff>
    </xdr:from>
    <xdr:to>
      <xdr:col>102</xdr:col>
      <xdr:colOff>114300</xdr:colOff>
      <xdr:row>71</xdr:row>
      <xdr:rowOff>101067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236135"/>
          <a:ext cx="8890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118436</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63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94335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61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20091</xdr:rowOff>
    </xdr:from>
    <xdr:to>
      <xdr:col>116</xdr:col>
      <xdr:colOff>114300</xdr:colOff>
      <xdr:row>72</xdr:row>
      <xdr:rowOff>121691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36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42968</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21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87365</xdr:rowOff>
    </xdr:from>
    <xdr:to>
      <xdr:col>112</xdr:col>
      <xdr:colOff>38100</xdr:colOff>
      <xdr:row>71</xdr:row>
      <xdr:rowOff>17515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08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34042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186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153464</xdr:rowOff>
    </xdr:from>
    <xdr:to>
      <xdr:col>107</xdr:col>
      <xdr:colOff>101600</xdr:colOff>
      <xdr:row>71</xdr:row>
      <xdr:rowOff>83614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1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100141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193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12385</xdr:rowOff>
    </xdr:from>
    <xdr:to>
      <xdr:col>102</xdr:col>
      <xdr:colOff>165100</xdr:colOff>
      <xdr:row>71</xdr:row>
      <xdr:rowOff>113985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18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130512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196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50267</xdr:rowOff>
    </xdr:from>
    <xdr:to>
      <xdr:col>98</xdr:col>
      <xdr:colOff>38100</xdr:colOff>
      <xdr:row>71</xdr:row>
      <xdr:rowOff>151867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22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168394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199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・歳出決算総額は、住民一人当たり</a:t>
          </a:r>
          <a:r>
            <a:rPr kumimoji="1" lang="en-US" altLang="ja-JP" sz="1050">
              <a:latin typeface="ＭＳ Ｐゴシック" panose="020B0600070205080204" pitchFamily="50" charset="-128"/>
              <a:ea typeface="ＭＳ Ｐゴシック" panose="020B0600070205080204" pitchFamily="50" charset="-128"/>
            </a:rPr>
            <a:t>574,587</a:t>
          </a:r>
          <a:r>
            <a:rPr kumimoji="1" lang="ja-JP" altLang="en-US" sz="1050">
              <a:latin typeface="ＭＳ Ｐゴシック" panose="020B0600070205080204" pitchFamily="50" charset="-128"/>
              <a:ea typeface="ＭＳ Ｐゴシック" panose="020B0600070205080204" pitchFamily="50" charset="-128"/>
            </a:rPr>
            <a:t>円となっており、前年度と比較して</a:t>
          </a:r>
          <a:r>
            <a:rPr kumimoji="1" lang="en-US" altLang="ja-JP" sz="1050">
              <a:latin typeface="ＭＳ Ｐゴシック" panose="020B0600070205080204" pitchFamily="50" charset="-128"/>
              <a:ea typeface="ＭＳ Ｐゴシック" panose="020B0600070205080204" pitchFamily="50" charset="-128"/>
            </a:rPr>
            <a:t>114,484</a:t>
          </a:r>
          <a:r>
            <a:rPr kumimoji="1" lang="ja-JP" altLang="en-US" sz="1050">
              <a:latin typeface="ＭＳ Ｐゴシック" panose="020B0600070205080204" pitchFamily="50" charset="-128"/>
              <a:ea typeface="ＭＳ Ｐゴシック" panose="020B0600070205080204" pitchFamily="50" charset="-128"/>
            </a:rPr>
            <a:t>円の増加となっている。特に、補助費等は住民一人当たり</a:t>
          </a:r>
          <a:r>
            <a:rPr kumimoji="1" lang="en-US" altLang="ja-JP" sz="1050">
              <a:latin typeface="ＭＳ Ｐゴシック" panose="020B0600070205080204" pitchFamily="50" charset="-128"/>
              <a:ea typeface="ＭＳ Ｐゴシック" panose="020B0600070205080204" pitchFamily="50" charset="-128"/>
            </a:rPr>
            <a:t>147,557</a:t>
          </a:r>
          <a:r>
            <a:rPr kumimoji="1" lang="ja-JP" altLang="en-US" sz="1050">
              <a:latin typeface="ＭＳ Ｐゴシック" panose="020B0600070205080204" pitchFamily="50" charset="-128"/>
              <a:ea typeface="ＭＳ Ｐゴシック" panose="020B0600070205080204" pitchFamily="50" charset="-128"/>
            </a:rPr>
            <a:t>円となっており，前年度と比較して</a:t>
          </a:r>
          <a:r>
            <a:rPr kumimoji="1" lang="en-US" altLang="ja-JP" sz="1050">
              <a:latin typeface="ＭＳ Ｐゴシック" panose="020B0600070205080204" pitchFamily="50" charset="-128"/>
              <a:ea typeface="ＭＳ Ｐゴシック" panose="020B0600070205080204" pitchFamily="50" charset="-128"/>
            </a:rPr>
            <a:t>114,420</a:t>
          </a:r>
          <a:r>
            <a:rPr kumimoji="1" lang="ja-JP" altLang="en-US" sz="1050">
              <a:latin typeface="ＭＳ Ｐゴシック" panose="020B0600070205080204" pitchFamily="50" charset="-128"/>
              <a:ea typeface="ＭＳ Ｐゴシック" panose="020B0600070205080204" pitchFamily="50" charset="-128"/>
            </a:rPr>
            <a:t>円増加している。増加の主な要因としては、特別定額給付金給付事業等，新型コロナウイルス感染症対策に多額の経費を要したことが挙げられる。</a:t>
          </a:r>
        </a:p>
        <a:p>
          <a:endParaRPr kumimoji="1" lang="ja-JP" altLang="en-US"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・人件費は、住民一人当たり</a:t>
          </a:r>
          <a:r>
            <a:rPr kumimoji="1" lang="en-US" altLang="ja-JP" sz="1050">
              <a:latin typeface="ＭＳ Ｐゴシック" panose="020B0600070205080204" pitchFamily="50" charset="-128"/>
              <a:ea typeface="ＭＳ Ｐゴシック" panose="020B0600070205080204" pitchFamily="50" charset="-128"/>
            </a:rPr>
            <a:t>89,873</a:t>
          </a:r>
          <a:r>
            <a:rPr kumimoji="1" lang="ja-JP" altLang="en-US" sz="1050">
              <a:latin typeface="ＭＳ Ｐゴシック" panose="020B0600070205080204" pitchFamily="50" charset="-128"/>
              <a:ea typeface="ＭＳ Ｐゴシック" panose="020B0600070205080204" pitchFamily="50" charset="-128"/>
            </a:rPr>
            <a:t>円となっており、前年度と比較し</a:t>
          </a:r>
          <a:r>
            <a:rPr kumimoji="1" lang="en-US" altLang="ja-JP" sz="1050">
              <a:latin typeface="ＭＳ Ｐゴシック" panose="020B0600070205080204" pitchFamily="50" charset="-128"/>
              <a:ea typeface="ＭＳ Ｐゴシック" panose="020B0600070205080204" pitchFamily="50" charset="-128"/>
            </a:rPr>
            <a:t>2,008</a:t>
          </a:r>
          <a:r>
            <a:rPr kumimoji="1" lang="ja-JP" altLang="en-US" sz="1050">
              <a:latin typeface="ＭＳ Ｐゴシック" panose="020B0600070205080204" pitchFamily="50" charset="-128"/>
              <a:ea typeface="ＭＳ Ｐゴシック" panose="020B0600070205080204" pitchFamily="50" charset="-128"/>
            </a:rPr>
            <a:t>円増加し、類似団体平均より高い状況となっている。主な要因としては、良質なサービスを提供するため直営にて実施している業務があることや消防事務において他町から委託を受けていることにより職員数が類似団体に比べ多いことなどが挙げられる。</a:t>
          </a:r>
        </a:p>
        <a:p>
          <a:endParaRPr kumimoji="1" lang="ja-JP" altLang="en-US"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・扶助費は、住民一人当たり</a:t>
          </a:r>
          <a:r>
            <a:rPr kumimoji="1" lang="en-US" altLang="ja-JP" sz="1050">
              <a:latin typeface="ＭＳ Ｐゴシック" panose="020B0600070205080204" pitchFamily="50" charset="-128"/>
              <a:ea typeface="ＭＳ Ｐゴシック" panose="020B0600070205080204" pitchFamily="50" charset="-128"/>
            </a:rPr>
            <a:t>98,645</a:t>
          </a:r>
          <a:r>
            <a:rPr kumimoji="1" lang="ja-JP" altLang="en-US" sz="1050">
              <a:latin typeface="ＭＳ Ｐゴシック" panose="020B0600070205080204" pitchFamily="50" charset="-128"/>
              <a:ea typeface="ＭＳ Ｐゴシック" panose="020B0600070205080204" pitchFamily="50" charset="-128"/>
            </a:rPr>
            <a:t>円となっており、前年度と比較して</a:t>
          </a:r>
          <a:r>
            <a:rPr kumimoji="1" lang="en-US" altLang="ja-JP" sz="1050">
              <a:latin typeface="ＭＳ Ｐゴシック" panose="020B0600070205080204" pitchFamily="50" charset="-128"/>
              <a:ea typeface="ＭＳ Ｐゴシック" panose="020B0600070205080204" pitchFamily="50" charset="-128"/>
            </a:rPr>
            <a:t>4,275</a:t>
          </a:r>
          <a:r>
            <a:rPr kumimoji="1" lang="ja-JP" altLang="en-US" sz="1050">
              <a:latin typeface="ＭＳ Ｐゴシック" panose="020B0600070205080204" pitchFamily="50" charset="-128"/>
              <a:ea typeface="ＭＳ Ｐゴシック" panose="020B0600070205080204" pitchFamily="50" charset="-128"/>
            </a:rPr>
            <a:t>円増加し、類似団体平均より高い状況となっている。主な要因としては、社会福祉費や生活保護費が高いことなどが挙げられる。市民生活の安定と市民福祉の充実のため、職員数の適正化をはじめとして、行政のスリム化や徹底したコストの削減を図り、効率的な行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52,142
51,116
92.49
30,344,223
29,960,132
300,894
13,775,579
24,349,320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157531</xdr:rowOff>
    </xdr:from>
    <xdr:to>
      <xdr:col>24</xdr:col>
      <xdr:colOff>63500</xdr:colOff>
      <xdr:row>32</xdr:row>
      <xdr:rowOff>44602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472481"/>
          <a:ext cx="838200" cy="5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54068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54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129642</xdr:rowOff>
    </xdr:from>
    <xdr:to>
      <xdr:col>19</xdr:col>
      <xdr:colOff>177800</xdr:colOff>
      <xdr:row>31</xdr:row>
      <xdr:rowOff>157531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444592"/>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90644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129642</xdr:rowOff>
    </xdr:from>
    <xdr:to>
      <xdr:col>15</xdr:col>
      <xdr:colOff>50800</xdr:colOff>
      <xdr:row>31</xdr:row>
      <xdr:rowOff>152044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444592"/>
          <a:ext cx="889000" cy="2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89273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152044</xdr:rowOff>
    </xdr:from>
    <xdr:to>
      <xdr:col>10</xdr:col>
      <xdr:colOff>114300</xdr:colOff>
      <xdr:row>32</xdr:row>
      <xdr:rowOff>25857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466994"/>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95673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34866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3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165252</xdr:rowOff>
    </xdr:from>
    <xdr:to>
      <xdr:col>24</xdr:col>
      <xdr:colOff>114300</xdr:colOff>
      <xdr:row>32</xdr:row>
      <xdr:rowOff>95402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48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118279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43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106731</xdr:rowOff>
    </xdr:from>
    <xdr:to>
      <xdr:col>20</xdr:col>
      <xdr:colOff>38100</xdr:colOff>
      <xdr:row>32</xdr:row>
      <xdr:rowOff>36881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42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53408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19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78842</xdr:rowOff>
    </xdr:from>
    <xdr:to>
      <xdr:col>15</xdr:col>
      <xdr:colOff>101600</xdr:colOff>
      <xdr:row>32</xdr:row>
      <xdr:rowOff>8992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39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25519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16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101244</xdr:rowOff>
    </xdr:from>
    <xdr:to>
      <xdr:col>10</xdr:col>
      <xdr:colOff>165100</xdr:colOff>
      <xdr:row>32</xdr:row>
      <xdr:rowOff>31394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41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47921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19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146507</xdr:rowOff>
    </xdr:from>
    <xdr:to>
      <xdr:col>6</xdr:col>
      <xdr:colOff>38100</xdr:colOff>
      <xdr:row>32</xdr:row>
      <xdr:rowOff>76657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46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93184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23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41311</xdr:rowOff>
    </xdr:from>
    <xdr:to>
      <xdr:col>24</xdr:col>
      <xdr:colOff>63500</xdr:colOff>
      <xdr:row>57</xdr:row>
      <xdr:rowOff>44896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471061"/>
          <a:ext cx="838200" cy="34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20571</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0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44896</xdr:rowOff>
    </xdr:from>
    <xdr:to>
      <xdr:col>19</xdr:col>
      <xdr:colOff>177800</xdr:colOff>
      <xdr:row>57</xdr:row>
      <xdr:rowOff>162621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817546"/>
          <a:ext cx="889000" cy="11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23954</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96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162621</xdr:rowOff>
    </xdr:from>
    <xdr:to>
      <xdr:col>15</xdr:col>
      <xdr:colOff>50800</xdr:colOff>
      <xdr:row>57</xdr:row>
      <xdr:rowOff>170782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935271"/>
          <a:ext cx="889000" cy="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170782</xdr:rowOff>
    </xdr:from>
    <xdr:to>
      <xdr:col>10</xdr:col>
      <xdr:colOff>114300</xdr:colOff>
      <xdr:row>58</xdr:row>
      <xdr:rowOff>10545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943432"/>
          <a:ext cx="889000" cy="1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50197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99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161961</xdr:rowOff>
    </xdr:from>
    <xdr:to>
      <xdr:col>24</xdr:col>
      <xdr:colOff>114300</xdr:colOff>
      <xdr:row>55</xdr:row>
      <xdr:rowOff>92111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2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13388</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271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165546</xdr:rowOff>
    </xdr:from>
    <xdr:to>
      <xdr:col>20</xdr:col>
      <xdr:colOff>38100</xdr:colOff>
      <xdr:row>57</xdr:row>
      <xdr:rowOff>95696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6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112223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54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111821</xdr:rowOff>
    </xdr:from>
    <xdr:to>
      <xdr:col>15</xdr:col>
      <xdr:colOff>101600</xdr:colOff>
      <xdr:row>58</xdr:row>
      <xdr:rowOff>41971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8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33098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7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119982</xdr:rowOff>
    </xdr:from>
    <xdr:to>
      <xdr:col>10</xdr:col>
      <xdr:colOff>165100</xdr:colOff>
      <xdr:row>58</xdr:row>
      <xdr:rowOff>50132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9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66659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66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131195</xdr:rowOff>
    </xdr:from>
    <xdr:to>
      <xdr:col>6</xdr:col>
      <xdr:colOff>38100</xdr:colOff>
      <xdr:row>58</xdr:row>
      <xdr:rowOff>61345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52472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9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81004</xdr:rowOff>
    </xdr:from>
    <xdr:to>
      <xdr:col>24</xdr:col>
      <xdr:colOff>63500</xdr:colOff>
      <xdr:row>74</xdr:row>
      <xdr:rowOff>162103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768304"/>
          <a:ext cx="838200" cy="8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55277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14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162103</xdr:rowOff>
    </xdr:from>
    <xdr:to>
      <xdr:col>19</xdr:col>
      <xdr:colOff>177800</xdr:colOff>
      <xdr:row>75</xdr:row>
      <xdr:rowOff>38746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49403"/>
          <a:ext cx="889000" cy="4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56616</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8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24235</xdr:rowOff>
    </xdr:from>
    <xdr:to>
      <xdr:col>15</xdr:col>
      <xdr:colOff>50800</xdr:colOff>
      <xdr:row>75</xdr:row>
      <xdr:rowOff>38746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882985"/>
          <a:ext cx="889000" cy="1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117423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24235</xdr:rowOff>
    </xdr:from>
    <xdr:to>
      <xdr:col>10</xdr:col>
      <xdr:colOff>114300</xdr:colOff>
      <xdr:row>75</xdr:row>
      <xdr:rowOff>76998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882985"/>
          <a:ext cx="889000" cy="5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95173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41854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7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30204</xdr:rowOff>
    </xdr:from>
    <xdr:to>
      <xdr:col>24</xdr:col>
      <xdr:colOff>114300</xdr:colOff>
      <xdr:row>74</xdr:row>
      <xdr:rowOff>131804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1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53081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6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111303</xdr:rowOff>
    </xdr:from>
    <xdr:to>
      <xdr:col>20</xdr:col>
      <xdr:colOff>38100</xdr:colOff>
      <xdr:row>75</xdr:row>
      <xdr:rowOff>41453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9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57980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73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159396</xdr:rowOff>
    </xdr:from>
    <xdr:to>
      <xdr:col>15</xdr:col>
      <xdr:colOff>101600</xdr:colOff>
      <xdr:row>75</xdr:row>
      <xdr:rowOff>89546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4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106073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2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144885</xdr:rowOff>
    </xdr:from>
    <xdr:to>
      <xdr:col>10</xdr:col>
      <xdr:colOff>165100</xdr:colOff>
      <xdr:row>75</xdr:row>
      <xdr:rowOff>75035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3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91562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07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26198</xdr:rowOff>
    </xdr:from>
    <xdr:to>
      <xdr:col>6</xdr:col>
      <xdr:colOff>38100</xdr:colOff>
      <xdr:row>75</xdr:row>
      <xdr:rowOff>127798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88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144325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66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10548</xdr:rowOff>
    </xdr:from>
    <xdr:to>
      <xdr:col>24</xdr:col>
      <xdr:colOff>63500</xdr:colOff>
      <xdr:row>97</xdr:row>
      <xdr:rowOff>24509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641198"/>
          <a:ext cx="838200" cy="1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155041</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614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24509</xdr:rowOff>
    </xdr:from>
    <xdr:to>
      <xdr:col>19</xdr:col>
      <xdr:colOff>177800</xdr:colOff>
      <xdr:row>97</xdr:row>
      <xdr:rowOff>34865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655159"/>
          <a:ext cx="8890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137568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7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34865</xdr:rowOff>
    </xdr:from>
    <xdr:to>
      <xdr:col>15</xdr:col>
      <xdr:colOff>50800</xdr:colOff>
      <xdr:row>97</xdr:row>
      <xdr:rowOff>60985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665515"/>
          <a:ext cx="889000" cy="2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140516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77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60985</xdr:rowOff>
    </xdr:from>
    <xdr:to>
      <xdr:col>10</xdr:col>
      <xdr:colOff>114300</xdr:colOff>
      <xdr:row>97</xdr:row>
      <xdr:rowOff>75631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691635"/>
          <a:ext cx="889000" cy="1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157966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7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155650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7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131198</xdr:rowOff>
    </xdr:from>
    <xdr:to>
      <xdr:col>24</xdr:col>
      <xdr:colOff>114300</xdr:colOff>
      <xdr:row>97</xdr:row>
      <xdr:rowOff>61348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59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154075</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44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145159</xdr:rowOff>
    </xdr:from>
    <xdr:to>
      <xdr:col>20</xdr:col>
      <xdr:colOff>38100</xdr:colOff>
      <xdr:row>97</xdr:row>
      <xdr:rowOff>75309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0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91836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37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155515</xdr:rowOff>
    </xdr:from>
    <xdr:to>
      <xdr:col>15</xdr:col>
      <xdr:colOff>101600</xdr:colOff>
      <xdr:row>97</xdr:row>
      <xdr:rowOff>85665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1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102192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38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10185</xdr:rowOff>
    </xdr:from>
    <xdr:to>
      <xdr:col>10</xdr:col>
      <xdr:colOff>165100</xdr:colOff>
      <xdr:row>97</xdr:row>
      <xdr:rowOff>111785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4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128312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41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24831</xdr:rowOff>
    </xdr:from>
    <xdr:to>
      <xdr:col>6</xdr:col>
      <xdr:colOff>38100</xdr:colOff>
      <xdr:row>97</xdr:row>
      <xdr:rowOff>126431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5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142958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4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25400</xdr:rowOff>
    </xdr:from>
    <xdr:to>
      <xdr:col>55</xdr:col>
      <xdr:colOff>0</xdr:colOff>
      <xdr:row>38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25400</xdr:rowOff>
    </xdr:from>
    <xdr:to>
      <xdr:col>50</xdr:col>
      <xdr:colOff>114300</xdr:colOff>
      <xdr:row>38</xdr:row>
      <xdr:rowOff>25400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25400</xdr:rowOff>
    </xdr:from>
    <xdr:to>
      <xdr:col>45</xdr:col>
      <xdr:colOff>177800</xdr:colOff>
      <xdr:row>38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25400</xdr:rowOff>
    </xdr:from>
    <xdr:to>
      <xdr:col>41</xdr:col>
      <xdr:colOff>50800</xdr:colOff>
      <xdr:row>38</xdr:row>
      <xdr:rowOff>25400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146050</xdr:rowOff>
    </xdr:from>
    <xdr:to>
      <xdr:col>55</xdr:col>
      <xdr:colOff>50800</xdr:colOff>
      <xdr:row>38</xdr:row>
      <xdr:rowOff>76200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60977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146050</xdr:rowOff>
    </xdr:from>
    <xdr:to>
      <xdr:col>50</xdr:col>
      <xdr:colOff>165100</xdr:colOff>
      <xdr:row>38</xdr:row>
      <xdr:rowOff>76200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38</xdr:row>
      <xdr:rowOff>67327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146050</xdr:rowOff>
    </xdr:from>
    <xdr:to>
      <xdr:col>46</xdr:col>
      <xdr:colOff>38100</xdr:colOff>
      <xdr:row>38</xdr:row>
      <xdr:rowOff>76200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38</xdr:row>
      <xdr:rowOff>67327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146050</xdr:rowOff>
    </xdr:from>
    <xdr:to>
      <xdr:col>41</xdr:col>
      <xdr:colOff>101600</xdr:colOff>
      <xdr:row>38</xdr:row>
      <xdr:rowOff>76200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38</xdr:row>
      <xdr:rowOff>67327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146050</xdr:rowOff>
    </xdr:from>
    <xdr:to>
      <xdr:col>36</xdr:col>
      <xdr:colOff>165100</xdr:colOff>
      <xdr:row>38</xdr:row>
      <xdr:rowOff>76200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38</xdr:row>
      <xdr:rowOff>67327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41868</xdr:rowOff>
    </xdr:from>
    <xdr:to>
      <xdr:col>55</xdr:col>
      <xdr:colOff>0</xdr:colOff>
      <xdr:row>58</xdr:row>
      <xdr:rowOff>47135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985968"/>
          <a:ext cx="838200" cy="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33639</xdr:rowOff>
    </xdr:from>
    <xdr:to>
      <xdr:col>50</xdr:col>
      <xdr:colOff>114300</xdr:colOff>
      <xdr:row>58</xdr:row>
      <xdr:rowOff>41868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977739"/>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33639</xdr:rowOff>
    </xdr:from>
    <xdr:to>
      <xdr:col>45</xdr:col>
      <xdr:colOff>177800</xdr:colOff>
      <xdr:row>58</xdr:row>
      <xdr:rowOff>46468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977739"/>
          <a:ext cx="889000" cy="1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46468</xdr:rowOff>
    </xdr:from>
    <xdr:to>
      <xdr:col>41</xdr:col>
      <xdr:colOff>50800</xdr:colOff>
      <xdr:row>58</xdr:row>
      <xdr:rowOff>56810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990568"/>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167785</xdr:rowOff>
    </xdr:from>
    <xdr:to>
      <xdr:col>55</xdr:col>
      <xdr:colOff>50800</xdr:colOff>
      <xdr:row>58</xdr:row>
      <xdr:rowOff>97935</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94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122502</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9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162518</xdr:rowOff>
    </xdr:from>
    <xdr:to>
      <xdr:col>50</xdr:col>
      <xdr:colOff>165100</xdr:colOff>
      <xdr:row>58</xdr:row>
      <xdr:rowOff>92668</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93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83795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1002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154289</xdr:rowOff>
    </xdr:from>
    <xdr:to>
      <xdr:col>46</xdr:col>
      <xdr:colOff>38100</xdr:colOff>
      <xdr:row>58</xdr:row>
      <xdr:rowOff>84439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92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75566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01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167118</xdr:rowOff>
    </xdr:from>
    <xdr:to>
      <xdr:col>41</xdr:col>
      <xdr:colOff>101600</xdr:colOff>
      <xdr:row>58</xdr:row>
      <xdr:rowOff>97268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93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88395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03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6010</xdr:rowOff>
    </xdr:from>
    <xdr:to>
      <xdr:col>36</xdr:col>
      <xdr:colOff>165100</xdr:colOff>
      <xdr:row>58</xdr:row>
      <xdr:rowOff>107610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5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98737</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37428" y="1004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11410</xdr:rowOff>
    </xdr:from>
    <xdr:to>
      <xdr:col>55</xdr:col>
      <xdr:colOff>0</xdr:colOff>
      <xdr:row>78</xdr:row>
      <xdr:rowOff>1763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213060"/>
          <a:ext cx="838200" cy="16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169121</xdr:rowOff>
    </xdr:from>
    <xdr:to>
      <xdr:col>50</xdr:col>
      <xdr:colOff>114300</xdr:colOff>
      <xdr:row>78</xdr:row>
      <xdr:rowOff>1763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3370771"/>
          <a:ext cx="8890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169121</xdr:rowOff>
    </xdr:from>
    <xdr:to>
      <xdr:col>45</xdr:col>
      <xdr:colOff>177800</xdr:colOff>
      <xdr:row>78</xdr:row>
      <xdr:rowOff>2997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370771"/>
          <a:ext cx="889000" cy="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159451</xdr:rowOff>
    </xdr:from>
    <xdr:to>
      <xdr:col>41</xdr:col>
      <xdr:colOff>50800</xdr:colOff>
      <xdr:row>78</xdr:row>
      <xdr:rowOff>2997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3361101"/>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132060</xdr:rowOff>
    </xdr:from>
    <xdr:to>
      <xdr:col>55</xdr:col>
      <xdr:colOff>50800</xdr:colOff>
      <xdr:row>77</xdr:row>
      <xdr:rowOff>62210</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16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110487</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14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122413</xdr:rowOff>
    </xdr:from>
    <xdr:to>
      <xdr:col>50</xdr:col>
      <xdr:colOff>165100</xdr:colOff>
      <xdr:row>78</xdr:row>
      <xdr:rowOff>52563</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32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43690</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04428" y="1341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118321</xdr:rowOff>
    </xdr:from>
    <xdr:to>
      <xdr:col>46</xdr:col>
      <xdr:colOff>38100</xdr:colOff>
      <xdr:row>78</xdr:row>
      <xdr:rowOff>48471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31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39598</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41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123647</xdr:rowOff>
    </xdr:from>
    <xdr:to>
      <xdr:col>41</xdr:col>
      <xdr:colOff>101600</xdr:colOff>
      <xdr:row>78</xdr:row>
      <xdr:rowOff>53797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32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44924</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41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108651</xdr:rowOff>
    </xdr:from>
    <xdr:to>
      <xdr:col>36</xdr:col>
      <xdr:colOff>165100</xdr:colOff>
      <xdr:row>78</xdr:row>
      <xdr:rowOff>38801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31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29928</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403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33375</xdr:rowOff>
    </xdr:from>
    <xdr:to>
      <xdr:col>55</xdr:col>
      <xdr:colOff>0</xdr:colOff>
      <xdr:row>98</xdr:row>
      <xdr:rowOff>60475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835475"/>
          <a:ext cx="838200" cy="2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144270</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774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35299</xdr:rowOff>
    </xdr:from>
    <xdr:to>
      <xdr:col>50</xdr:col>
      <xdr:colOff>114300</xdr:colOff>
      <xdr:row>98</xdr:row>
      <xdr:rowOff>60475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837399"/>
          <a:ext cx="889000" cy="2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35299</xdr:rowOff>
    </xdr:from>
    <xdr:to>
      <xdr:col>45</xdr:col>
      <xdr:colOff>177800</xdr:colOff>
      <xdr:row>98</xdr:row>
      <xdr:rowOff>46492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837399"/>
          <a:ext cx="889000" cy="1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91867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44881</xdr:rowOff>
    </xdr:from>
    <xdr:to>
      <xdr:col>41</xdr:col>
      <xdr:colOff>50800</xdr:colOff>
      <xdr:row>98</xdr:row>
      <xdr:rowOff>46492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846981"/>
          <a:ext cx="889000" cy="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87611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154025</xdr:rowOff>
    </xdr:from>
    <xdr:to>
      <xdr:col>55</xdr:col>
      <xdr:colOff>50800</xdr:colOff>
      <xdr:row>98</xdr:row>
      <xdr:rowOff>84175</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78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113402</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5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9675</xdr:rowOff>
    </xdr:from>
    <xdr:to>
      <xdr:col>50</xdr:col>
      <xdr:colOff>165100</xdr:colOff>
      <xdr:row>98</xdr:row>
      <xdr:rowOff>111275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81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102402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90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155949</xdr:rowOff>
    </xdr:from>
    <xdr:to>
      <xdr:col>46</xdr:col>
      <xdr:colOff>38100</xdr:colOff>
      <xdr:row>98</xdr:row>
      <xdr:rowOff>86099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8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102626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6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167142</xdr:rowOff>
    </xdr:from>
    <xdr:to>
      <xdr:col>41</xdr:col>
      <xdr:colOff>101600</xdr:colOff>
      <xdr:row>98</xdr:row>
      <xdr:rowOff>97292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9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88419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89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165531</xdr:rowOff>
    </xdr:from>
    <xdr:to>
      <xdr:col>36</xdr:col>
      <xdr:colOff>165100</xdr:colOff>
      <xdr:row>98</xdr:row>
      <xdr:rowOff>95681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9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112208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57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44465</xdr:rowOff>
    </xdr:from>
    <xdr:to>
      <xdr:col>85</xdr:col>
      <xdr:colOff>127000</xdr:colOff>
      <xdr:row>37</xdr:row>
      <xdr:rowOff>89134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5481300" y="6388115"/>
          <a:ext cx="838200" cy="4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40305</xdr:rowOff>
    </xdr:from>
    <xdr:to>
      <xdr:col>81</xdr:col>
      <xdr:colOff>50800</xdr:colOff>
      <xdr:row>37</xdr:row>
      <xdr:rowOff>89134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4592300" y="6383955"/>
          <a:ext cx="889000" cy="4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40305</xdr:rowOff>
    </xdr:from>
    <xdr:to>
      <xdr:col>76</xdr:col>
      <xdr:colOff>114300</xdr:colOff>
      <xdr:row>37</xdr:row>
      <xdr:rowOff>60742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3703300" y="6383955"/>
          <a:ext cx="889000" cy="2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105026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60742</xdr:rowOff>
    </xdr:from>
    <xdr:to>
      <xdr:col>71</xdr:col>
      <xdr:colOff>177800</xdr:colOff>
      <xdr:row>37</xdr:row>
      <xdr:rowOff>65268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2814300" y="6404392"/>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165115</xdr:rowOff>
    </xdr:from>
    <xdr:to>
      <xdr:col>85</xdr:col>
      <xdr:colOff>177800</xdr:colOff>
      <xdr:row>37</xdr:row>
      <xdr:rowOff>95265</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33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143542</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31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38334</xdr:rowOff>
    </xdr:from>
    <xdr:to>
      <xdr:col>81</xdr:col>
      <xdr:colOff>101600</xdr:colOff>
      <xdr:row>37</xdr:row>
      <xdr:rowOff>139934</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38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131060</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47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160955</xdr:rowOff>
    </xdr:from>
    <xdr:to>
      <xdr:col>76</xdr:col>
      <xdr:colOff>165100</xdr:colOff>
      <xdr:row>37</xdr:row>
      <xdr:rowOff>91105</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33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82232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42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9942</xdr:rowOff>
    </xdr:from>
    <xdr:to>
      <xdr:col>72</xdr:col>
      <xdr:colOff>38100</xdr:colOff>
      <xdr:row>37</xdr:row>
      <xdr:rowOff>111542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35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102669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44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14468</xdr:rowOff>
    </xdr:from>
    <xdr:to>
      <xdr:col>67</xdr:col>
      <xdr:colOff>101600</xdr:colOff>
      <xdr:row>37</xdr:row>
      <xdr:rowOff>116068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35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107195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4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108515</xdr:rowOff>
    </xdr:from>
    <xdr:to>
      <xdr:col>85</xdr:col>
      <xdr:colOff>127000</xdr:colOff>
      <xdr:row>58</xdr:row>
      <xdr:rowOff>168199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10052615"/>
          <a:ext cx="838200" cy="5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43825</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645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168199</xdr:rowOff>
    </xdr:from>
    <xdr:to>
      <xdr:col>81</xdr:col>
      <xdr:colOff>50800</xdr:colOff>
      <xdr:row>59</xdr:row>
      <xdr:rowOff>62681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10112299"/>
          <a:ext cx="889000" cy="6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25481</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6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16008</xdr:rowOff>
    </xdr:from>
    <xdr:to>
      <xdr:col>76</xdr:col>
      <xdr:colOff>114300</xdr:colOff>
      <xdr:row>59</xdr:row>
      <xdr:rowOff>62681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3703300" y="10131558"/>
          <a:ext cx="889000" cy="4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140867</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74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16008</xdr:rowOff>
    </xdr:from>
    <xdr:to>
      <xdr:col>71</xdr:col>
      <xdr:colOff>177800</xdr:colOff>
      <xdr:row>59</xdr:row>
      <xdr:rowOff>27133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2814300" y="10131558"/>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161669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7935</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7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57715</xdr:rowOff>
    </xdr:from>
    <xdr:to>
      <xdr:col>85</xdr:col>
      <xdr:colOff>177800</xdr:colOff>
      <xdr:row>58</xdr:row>
      <xdr:rowOff>159315</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1000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36142</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98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117399</xdr:rowOff>
    </xdr:from>
    <xdr:to>
      <xdr:col>81</xdr:col>
      <xdr:colOff>101600</xdr:colOff>
      <xdr:row>59</xdr:row>
      <xdr:rowOff>47549</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1006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38676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1015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11881</xdr:rowOff>
    </xdr:from>
    <xdr:to>
      <xdr:col>76</xdr:col>
      <xdr:colOff>165100</xdr:colOff>
      <xdr:row>59</xdr:row>
      <xdr:rowOff>113481</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1012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104608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1022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136658</xdr:rowOff>
    </xdr:from>
    <xdr:to>
      <xdr:col>72</xdr:col>
      <xdr:colOff>38100</xdr:colOff>
      <xdr:row>59</xdr:row>
      <xdr:rowOff>66808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1008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57935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1017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147783</xdr:rowOff>
    </xdr:from>
    <xdr:to>
      <xdr:col>67</xdr:col>
      <xdr:colOff>101600</xdr:colOff>
      <xdr:row>59</xdr:row>
      <xdr:rowOff>77933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1009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69060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1018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32196</xdr:rowOff>
    </xdr:from>
    <xdr:to>
      <xdr:col>85</xdr:col>
      <xdr:colOff>127000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5481300" y="13576746"/>
          <a:ext cx="838200" cy="1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30406</xdr:rowOff>
    </xdr:from>
    <xdr:to>
      <xdr:col>81</xdr:col>
      <xdr:colOff>50800</xdr:colOff>
      <xdr:row>79</xdr:row>
      <xdr:rowOff>32196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4592300" y="13574956"/>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30406</xdr:rowOff>
    </xdr:from>
    <xdr:to>
      <xdr:col>76</xdr:col>
      <xdr:colOff>114300</xdr:colOff>
      <xdr:row>79</xdr:row>
      <xdr:rowOff>38743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3703300" y="13574956"/>
          <a:ext cx="889000" cy="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38743</xdr:rowOff>
    </xdr:from>
    <xdr:to>
      <xdr:col>71</xdr:col>
      <xdr:colOff>177800</xdr:colOff>
      <xdr:row>79</xdr:row>
      <xdr:rowOff>44351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2814300" y="13583293"/>
          <a:ext cx="889000" cy="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249299"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483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152846</xdr:rowOff>
    </xdr:from>
    <xdr:to>
      <xdr:col>81</xdr:col>
      <xdr:colOff>101600</xdr:colOff>
      <xdr:row>79</xdr:row>
      <xdr:rowOff>82996</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5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74123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618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151056</xdr:rowOff>
    </xdr:from>
    <xdr:to>
      <xdr:col>76</xdr:col>
      <xdr:colOff>165100</xdr:colOff>
      <xdr:row>79</xdr:row>
      <xdr:rowOff>81206</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52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72333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616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159393</xdr:rowOff>
    </xdr:from>
    <xdr:to>
      <xdr:col>72</xdr:col>
      <xdr:colOff>38100</xdr:colOff>
      <xdr:row>79</xdr:row>
      <xdr:rowOff>89543</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53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80670</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4017" y="13625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165001</xdr:rowOff>
    </xdr:from>
    <xdr:to>
      <xdr:col>67</xdr:col>
      <xdr:colOff>101600</xdr:colOff>
      <xdr:row>79</xdr:row>
      <xdr:rowOff>95151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53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86278</xdr:rowOff>
    </xdr:from>
    <xdr:ext cx="313932"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57333" y="136308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166751</xdr:rowOff>
    </xdr:from>
    <xdr:to>
      <xdr:col>85</xdr:col>
      <xdr:colOff>127000</xdr:colOff>
      <xdr:row>95</xdr:row>
      <xdr:rowOff>28220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5481300" y="16283051"/>
          <a:ext cx="8382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117378</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062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149073</xdr:rowOff>
    </xdr:from>
    <xdr:to>
      <xdr:col>81</xdr:col>
      <xdr:colOff>50800</xdr:colOff>
      <xdr:row>94</xdr:row>
      <xdr:rowOff>166751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6265373"/>
          <a:ext cx="8890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28757</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120917</xdr:rowOff>
    </xdr:from>
    <xdr:to>
      <xdr:col>76</xdr:col>
      <xdr:colOff>114300</xdr:colOff>
      <xdr:row>94</xdr:row>
      <xdr:rowOff>149073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237217"/>
          <a:ext cx="889000" cy="2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114745</xdr:rowOff>
    </xdr:from>
    <xdr:to>
      <xdr:col>71</xdr:col>
      <xdr:colOff>177800</xdr:colOff>
      <xdr:row>94</xdr:row>
      <xdr:rowOff>120917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231045"/>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166616</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2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166825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2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148870</xdr:rowOff>
    </xdr:from>
    <xdr:to>
      <xdr:col>85</xdr:col>
      <xdr:colOff>177800</xdr:colOff>
      <xdr:row>95</xdr:row>
      <xdr:rowOff>79020</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26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127297</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24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115951</xdr:rowOff>
    </xdr:from>
    <xdr:to>
      <xdr:col>81</xdr:col>
      <xdr:colOff>101600</xdr:colOff>
      <xdr:row>95</xdr:row>
      <xdr:rowOff>46101</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23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37228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32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98273</xdr:rowOff>
    </xdr:from>
    <xdr:to>
      <xdr:col>76</xdr:col>
      <xdr:colOff>165100</xdr:colOff>
      <xdr:row>95</xdr:row>
      <xdr:rowOff>28423</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21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19550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30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70117</xdr:rowOff>
    </xdr:from>
    <xdr:to>
      <xdr:col>72</xdr:col>
      <xdr:colOff>38100</xdr:colOff>
      <xdr:row>95</xdr:row>
      <xdr:rowOff>267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18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16794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59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63945</xdr:rowOff>
    </xdr:from>
    <xdr:to>
      <xdr:col>67</xdr:col>
      <xdr:colOff>101600</xdr:colOff>
      <xdr:row>94</xdr:row>
      <xdr:rowOff>165545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18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10622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595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180,824</a:t>
          </a:r>
          <a:r>
            <a:rPr kumimoji="1" lang="ja-JP" altLang="en-US" sz="1300">
              <a:latin typeface="ＭＳ Ｐゴシック" panose="020B0600070205080204" pitchFamily="50" charset="-128"/>
              <a:ea typeface="ＭＳ Ｐゴシック" panose="020B0600070205080204" pitchFamily="50" charset="-128"/>
            </a:rPr>
            <a:t>円となっており、前年度と比較し</a:t>
          </a:r>
          <a:r>
            <a:rPr kumimoji="1" lang="en-US" altLang="ja-JP" sz="1300">
              <a:latin typeface="ＭＳ Ｐゴシック" panose="020B0600070205080204" pitchFamily="50" charset="-128"/>
              <a:ea typeface="ＭＳ Ｐゴシック" panose="020B0600070205080204" pitchFamily="50" charset="-128"/>
            </a:rPr>
            <a:t>90,941</a:t>
          </a:r>
          <a:r>
            <a:rPr kumimoji="1" lang="ja-JP" altLang="en-US" sz="1300">
              <a:latin typeface="ＭＳ Ｐゴシック" panose="020B0600070205080204" pitchFamily="50" charset="-128"/>
              <a:ea typeface="ＭＳ Ｐゴシック" panose="020B0600070205080204" pitchFamily="50" charset="-128"/>
            </a:rPr>
            <a:t>円増加し、類似団体平均に比べ高い状況となっている。増加の主な要因としては、特別定額給付金給付事業やキャッシュレス・ポイント還元事業等、新型コロナウイルス感染症対策に係る物件費が大きく増嵩していることであ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170,392</a:t>
          </a:r>
          <a:r>
            <a:rPr kumimoji="1" lang="ja-JP" altLang="en-US" sz="1300">
              <a:latin typeface="ＭＳ Ｐゴシック" panose="020B0600070205080204" pitchFamily="50" charset="-128"/>
              <a:ea typeface="ＭＳ Ｐゴシック" panose="020B0600070205080204" pitchFamily="50" charset="-128"/>
            </a:rPr>
            <a:t>円となっており、前年度と比較し</a:t>
          </a:r>
          <a:r>
            <a:rPr kumimoji="1" lang="en-US" altLang="ja-JP" sz="1300">
              <a:latin typeface="ＭＳ Ｐゴシック" panose="020B0600070205080204" pitchFamily="50" charset="-128"/>
              <a:ea typeface="ＭＳ Ｐゴシック" panose="020B0600070205080204" pitchFamily="50" charset="-128"/>
            </a:rPr>
            <a:t>7,450</a:t>
          </a:r>
          <a:r>
            <a:rPr kumimoji="1" lang="ja-JP" altLang="en-US" sz="1300">
              <a:latin typeface="ＭＳ Ｐゴシック" panose="020B0600070205080204" pitchFamily="50" charset="-128"/>
              <a:ea typeface="ＭＳ Ｐゴシック" panose="020B0600070205080204" pitchFamily="50" charset="-128"/>
            </a:rPr>
            <a:t>円増加し、類似団体平均に比べ高い状況となっている。増加の主な要因としては、認定こども園の整備に伴う普通建設事業費や社会福祉費などの扶助費が増嵩していることである。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香川県坂出市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ゴシック" pitchFamily="49" charset="-128"/>
              <a:ea typeface="ＭＳ ゴシック" pitchFamily="49" charset="-128"/>
            </a:rPr>
            <a:t>＜財政調整基金残高＞</a:t>
          </a:r>
        </a:p>
        <a:p>
          <a:r>
            <a:rPr kumimoji="1" lang="ja-JP" altLang="en-US" sz="800">
              <a:latin typeface="ＭＳ ゴシック" pitchFamily="49" charset="-128"/>
              <a:ea typeface="ＭＳ ゴシック" pitchFamily="49" charset="-128"/>
            </a:rPr>
            <a:t>収支改善による積立金の増加に伴い、残高が増加となった。</a:t>
          </a:r>
        </a:p>
        <a:p>
          <a:endParaRPr kumimoji="1" lang="ja-JP" altLang="en-US" sz="800">
            <a:latin typeface="ＭＳ ゴシック" pitchFamily="49" charset="-128"/>
            <a:ea typeface="ＭＳ ゴシック" pitchFamily="49" charset="-128"/>
          </a:endParaRPr>
        </a:p>
        <a:p>
          <a:r>
            <a:rPr kumimoji="1" lang="ja-JP" altLang="en-US" sz="800">
              <a:latin typeface="ＭＳ ゴシック" pitchFamily="49" charset="-128"/>
              <a:ea typeface="ＭＳ ゴシック" pitchFamily="49" charset="-128"/>
            </a:rPr>
            <a:t>＜実質収支額＞</a:t>
          </a:r>
        </a:p>
        <a:p>
          <a:r>
            <a:rPr kumimoji="1" lang="ja-JP" altLang="en-US" sz="800">
              <a:latin typeface="ＭＳ ゴシック" pitchFamily="49" charset="-128"/>
              <a:ea typeface="ＭＳ ゴシック" pitchFamily="49" charset="-128"/>
            </a:rPr>
            <a:t>主に地方交付税や臨時財政対策債の増加により収支が改善し、現在は標準財政規模比</a:t>
          </a:r>
          <a:r>
            <a:rPr kumimoji="1" lang="en-US" altLang="ja-JP" sz="800">
              <a:latin typeface="ＭＳ ゴシック" pitchFamily="49" charset="-128"/>
              <a:ea typeface="ＭＳ ゴシック" pitchFamily="49" charset="-128"/>
            </a:rPr>
            <a:t>2</a:t>
          </a:r>
          <a:r>
            <a:rPr kumimoji="1" lang="ja-JP" altLang="en-US" sz="800">
              <a:latin typeface="ＭＳ ゴシック" pitchFamily="49" charset="-128"/>
              <a:ea typeface="ＭＳ ゴシック" pitchFamily="49" charset="-128"/>
            </a:rPr>
            <a:t>％程度となっている。</a:t>
          </a:r>
          <a:endParaRPr kumimoji="1" lang="en-US" altLang="ja-JP" sz="800">
            <a:latin typeface="ＭＳ ゴシック" pitchFamily="49" charset="-128"/>
            <a:ea typeface="ＭＳ ゴシック" pitchFamily="49" charset="-128"/>
          </a:endParaRPr>
        </a:p>
        <a:p>
          <a:endParaRPr kumimoji="1" lang="en-US" altLang="ja-JP" sz="800">
            <a:latin typeface="ＭＳ ゴシック" pitchFamily="49" charset="-128"/>
            <a:ea typeface="ＭＳ ゴシック" pitchFamily="49" charset="-128"/>
          </a:endParaRPr>
        </a:p>
        <a:p>
          <a:r>
            <a:rPr kumimoji="1" lang="ja-JP" altLang="en-US" sz="800">
              <a:latin typeface="ＭＳ ゴシック" pitchFamily="49" charset="-128"/>
              <a:ea typeface="ＭＳ ゴシック" pitchFamily="49" charset="-128"/>
            </a:rPr>
            <a:t>＜実質単年度収支＞</a:t>
          </a:r>
        </a:p>
        <a:p>
          <a:r>
            <a:rPr kumimoji="1" lang="ja-JP" altLang="en-US" sz="800">
              <a:latin typeface="ＭＳ ゴシック" pitchFamily="49" charset="-128"/>
              <a:ea typeface="ＭＳ ゴシック" pitchFamily="49" charset="-128"/>
            </a:rPr>
            <a:t>主に地方交付税や臨時財政対策債の増加により実質単年度収支は改善され、黒字となっている。</a:t>
          </a:r>
        </a:p>
        <a:p>
          <a:endParaRPr kumimoji="1" lang="ja-JP" altLang="en-US" sz="800">
            <a:latin typeface="ＭＳ ゴシック" pitchFamily="49" charset="-128"/>
            <a:ea typeface="ＭＳ ゴシック" pitchFamily="49" charset="-128"/>
          </a:endParaRPr>
        </a:p>
        <a:p>
          <a:r>
            <a:rPr kumimoji="1" lang="ja-JP" altLang="en-US" sz="800">
              <a:latin typeface="ＭＳ ゴシック" pitchFamily="49" charset="-128"/>
              <a:ea typeface="ＭＳ ゴシック" pitchFamily="49" charset="-128"/>
            </a:rPr>
            <a:t>＜今後の対応＞</a:t>
          </a:r>
        </a:p>
        <a:p>
          <a:r>
            <a:rPr kumimoji="1" lang="ja-JP" altLang="en-US" sz="800">
              <a:latin typeface="ＭＳ ゴシック" pitchFamily="49" charset="-128"/>
              <a:ea typeface="ＭＳ ゴシック" pitchFamily="49" charset="-128"/>
            </a:rPr>
            <a:t>引き続き社会保障費の増大に伴う扶助費や介護保険特別会計への繰出金の増加傾向などから、財政調整基金を活用しながらの財政運営となることが予想される。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香川県坂出市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全ての特別会計において赤字となっていない。国民健康保険特別会計については、平成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年度において赤字が解消されたものの、高齢化の進行により、１人当たり医療費の増加による負担が増え、財政運営は厳しい状態となっている。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各会計で適正な財政運営、企業経営を行っていく。単年度収支の赤字が見込まれる特別会計に対し、赤字を解消するため基準外の繰出を行い健全化を図る。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30344223</v>
      </c>
      <c r="BO4" s="426"/>
      <c r="BP4" s="426"/>
      <c r="BQ4" s="426"/>
      <c r="BR4" s="426"/>
      <c r="BS4" s="426"/>
      <c r="BT4" s="426"/>
      <c r="BU4" s="427"/>
      <c r="BV4" s="425">
        <v>24664364</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2.2000000000000002</v>
      </c>
      <c r="CU4" s="610"/>
      <c r="CV4" s="610"/>
      <c r="CW4" s="610"/>
      <c r="CX4" s="610"/>
      <c r="CY4" s="610"/>
      <c r="CZ4" s="610"/>
      <c r="DA4" s="611"/>
      <c r="DB4" s="609">
        <v>1.8</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29960132</v>
      </c>
      <c r="BO5" s="431"/>
      <c r="BP5" s="431"/>
      <c r="BQ5" s="431"/>
      <c r="BR5" s="431"/>
      <c r="BS5" s="431"/>
      <c r="BT5" s="431"/>
      <c r="BU5" s="432"/>
      <c r="BV5" s="430">
        <v>24289725</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86.8</v>
      </c>
      <c r="CU5" s="401"/>
      <c r="CV5" s="401"/>
      <c r="CW5" s="401"/>
      <c r="CX5" s="401"/>
      <c r="CY5" s="401"/>
      <c r="CZ5" s="401"/>
      <c r="DA5" s="402"/>
      <c r="DB5" s="400">
        <v>89.6</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384091</v>
      </c>
      <c r="BO6" s="431"/>
      <c r="BP6" s="431"/>
      <c r="BQ6" s="431"/>
      <c r="BR6" s="431"/>
      <c r="BS6" s="431"/>
      <c r="BT6" s="431"/>
      <c r="BU6" s="432"/>
      <c r="BV6" s="430">
        <v>374639</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93.2</v>
      </c>
      <c r="CU6" s="584"/>
      <c r="CV6" s="584"/>
      <c r="CW6" s="584"/>
      <c r="CX6" s="584"/>
      <c r="CY6" s="584"/>
      <c r="CZ6" s="584"/>
      <c r="DA6" s="585"/>
      <c r="DB6" s="583">
        <v>96</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83197</v>
      </c>
      <c r="BO7" s="431"/>
      <c r="BP7" s="431"/>
      <c r="BQ7" s="431"/>
      <c r="BR7" s="431"/>
      <c r="BS7" s="431"/>
      <c r="BT7" s="431"/>
      <c r="BU7" s="432"/>
      <c r="BV7" s="430">
        <v>133646</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13775579</v>
      </c>
      <c r="CU7" s="431"/>
      <c r="CV7" s="431"/>
      <c r="CW7" s="431"/>
      <c r="CX7" s="431"/>
      <c r="CY7" s="431"/>
      <c r="CZ7" s="431"/>
      <c r="DA7" s="432"/>
      <c r="DB7" s="430">
        <v>13440948</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110</v>
      </c>
      <c r="AV8" s="488"/>
      <c r="AW8" s="488"/>
      <c r="AX8" s="488"/>
      <c r="AY8" s="410" t="s">
        <v>111</v>
      </c>
      <c r="AZ8" s="411"/>
      <c r="BA8" s="411"/>
      <c r="BB8" s="411"/>
      <c r="BC8" s="411"/>
      <c r="BD8" s="411"/>
      <c r="BE8" s="411"/>
      <c r="BF8" s="411"/>
      <c r="BG8" s="411"/>
      <c r="BH8" s="411"/>
      <c r="BI8" s="411"/>
      <c r="BJ8" s="411"/>
      <c r="BK8" s="411"/>
      <c r="BL8" s="411"/>
      <c r="BM8" s="412"/>
      <c r="BN8" s="430">
        <v>300894</v>
      </c>
      <c r="BO8" s="431"/>
      <c r="BP8" s="431"/>
      <c r="BQ8" s="431"/>
      <c r="BR8" s="431"/>
      <c r="BS8" s="431"/>
      <c r="BT8" s="431"/>
      <c r="BU8" s="432"/>
      <c r="BV8" s="430">
        <v>240993</v>
      </c>
      <c r="BW8" s="431"/>
      <c r="BX8" s="431"/>
      <c r="BY8" s="431"/>
      <c r="BZ8" s="431"/>
      <c r="CA8" s="431"/>
      <c r="CB8" s="431"/>
      <c r="CC8" s="432"/>
      <c r="CD8" s="439" t="s">
        <v>112</v>
      </c>
      <c r="CE8" s="440"/>
      <c r="CF8" s="440"/>
      <c r="CG8" s="440"/>
      <c r="CH8" s="440"/>
      <c r="CI8" s="440"/>
      <c r="CJ8" s="440"/>
      <c r="CK8" s="440"/>
      <c r="CL8" s="440"/>
      <c r="CM8" s="440"/>
      <c r="CN8" s="440"/>
      <c r="CO8" s="440"/>
      <c r="CP8" s="440"/>
      <c r="CQ8" s="440"/>
      <c r="CR8" s="440"/>
      <c r="CS8" s="441"/>
      <c r="CT8" s="543">
        <v>0.84</v>
      </c>
      <c r="CU8" s="544"/>
      <c r="CV8" s="544"/>
      <c r="CW8" s="544"/>
      <c r="CX8" s="544"/>
      <c r="CY8" s="544"/>
      <c r="CZ8" s="544"/>
      <c r="DA8" s="545"/>
      <c r="DB8" s="543">
        <v>0.85</v>
      </c>
      <c r="DC8" s="544"/>
      <c r="DD8" s="544"/>
      <c r="DE8" s="544"/>
      <c r="DF8" s="544"/>
      <c r="DG8" s="544"/>
      <c r="DH8" s="544"/>
      <c r="DI8" s="545"/>
      <c r="DJ8" s="186"/>
      <c r="DK8" s="186"/>
      <c r="DL8" s="186"/>
      <c r="DM8" s="186"/>
      <c r="DN8" s="186"/>
      <c r="DO8" s="186"/>
    </row>
    <row r="9" spans="1:119" ht="18.75" customHeight="1" thickBot="1" x14ac:dyDescent="0.2">
      <c r="A9" s="187"/>
      <c r="B9" s="572" t="s">
        <v>113</v>
      </c>
      <c r="C9" s="573"/>
      <c r="D9" s="573"/>
      <c r="E9" s="573"/>
      <c r="F9" s="573"/>
      <c r="G9" s="573"/>
      <c r="H9" s="573"/>
      <c r="I9" s="573"/>
      <c r="J9" s="573"/>
      <c r="K9" s="493"/>
      <c r="L9" s="574" t="s">
        <v>114</v>
      </c>
      <c r="M9" s="575"/>
      <c r="N9" s="575"/>
      <c r="O9" s="575"/>
      <c r="P9" s="575"/>
      <c r="Q9" s="576"/>
      <c r="R9" s="577">
        <v>50624</v>
      </c>
      <c r="S9" s="578"/>
      <c r="T9" s="578"/>
      <c r="U9" s="578"/>
      <c r="V9" s="579"/>
      <c r="W9" s="509" t="s">
        <v>115</v>
      </c>
      <c r="X9" s="510"/>
      <c r="Y9" s="510"/>
      <c r="Z9" s="510"/>
      <c r="AA9" s="510"/>
      <c r="AB9" s="510"/>
      <c r="AC9" s="510"/>
      <c r="AD9" s="510"/>
      <c r="AE9" s="510"/>
      <c r="AF9" s="510"/>
      <c r="AG9" s="510"/>
      <c r="AH9" s="510"/>
      <c r="AI9" s="510"/>
      <c r="AJ9" s="510"/>
      <c r="AK9" s="510"/>
      <c r="AL9" s="580"/>
      <c r="AM9" s="499" t="s">
        <v>116</v>
      </c>
      <c r="AN9" s="404"/>
      <c r="AO9" s="404"/>
      <c r="AP9" s="404"/>
      <c r="AQ9" s="404"/>
      <c r="AR9" s="404"/>
      <c r="AS9" s="404"/>
      <c r="AT9" s="405"/>
      <c r="AU9" s="487" t="s">
        <v>102</v>
      </c>
      <c r="AV9" s="488"/>
      <c r="AW9" s="488"/>
      <c r="AX9" s="488"/>
      <c r="AY9" s="410" t="s">
        <v>117</v>
      </c>
      <c r="AZ9" s="411"/>
      <c r="BA9" s="411"/>
      <c r="BB9" s="411"/>
      <c r="BC9" s="411"/>
      <c r="BD9" s="411"/>
      <c r="BE9" s="411"/>
      <c r="BF9" s="411"/>
      <c r="BG9" s="411"/>
      <c r="BH9" s="411"/>
      <c r="BI9" s="411"/>
      <c r="BJ9" s="411"/>
      <c r="BK9" s="411"/>
      <c r="BL9" s="411"/>
      <c r="BM9" s="412"/>
      <c r="BN9" s="430">
        <v>59901</v>
      </c>
      <c r="BO9" s="431"/>
      <c r="BP9" s="431"/>
      <c r="BQ9" s="431"/>
      <c r="BR9" s="431"/>
      <c r="BS9" s="431"/>
      <c r="BT9" s="431"/>
      <c r="BU9" s="432"/>
      <c r="BV9" s="430">
        <v>-153181</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12.1</v>
      </c>
      <c r="CU9" s="401"/>
      <c r="CV9" s="401"/>
      <c r="CW9" s="401"/>
      <c r="CX9" s="401"/>
      <c r="CY9" s="401"/>
      <c r="CZ9" s="401"/>
      <c r="DA9" s="402"/>
      <c r="DB9" s="400">
        <v>13.4</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119</v>
      </c>
      <c r="M10" s="404"/>
      <c r="N10" s="404"/>
      <c r="O10" s="404"/>
      <c r="P10" s="404"/>
      <c r="Q10" s="405"/>
      <c r="R10" s="406">
        <v>53164</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121</v>
      </c>
      <c r="AV10" s="488"/>
      <c r="AW10" s="488"/>
      <c r="AX10" s="488"/>
      <c r="AY10" s="410" t="s">
        <v>122</v>
      </c>
      <c r="AZ10" s="411"/>
      <c r="BA10" s="411"/>
      <c r="BB10" s="411"/>
      <c r="BC10" s="411"/>
      <c r="BD10" s="411"/>
      <c r="BE10" s="411"/>
      <c r="BF10" s="411"/>
      <c r="BG10" s="411"/>
      <c r="BH10" s="411"/>
      <c r="BI10" s="411"/>
      <c r="BJ10" s="411"/>
      <c r="BK10" s="411"/>
      <c r="BL10" s="411"/>
      <c r="BM10" s="412"/>
      <c r="BN10" s="430">
        <v>128983</v>
      </c>
      <c r="BO10" s="431"/>
      <c r="BP10" s="431"/>
      <c r="BQ10" s="431"/>
      <c r="BR10" s="431"/>
      <c r="BS10" s="431"/>
      <c r="BT10" s="431"/>
      <c r="BU10" s="432"/>
      <c r="BV10" s="430">
        <v>201540</v>
      </c>
      <c r="BW10" s="431"/>
      <c r="BX10" s="431"/>
      <c r="BY10" s="431"/>
      <c r="BZ10" s="431"/>
      <c r="CA10" s="431"/>
      <c r="CB10" s="431"/>
      <c r="CC10" s="432"/>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124</v>
      </c>
      <c r="M11" s="477"/>
      <c r="N11" s="477"/>
      <c r="O11" s="477"/>
      <c r="P11" s="477"/>
      <c r="Q11" s="478"/>
      <c r="R11" s="569" t="s">
        <v>125</v>
      </c>
      <c r="S11" s="570"/>
      <c r="T11" s="570"/>
      <c r="U11" s="570"/>
      <c r="V11" s="571"/>
      <c r="W11" s="581"/>
      <c r="X11" s="392"/>
      <c r="Y11" s="392"/>
      <c r="Z11" s="392"/>
      <c r="AA11" s="392"/>
      <c r="AB11" s="392"/>
      <c r="AC11" s="392"/>
      <c r="AD11" s="392"/>
      <c r="AE11" s="392"/>
      <c r="AF11" s="392"/>
      <c r="AG11" s="392"/>
      <c r="AH11" s="392"/>
      <c r="AI11" s="392"/>
      <c r="AJ11" s="392"/>
      <c r="AK11" s="392"/>
      <c r="AL11" s="582"/>
      <c r="AM11" s="499" t="s">
        <v>126</v>
      </c>
      <c r="AN11" s="404"/>
      <c r="AO11" s="404"/>
      <c r="AP11" s="404"/>
      <c r="AQ11" s="404"/>
      <c r="AR11" s="404"/>
      <c r="AS11" s="404"/>
      <c r="AT11" s="405"/>
      <c r="AU11" s="487" t="s">
        <v>121</v>
      </c>
      <c r="AV11" s="488"/>
      <c r="AW11" s="488"/>
      <c r="AX11" s="488"/>
      <c r="AY11" s="410" t="s">
        <v>127</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12300</v>
      </c>
      <c r="BW11" s="431"/>
      <c r="BX11" s="431"/>
      <c r="BY11" s="431"/>
      <c r="BZ11" s="431"/>
      <c r="CA11" s="431"/>
      <c r="CB11" s="431"/>
      <c r="CC11" s="432"/>
      <c r="CD11" s="439" t="s">
        <v>128</v>
      </c>
      <c r="CE11" s="440"/>
      <c r="CF11" s="440"/>
      <c r="CG11" s="440"/>
      <c r="CH11" s="440"/>
      <c r="CI11" s="440"/>
      <c r="CJ11" s="440"/>
      <c r="CK11" s="440"/>
      <c r="CL11" s="440"/>
      <c r="CM11" s="440"/>
      <c r="CN11" s="440"/>
      <c r="CO11" s="440"/>
      <c r="CP11" s="440"/>
      <c r="CQ11" s="440"/>
      <c r="CR11" s="440"/>
      <c r="CS11" s="441"/>
      <c r="CT11" s="543" t="s">
        <v>129</v>
      </c>
      <c r="CU11" s="544"/>
      <c r="CV11" s="544"/>
      <c r="CW11" s="544"/>
      <c r="CX11" s="544"/>
      <c r="CY11" s="544"/>
      <c r="CZ11" s="544"/>
      <c r="DA11" s="545"/>
      <c r="DB11" s="543" t="s">
        <v>130</v>
      </c>
      <c r="DC11" s="544"/>
      <c r="DD11" s="544"/>
      <c r="DE11" s="544"/>
      <c r="DF11" s="544"/>
      <c r="DG11" s="544"/>
      <c r="DH11" s="544"/>
      <c r="DI11" s="545"/>
      <c r="DJ11" s="186"/>
      <c r="DK11" s="186"/>
      <c r="DL11" s="186"/>
      <c r="DM11" s="186"/>
      <c r="DN11" s="186"/>
      <c r="DO11" s="186"/>
    </row>
    <row r="12" spans="1:119" ht="18.75" customHeight="1" x14ac:dyDescent="0.15">
      <c r="A12" s="187"/>
      <c r="B12" s="546" t="s">
        <v>131</v>
      </c>
      <c r="C12" s="547"/>
      <c r="D12" s="547"/>
      <c r="E12" s="547"/>
      <c r="F12" s="547"/>
      <c r="G12" s="547"/>
      <c r="H12" s="547"/>
      <c r="I12" s="547"/>
      <c r="J12" s="547"/>
      <c r="K12" s="548"/>
      <c r="L12" s="555" t="s">
        <v>132</v>
      </c>
      <c r="M12" s="556"/>
      <c r="N12" s="556"/>
      <c r="O12" s="556"/>
      <c r="P12" s="556"/>
      <c r="Q12" s="557"/>
      <c r="R12" s="558">
        <v>52142</v>
      </c>
      <c r="S12" s="559"/>
      <c r="T12" s="559"/>
      <c r="U12" s="559"/>
      <c r="V12" s="560"/>
      <c r="W12" s="561" t="s">
        <v>1</v>
      </c>
      <c r="X12" s="488"/>
      <c r="Y12" s="488"/>
      <c r="Z12" s="488"/>
      <c r="AA12" s="488"/>
      <c r="AB12" s="562"/>
      <c r="AC12" s="563" t="s">
        <v>133</v>
      </c>
      <c r="AD12" s="564"/>
      <c r="AE12" s="564"/>
      <c r="AF12" s="564"/>
      <c r="AG12" s="565"/>
      <c r="AH12" s="563" t="s">
        <v>134</v>
      </c>
      <c r="AI12" s="564"/>
      <c r="AJ12" s="564"/>
      <c r="AK12" s="564"/>
      <c r="AL12" s="566"/>
      <c r="AM12" s="499" t="s">
        <v>135</v>
      </c>
      <c r="AN12" s="404"/>
      <c r="AO12" s="404"/>
      <c r="AP12" s="404"/>
      <c r="AQ12" s="404"/>
      <c r="AR12" s="404"/>
      <c r="AS12" s="404"/>
      <c r="AT12" s="405"/>
      <c r="AU12" s="487" t="s">
        <v>136</v>
      </c>
      <c r="AV12" s="488"/>
      <c r="AW12" s="488"/>
      <c r="AX12" s="488"/>
      <c r="AY12" s="410" t="s">
        <v>137</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0</v>
      </c>
      <c r="BW12" s="431"/>
      <c r="BX12" s="431"/>
      <c r="BY12" s="431"/>
      <c r="BZ12" s="431"/>
      <c r="CA12" s="431"/>
      <c r="CB12" s="431"/>
      <c r="CC12" s="432"/>
      <c r="CD12" s="439" t="s">
        <v>138</v>
      </c>
      <c r="CE12" s="440"/>
      <c r="CF12" s="440"/>
      <c r="CG12" s="440"/>
      <c r="CH12" s="440"/>
      <c r="CI12" s="440"/>
      <c r="CJ12" s="440"/>
      <c r="CK12" s="440"/>
      <c r="CL12" s="440"/>
      <c r="CM12" s="440"/>
      <c r="CN12" s="440"/>
      <c r="CO12" s="440"/>
      <c r="CP12" s="440"/>
      <c r="CQ12" s="440"/>
      <c r="CR12" s="440"/>
      <c r="CS12" s="441"/>
      <c r="CT12" s="543" t="s">
        <v>129</v>
      </c>
      <c r="CU12" s="544"/>
      <c r="CV12" s="544"/>
      <c r="CW12" s="544"/>
      <c r="CX12" s="544"/>
      <c r="CY12" s="544"/>
      <c r="CZ12" s="544"/>
      <c r="DA12" s="545"/>
      <c r="DB12" s="543" t="s">
        <v>139</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140</v>
      </c>
      <c r="N13" s="531"/>
      <c r="O13" s="531"/>
      <c r="P13" s="531"/>
      <c r="Q13" s="532"/>
      <c r="R13" s="533">
        <v>51116</v>
      </c>
      <c r="S13" s="534"/>
      <c r="T13" s="534"/>
      <c r="U13" s="534"/>
      <c r="V13" s="535"/>
      <c r="W13" s="521" t="s">
        <v>141</v>
      </c>
      <c r="X13" s="443"/>
      <c r="Y13" s="443"/>
      <c r="Z13" s="443"/>
      <c r="AA13" s="443"/>
      <c r="AB13" s="444"/>
      <c r="AC13" s="406">
        <v>1200</v>
      </c>
      <c r="AD13" s="407"/>
      <c r="AE13" s="407"/>
      <c r="AF13" s="407"/>
      <c r="AG13" s="408"/>
      <c r="AH13" s="406">
        <v>1293</v>
      </c>
      <c r="AI13" s="407"/>
      <c r="AJ13" s="407"/>
      <c r="AK13" s="407"/>
      <c r="AL13" s="409"/>
      <c r="AM13" s="499" t="s">
        <v>142</v>
      </c>
      <c r="AN13" s="404"/>
      <c r="AO13" s="404"/>
      <c r="AP13" s="404"/>
      <c r="AQ13" s="404"/>
      <c r="AR13" s="404"/>
      <c r="AS13" s="404"/>
      <c r="AT13" s="405"/>
      <c r="AU13" s="487" t="s">
        <v>143</v>
      </c>
      <c r="AV13" s="488"/>
      <c r="AW13" s="488"/>
      <c r="AX13" s="488"/>
      <c r="AY13" s="410" t="s">
        <v>144</v>
      </c>
      <c r="AZ13" s="411"/>
      <c r="BA13" s="411"/>
      <c r="BB13" s="411"/>
      <c r="BC13" s="411"/>
      <c r="BD13" s="411"/>
      <c r="BE13" s="411"/>
      <c r="BF13" s="411"/>
      <c r="BG13" s="411"/>
      <c r="BH13" s="411"/>
      <c r="BI13" s="411"/>
      <c r="BJ13" s="411"/>
      <c r="BK13" s="411"/>
      <c r="BL13" s="411"/>
      <c r="BM13" s="412"/>
      <c r="BN13" s="430">
        <v>188884</v>
      </c>
      <c r="BO13" s="431"/>
      <c r="BP13" s="431"/>
      <c r="BQ13" s="431"/>
      <c r="BR13" s="431"/>
      <c r="BS13" s="431"/>
      <c r="BT13" s="431"/>
      <c r="BU13" s="432"/>
      <c r="BV13" s="430">
        <v>60659</v>
      </c>
      <c r="BW13" s="431"/>
      <c r="BX13" s="431"/>
      <c r="BY13" s="431"/>
      <c r="BZ13" s="431"/>
      <c r="CA13" s="431"/>
      <c r="CB13" s="431"/>
      <c r="CC13" s="432"/>
      <c r="CD13" s="439" t="s">
        <v>145</v>
      </c>
      <c r="CE13" s="440"/>
      <c r="CF13" s="440"/>
      <c r="CG13" s="440"/>
      <c r="CH13" s="440"/>
      <c r="CI13" s="440"/>
      <c r="CJ13" s="440"/>
      <c r="CK13" s="440"/>
      <c r="CL13" s="440"/>
      <c r="CM13" s="440"/>
      <c r="CN13" s="440"/>
      <c r="CO13" s="440"/>
      <c r="CP13" s="440"/>
      <c r="CQ13" s="440"/>
      <c r="CR13" s="440"/>
      <c r="CS13" s="441"/>
      <c r="CT13" s="400">
        <v>9.4</v>
      </c>
      <c r="CU13" s="401"/>
      <c r="CV13" s="401"/>
      <c r="CW13" s="401"/>
      <c r="CX13" s="401"/>
      <c r="CY13" s="401"/>
      <c r="CZ13" s="401"/>
      <c r="DA13" s="402"/>
      <c r="DB13" s="400">
        <v>10.5</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146</v>
      </c>
      <c r="M14" s="567"/>
      <c r="N14" s="567"/>
      <c r="O14" s="567"/>
      <c r="P14" s="567"/>
      <c r="Q14" s="568"/>
      <c r="R14" s="533">
        <v>52792</v>
      </c>
      <c r="S14" s="534"/>
      <c r="T14" s="534"/>
      <c r="U14" s="534"/>
      <c r="V14" s="535"/>
      <c r="W14" s="536"/>
      <c r="X14" s="446"/>
      <c r="Y14" s="446"/>
      <c r="Z14" s="446"/>
      <c r="AA14" s="446"/>
      <c r="AB14" s="447"/>
      <c r="AC14" s="526">
        <v>5.2</v>
      </c>
      <c r="AD14" s="527"/>
      <c r="AE14" s="527"/>
      <c r="AF14" s="527"/>
      <c r="AG14" s="528"/>
      <c r="AH14" s="526">
        <v>5.3</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147</v>
      </c>
      <c r="CE14" s="437"/>
      <c r="CF14" s="437"/>
      <c r="CG14" s="437"/>
      <c r="CH14" s="437"/>
      <c r="CI14" s="437"/>
      <c r="CJ14" s="437"/>
      <c r="CK14" s="437"/>
      <c r="CL14" s="437"/>
      <c r="CM14" s="437"/>
      <c r="CN14" s="437"/>
      <c r="CO14" s="437"/>
      <c r="CP14" s="437"/>
      <c r="CQ14" s="437"/>
      <c r="CR14" s="437"/>
      <c r="CS14" s="438"/>
      <c r="CT14" s="537">
        <v>82.8</v>
      </c>
      <c r="CU14" s="538"/>
      <c r="CV14" s="538"/>
      <c r="CW14" s="538"/>
      <c r="CX14" s="538"/>
      <c r="CY14" s="538"/>
      <c r="CZ14" s="538"/>
      <c r="DA14" s="539"/>
      <c r="DB14" s="537">
        <v>86.6</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148</v>
      </c>
      <c r="N15" s="531"/>
      <c r="O15" s="531"/>
      <c r="P15" s="531"/>
      <c r="Q15" s="532"/>
      <c r="R15" s="533">
        <v>51819</v>
      </c>
      <c r="S15" s="534"/>
      <c r="T15" s="534"/>
      <c r="U15" s="534"/>
      <c r="V15" s="535"/>
      <c r="W15" s="521" t="s">
        <v>149</v>
      </c>
      <c r="X15" s="443"/>
      <c r="Y15" s="443"/>
      <c r="Z15" s="443"/>
      <c r="AA15" s="443"/>
      <c r="AB15" s="444"/>
      <c r="AC15" s="406">
        <v>6451</v>
      </c>
      <c r="AD15" s="407"/>
      <c r="AE15" s="407"/>
      <c r="AF15" s="407"/>
      <c r="AG15" s="408"/>
      <c r="AH15" s="406">
        <v>6781</v>
      </c>
      <c r="AI15" s="407"/>
      <c r="AJ15" s="407"/>
      <c r="AK15" s="407"/>
      <c r="AL15" s="409"/>
      <c r="AM15" s="499"/>
      <c r="AN15" s="404"/>
      <c r="AO15" s="404"/>
      <c r="AP15" s="404"/>
      <c r="AQ15" s="404"/>
      <c r="AR15" s="404"/>
      <c r="AS15" s="404"/>
      <c r="AT15" s="405"/>
      <c r="AU15" s="487"/>
      <c r="AV15" s="488"/>
      <c r="AW15" s="488"/>
      <c r="AX15" s="488"/>
      <c r="AY15" s="422" t="s">
        <v>150</v>
      </c>
      <c r="AZ15" s="423"/>
      <c r="BA15" s="423"/>
      <c r="BB15" s="423"/>
      <c r="BC15" s="423"/>
      <c r="BD15" s="423"/>
      <c r="BE15" s="423"/>
      <c r="BF15" s="423"/>
      <c r="BG15" s="423"/>
      <c r="BH15" s="423"/>
      <c r="BI15" s="423"/>
      <c r="BJ15" s="423"/>
      <c r="BK15" s="423"/>
      <c r="BL15" s="423"/>
      <c r="BM15" s="424"/>
      <c r="BN15" s="425">
        <v>8592903</v>
      </c>
      <c r="BO15" s="426"/>
      <c r="BP15" s="426"/>
      <c r="BQ15" s="426"/>
      <c r="BR15" s="426"/>
      <c r="BS15" s="426"/>
      <c r="BT15" s="426"/>
      <c r="BU15" s="427"/>
      <c r="BV15" s="425">
        <v>8395829</v>
      </c>
      <c r="BW15" s="426"/>
      <c r="BX15" s="426"/>
      <c r="BY15" s="426"/>
      <c r="BZ15" s="426"/>
      <c r="CA15" s="426"/>
      <c r="CB15" s="426"/>
      <c r="CC15" s="427"/>
      <c r="CD15" s="540" t="s">
        <v>151</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152</v>
      </c>
      <c r="M16" s="524"/>
      <c r="N16" s="524"/>
      <c r="O16" s="524"/>
      <c r="P16" s="524"/>
      <c r="Q16" s="525"/>
      <c r="R16" s="518" t="s">
        <v>153</v>
      </c>
      <c r="S16" s="519"/>
      <c r="T16" s="519"/>
      <c r="U16" s="519"/>
      <c r="V16" s="520"/>
      <c r="W16" s="536"/>
      <c r="X16" s="446"/>
      <c r="Y16" s="446"/>
      <c r="Z16" s="446"/>
      <c r="AA16" s="446"/>
      <c r="AB16" s="447"/>
      <c r="AC16" s="526">
        <v>27.9</v>
      </c>
      <c r="AD16" s="527"/>
      <c r="AE16" s="527"/>
      <c r="AF16" s="527"/>
      <c r="AG16" s="528"/>
      <c r="AH16" s="526">
        <v>27.9</v>
      </c>
      <c r="AI16" s="527"/>
      <c r="AJ16" s="527"/>
      <c r="AK16" s="527"/>
      <c r="AL16" s="529"/>
      <c r="AM16" s="499"/>
      <c r="AN16" s="404"/>
      <c r="AO16" s="404"/>
      <c r="AP16" s="404"/>
      <c r="AQ16" s="404"/>
      <c r="AR16" s="404"/>
      <c r="AS16" s="404"/>
      <c r="AT16" s="405"/>
      <c r="AU16" s="487"/>
      <c r="AV16" s="488"/>
      <c r="AW16" s="488"/>
      <c r="AX16" s="488"/>
      <c r="AY16" s="410" t="s">
        <v>154</v>
      </c>
      <c r="AZ16" s="411"/>
      <c r="BA16" s="411"/>
      <c r="BB16" s="411"/>
      <c r="BC16" s="411"/>
      <c r="BD16" s="411"/>
      <c r="BE16" s="411"/>
      <c r="BF16" s="411"/>
      <c r="BG16" s="411"/>
      <c r="BH16" s="411"/>
      <c r="BI16" s="411"/>
      <c r="BJ16" s="411"/>
      <c r="BK16" s="411"/>
      <c r="BL16" s="411"/>
      <c r="BM16" s="412"/>
      <c r="BN16" s="430">
        <v>10414964</v>
      </c>
      <c r="BO16" s="431"/>
      <c r="BP16" s="431"/>
      <c r="BQ16" s="431"/>
      <c r="BR16" s="431"/>
      <c r="BS16" s="431"/>
      <c r="BT16" s="431"/>
      <c r="BU16" s="432"/>
      <c r="BV16" s="430">
        <v>10103840</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155</v>
      </c>
      <c r="N17" s="516"/>
      <c r="O17" s="516"/>
      <c r="P17" s="516"/>
      <c r="Q17" s="517"/>
      <c r="R17" s="518" t="s">
        <v>156</v>
      </c>
      <c r="S17" s="519"/>
      <c r="T17" s="519"/>
      <c r="U17" s="519"/>
      <c r="V17" s="520"/>
      <c r="W17" s="521" t="s">
        <v>157</v>
      </c>
      <c r="X17" s="443"/>
      <c r="Y17" s="443"/>
      <c r="Z17" s="443"/>
      <c r="AA17" s="443"/>
      <c r="AB17" s="444"/>
      <c r="AC17" s="406">
        <v>15458</v>
      </c>
      <c r="AD17" s="407"/>
      <c r="AE17" s="407"/>
      <c r="AF17" s="407"/>
      <c r="AG17" s="408"/>
      <c r="AH17" s="406">
        <v>16259</v>
      </c>
      <c r="AI17" s="407"/>
      <c r="AJ17" s="407"/>
      <c r="AK17" s="407"/>
      <c r="AL17" s="409"/>
      <c r="AM17" s="499"/>
      <c r="AN17" s="404"/>
      <c r="AO17" s="404"/>
      <c r="AP17" s="404"/>
      <c r="AQ17" s="404"/>
      <c r="AR17" s="404"/>
      <c r="AS17" s="404"/>
      <c r="AT17" s="405"/>
      <c r="AU17" s="487"/>
      <c r="AV17" s="488"/>
      <c r="AW17" s="488"/>
      <c r="AX17" s="488"/>
      <c r="AY17" s="410" t="s">
        <v>158</v>
      </c>
      <c r="AZ17" s="411"/>
      <c r="BA17" s="411"/>
      <c r="BB17" s="411"/>
      <c r="BC17" s="411"/>
      <c r="BD17" s="411"/>
      <c r="BE17" s="411"/>
      <c r="BF17" s="411"/>
      <c r="BG17" s="411"/>
      <c r="BH17" s="411"/>
      <c r="BI17" s="411"/>
      <c r="BJ17" s="411"/>
      <c r="BK17" s="411"/>
      <c r="BL17" s="411"/>
      <c r="BM17" s="412"/>
      <c r="BN17" s="430">
        <v>11031438</v>
      </c>
      <c r="BO17" s="431"/>
      <c r="BP17" s="431"/>
      <c r="BQ17" s="431"/>
      <c r="BR17" s="431"/>
      <c r="BS17" s="431"/>
      <c r="BT17" s="431"/>
      <c r="BU17" s="432"/>
      <c r="BV17" s="430">
        <v>10834189</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159</v>
      </c>
      <c r="C18" s="493"/>
      <c r="D18" s="493"/>
      <c r="E18" s="494"/>
      <c r="F18" s="494"/>
      <c r="G18" s="494"/>
      <c r="H18" s="494"/>
      <c r="I18" s="494"/>
      <c r="J18" s="494"/>
      <c r="K18" s="494"/>
      <c r="L18" s="495">
        <v>92.49</v>
      </c>
      <c r="M18" s="495"/>
      <c r="N18" s="495"/>
      <c r="O18" s="495"/>
      <c r="P18" s="495"/>
      <c r="Q18" s="495"/>
      <c r="R18" s="496"/>
      <c r="S18" s="496"/>
      <c r="T18" s="496"/>
      <c r="U18" s="496"/>
      <c r="V18" s="497"/>
      <c r="W18" s="511"/>
      <c r="X18" s="512"/>
      <c r="Y18" s="512"/>
      <c r="Z18" s="512"/>
      <c r="AA18" s="512"/>
      <c r="AB18" s="522"/>
      <c r="AC18" s="394">
        <v>66.900000000000006</v>
      </c>
      <c r="AD18" s="395"/>
      <c r="AE18" s="395"/>
      <c r="AF18" s="395"/>
      <c r="AG18" s="498"/>
      <c r="AH18" s="394">
        <v>66.8</v>
      </c>
      <c r="AI18" s="395"/>
      <c r="AJ18" s="395"/>
      <c r="AK18" s="395"/>
      <c r="AL18" s="396"/>
      <c r="AM18" s="499"/>
      <c r="AN18" s="404"/>
      <c r="AO18" s="404"/>
      <c r="AP18" s="404"/>
      <c r="AQ18" s="404"/>
      <c r="AR18" s="404"/>
      <c r="AS18" s="404"/>
      <c r="AT18" s="405"/>
      <c r="AU18" s="487"/>
      <c r="AV18" s="488"/>
      <c r="AW18" s="488"/>
      <c r="AX18" s="488"/>
      <c r="AY18" s="410" t="s">
        <v>160</v>
      </c>
      <c r="AZ18" s="411"/>
      <c r="BA18" s="411"/>
      <c r="BB18" s="411"/>
      <c r="BC18" s="411"/>
      <c r="BD18" s="411"/>
      <c r="BE18" s="411"/>
      <c r="BF18" s="411"/>
      <c r="BG18" s="411"/>
      <c r="BH18" s="411"/>
      <c r="BI18" s="411"/>
      <c r="BJ18" s="411"/>
      <c r="BK18" s="411"/>
      <c r="BL18" s="411"/>
      <c r="BM18" s="412"/>
      <c r="BN18" s="430">
        <v>12081754</v>
      </c>
      <c r="BO18" s="431"/>
      <c r="BP18" s="431"/>
      <c r="BQ18" s="431"/>
      <c r="BR18" s="431"/>
      <c r="BS18" s="431"/>
      <c r="BT18" s="431"/>
      <c r="BU18" s="432"/>
      <c r="BV18" s="430">
        <v>12328732</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161</v>
      </c>
      <c r="C19" s="493"/>
      <c r="D19" s="493"/>
      <c r="E19" s="494"/>
      <c r="F19" s="494"/>
      <c r="G19" s="494"/>
      <c r="H19" s="494"/>
      <c r="I19" s="494"/>
      <c r="J19" s="494"/>
      <c r="K19" s="494"/>
      <c r="L19" s="500">
        <v>547</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162</v>
      </c>
      <c r="AZ19" s="411"/>
      <c r="BA19" s="411"/>
      <c r="BB19" s="411"/>
      <c r="BC19" s="411"/>
      <c r="BD19" s="411"/>
      <c r="BE19" s="411"/>
      <c r="BF19" s="411"/>
      <c r="BG19" s="411"/>
      <c r="BH19" s="411"/>
      <c r="BI19" s="411"/>
      <c r="BJ19" s="411"/>
      <c r="BK19" s="411"/>
      <c r="BL19" s="411"/>
      <c r="BM19" s="412"/>
      <c r="BN19" s="430">
        <v>15853625</v>
      </c>
      <c r="BO19" s="431"/>
      <c r="BP19" s="431"/>
      <c r="BQ19" s="431"/>
      <c r="BR19" s="431"/>
      <c r="BS19" s="431"/>
      <c r="BT19" s="431"/>
      <c r="BU19" s="432"/>
      <c r="BV19" s="430">
        <v>15231018</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163</v>
      </c>
      <c r="C20" s="493"/>
      <c r="D20" s="493"/>
      <c r="E20" s="494"/>
      <c r="F20" s="494"/>
      <c r="G20" s="494"/>
      <c r="H20" s="494"/>
      <c r="I20" s="494"/>
      <c r="J20" s="494"/>
      <c r="K20" s="494"/>
      <c r="L20" s="500">
        <v>21272</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164</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165</v>
      </c>
      <c r="C22" s="460"/>
      <c r="D22" s="461"/>
      <c r="E22" s="468" t="s">
        <v>1</v>
      </c>
      <c r="F22" s="443"/>
      <c r="G22" s="443"/>
      <c r="H22" s="443"/>
      <c r="I22" s="443"/>
      <c r="J22" s="443"/>
      <c r="K22" s="444"/>
      <c r="L22" s="468" t="s">
        <v>166</v>
      </c>
      <c r="M22" s="443"/>
      <c r="N22" s="443"/>
      <c r="O22" s="443"/>
      <c r="P22" s="444"/>
      <c r="Q22" s="453" t="s">
        <v>167</v>
      </c>
      <c r="R22" s="454"/>
      <c r="S22" s="454"/>
      <c r="T22" s="454"/>
      <c r="U22" s="454"/>
      <c r="V22" s="469"/>
      <c r="W22" s="471" t="s">
        <v>168</v>
      </c>
      <c r="X22" s="460"/>
      <c r="Y22" s="461"/>
      <c r="Z22" s="468" t="s">
        <v>1</v>
      </c>
      <c r="AA22" s="443"/>
      <c r="AB22" s="443"/>
      <c r="AC22" s="443"/>
      <c r="AD22" s="443"/>
      <c r="AE22" s="443"/>
      <c r="AF22" s="443"/>
      <c r="AG22" s="444"/>
      <c r="AH22" s="442" t="s">
        <v>169</v>
      </c>
      <c r="AI22" s="443"/>
      <c r="AJ22" s="443"/>
      <c r="AK22" s="443"/>
      <c r="AL22" s="444"/>
      <c r="AM22" s="442" t="s">
        <v>170</v>
      </c>
      <c r="AN22" s="448"/>
      <c r="AO22" s="448"/>
      <c r="AP22" s="448"/>
      <c r="AQ22" s="448"/>
      <c r="AR22" s="449"/>
      <c r="AS22" s="453" t="s">
        <v>167</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171</v>
      </c>
      <c r="AZ23" s="423"/>
      <c r="BA23" s="423"/>
      <c r="BB23" s="423"/>
      <c r="BC23" s="423"/>
      <c r="BD23" s="423"/>
      <c r="BE23" s="423"/>
      <c r="BF23" s="423"/>
      <c r="BG23" s="423"/>
      <c r="BH23" s="423"/>
      <c r="BI23" s="423"/>
      <c r="BJ23" s="423"/>
      <c r="BK23" s="423"/>
      <c r="BL23" s="423"/>
      <c r="BM23" s="424"/>
      <c r="BN23" s="430">
        <v>24349320</v>
      </c>
      <c r="BO23" s="431"/>
      <c r="BP23" s="431"/>
      <c r="BQ23" s="431"/>
      <c r="BR23" s="431"/>
      <c r="BS23" s="431"/>
      <c r="BT23" s="431"/>
      <c r="BU23" s="432"/>
      <c r="BV23" s="430">
        <v>23600540</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172</v>
      </c>
      <c r="F24" s="404"/>
      <c r="G24" s="404"/>
      <c r="H24" s="404"/>
      <c r="I24" s="404"/>
      <c r="J24" s="404"/>
      <c r="K24" s="405"/>
      <c r="L24" s="406">
        <v>1</v>
      </c>
      <c r="M24" s="407"/>
      <c r="N24" s="407"/>
      <c r="O24" s="407"/>
      <c r="P24" s="408"/>
      <c r="Q24" s="406">
        <v>8850</v>
      </c>
      <c r="R24" s="407"/>
      <c r="S24" s="407"/>
      <c r="T24" s="407"/>
      <c r="U24" s="407"/>
      <c r="V24" s="408"/>
      <c r="W24" s="472"/>
      <c r="X24" s="463"/>
      <c r="Y24" s="464"/>
      <c r="Z24" s="403" t="s">
        <v>173</v>
      </c>
      <c r="AA24" s="404"/>
      <c r="AB24" s="404"/>
      <c r="AC24" s="404"/>
      <c r="AD24" s="404"/>
      <c r="AE24" s="404"/>
      <c r="AF24" s="404"/>
      <c r="AG24" s="405"/>
      <c r="AH24" s="406">
        <v>476</v>
      </c>
      <c r="AI24" s="407"/>
      <c r="AJ24" s="407"/>
      <c r="AK24" s="407"/>
      <c r="AL24" s="408"/>
      <c r="AM24" s="406">
        <v>1411816</v>
      </c>
      <c r="AN24" s="407"/>
      <c r="AO24" s="407"/>
      <c r="AP24" s="407"/>
      <c r="AQ24" s="407"/>
      <c r="AR24" s="408"/>
      <c r="AS24" s="406">
        <v>2966</v>
      </c>
      <c r="AT24" s="407"/>
      <c r="AU24" s="407"/>
      <c r="AV24" s="407"/>
      <c r="AW24" s="407"/>
      <c r="AX24" s="409"/>
      <c r="AY24" s="397" t="s">
        <v>174</v>
      </c>
      <c r="AZ24" s="398"/>
      <c r="BA24" s="398"/>
      <c r="BB24" s="398"/>
      <c r="BC24" s="398"/>
      <c r="BD24" s="398"/>
      <c r="BE24" s="398"/>
      <c r="BF24" s="398"/>
      <c r="BG24" s="398"/>
      <c r="BH24" s="398"/>
      <c r="BI24" s="398"/>
      <c r="BJ24" s="398"/>
      <c r="BK24" s="398"/>
      <c r="BL24" s="398"/>
      <c r="BM24" s="399"/>
      <c r="BN24" s="430">
        <v>19409044</v>
      </c>
      <c r="BO24" s="431"/>
      <c r="BP24" s="431"/>
      <c r="BQ24" s="431"/>
      <c r="BR24" s="431"/>
      <c r="BS24" s="431"/>
      <c r="BT24" s="431"/>
      <c r="BU24" s="432"/>
      <c r="BV24" s="430">
        <v>18615900</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175</v>
      </c>
      <c r="F25" s="404"/>
      <c r="G25" s="404"/>
      <c r="H25" s="404"/>
      <c r="I25" s="404"/>
      <c r="J25" s="404"/>
      <c r="K25" s="405"/>
      <c r="L25" s="406">
        <v>1</v>
      </c>
      <c r="M25" s="407"/>
      <c r="N25" s="407"/>
      <c r="O25" s="407"/>
      <c r="P25" s="408"/>
      <c r="Q25" s="406">
        <v>6790</v>
      </c>
      <c r="R25" s="407"/>
      <c r="S25" s="407"/>
      <c r="T25" s="407"/>
      <c r="U25" s="407"/>
      <c r="V25" s="408"/>
      <c r="W25" s="472"/>
      <c r="X25" s="463"/>
      <c r="Y25" s="464"/>
      <c r="Z25" s="403" t="s">
        <v>176</v>
      </c>
      <c r="AA25" s="404"/>
      <c r="AB25" s="404"/>
      <c r="AC25" s="404"/>
      <c r="AD25" s="404"/>
      <c r="AE25" s="404"/>
      <c r="AF25" s="404"/>
      <c r="AG25" s="405"/>
      <c r="AH25" s="406">
        <v>78</v>
      </c>
      <c r="AI25" s="407"/>
      <c r="AJ25" s="407"/>
      <c r="AK25" s="407"/>
      <c r="AL25" s="408"/>
      <c r="AM25" s="406">
        <v>238914</v>
      </c>
      <c r="AN25" s="407"/>
      <c r="AO25" s="407"/>
      <c r="AP25" s="407"/>
      <c r="AQ25" s="407"/>
      <c r="AR25" s="408"/>
      <c r="AS25" s="406">
        <v>3063</v>
      </c>
      <c r="AT25" s="407"/>
      <c r="AU25" s="407"/>
      <c r="AV25" s="407"/>
      <c r="AW25" s="407"/>
      <c r="AX25" s="409"/>
      <c r="AY25" s="422" t="s">
        <v>177</v>
      </c>
      <c r="AZ25" s="423"/>
      <c r="BA25" s="423"/>
      <c r="BB25" s="423"/>
      <c r="BC25" s="423"/>
      <c r="BD25" s="423"/>
      <c r="BE25" s="423"/>
      <c r="BF25" s="423"/>
      <c r="BG25" s="423"/>
      <c r="BH25" s="423"/>
      <c r="BI25" s="423"/>
      <c r="BJ25" s="423"/>
      <c r="BK25" s="423"/>
      <c r="BL25" s="423"/>
      <c r="BM25" s="424"/>
      <c r="BN25" s="425">
        <v>7958442</v>
      </c>
      <c r="BO25" s="426"/>
      <c r="BP25" s="426"/>
      <c r="BQ25" s="426"/>
      <c r="BR25" s="426"/>
      <c r="BS25" s="426"/>
      <c r="BT25" s="426"/>
      <c r="BU25" s="427"/>
      <c r="BV25" s="425">
        <v>1996325</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178</v>
      </c>
      <c r="F26" s="404"/>
      <c r="G26" s="404"/>
      <c r="H26" s="404"/>
      <c r="I26" s="404"/>
      <c r="J26" s="404"/>
      <c r="K26" s="405"/>
      <c r="L26" s="406">
        <v>1</v>
      </c>
      <c r="M26" s="407"/>
      <c r="N26" s="407"/>
      <c r="O26" s="407"/>
      <c r="P26" s="408"/>
      <c r="Q26" s="406">
        <v>6100</v>
      </c>
      <c r="R26" s="407"/>
      <c r="S26" s="407"/>
      <c r="T26" s="407"/>
      <c r="U26" s="407"/>
      <c r="V26" s="408"/>
      <c r="W26" s="472"/>
      <c r="X26" s="463"/>
      <c r="Y26" s="464"/>
      <c r="Z26" s="403" t="s">
        <v>179</v>
      </c>
      <c r="AA26" s="485"/>
      <c r="AB26" s="485"/>
      <c r="AC26" s="485"/>
      <c r="AD26" s="485"/>
      <c r="AE26" s="485"/>
      <c r="AF26" s="485"/>
      <c r="AG26" s="486"/>
      <c r="AH26" s="406">
        <v>34</v>
      </c>
      <c r="AI26" s="407"/>
      <c r="AJ26" s="407"/>
      <c r="AK26" s="407"/>
      <c r="AL26" s="408"/>
      <c r="AM26" s="406">
        <v>101490</v>
      </c>
      <c r="AN26" s="407"/>
      <c r="AO26" s="407"/>
      <c r="AP26" s="407"/>
      <c r="AQ26" s="407"/>
      <c r="AR26" s="408"/>
      <c r="AS26" s="406">
        <v>2985</v>
      </c>
      <c r="AT26" s="407"/>
      <c r="AU26" s="407"/>
      <c r="AV26" s="407"/>
      <c r="AW26" s="407"/>
      <c r="AX26" s="409"/>
      <c r="AY26" s="439" t="s">
        <v>180</v>
      </c>
      <c r="AZ26" s="440"/>
      <c r="BA26" s="440"/>
      <c r="BB26" s="440"/>
      <c r="BC26" s="440"/>
      <c r="BD26" s="440"/>
      <c r="BE26" s="440"/>
      <c r="BF26" s="440"/>
      <c r="BG26" s="440"/>
      <c r="BH26" s="440"/>
      <c r="BI26" s="440"/>
      <c r="BJ26" s="440"/>
      <c r="BK26" s="440"/>
      <c r="BL26" s="440"/>
      <c r="BM26" s="441"/>
      <c r="BN26" s="430" t="s">
        <v>139</v>
      </c>
      <c r="BO26" s="431"/>
      <c r="BP26" s="431"/>
      <c r="BQ26" s="431"/>
      <c r="BR26" s="431"/>
      <c r="BS26" s="431"/>
      <c r="BT26" s="431"/>
      <c r="BU26" s="432"/>
      <c r="BV26" s="430" t="s">
        <v>139</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181</v>
      </c>
      <c r="F27" s="404"/>
      <c r="G27" s="404"/>
      <c r="H27" s="404"/>
      <c r="I27" s="404"/>
      <c r="J27" s="404"/>
      <c r="K27" s="405"/>
      <c r="L27" s="406">
        <v>1</v>
      </c>
      <c r="M27" s="407"/>
      <c r="N27" s="407"/>
      <c r="O27" s="407"/>
      <c r="P27" s="408"/>
      <c r="Q27" s="406">
        <v>5540</v>
      </c>
      <c r="R27" s="407"/>
      <c r="S27" s="407"/>
      <c r="T27" s="407"/>
      <c r="U27" s="407"/>
      <c r="V27" s="408"/>
      <c r="W27" s="472"/>
      <c r="X27" s="463"/>
      <c r="Y27" s="464"/>
      <c r="Z27" s="403" t="s">
        <v>182</v>
      </c>
      <c r="AA27" s="404"/>
      <c r="AB27" s="404"/>
      <c r="AC27" s="404"/>
      <c r="AD27" s="404"/>
      <c r="AE27" s="404"/>
      <c r="AF27" s="404"/>
      <c r="AG27" s="405"/>
      <c r="AH27" s="406">
        <v>27</v>
      </c>
      <c r="AI27" s="407"/>
      <c r="AJ27" s="407"/>
      <c r="AK27" s="407"/>
      <c r="AL27" s="408"/>
      <c r="AM27" s="406">
        <v>74497</v>
      </c>
      <c r="AN27" s="407"/>
      <c r="AO27" s="407"/>
      <c r="AP27" s="407"/>
      <c r="AQ27" s="407"/>
      <c r="AR27" s="408"/>
      <c r="AS27" s="406">
        <v>2759</v>
      </c>
      <c r="AT27" s="407"/>
      <c r="AU27" s="407"/>
      <c r="AV27" s="407"/>
      <c r="AW27" s="407"/>
      <c r="AX27" s="409"/>
      <c r="AY27" s="436" t="s">
        <v>183</v>
      </c>
      <c r="AZ27" s="437"/>
      <c r="BA27" s="437"/>
      <c r="BB27" s="437"/>
      <c r="BC27" s="437"/>
      <c r="BD27" s="437"/>
      <c r="BE27" s="437"/>
      <c r="BF27" s="437"/>
      <c r="BG27" s="437"/>
      <c r="BH27" s="437"/>
      <c r="BI27" s="437"/>
      <c r="BJ27" s="437"/>
      <c r="BK27" s="437"/>
      <c r="BL27" s="437"/>
      <c r="BM27" s="438"/>
      <c r="BN27" s="433" t="s">
        <v>139</v>
      </c>
      <c r="BO27" s="434"/>
      <c r="BP27" s="434"/>
      <c r="BQ27" s="434"/>
      <c r="BR27" s="434"/>
      <c r="BS27" s="434"/>
      <c r="BT27" s="434"/>
      <c r="BU27" s="435"/>
      <c r="BV27" s="433" t="s">
        <v>139</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184</v>
      </c>
      <c r="F28" s="404"/>
      <c r="G28" s="404"/>
      <c r="H28" s="404"/>
      <c r="I28" s="404"/>
      <c r="J28" s="404"/>
      <c r="K28" s="405"/>
      <c r="L28" s="406">
        <v>1</v>
      </c>
      <c r="M28" s="407"/>
      <c r="N28" s="407"/>
      <c r="O28" s="407"/>
      <c r="P28" s="408"/>
      <c r="Q28" s="406">
        <v>4830</v>
      </c>
      <c r="R28" s="407"/>
      <c r="S28" s="407"/>
      <c r="T28" s="407"/>
      <c r="U28" s="407"/>
      <c r="V28" s="408"/>
      <c r="W28" s="472"/>
      <c r="X28" s="463"/>
      <c r="Y28" s="464"/>
      <c r="Z28" s="403" t="s">
        <v>185</v>
      </c>
      <c r="AA28" s="404"/>
      <c r="AB28" s="404"/>
      <c r="AC28" s="404"/>
      <c r="AD28" s="404"/>
      <c r="AE28" s="404"/>
      <c r="AF28" s="404"/>
      <c r="AG28" s="405"/>
      <c r="AH28" s="406" t="s">
        <v>139</v>
      </c>
      <c r="AI28" s="407"/>
      <c r="AJ28" s="407"/>
      <c r="AK28" s="407"/>
      <c r="AL28" s="408"/>
      <c r="AM28" s="406" t="s">
        <v>139</v>
      </c>
      <c r="AN28" s="407"/>
      <c r="AO28" s="407"/>
      <c r="AP28" s="407"/>
      <c r="AQ28" s="407"/>
      <c r="AR28" s="408"/>
      <c r="AS28" s="406" t="s">
        <v>139</v>
      </c>
      <c r="AT28" s="407"/>
      <c r="AU28" s="407"/>
      <c r="AV28" s="407"/>
      <c r="AW28" s="407"/>
      <c r="AX28" s="409"/>
      <c r="AY28" s="413" t="s">
        <v>186</v>
      </c>
      <c r="AZ28" s="414"/>
      <c r="BA28" s="414"/>
      <c r="BB28" s="415"/>
      <c r="BC28" s="422" t="s">
        <v>48</v>
      </c>
      <c r="BD28" s="423"/>
      <c r="BE28" s="423"/>
      <c r="BF28" s="423"/>
      <c r="BG28" s="423"/>
      <c r="BH28" s="423"/>
      <c r="BI28" s="423"/>
      <c r="BJ28" s="423"/>
      <c r="BK28" s="423"/>
      <c r="BL28" s="423"/>
      <c r="BM28" s="424"/>
      <c r="BN28" s="425">
        <v>3258942</v>
      </c>
      <c r="BO28" s="426"/>
      <c r="BP28" s="426"/>
      <c r="BQ28" s="426"/>
      <c r="BR28" s="426"/>
      <c r="BS28" s="426"/>
      <c r="BT28" s="426"/>
      <c r="BU28" s="427"/>
      <c r="BV28" s="425">
        <v>3129959</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187</v>
      </c>
      <c r="F29" s="404"/>
      <c r="G29" s="404"/>
      <c r="H29" s="404"/>
      <c r="I29" s="404"/>
      <c r="J29" s="404"/>
      <c r="K29" s="405"/>
      <c r="L29" s="406">
        <v>18</v>
      </c>
      <c r="M29" s="407"/>
      <c r="N29" s="407"/>
      <c r="O29" s="407"/>
      <c r="P29" s="408"/>
      <c r="Q29" s="406">
        <v>4330</v>
      </c>
      <c r="R29" s="407"/>
      <c r="S29" s="407"/>
      <c r="T29" s="407"/>
      <c r="U29" s="407"/>
      <c r="V29" s="408"/>
      <c r="W29" s="473"/>
      <c r="X29" s="474"/>
      <c r="Y29" s="475"/>
      <c r="Z29" s="403" t="s">
        <v>188</v>
      </c>
      <c r="AA29" s="404"/>
      <c r="AB29" s="404"/>
      <c r="AC29" s="404"/>
      <c r="AD29" s="404"/>
      <c r="AE29" s="404"/>
      <c r="AF29" s="404"/>
      <c r="AG29" s="405"/>
      <c r="AH29" s="406">
        <v>503</v>
      </c>
      <c r="AI29" s="407"/>
      <c r="AJ29" s="407"/>
      <c r="AK29" s="407"/>
      <c r="AL29" s="408"/>
      <c r="AM29" s="406">
        <v>1486313</v>
      </c>
      <c r="AN29" s="407"/>
      <c r="AO29" s="407"/>
      <c r="AP29" s="407"/>
      <c r="AQ29" s="407"/>
      <c r="AR29" s="408"/>
      <c r="AS29" s="406">
        <v>2955</v>
      </c>
      <c r="AT29" s="407"/>
      <c r="AU29" s="407"/>
      <c r="AV29" s="407"/>
      <c r="AW29" s="407"/>
      <c r="AX29" s="409"/>
      <c r="AY29" s="416"/>
      <c r="AZ29" s="417"/>
      <c r="BA29" s="417"/>
      <c r="BB29" s="418"/>
      <c r="BC29" s="410" t="s">
        <v>189</v>
      </c>
      <c r="BD29" s="411"/>
      <c r="BE29" s="411"/>
      <c r="BF29" s="411"/>
      <c r="BG29" s="411"/>
      <c r="BH29" s="411"/>
      <c r="BI29" s="411"/>
      <c r="BJ29" s="411"/>
      <c r="BK29" s="411"/>
      <c r="BL29" s="411"/>
      <c r="BM29" s="412"/>
      <c r="BN29" s="430">
        <v>18425</v>
      </c>
      <c r="BO29" s="431"/>
      <c r="BP29" s="431"/>
      <c r="BQ29" s="431"/>
      <c r="BR29" s="431"/>
      <c r="BS29" s="431"/>
      <c r="BT29" s="431"/>
      <c r="BU29" s="432"/>
      <c r="BV29" s="430">
        <v>18391</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190</v>
      </c>
      <c r="X30" s="483"/>
      <c r="Y30" s="483"/>
      <c r="Z30" s="483"/>
      <c r="AA30" s="483"/>
      <c r="AB30" s="483"/>
      <c r="AC30" s="483"/>
      <c r="AD30" s="483"/>
      <c r="AE30" s="483"/>
      <c r="AF30" s="483"/>
      <c r="AG30" s="484"/>
      <c r="AH30" s="394">
        <v>99.9</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1562160</v>
      </c>
      <c r="BO30" s="434"/>
      <c r="BP30" s="434"/>
      <c r="BQ30" s="434"/>
      <c r="BR30" s="434"/>
      <c r="BS30" s="434"/>
      <c r="BT30" s="434"/>
      <c r="BU30" s="435"/>
      <c r="BV30" s="433">
        <v>1618707</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197</v>
      </c>
      <c r="D33" s="393"/>
      <c r="E33" s="392" t="s">
        <v>198</v>
      </c>
      <c r="F33" s="392"/>
      <c r="G33" s="392"/>
      <c r="H33" s="392"/>
      <c r="I33" s="392"/>
      <c r="J33" s="392"/>
      <c r="K33" s="392"/>
      <c r="L33" s="392"/>
      <c r="M33" s="392"/>
      <c r="N33" s="392"/>
      <c r="O33" s="392"/>
      <c r="P33" s="392"/>
      <c r="Q33" s="392"/>
      <c r="R33" s="392"/>
      <c r="S33" s="392"/>
      <c r="T33" s="216"/>
      <c r="U33" s="393" t="s">
        <v>197</v>
      </c>
      <c r="V33" s="393"/>
      <c r="W33" s="392" t="s">
        <v>198</v>
      </c>
      <c r="X33" s="392"/>
      <c r="Y33" s="392"/>
      <c r="Z33" s="392"/>
      <c r="AA33" s="392"/>
      <c r="AB33" s="392"/>
      <c r="AC33" s="392"/>
      <c r="AD33" s="392"/>
      <c r="AE33" s="392"/>
      <c r="AF33" s="392"/>
      <c r="AG33" s="392"/>
      <c r="AH33" s="392"/>
      <c r="AI33" s="392"/>
      <c r="AJ33" s="392"/>
      <c r="AK33" s="392"/>
      <c r="AL33" s="216"/>
      <c r="AM33" s="393" t="s">
        <v>197</v>
      </c>
      <c r="AN33" s="393"/>
      <c r="AO33" s="392" t="s">
        <v>198</v>
      </c>
      <c r="AP33" s="392"/>
      <c r="AQ33" s="392"/>
      <c r="AR33" s="392"/>
      <c r="AS33" s="392"/>
      <c r="AT33" s="392"/>
      <c r="AU33" s="392"/>
      <c r="AV33" s="392"/>
      <c r="AW33" s="392"/>
      <c r="AX33" s="392"/>
      <c r="AY33" s="392"/>
      <c r="AZ33" s="392"/>
      <c r="BA33" s="392"/>
      <c r="BB33" s="392"/>
      <c r="BC33" s="392"/>
      <c r="BD33" s="217"/>
      <c r="BE33" s="392" t="s">
        <v>199</v>
      </c>
      <c r="BF33" s="392"/>
      <c r="BG33" s="392" t="s">
        <v>200</v>
      </c>
      <c r="BH33" s="392"/>
      <c r="BI33" s="392"/>
      <c r="BJ33" s="392"/>
      <c r="BK33" s="392"/>
      <c r="BL33" s="392"/>
      <c r="BM33" s="392"/>
      <c r="BN33" s="392"/>
      <c r="BO33" s="392"/>
      <c r="BP33" s="392"/>
      <c r="BQ33" s="392"/>
      <c r="BR33" s="392"/>
      <c r="BS33" s="392"/>
      <c r="BT33" s="392"/>
      <c r="BU33" s="392"/>
      <c r="BV33" s="217"/>
      <c r="BW33" s="393" t="s">
        <v>199</v>
      </c>
      <c r="BX33" s="393"/>
      <c r="BY33" s="392" t="s">
        <v>201</v>
      </c>
      <c r="BZ33" s="392"/>
      <c r="CA33" s="392"/>
      <c r="CB33" s="392"/>
      <c r="CC33" s="392"/>
      <c r="CD33" s="392"/>
      <c r="CE33" s="392"/>
      <c r="CF33" s="392"/>
      <c r="CG33" s="392"/>
      <c r="CH33" s="392"/>
      <c r="CI33" s="392"/>
      <c r="CJ33" s="392"/>
      <c r="CK33" s="392"/>
      <c r="CL33" s="392"/>
      <c r="CM33" s="392"/>
      <c r="CN33" s="216"/>
      <c r="CO33" s="393" t="s">
        <v>197</v>
      </c>
      <c r="CP33" s="393"/>
      <c r="CQ33" s="392" t="s">
        <v>202</v>
      </c>
      <c r="CR33" s="392"/>
      <c r="CS33" s="392"/>
      <c r="CT33" s="392"/>
      <c r="CU33" s="392"/>
      <c r="CV33" s="392"/>
      <c r="CW33" s="392"/>
      <c r="CX33" s="392"/>
      <c r="CY33" s="392"/>
      <c r="CZ33" s="392"/>
      <c r="DA33" s="392"/>
      <c r="DB33" s="392"/>
      <c r="DC33" s="392"/>
      <c r="DD33" s="392"/>
      <c r="DE33" s="392"/>
      <c r="DF33" s="216"/>
      <c r="DG33" s="391" t="s">
        <v>203</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9</v>
      </c>
      <c r="AN34" s="389"/>
      <c r="AO34" s="388" t="str">
        <f>IF('各会計、関係団体の財政状況及び健全化判断比率'!B34="","",'各会計、関係団体の財政状況及び健全化判断比率'!B34)</f>
        <v>病院事業会計</v>
      </c>
      <c r="AP34" s="388"/>
      <c r="AQ34" s="388"/>
      <c r="AR34" s="388"/>
      <c r="AS34" s="388"/>
      <c r="AT34" s="388"/>
      <c r="AU34" s="388"/>
      <c r="AV34" s="388"/>
      <c r="AW34" s="388"/>
      <c r="AX34" s="388"/>
      <c r="AY34" s="388"/>
      <c r="AZ34" s="388"/>
      <c r="BA34" s="388"/>
      <c r="BB34" s="388"/>
      <c r="BC34" s="388"/>
      <c r="BD34" s="214"/>
      <c r="BE34" s="389">
        <f>IF(BG34="","",MAX(C34:D43,U34:V43,AM34:AN43)+1)</f>
        <v>11</v>
      </c>
      <c r="BF34" s="389"/>
      <c r="BG34" s="388" t="str">
        <f>IF('各会計、関係団体の財政状況及び健全化判断比率'!B36="","",'各会計、関係団体の財政状況及び健全化判断比率'!B36)</f>
        <v>坂出港港湾整備事業特別会計</v>
      </c>
      <c r="BH34" s="388"/>
      <c r="BI34" s="388"/>
      <c r="BJ34" s="388"/>
      <c r="BK34" s="388"/>
      <c r="BL34" s="388"/>
      <c r="BM34" s="388"/>
      <c r="BN34" s="388"/>
      <c r="BO34" s="388"/>
      <c r="BP34" s="388"/>
      <c r="BQ34" s="388"/>
      <c r="BR34" s="388"/>
      <c r="BS34" s="388"/>
      <c r="BT34" s="388"/>
      <c r="BU34" s="388"/>
      <c r="BV34" s="214"/>
      <c r="BW34" s="389">
        <f>IF(BY34="","",MAX(C34:D43,U34:V43,AM34:AN43,BE34:BF43)+1)</f>
        <v>12</v>
      </c>
      <c r="BX34" s="389"/>
      <c r="BY34" s="388" t="str">
        <f>IF('各会計、関係団体の財政状況及び健全化判断比率'!B68="","",'各会計、関係団体の財政状況及び健全化判断比率'!B68)</f>
        <v>坂出、宇多津広域行政事務組合</v>
      </c>
      <c r="BZ34" s="388"/>
      <c r="CA34" s="388"/>
      <c r="CB34" s="388"/>
      <c r="CC34" s="388"/>
      <c r="CD34" s="388"/>
      <c r="CE34" s="388"/>
      <c r="CF34" s="388"/>
      <c r="CG34" s="388"/>
      <c r="CH34" s="388"/>
      <c r="CI34" s="388"/>
      <c r="CJ34" s="388"/>
      <c r="CK34" s="388"/>
      <c r="CL34" s="388"/>
      <c r="CM34" s="388"/>
      <c r="CN34" s="214"/>
      <c r="CO34" s="389">
        <f>IF(CQ34="","",MAX(C34:D43,U34:V43,AM34:AN43,BE34:BF43,BW34:BX43)+1)</f>
        <v>17</v>
      </c>
      <c r="CP34" s="389"/>
      <c r="CQ34" s="388" t="str">
        <f>IF('各会計、関係団体の財政状況及び健全化判断比率'!BS7="","",'各会計、関係団体の財政状況及び健全化判断比率'!BS7)</f>
        <v>本州四国総合開発（株）</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王越診療所特別会計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国民健康保険与島診療所特別会計</v>
      </c>
      <c r="X35" s="388"/>
      <c r="Y35" s="388"/>
      <c r="Z35" s="388"/>
      <c r="AA35" s="388"/>
      <c r="AB35" s="388"/>
      <c r="AC35" s="388"/>
      <c r="AD35" s="388"/>
      <c r="AE35" s="388"/>
      <c r="AF35" s="388"/>
      <c r="AG35" s="388"/>
      <c r="AH35" s="388"/>
      <c r="AI35" s="388"/>
      <c r="AJ35" s="388"/>
      <c r="AK35" s="388"/>
      <c r="AL35" s="214"/>
      <c r="AM35" s="389">
        <f t="shared" ref="AM35:AM43" si="0">IF(AO35="","",AM34+1)</f>
        <v>10</v>
      </c>
      <c r="AN35" s="389"/>
      <c r="AO35" s="388" t="str">
        <f>IF('各会計、関係団体の財政状況及び健全化判断比率'!B35="","",'各会計、関係団体の財政状況及び健全化判断比率'!B35)</f>
        <v>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13</v>
      </c>
      <c r="BX35" s="389"/>
      <c r="BY35" s="388" t="str">
        <f>IF('各会計、関係団体の財政状況及び健全化判断比率'!B69="","",'各会計、関係団体の財政状況及び健全化判断比率'!B69)</f>
        <v>香川県後期高齢者医療広域連合（一般会計）</v>
      </c>
      <c r="BZ35" s="388"/>
      <c r="CA35" s="388"/>
      <c r="CB35" s="388"/>
      <c r="CC35" s="388"/>
      <c r="CD35" s="388"/>
      <c r="CE35" s="388"/>
      <c r="CF35" s="388"/>
      <c r="CG35" s="388"/>
      <c r="CH35" s="388"/>
      <c r="CI35" s="388"/>
      <c r="CJ35" s="388"/>
      <c r="CK35" s="388"/>
      <c r="CL35" s="388"/>
      <c r="CM35" s="388"/>
      <c r="CN35" s="214"/>
      <c r="CO35" s="389">
        <f t="shared" ref="CO35:CO43" si="3">IF(CQ35="","",CO34+1)</f>
        <v>18</v>
      </c>
      <c r="CP35" s="389"/>
      <c r="CQ35" s="388" t="str">
        <f>IF('各会計、関係団体の財政状況及び健全化判断比率'!BS8="","",'各会計、関係団体の財政状況及び健全化判断比率'!BS8)</f>
        <v>（公財）坂出市学校給食会</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介護保険特別会計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14</v>
      </c>
      <c r="BX36" s="389"/>
      <c r="BY36" s="388" t="str">
        <f>IF('各会計、関係団体の財政状況及び健全化判断比率'!B70="","",'各会計、関係団体の財政状況及び健全化判断比率'!B70)</f>
        <v>香川県後期高齢者医療広域連合（後期高齢者医療事業）</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6</v>
      </c>
      <c r="V37" s="389"/>
      <c r="W37" s="388" t="str">
        <f>IF('各会計、関係団体の財政状況及び健全化判断比率'!B31="","",'各会計、関係団体の財政状況及び健全化判断比率'!B31)</f>
        <v>介護保険介護予防支援事業特別会計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15</v>
      </c>
      <c r="BX37" s="389"/>
      <c r="BY37" s="388" t="str">
        <f>IF('各会計、関係団体の財政状況及び健全化判断比率'!B71="","",'各会計、関係団体の財政状況及び健全化判断比率'!B71)</f>
        <v>香川県広域水道事業団（水道事業会計）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f t="shared" si="4"/>
        <v>7</v>
      </c>
      <c r="V38" s="389"/>
      <c r="W38" s="388" t="str">
        <f>IF('各会計、関係団体の財政状況及び健全化判断比率'!B32="","",'各会計、関係団体の財政状況及び健全化判断比率'!B32)</f>
        <v>坂出駅北口地下駐車場事業特別会計</v>
      </c>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16</v>
      </c>
      <c r="BX38" s="389"/>
      <c r="BY38" s="388" t="str">
        <f>IF('各会計、関係団体の財政状況及び健全化判断比率'!B72="","",'各会計、関係団体の財政状況及び健全化判断比率'!B72)</f>
        <v>香川県広域水道事業団（工業用水道事業会計）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f t="shared" si="4"/>
        <v>8</v>
      </c>
      <c r="V39" s="389"/>
      <c r="W39" s="388" t="str">
        <f>IF('各会計、関係団体の財政状況及び健全化判断比率'!B33="","",'各会計、関係団体の財政状況及び健全化判断比率'!B33)</f>
        <v>後期高齢者医療特別会計</v>
      </c>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Nus9v0Wzvpy0w5/3Q82jrBlbHu3r6QsTmjD0O716xTpmEkq0VNoFzqnaQANy6V0ZTXFEBlWPcCKEMXQ+NFovQg==" saltValue="vjnJYnoqAGcy5i55KyZuC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12" t="s">
        <v>570</v>
      </c>
      <c r="D34" s="1212"/>
      <c r="E34" s="1213"/>
      <c r="F34" s="32">
        <v>28.82</v>
      </c>
      <c r="G34" s="33">
        <v>26.5</v>
      </c>
      <c r="H34" s="33">
        <v>27.74</v>
      </c>
      <c r="I34" s="33">
        <v>33.56</v>
      </c>
      <c r="J34" s="34">
        <v>33.159999999999997</v>
      </c>
      <c r="K34" s="22"/>
      <c r="L34" s="22"/>
      <c r="M34" s="22"/>
      <c r="N34" s="22"/>
      <c r="O34" s="22"/>
      <c r="P34" s="22"/>
    </row>
    <row r="35" spans="1:16" ht="39" customHeight="1" x14ac:dyDescent="0.15">
      <c r="A35" s="22"/>
      <c r="B35" s="35"/>
      <c r="C35" s="1206" t="s">
        <v>571</v>
      </c>
      <c r="D35" s="1207"/>
      <c r="E35" s="1208"/>
      <c r="F35" s="36">
        <v>5.39</v>
      </c>
      <c r="G35" s="37">
        <v>1.28</v>
      </c>
      <c r="H35" s="37">
        <v>2.89</v>
      </c>
      <c r="I35" s="37">
        <v>1.79</v>
      </c>
      <c r="J35" s="38">
        <v>2.1800000000000002</v>
      </c>
      <c r="K35" s="22"/>
      <c r="L35" s="22"/>
      <c r="M35" s="22"/>
      <c r="N35" s="22"/>
      <c r="O35" s="22"/>
      <c r="P35" s="22"/>
    </row>
    <row r="36" spans="1:16" ht="39" customHeight="1" x14ac:dyDescent="0.15">
      <c r="A36" s="22"/>
      <c r="B36" s="35"/>
      <c r="C36" s="1206" t="s">
        <v>572</v>
      </c>
      <c r="D36" s="1207"/>
      <c r="E36" s="1208"/>
      <c r="F36" s="36">
        <v>0.56999999999999995</v>
      </c>
      <c r="G36" s="37">
        <v>0.32</v>
      </c>
      <c r="H36" s="37">
        <v>0.73</v>
      </c>
      <c r="I36" s="37">
        <v>0.82</v>
      </c>
      <c r="J36" s="38">
        <v>0.88</v>
      </c>
      <c r="K36" s="22"/>
      <c r="L36" s="22"/>
      <c r="M36" s="22"/>
      <c r="N36" s="22"/>
      <c r="O36" s="22"/>
      <c r="P36" s="22"/>
    </row>
    <row r="37" spans="1:16" ht="39" customHeight="1" x14ac:dyDescent="0.15">
      <c r="A37" s="22"/>
      <c r="B37" s="35"/>
      <c r="C37" s="1206" t="s">
        <v>573</v>
      </c>
      <c r="D37" s="1207"/>
      <c r="E37" s="1208"/>
      <c r="F37" s="36">
        <v>0.72</v>
      </c>
      <c r="G37" s="37">
        <v>1.67</v>
      </c>
      <c r="H37" s="37">
        <v>1.08</v>
      </c>
      <c r="I37" s="37">
        <v>0.65</v>
      </c>
      <c r="J37" s="38">
        <v>0.46</v>
      </c>
      <c r="K37" s="22"/>
      <c r="L37" s="22"/>
      <c r="M37" s="22"/>
      <c r="N37" s="22"/>
      <c r="O37" s="22"/>
      <c r="P37" s="22"/>
    </row>
    <row r="38" spans="1:16" ht="39" customHeight="1" x14ac:dyDescent="0.15">
      <c r="A38" s="22"/>
      <c r="B38" s="35"/>
      <c r="C38" s="1206" t="s">
        <v>574</v>
      </c>
      <c r="D38" s="1207"/>
      <c r="E38" s="1208"/>
      <c r="F38" s="36" t="s">
        <v>522</v>
      </c>
      <c r="G38" s="37" t="s">
        <v>522</v>
      </c>
      <c r="H38" s="37" t="s">
        <v>522</v>
      </c>
      <c r="I38" s="37" t="s">
        <v>522</v>
      </c>
      <c r="J38" s="38">
        <v>0.34</v>
      </c>
      <c r="K38" s="22"/>
      <c r="L38" s="22"/>
      <c r="M38" s="22"/>
      <c r="N38" s="22"/>
      <c r="O38" s="22"/>
      <c r="P38" s="22"/>
    </row>
    <row r="39" spans="1:16" ht="39" customHeight="1" x14ac:dyDescent="0.15">
      <c r="A39" s="22"/>
      <c r="B39" s="35"/>
      <c r="C39" s="1206" t="s">
        <v>575</v>
      </c>
      <c r="D39" s="1207"/>
      <c r="E39" s="1208"/>
      <c r="F39" s="36" t="s">
        <v>576</v>
      </c>
      <c r="G39" s="37">
        <v>0.43</v>
      </c>
      <c r="H39" s="37">
        <v>0.16</v>
      </c>
      <c r="I39" s="37">
        <v>0.02</v>
      </c>
      <c r="J39" s="38">
        <v>0.27</v>
      </c>
      <c r="K39" s="22"/>
      <c r="L39" s="22"/>
      <c r="M39" s="22"/>
      <c r="N39" s="22"/>
      <c r="O39" s="22"/>
      <c r="P39" s="22"/>
    </row>
    <row r="40" spans="1:16" ht="39" customHeight="1" x14ac:dyDescent="0.15">
      <c r="A40" s="22"/>
      <c r="B40" s="35"/>
      <c r="C40" s="1206" t="s">
        <v>577</v>
      </c>
      <c r="D40" s="1207"/>
      <c r="E40" s="1208"/>
      <c r="F40" s="36">
        <v>0</v>
      </c>
      <c r="G40" s="37">
        <v>0.01</v>
      </c>
      <c r="H40" s="37">
        <v>0.01</v>
      </c>
      <c r="I40" s="37">
        <v>0.01</v>
      </c>
      <c r="J40" s="38">
        <v>0</v>
      </c>
      <c r="K40" s="22"/>
      <c r="L40" s="22"/>
      <c r="M40" s="22"/>
      <c r="N40" s="22"/>
      <c r="O40" s="22"/>
      <c r="P40" s="22"/>
    </row>
    <row r="41" spans="1:16" ht="39" customHeight="1" x14ac:dyDescent="0.15">
      <c r="A41" s="22"/>
      <c r="B41" s="35"/>
      <c r="C41" s="1206" t="s">
        <v>578</v>
      </c>
      <c r="D41" s="1207"/>
      <c r="E41" s="1208"/>
      <c r="F41" s="36">
        <v>0</v>
      </c>
      <c r="G41" s="37">
        <v>0</v>
      </c>
      <c r="H41" s="37">
        <v>0</v>
      </c>
      <c r="I41" s="37">
        <v>0</v>
      </c>
      <c r="J41" s="38">
        <v>0</v>
      </c>
      <c r="K41" s="22"/>
      <c r="L41" s="22"/>
      <c r="M41" s="22"/>
      <c r="N41" s="22"/>
      <c r="O41" s="22"/>
      <c r="P41" s="22"/>
    </row>
    <row r="42" spans="1:16" ht="39" customHeight="1" x14ac:dyDescent="0.15">
      <c r="A42" s="22"/>
      <c r="B42" s="39"/>
      <c r="C42" s="1206" t="s">
        <v>579</v>
      </c>
      <c r="D42" s="1207"/>
      <c r="E42" s="1208"/>
      <c r="F42" s="36" t="s">
        <v>580</v>
      </c>
      <c r="G42" s="37" t="s">
        <v>522</v>
      </c>
      <c r="H42" s="37" t="s">
        <v>522</v>
      </c>
      <c r="I42" s="37" t="s">
        <v>522</v>
      </c>
      <c r="J42" s="38" t="s">
        <v>522</v>
      </c>
      <c r="K42" s="22"/>
      <c r="L42" s="22"/>
      <c r="M42" s="22"/>
      <c r="N42" s="22"/>
      <c r="O42" s="22"/>
      <c r="P42" s="22"/>
    </row>
    <row r="43" spans="1:16" ht="39" customHeight="1" thickBot="1" x14ac:dyDescent="0.2">
      <c r="A43" s="22"/>
      <c r="B43" s="40"/>
      <c r="C43" s="1209" t="s">
        <v>581</v>
      </c>
      <c r="D43" s="1210"/>
      <c r="E43" s="1211"/>
      <c r="F43" s="41">
        <v>8.59</v>
      </c>
      <c r="G43" s="42">
        <v>7.96</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ejcSsjbnyBDufLVVE3i2+diG50m+tZ3XjttyOt0cOP4VUa3XYh2vjyanOZD2szf/539fCsyA0YEfgRx0NduTQ==" saltValue="yCr2q1mrgpt7ItvrDtIg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2213</v>
      </c>
      <c r="L45" s="60">
        <v>2205</v>
      </c>
      <c r="M45" s="60">
        <v>2103</v>
      </c>
      <c r="N45" s="60">
        <v>2024</v>
      </c>
      <c r="O45" s="61">
        <v>1921</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522</v>
      </c>
      <c r="L46" s="64" t="s">
        <v>522</v>
      </c>
      <c r="M46" s="64" t="s">
        <v>522</v>
      </c>
      <c r="N46" s="64" t="s">
        <v>522</v>
      </c>
      <c r="O46" s="65" t="s">
        <v>522</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522</v>
      </c>
      <c r="L47" s="64" t="s">
        <v>522</v>
      </c>
      <c r="M47" s="64" t="s">
        <v>522</v>
      </c>
      <c r="N47" s="64" t="s">
        <v>522</v>
      </c>
      <c r="O47" s="65" t="s">
        <v>522</v>
      </c>
      <c r="P47" s="48"/>
      <c r="Q47" s="48"/>
      <c r="R47" s="48"/>
      <c r="S47" s="48"/>
      <c r="T47" s="48"/>
      <c r="U47" s="48"/>
    </row>
    <row r="48" spans="1:21" ht="30.75" customHeight="1" x14ac:dyDescent="0.15">
      <c r="A48" s="48"/>
      <c r="B48" s="1234"/>
      <c r="C48" s="1235"/>
      <c r="D48" s="62"/>
      <c r="E48" s="1216" t="s">
        <v>15</v>
      </c>
      <c r="F48" s="1216"/>
      <c r="G48" s="1216"/>
      <c r="H48" s="1216"/>
      <c r="I48" s="1216"/>
      <c r="J48" s="1217"/>
      <c r="K48" s="63">
        <v>650</v>
      </c>
      <c r="L48" s="64">
        <v>673</v>
      </c>
      <c r="M48" s="64">
        <v>639</v>
      </c>
      <c r="N48" s="64">
        <v>673</v>
      </c>
      <c r="O48" s="65">
        <v>523</v>
      </c>
      <c r="P48" s="48"/>
      <c r="Q48" s="48"/>
      <c r="R48" s="48"/>
      <c r="S48" s="48"/>
      <c r="T48" s="48"/>
      <c r="U48" s="48"/>
    </row>
    <row r="49" spans="1:21" ht="30.75" customHeight="1" x14ac:dyDescent="0.15">
      <c r="A49" s="48"/>
      <c r="B49" s="1234"/>
      <c r="C49" s="1235"/>
      <c r="D49" s="62"/>
      <c r="E49" s="1216" t="s">
        <v>16</v>
      </c>
      <c r="F49" s="1216"/>
      <c r="G49" s="1216"/>
      <c r="H49" s="1216"/>
      <c r="I49" s="1216"/>
      <c r="J49" s="1217"/>
      <c r="K49" s="63" t="s">
        <v>522</v>
      </c>
      <c r="L49" s="64" t="s">
        <v>522</v>
      </c>
      <c r="M49" s="64" t="s">
        <v>522</v>
      </c>
      <c r="N49" s="64">
        <v>1</v>
      </c>
      <c r="O49" s="65">
        <v>1</v>
      </c>
      <c r="P49" s="48"/>
      <c r="Q49" s="48"/>
      <c r="R49" s="48"/>
      <c r="S49" s="48"/>
      <c r="T49" s="48"/>
      <c r="U49" s="48"/>
    </row>
    <row r="50" spans="1:21" ht="30.75" customHeight="1" x14ac:dyDescent="0.15">
      <c r="A50" s="48"/>
      <c r="B50" s="1234"/>
      <c r="C50" s="1235"/>
      <c r="D50" s="62"/>
      <c r="E50" s="1216" t="s">
        <v>17</v>
      </c>
      <c r="F50" s="1216"/>
      <c r="G50" s="1216"/>
      <c r="H50" s="1216"/>
      <c r="I50" s="1216"/>
      <c r="J50" s="1217"/>
      <c r="K50" s="63">
        <v>1</v>
      </c>
      <c r="L50" s="64">
        <v>1</v>
      </c>
      <c r="M50" s="64">
        <v>1</v>
      </c>
      <c r="N50" s="64">
        <v>1</v>
      </c>
      <c r="O50" s="65">
        <v>1</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522</v>
      </c>
      <c r="L51" s="64" t="s">
        <v>522</v>
      </c>
      <c r="M51" s="64" t="s">
        <v>522</v>
      </c>
      <c r="N51" s="64" t="s">
        <v>522</v>
      </c>
      <c r="O51" s="65" t="s">
        <v>522</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1480</v>
      </c>
      <c r="L52" s="64">
        <v>1510</v>
      </c>
      <c r="M52" s="64">
        <v>1510</v>
      </c>
      <c r="N52" s="64">
        <v>1500</v>
      </c>
      <c r="O52" s="65">
        <v>1448</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1384</v>
      </c>
      <c r="L53" s="69">
        <v>1369</v>
      </c>
      <c r="M53" s="69">
        <v>1233</v>
      </c>
      <c r="N53" s="69">
        <v>1199</v>
      </c>
      <c r="O53" s="70">
        <v>998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PiMcVEKkjYGgVJtZhGeU8FDPPU5QHOjWaIbMfQR/0zah2J6fZirnFf++BAREJbb+Ew5hsUggMsXJj13FSnVCA==" saltValue="lnns4Tda7Wnu3ToA3tRhw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52" t="s">
        <v>30</v>
      </c>
      <c r="C41" s="1253"/>
      <c r="D41" s="102"/>
      <c r="E41" s="1254" t="s">
        <v>31</v>
      </c>
      <c r="F41" s="1254"/>
      <c r="G41" s="1254"/>
      <c r="H41" s="1255"/>
      <c r="I41" s="103">
        <v>21938</v>
      </c>
      <c r="J41" s="104">
        <v>21844</v>
      </c>
      <c r="K41" s="104">
        <v>22393</v>
      </c>
      <c r="L41" s="104">
        <v>23601</v>
      </c>
      <c r="M41" s="105">
        <v>24349</v>
      </c>
    </row>
    <row r="42" spans="2:13" ht="27.75" customHeight="1" x14ac:dyDescent="0.15">
      <c r="B42" s="1242"/>
      <c r="C42" s="1243"/>
      <c r="D42" s="106"/>
      <c r="E42" s="1246" t="s">
        <v>32</v>
      </c>
      <c r="F42" s="1246"/>
      <c r="G42" s="1246"/>
      <c r="H42" s="1247"/>
      <c r="I42" s="107">
        <v>8</v>
      </c>
      <c r="J42" s="108">
        <v>7</v>
      </c>
      <c r="K42" s="108">
        <v>5</v>
      </c>
      <c r="L42" s="108">
        <v>4</v>
      </c>
      <c r="M42" s="109">
        <v>3</v>
      </c>
    </row>
    <row r="43" spans="2:13" ht="27.75" customHeight="1" x14ac:dyDescent="0.15">
      <c r="B43" s="1242"/>
      <c r="C43" s="1243"/>
      <c r="D43" s="106"/>
      <c r="E43" s="1246" t="s">
        <v>33</v>
      </c>
      <c r="F43" s="1246"/>
      <c r="G43" s="1246"/>
      <c r="H43" s="1247"/>
      <c r="I43" s="107">
        <v>9479</v>
      </c>
      <c r="J43" s="108">
        <v>9255</v>
      </c>
      <c r="K43" s="108">
        <v>8589</v>
      </c>
      <c r="L43" s="108">
        <v>8246</v>
      </c>
      <c r="M43" s="109">
        <v>7417</v>
      </c>
    </row>
    <row r="44" spans="2:13" ht="27.75" customHeight="1" x14ac:dyDescent="0.15">
      <c r="B44" s="1242"/>
      <c r="C44" s="1243"/>
      <c r="D44" s="106"/>
      <c r="E44" s="1246" t="s">
        <v>34</v>
      </c>
      <c r="F44" s="1246"/>
      <c r="G44" s="1246"/>
      <c r="H44" s="1247"/>
      <c r="I44" s="107" t="s">
        <v>522</v>
      </c>
      <c r="J44" s="108" t="s">
        <v>522</v>
      </c>
      <c r="K44" s="108" t="s">
        <v>522</v>
      </c>
      <c r="L44" s="108" t="s">
        <v>522</v>
      </c>
      <c r="M44" s="109">
        <v>123</v>
      </c>
    </row>
    <row r="45" spans="2:13" ht="27.75" customHeight="1" x14ac:dyDescent="0.15">
      <c r="B45" s="1242"/>
      <c r="C45" s="1243"/>
      <c r="D45" s="106"/>
      <c r="E45" s="1246" t="s">
        <v>35</v>
      </c>
      <c r="F45" s="1246"/>
      <c r="G45" s="1246"/>
      <c r="H45" s="1247"/>
      <c r="I45" s="107">
        <v>3514</v>
      </c>
      <c r="J45" s="108">
        <v>3411</v>
      </c>
      <c r="K45" s="108">
        <v>2976</v>
      </c>
      <c r="L45" s="108">
        <v>3093</v>
      </c>
      <c r="M45" s="109">
        <v>3130</v>
      </c>
    </row>
    <row r="46" spans="2:13" ht="27.75" customHeight="1" x14ac:dyDescent="0.15">
      <c r="B46" s="1242"/>
      <c r="C46" s="1243"/>
      <c r="D46" s="110"/>
      <c r="E46" s="1246" t="s">
        <v>36</v>
      </c>
      <c r="F46" s="1246"/>
      <c r="G46" s="1246"/>
      <c r="H46" s="1247"/>
      <c r="I46" s="107" t="s">
        <v>522</v>
      </c>
      <c r="J46" s="108" t="s">
        <v>522</v>
      </c>
      <c r="K46" s="108" t="s">
        <v>522</v>
      </c>
      <c r="L46" s="108" t="s">
        <v>522</v>
      </c>
      <c r="M46" s="109" t="s">
        <v>522</v>
      </c>
    </row>
    <row r="47" spans="2:13" ht="27.75" customHeight="1" x14ac:dyDescent="0.15">
      <c r="B47" s="1242"/>
      <c r="C47" s="1243"/>
      <c r="D47" s="111"/>
      <c r="E47" s="1256" t="s">
        <v>37</v>
      </c>
      <c r="F47" s="1257"/>
      <c r="G47" s="1257"/>
      <c r="H47" s="1258"/>
      <c r="I47" s="107" t="s">
        <v>522</v>
      </c>
      <c r="J47" s="108" t="s">
        <v>522</v>
      </c>
      <c r="K47" s="108" t="s">
        <v>522</v>
      </c>
      <c r="L47" s="108" t="s">
        <v>522</v>
      </c>
      <c r="M47" s="109" t="s">
        <v>522</v>
      </c>
    </row>
    <row r="48" spans="2:13" ht="27.75" customHeight="1" x14ac:dyDescent="0.15">
      <c r="B48" s="1242"/>
      <c r="C48" s="1243"/>
      <c r="D48" s="106"/>
      <c r="E48" s="1246" t="s">
        <v>38</v>
      </c>
      <c r="F48" s="1246"/>
      <c r="G48" s="1246"/>
      <c r="H48" s="1247"/>
      <c r="I48" s="107" t="s">
        <v>522</v>
      </c>
      <c r="J48" s="108" t="s">
        <v>522</v>
      </c>
      <c r="K48" s="108" t="s">
        <v>522</v>
      </c>
      <c r="L48" s="108" t="s">
        <v>522</v>
      </c>
      <c r="M48" s="109" t="s">
        <v>522</v>
      </c>
    </row>
    <row r="49" spans="2:13" ht="27.75" customHeight="1" x14ac:dyDescent="0.15">
      <c r="B49" s="1244"/>
      <c r="C49" s="1245"/>
      <c r="D49" s="106"/>
      <c r="E49" s="1246" t="s">
        <v>39</v>
      </c>
      <c r="F49" s="1246"/>
      <c r="G49" s="1246"/>
      <c r="H49" s="1247"/>
      <c r="I49" s="107" t="s">
        <v>522</v>
      </c>
      <c r="J49" s="108" t="s">
        <v>522</v>
      </c>
      <c r="K49" s="108" t="s">
        <v>522</v>
      </c>
      <c r="L49" s="108" t="s">
        <v>522</v>
      </c>
      <c r="M49" s="109" t="s">
        <v>522</v>
      </c>
    </row>
    <row r="50" spans="2:13" ht="27.75" customHeight="1" x14ac:dyDescent="0.15">
      <c r="B50" s="1240" t="s">
        <v>40</v>
      </c>
      <c r="C50" s="1241"/>
      <c r="D50" s="112"/>
      <c r="E50" s="1246" t="s">
        <v>41</v>
      </c>
      <c r="F50" s="1246"/>
      <c r="G50" s="1246"/>
      <c r="H50" s="1247"/>
      <c r="I50" s="107">
        <v>5725</v>
      </c>
      <c r="J50" s="108">
        <v>6088</v>
      </c>
      <c r="K50" s="108">
        <v>5673</v>
      </c>
      <c r="L50" s="108">
        <v>5250</v>
      </c>
      <c r="M50" s="109">
        <v>5300</v>
      </c>
    </row>
    <row r="51" spans="2:13" ht="27.75" customHeight="1" x14ac:dyDescent="0.15">
      <c r="B51" s="1242"/>
      <c r="C51" s="1243"/>
      <c r="D51" s="106"/>
      <c r="E51" s="1246" t="s">
        <v>42</v>
      </c>
      <c r="F51" s="1246"/>
      <c r="G51" s="1246"/>
      <c r="H51" s="1247"/>
      <c r="I51" s="107">
        <v>15</v>
      </c>
      <c r="J51" s="108">
        <v>7</v>
      </c>
      <c r="K51" s="108">
        <v>2</v>
      </c>
      <c r="L51" s="108">
        <v>1</v>
      </c>
      <c r="M51" s="109">
        <v>0</v>
      </c>
    </row>
    <row r="52" spans="2:13" ht="27.75" customHeight="1" x14ac:dyDescent="0.15">
      <c r="B52" s="1244"/>
      <c r="C52" s="1245"/>
      <c r="D52" s="106"/>
      <c r="E52" s="1246" t="s">
        <v>43</v>
      </c>
      <c r="F52" s="1246"/>
      <c r="G52" s="1246"/>
      <c r="H52" s="1247"/>
      <c r="I52" s="107">
        <v>18527</v>
      </c>
      <c r="J52" s="108">
        <v>18588</v>
      </c>
      <c r="K52" s="108">
        <v>18821</v>
      </c>
      <c r="L52" s="108">
        <v>19346</v>
      </c>
      <c r="M52" s="109">
        <v>19513</v>
      </c>
    </row>
    <row r="53" spans="2:13" ht="27.75" customHeight="1" thickBot="1" x14ac:dyDescent="0.2">
      <c r="B53" s="1248" t="s">
        <v>44</v>
      </c>
      <c r="C53" s="1249"/>
      <c r="D53" s="113"/>
      <c r="E53" s="1250" t="s">
        <v>45</v>
      </c>
      <c r="F53" s="1250"/>
      <c r="G53" s="1250"/>
      <c r="H53" s="1251"/>
      <c r="I53" s="114">
        <v>10671</v>
      </c>
      <c r="J53" s="115">
        <v>9834</v>
      </c>
      <c r="K53" s="115">
        <v>9468</v>
      </c>
      <c r="L53" s="115">
        <v>10347</v>
      </c>
      <c r="M53" s="116">
        <v>10208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Y8yevRy64ZVXT4FReVOFa29r8ClRs8nxkNww/4X3hsAHPiAepN4us20k0yxAPSszQedQYXr9RTMvuOpdG95XQ==" saltValue="apDepbhJeS/zrYFugFbUL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267" t="s">
        <v>48</v>
      </c>
      <c r="D55" s="1267"/>
      <c r="E55" s="1268"/>
      <c r="F55" s="128">
        <v>2928</v>
      </c>
      <c r="G55" s="128">
        <v>3130</v>
      </c>
      <c r="H55" s="129">
        <v>3259</v>
      </c>
    </row>
    <row r="56" spans="2:8" ht="52.5" customHeight="1" x14ac:dyDescent="0.15">
      <c r="B56" s="130"/>
      <c r="C56" s="1269" t="s">
        <v>49</v>
      </c>
      <c r="D56" s="1269"/>
      <c r="E56" s="1270"/>
      <c r="F56" s="131">
        <v>18</v>
      </c>
      <c r="G56" s="131">
        <v>18</v>
      </c>
      <c r="H56" s="132">
        <v>18</v>
      </c>
    </row>
    <row r="57" spans="2:8" ht="53.25" customHeight="1" x14ac:dyDescent="0.15">
      <c r="B57" s="130"/>
      <c r="C57" s="1271" t="s">
        <v>50</v>
      </c>
      <c r="D57" s="1271"/>
      <c r="E57" s="1272"/>
      <c r="F57" s="133">
        <v>2225</v>
      </c>
      <c r="G57" s="133">
        <v>1619</v>
      </c>
      <c r="H57" s="134">
        <v>1562</v>
      </c>
    </row>
    <row r="58" spans="2:8" ht="45.75" customHeight="1" x14ac:dyDescent="0.15">
      <c r="B58" s="135"/>
      <c r="C58" s="1259" t="s">
        <v>590</v>
      </c>
      <c r="D58" s="1260"/>
      <c r="E58" s="1261"/>
      <c r="F58" s="136">
        <v>166</v>
      </c>
      <c r="G58" s="136">
        <v>311</v>
      </c>
      <c r="H58" s="137">
        <v>427</v>
      </c>
    </row>
    <row r="59" spans="2:8" ht="45.75" customHeight="1" x14ac:dyDescent="0.15">
      <c r="B59" s="135"/>
      <c r="C59" s="1259" t="s">
        <v>591</v>
      </c>
      <c r="D59" s="1260"/>
      <c r="E59" s="1261"/>
      <c r="F59" s="136">
        <v>1465</v>
      </c>
      <c r="G59" s="136">
        <v>725</v>
      </c>
      <c r="H59" s="137">
        <v>342</v>
      </c>
    </row>
    <row r="60" spans="2:8" ht="45.75" customHeight="1" x14ac:dyDescent="0.15">
      <c r="B60" s="135"/>
      <c r="C60" s="1259" t="s">
        <v>592</v>
      </c>
      <c r="D60" s="1260"/>
      <c r="E60" s="1261"/>
      <c r="F60" s="136">
        <v>216</v>
      </c>
      <c r="G60" s="136">
        <v>215</v>
      </c>
      <c r="H60" s="137">
        <v>213</v>
      </c>
    </row>
    <row r="61" spans="2:8" ht="45.75" customHeight="1" x14ac:dyDescent="0.15">
      <c r="B61" s="135"/>
      <c r="C61" s="1259" t="s">
        <v>593</v>
      </c>
      <c r="D61" s="1260"/>
      <c r="E61" s="1261"/>
      <c r="F61" s="136" t="s">
        <v>595</v>
      </c>
      <c r="G61" s="136" t="s">
        <v>595</v>
      </c>
      <c r="H61" s="137">
        <v>200</v>
      </c>
    </row>
    <row r="62" spans="2:8" ht="45.75" customHeight="1" thickBot="1" x14ac:dyDescent="0.2">
      <c r="B62" s="138"/>
      <c r="C62" s="1262" t="s">
        <v>594</v>
      </c>
      <c r="D62" s="1263"/>
      <c r="E62" s="1264"/>
      <c r="F62" s="139">
        <v>81</v>
      </c>
      <c r="G62" s="139">
        <v>80</v>
      </c>
      <c r="H62" s="140">
        <v>81</v>
      </c>
    </row>
    <row r="63" spans="2:8" ht="52.5" customHeight="1" thickBot="1" x14ac:dyDescent="0.2">
      <c r="B63" s="141"/>
      <c r="C63" s="1265" t="s">
        <v>51</v>
      </c>
      <c r="D63" s="1265"/>
      <c r="E63" s="1266"/>
      <c r="F63" s="142">
        <v>5172</v>
      </c>
      <c r="G63" s="142">
        <v>4767</v>
      </c>
      <c r="H63" s="143">
        <v>4840</v>
      </c>
    </row>
    <row r="64" spans="2:8" ht="15" customHeight="1" x14ac:dyDescent="0.15"/>
  </sheetData>
  <sheetProtection algorithmName="SHA-512" hashValue="RQMhUM4+Q9VMdLJyCmgwe3dSuZ/SBLJX8WqA8vgC7k6ob0QlYTSrBt894M9h66qqJK1jENxR0rJhcKpThbLsdQ==" saltValue="TU0nPtsZxdqPiLmwIi0i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614</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614</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613</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609</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612</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607</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563</v>
      </c>
      <c r="BQ50" s="1283"/>
      <c r="BR50" s="1283"/>
      <c r="BS50" s="1283"/>
      <c r="BT50" s="1283"/>
      <c r="BU50" s="1283"/>
      <c r="BV50" s="1283"/>
      <c r="BW50" s="1283"/>
      <c r="BX50" s="1283" t="s">
        <v>564</v>
      </c>
      <c r="BY50" s="1283"/>
      <c r="BZ50" s="1283"/>
      <c r="CA50" s="1283"/>
      <c r="CB50" s="1283"/>
      <c r="CC50" s="1283"/>
      <c r="CD50" s="1283"/>
      <c r="CE50" s="1283"/>
      <c r="CF50" s="1283" t="s">
        <v>565</v>
      </c>
      <c r="CG50" s="1283"/>
      <c r="CH50" s="1283"/>
      <c r="CI50" s="1283"/>
      <c r="CJ50" s="1283"/>
      <c r="CK50" s="1283"/>
      <c r="CL50" s="1283"/>
      <c r="CM50" s="1283"/>
      <c r="CN50" s="1283" t="s">
        <v>566</v>
      </c>
      <c r="CO50" s="1283"/>
      <c r="CP50" s="1283"/>
      <c r="CQ50" s="1283"/>
      <c r="CR50" s="1283"/>
      <c r="CS50" s="1283"/>
      <c r="CT50" s="1283"/>
      <c r="CU50" s="1283"/>
      <c r="CV50" s="1283" t="s">
        <v>567</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606</v>
      </c>
      <c r="AO51" s="1282"/>
      <c r="AP51" s="1282"/>
      <c r="AQ51" s="1282"/>
      <c r="AR51" s="1282"/>
      <c r="AS51" s="1282"/>
      <c r="AT51" s="1282"/>
      <c r="AU51" s="1282"/>
      <c r="AV51" s="1282"/>
      <c r="AW51" s="1282"/>
      <c r="AX51" s="1282"/>
      <c r="AY51" s="1282"/>
      <c r="AZ51" s="1282"/>
      <c r="BA51" s="1282"/>
      <c r="BB51" s="1282" t="s">
        <v>604</v>
      </c>
      <c r="BC51" s="1282"/>
      <c r="BD51" s="1282"/>
      <c r="BE51" s="1282"/>
      <c r="BF51" s="1282"/>
      <c r="BG51" s="1282"/>
      <c r="BH51" s="1282"/>
      <c r="BI51" s="1282"/>
      <c r="BJ51" s="1282"/>
      <c r="BK51" s="1282"/>
      <c r="BL51" s="1282"/>
      <c r="BM51" s="1282"/>
      <c r="BN51" s="1282"/>
      <c r="BO51" s="1282"/>
      <c r="BP51" s="1281">
        <v>88.3</v>
      </c>
      <c r="BQ51" s="1281"/>
      <c r="BR51" s="1281"/>
      <c r="BS51" s="1281"/>
      <c r="BT51" s="1281"/>
      <c r="BU51" s="1281"/>
      <c r="BV51" s="1281"/>
      <c r="BW51" s="1281"/>
      <c r="BX51" s="1281">
        <v>81.5</v>
      </c>
      <c r="BY51" s="1281"/>
      <c r="BZ51" s="1281"/>
      <c r="CA51" s="1281"/>
      <c r="CB51" s="1281"/>
      <c r="CC51" s="1281"/>
      <c r="CD51" s="1281"/>
      <c r="CE51" s="1281"/>
      <c r="CF51" s="1281">
        <v>78.2</v>
      </c>
      <c r="CG51" s="1281"/>
      <c r="CH51" s="1281"/>
      <c r="CI51" s="1281"/>
      <c r="CJ51" s="1281"/>
      <c r="CK51" s="1281"/>
      <c r="CL51" s="1281"/>
      <c r="CM51" s="1281"/>
      <c r="CN51" s="1281">
        <v>86.6</v>
      </c>
      <c r="CO51" s="1281"/>
      <c r="CP51" s="1281"/>
      <c r="CQ51" s="1281"/>
      <c r="CR51" s="1281"/>
      <c r="CS51" s="1281"/>
      <c r="CT51" s="1281"/>
      <c r="CU51" s="1281"/>
      <c r="CV51" s="1281">
        <v>82.8</v>
      </c>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611</v>
      </c>
      <c r="BC53" s="1282"/>
      <c r="BD53" s="1282"/>
      <c r="BE53" s="1282"/>
      <c r="BF53" s="1282"/>
      <c r="BG53" s="1282"/>
      <c r="BH53" s="1282"/>
      <c r="BI53" s="1282"/>
      <c r="BJ53" s="1282"/>
      <c r="BK53" s="1282"/>
      <c r="BL53" s="1282"/>
      <c r="BM53" s="1282"/>
      <c r="BN53" s="1282"/>
      <c r="BO53" s="1282"/>
      <c r="BP53" s="1281">
        <v>70.7</v>
      </c>
      <c r="BQ53" s="1281"/>
      <c r="BR53" s="1281"/>
      <c r="BS53" s="1281"/>
      <c r="BT53" s="1281"/>
      <c r="BU53" s="1281"/>
      <c r="BV53" s="1281"/>
      <c r="BW53" s="1281"/>
      <c r="BX53" s="1281">
        <v>71.5</v>
      </c>
      <c r="BY53" s="1281"/>
      <c r="BZ53" s="1281"/>
      <c r="CA53" s="1281"/>
      <c r="CB53" s="1281"/>
      <c r="CC53" s="1281"/>
      <c r="CD53" s="1281"/>
      <c r="CE53" s="1281"/>
      <c r="CF53" s="1281">
        <v>72.2</v>
      </c>
      <c r="CG53" s="1281"/>
      <c r="CH53" s="1281"/>
      <c r="CI53" s="1281"/>
      <c r="CJ53" s="1281"/>
      <c r="CK53" s="1281"/>
      <c r="CL53" s="1281"/>
      <c r="CM53" s="1281"/>
      <c r="CN53" s="1281">
        <v>73.2</v>
      </c>
      <c r="CO53" s="1281"/>
      <c r="CP53" s="1281"/>
      <c r="CQ53" s="1281"/>
      <c r="CR53" s="1281"/>
      <c r="CS53" s="1281"/>
      <c r="CT53" s="1281"/>
      <c r="CU53" s="1281"/>
      <c r="CV53" s="1281">
        <v>71.900000000000006</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605</v>
      </c>
      <c r="AO55" s="1283"/>
      <c r="AP55" s="1283"/>
      <c r="AQ55" s="1283"/>
      <c r="AR55" s="1283"/>
      <c r="AS55" s="1283"/>
      <c r="AT55" s="1283"/>
      <c r="AU55" s="1283"/>
      <c r="AV55" s="1283"/>
      <c r="AW55" s="1283"/>
      <c r="AX55" s="1283"/>
      <c r="AY55" s="1283"/>
      <c r="AZ55" s="1283"/>
      <c r="BA55" s="1283"/>
      <c r="BB55" s="1282" t="s">
        <v>604</v>
      </c>
      <c r="BC55" s="1282"/>
      <c r="BD55" s="1282"/>
      <c r="BE55" s="1282"/>
      <c r="BF55" s="1282"/>
      <c r="BG55" s="1282"/>
      <c r="BH55" s="1282"/>
      <c r="BI55" s="1282"/>
      <c r="BJ55" s="1282"/>
      <c r="BK55" s="1282"/>
      <c r="BL55" s="1282"/>
      <c r="BM55" s="1282"/>
      <c r="BN55" s="1282"/>
      <c r="BO55" s="1282"/>
      <c r="BP55" s="1281">
        <v>33.1</v>
      </c>
      <c r="BQ55" s="1281"/>
      <c r="BR55" s="1281"/>
      <c r="BS55" s="1281"/>
      <c r="BT55" s="1281"/>
      <c r="BU55" s="1281"/>
      <c r="BV55" s="1281"/>
      <c r="BW55" s="1281"/>
      <c r="BX55" s="1281">
        <v>31.3</v>
      </c>
      <c r="BY55" s="1281"/>
      <c r="BZ55" s="1281"/>
      <c r="CA55" s="1281"/>
      <c r="CB55" s="1281"/>
      <c r="CC55" s="1281"/>
      <c r="CD55" s="1281"/>
      <c r="CE55" s="1281"/>
      <c r="CF55" s="1281">
        <v>25.3</v>
      </c>
      <c r="CG55" s="1281"/>
      <c r="CH55" s="1281"/>
      <c r="CI55" s="1281"/>
      <c r="CJ55" s="1281"/>
      <c r="CK55" s="1281"/>
      <c r="CL55" s="1281"/>
      <c r="CM55" s="1281"/>
      <c r="CN55" s="1281">
        <v>25.5</v>
      </c>
      <c r="CO55" s="1281"/>
      <c r="CP55" s="1281"/>
      <c r="CQ55" s="1281"/>
      <c r="CR55" s="1281"/>
      <c r="CS55" s="1281"/>
      <c r="CT55" s="1281"/>
      <c r="CU55" s="1281"/>
      <c r="CV55" s="1281">
        <v>25.1</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611</v>
      </c>
      <c r="BC57" s="1282"/>
      <c r="BD57" s="1282"/>
      <c r="BE57" s="1282"/>
      <c r="BF57" s="1282"/>
      <c r="BG57" s="1282"/>
      <c r="BH57" s="1282"/>
      <c r="BI57" s="1282"/>
      <c r="BJ57" s="1282"/>
      <c r="BK57" s="1282"/>
      <c r="BL57" s="1282"/>
      <c r="BM57" s="1282"/>
      <c r="BN57" s="1282"/>
      <c r="BO57" s="1282"/>
      <c r="BP57" s="1281">
        <v>57.2</v>
      </c>
      <c r="BQ57" s="1281"/>
      <c r="BR57" s="1281"/>
      <c r="BS57" s="1281"/>
      <c r="BT57" s="1281"/>
      <c r="BU57" s="1281"/>
      <c r="BV57" s="1281"/>
      <c r="BW57" s="1281"/>
      <c r="BX57" s="1281">
        <v>58.5</v>
      </c>
      <c r="BY57" s="1281"/>
      <c r="BZ57" s="1281"/>
      <c r="CA57" s="1281"/>
      <c r="CB57" s="1281"/>
      <c r="CC57" s="1281"/>
      <c r="CD57" s="1281"/>
      <c r="CE57" s="1281"/>
      <c r="CF57" s="1281">
        <v>59.8</v>
      </c>
      <c r="CG57" s="1281"/>
      <c r="CH57" s="1281"/>
      <c r="CI57" s="1281"/>
      <c r="CJ57" s="1281"/>
      <c r="CK57" s="1281"/>
      <c r="CL57" s="1281"/>
      <c r="CM57" s="1281"/>
      <c r="CN57" s="1281">
        <v>61.1</v>
      </c>
      <c r="CO57" s="1281"/>
      <c r="CP57" s="1281"/>
      <c r="CQ57" s="1281"/>
      <c r="CR57" s="1281"/>
      <c r="CS57" s="1281"/>
      <c r="CT57" s="1281"/>
      <c r="CU57" s="1281"/>
      <c r="CV57" s="1281">
        <v>61</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610</v>
      </c>
    </row>
    <row r="64" spans="1:109" ht="13.5" x14ac:dyDescent="0.15">
      <c r="B64" s="1274"/>
      <c r="G64" s="1311"/>
      <c r="I64" s="1313"/>
      <c r="J64" s="1313"/>
      <c r="K64" s="1313"/>
      <c r="L64" s="1313"/>
      <c r="M64" s="1313"/>
      <c r="N64" s="1312"/>
      <c r="AM64" s="1311"/>
      <c r="AN64" s="1311" t="s">
        <v>609</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608</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607</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563</v>
      </c>
      <c r="BQ72" s="1283"/>
      <c r="BR72" s="1283"/>
      <c r="BS72" s="1283"/>
      <c r="BT72" s="1283"/>
      <c r="BU72" s="1283"/>
      <c r="BV72" s="1283"/>
      <c r="BW72" s="1283"/>
      <c r="BX72" s="1283" t="s">
        <v>564</v>
      </c>
      <c r="BY72" s="1283"/>
      <c r="BZ72" s="1283"/>
      <c r="CA72" s="1283"/>
      <c r="CB72" s="1283"/>
      <c r="CC72" s="1283"/>
      <c r="CD72" s="1283"/>
      <c r="CE72" s="1283"/>
      <c r="CF72" s="1283" t="s">
        <v>565</v>
      </c>
      <c r="CG72" s="1283"/>
      <c r="CH72" s="1283"/>
      <c r="CI72" s="1283"/>
      <c r="CJ72" s="1283"/>
      <c r="CK72" s="1283"/>
      <c r="CL72" s="1283"/>
      <c r="CM72" s="1283"/>
      <c r="CN72" s="1283" t="s">
        <v>566</v>
      </c>
      <c r="CO72" s="1283"/>
      <c r="CP72" s="1283"/>
      <c r="CQ72" s="1283"/>
      <c r="CR72" s="1283"/>
      <c r="CS72" s="1283"/>
      <c r="CT72" s="1283"/>
      <c r="CU72" s="1283"/>
      <c r="CV72" s="1283" t="s">
        <v>567</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606</v>
      </c>
      <c r="AO73" s="1282"/>
      <c r="AP73" s="1282"/>
      <c r="AQ73" s="1282"/>
      <c r="AR73" s="1282"/>
      <c r="AS73" s="1282"/>
      <c r="AT73" s="1282"/>
      <c r="AU73" s="1282"/>
      <c r="AV73" s="1282"/>
      <c r="AW73" s="1282"/>
      <c r="AX73" s="1282"/>
      <c r="AY73" s="1282"/>
      <c r="AZ73" s="1282"/>
      <c r="BA73" s="1282"/>
      <c r="BB73" s="1282" t="s">
        <v>604</v>
      </c>
      <c r="BC73" s="1282"/>
      <c r="BD73" s="1282"/>
      <c r="BE73" s="1282"/>
      <c r="BF73" s="1282"/>
      <c r="BG73" s="1282"/>
      <c r="BH73" s="1282"/>
      <c r="BI73" s="1282"/>
      <c r="BJ73" s="1282"/>
      <c r="BK73" s="1282"/>
      <c r="BL73" s="1282"/>
      <c r="BM73" s="1282"/>
      <c r="BN73" s="1282"/>
      <c r="BO73" s="1282"/>
      <c r="BP73" s="1281">
        <v>88.3</v>
      </c>
      <c r="BQ73" s="1281"/>
      <c r="BR73" s="1281"/>
      <c r="BS73" s="1281"/>
      <c r="BT73" s="1281"/>
      <c r="BU73" s="1281"/>
      <c r="BV73" s="1281"/>
      <c r="BW73" s="1281"/>
      <c r="BX73" s="1281">
        <v>81.5</v>
      </c>
      <c r="BY73" s="1281"/>
      <c r="BZ73" s="1281"/>
      <c r="CA73" s="1281"/>
      <c r="CB73" s="1281"/>
      <c r="CC73" s="1281"/>
      <c r="CD73" s="1281"/>
      <c r="CE73" s="1281"/>
      <c r="CF73" s="1281">
        <v>78.2</v>
      </c>
      <c r="CG73" s="1281"/>
      <c r="CH73" s="1281"/>
      <c r="CI73" s="1281"/>
      <c r="CJ73" s="1281"/>
      <c r="CK73" s="1281"/>
      <c r="CL73" s="1281"/>
      <c r="CM73" s="1281"/>
      <c r="CN73" s="1281">
        <v>86.6</v>
      </c>
      <c r="CO73" s="1281"/>
      <c r="CP73" s="1281"/>
      <c r="CQ73" s="1281"/>
      <c r="CR73" s="1281"/>
      <c r="CS73" s="1281"/>
      <c r="CT73" s="1281"/>
      <c r="CU73" s="1281"/>
      <c r="CV73" s="1281">
        <v>82.8</v>
      </c>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603</v>
      </c>
      <c r="BC75" s="1282"/>
      <c r="BD75" s="1282"/>
      <c r="BE75" s="1282"/>
      <c r="BF75" s="1282"/>
      <c r="BG75" s="1282"/>
      <c r="BH75" s="1282"/>
      <c r="BI75" s="1282"/>
      <c r="BJ75" s="1282"/>
      <c r="BK75" s="1282"/>
      <c r="BL75" s="1282"/>
      <c r="BM75" s="1282"/>
      <c r="BN75" s="1282"/>
      <c r="BO75" s="1282"/>
      <c r="BP75" s="1281">
        <v>12.2</v>
      </c>
      <c r="BQ75" s="1281"/>
      <c r="BR75" s="1281"/>
      <c r="BS75" s="1281"/>
      <c r="BT75" s="1281"/>
      <c r="BU75" s="1281"/>
      <c r="BV75" s="1281"/>
      <c r="BW75" s="1281"/>
      <c r="BX75" s="1281">
        <v>11.7</v>
      </c>
      <c r="BY75" s="1281"/>
      <c r="BZ75" s="1281"/>
      <c r="CA75" s="1281"/>
      <c r="CB75" s="1281"/>
      <c r="CC75" s="1281"/>
      <c r="CD75" s="1281"/>
      <c r="CE75" s="1281"/>
      <c r="CF75" s="1281">
        <v>11</v>
      </c>
      <c r="CG75" s="1281"/>
      <c r="CH75" s="1281"/>
      <c r="CI75" s="1281"/>
      <c r="CJ75" s="1281"/>
      <c r="CK75" s="1281"/>
      <c r="CL75" s="1281"/>
      <c r="CM75" s="1281"/>
      <c r="CN75" s="1281">
        <v>10.5</v>
      </c>
      <c r="CO75" s="1281"/>
      <c r="CP75" s="1281"/>
      <c r="CQ75" s="1281"/>
      <c r="CR75" s="1281"/>
      <c r="CS75" s="1281"/>
      <c r="CT75" s="1281"/>
      <c r="CU75" s="1281"/>
      <c r="CV75" s="1281">
        <v>9.4</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605</v>
      </c>
      <c r="AO77" s="1283"/>
      <c r="AP77" s="1283"/>
      <c r="AQ77" s="1283"/>
      <c r="AR77" s="1283"/>
      <c r="AS77" s="1283"/>
      <c r="AT77" s="1283"/>
      <c r="AU77" s="1283"/>
      <c r="AV77" s="1283"/>
      <c r="AW77" s="1283"/>
      <c r="AX77" s="1283"/>
      <c r="AY77" s="1283"/>
      <c r="AZ77" s="1283"/>
      <c r="BA77" s="1283"/>
      <c r="BB77" s="1282" t="s">
        <v>604</v>
      </c>
      <c r="BC77" s="1282"/>
      <c r="BD77" s="1282"/>
      <c r="BE77" s="1282"/>
      <c r="BF77" s="1282"/>
      <c r="BG77" s="1282"/>
      <c r="BH77" s="1282"/>
      <c r="BI77" s="1282"/>
      <c r="BJ77" s="1282"/>
      <c r="BK77" s="1282"/>
      <c r="BL77" s="1282"/>
      <c r="BM77" s="1282"/>
      <c r="BN77" s="1282"/>
      <c r="BO77" s="1282"/>
      <c r="BP77" s="1281">
        <v>33.1</v>
      </c>
      <c r="BQ77" s="1281"/>
      <c r="BR77" s="1281"/>
      <c r="BS77" s="1281"/>
      <c r="BT77" s="1281"/>
      <c r="BU77" s="1281"/>
      <c r="BV77" s="1281"/>
      <c r="BW77" s="1281"/>
      <c r="BX77" s="1281">
        <v>31.3</v>
      </c>
      <c r="BY77" s="1281"/>
      <c r="BZ77" s="1281"/>
      <c r="CA77" s="1281"/>
      <c r="CB77" s="1281"/>
      <c r="CC77" s="1281"/>
      <c r="CD77" s="1281"/>
      <c r="CE77" s="1281"/>
      <c r="CF77" s="1281">
        <v>25.3</v>
      </c>
      <c r="CG77" s="1281"/>
      <c r="CH77" s="1281"/>
      <c r="CI77" s="1281"/>
      <c r="CJ77" s="1281"/>
      <c r="CK77" s="1281"/>
      <c r="CL77" s="1281"/>
      <c r="CM77" s="1281"/>
      <c r="CN77" s="1281">
        <v>25.5</v>
      </c>
      <c r="CO77" s="1281"/>
      <c r="CP77" s="1281"/>
      <c r="CQ77" s="1281"/>
      <c r="CR77" s="1281"/>
      <c r="CS77" s="1281"/>
      <c r="CT77" s="1281"/>
      <c r="CU77" s="1281"/>
      <c r="CV77" s="1281">
        <v>25.1</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603</v>
      </c>
      <c r="BC79" s="1282"/>
      <c r="BD79" s="1282"/>
      <c r="BE79" s="1282"/>
      <c r="BF79" s="1282"/>
      <c r="BG79" s="1282"/>
      <c r="BH79" s="1282"/>
      <c r="BI79" s="1282"/>
      <c r="BJ79" s="1282"/>
      <c r="BK79" s="1282"/>
      <c r="BL79" s="1282"/>
      <c r="BM79" s="1282"/>
      <c r="BN79" s="1282"/>
      <c r="BO79" s="1282"/>
      <c r="BP79" s="1281">
        <v>7.5</v>
      </c>
      <c r="BQ79" s="1281"/>
      <c r="BR79" s="1281"/>
      <c r="BS79" s="1281"/>
      <c r="BT79" s="1281"/>
      <c r="BU79" s="1281"/>
      <c r="BV79" s="1281"/>
      <c r="BW79" s="1281"/>
      <c r="BX79" s="1281">
        <v>7.2</v>
      </c>
      <c r="BY79" s="1281"/>
      <c r="BZ79" s="1281"/>
      <c r="CA79" s="1281"/>
      <c r="CB79" s="1281"/>
      <c r="CC79" s="1281"/>
      <c r="CD79" s="1281"/>
      <c r="CE79" s="1281"/>
      <c r="CF79" s="1281">
        <v>6.9</v>
      </c>
      <c r="CG79" s="1281"/>
      <c r="CH79" s="1281"/>
      <c r="CI79" s="1281"/>
      <c r="CJ79" s="1281"/>
      <c r="CK79" s="1281"/>
      <c r="CL79" s="1281"/>
      <c r="CM79" s="1281"/>
      <c r="CN79" s="1281">
        <v>6.6</v>
      </c>
      <c r="CO79" s="1281"/>
      <c r="CP79" s="1281"/>
      <c r="CQ79" s="1281"/>
      <c r="CR79" s="1281"/>
      <c r="CS79" s="1281"/>
      <c r="CT79" s="1281"/>
      <c r="CU79" s="1281"/>
      <c r="CV79" s="1281">
        <v>6.4</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L7WUZ+ye+HAHB2e9jXuHiy3fA05bYvdXq/eIr+bQVv3P1E22RyzMITjBVVXOYZfcY4ptEDZYhwNruG45T/2VVw==" saltValue="mixptmvzxNtPlob+2VIsYQ=="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WDuVt8h0994qCA7arPlD3nov/U5d/x29CU6UnNn4XwepwVWERH81NrubBCKb7MpmoZVVYOSYoZl8M2ISCU0oyw==" saltValue="mOo1DkBiyDQJEh6h3Q1Gj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C+j/qzL2o1e2T7476/+IiLAXDZ5CRaACLsvVHbgXEvirS3dABdhkqQEQnLMjarCwPY7Dz7I3aCzvufOcYNLi5w==" saltValue="Gcz8vl7ExoLthugYesH1G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43914</v>
      </c>
      <c r="E3" s="162"/>
      <c r="F3" s="163">
        <v>57295</v>
      </c>
      <c r="G3" s="164"/>
      <c r="H3" s="165"/>
    </row>
    <row r="4" spans="1:8" x14ac:dyDescent="0.15">
      <c r="A4" s="166"/>
      <c r="B4" s="167"/>
      <c r="C4" s="168"/>
      <c r="D4" s="169">
        <v>29711</v>
      </c>
      <c r="E4" s="170"/>
      <c r="F4" s="171">
        <v>32771</v>
      </c>
      <c r="G4" s="172"/>
      <c r="H4" s="173"/>
    </row>
    <row r="5" spans="1:8" x14ac:dyDescent="0.15">
      <c r="A5" s="154" t="s">
        <v>555</v>
      </c>
      <c r="B5" s="159"/>
      <c r="C5" s="160"/>
      <c r="D5" s="161">
        <v>44297</v>
      </c>
      <c r="E5" s="162"/>
      <c r="F5" s="163">
        <v>54110</v>
      </c>
      <c r="G5" s="164"/>
      <c r="H5" s="165"/>
    </row>
    <row r="6" spans="1:8" x14ac:dyDescent="0.15">
      <c r="A6" s="166"/>
      <c r="B6" s="167"/>
      <c r="C6" s="168"/>
      <c r="D6" s="169">
        <v>27327</v>
      </c>
      <c r="E6" s="170"/>
      <c r="F6" s="171">
        <v>30620</v>
      </c>
      <c r="G6" s="172"/>
      <c r="H6" s="173"/>
    </row>
    <row r="7" spans="1:8" x14ac:dyDescent="0.15">
      <c r="A7" s="154" t="s">
        <v>556</v>
      </c>
      <c r="B7" s="159"/>
      <c r="C7" s="160"/>
      <c r="D7" s="161">
        <v>60043</v>
      </c>
      <c r="E7" s="162"/>
      <c r="F7" s="163">
        <v>54684</v>
      </c>
      <c r="G7" s="164"/>
      <c r="H7" s="165"/>
    </row>
    <row r="8" spans="1:8" x14ac:dyDescent="0.15">
      <c r="A8" s="166"/>
      <c r="B8" s="167"/>
      <c r="C8" s="168"/>
      <c r="D8" s="169">
        <v>44100</v>
      </c>
      <c r="E8" s="170"/>
      <c r="F8" s="171">
        <v>32829</v>
      </c>
      <c r="G8" s="172"/>
      <c r="H8" s="173"/>
    </row>
    <row r="9" spans="1:8" x14ac:dyDescent="0.15">
      <c r="A9" s="154" t="s">
        <v>557</v>
      </c>
      <c r="B9" s="159"/>
      <c r="C9" s="160"/>
      <c r="D9" s="161">
        <v>79374</v>
      </c>
      <c r="E9" s="162"/>
      <c r="F9" s="163">
        <v>62383</v>
      </c>
      <c r="G9" s="164"/>
      <c r="H9" s="165"/>
    </row>
    <row r="10" spans="1:8" x14ac:dyDescent="0.15">
      <c r="A10" s="166"/>
      <c r="B10" s="167"/>
      <c r="C10" s="168"/>
      <c r="D10" s="169">
        <v>66598</v>
      </c>
      <c r="E10" s="170"/>
      <c r="F10" s="171">
        <v>35325</v>
      </c>
      <c r="G10" s="172"/>
      <c r="H10" s="173"/>
    </row>
    <row r="11" spans="1:8" x14ac:dyDescent="0.15">
      <c r="A11" s="154" t="s">
        <v>558</v>
      </c>
      <c r="B11" s="159"/>
      <c r="C11" s="160"/>
      <c r="D11" s="161">
        <v>69898</v>
      </c>
      <c r="E11" s="162"/>
      <c r="F11" s="163">
        <v>63812</v>
      </c>
      <c r="G11" s="164"/>
      <c r="H11" s="165"/>
    </row>
    <row r="12" spans="1:8" x14ac:dyDescent="0.15">
      <c r="A12" s="166"/>
      <c r="B12" s="167"/>
      <c r="C12" s="174"/>
      <c r="D12" s="169">
        <v>48433</v>
      </c>
      <c r="E12" s="170"/>
      <c r="F12" s="171">
        <v>33848</v>
      </c>
      <c r="G12" s="172"/>
      <c r="H12" s="173"/>
    </row>
    <row r="13" spans="1:8" x14ac:dyDescent="0.15">
      <c r="A13" s="154"/>
      <c r="B13" s="159"/>
      <c r="C13" s="175"/>
      <c r="D13" s="176">
        <v>59505</v>
      </c>
      <c r="E13" s="177"/>
      <c r="F13" s="178">
        <v>58457</v>
      </c>
      <c r="G13" s="179"/>
      <c r="H13" s="165"/>
    </row>
    <row r="14" spans="1:8" x14ac:dyDescent="0.15">
      <c r="A14" s="166"/>
      <c r="B14" s="167"/>
      <c r="C14" s="168"/>
      <c r="D14" s="169">
        <v>43234</v>
      </c>
      <c r="E14" s="170"/>
      <c r="F14" s="171">
        <v>33079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5.39</v>
      </c>
      <c r="C19" s="180">
        <f>ROUND(VALUE(SUBSTITUTE(実質収支比率等に係る経年分析!G$48,"▲","-")),2)</f>
        <v>1.28</v>
      </c>
      <c r="D19" s="180">
        <f>ROUND(VALUE(SUBSTITUTE(実質収支比率等に係る経年分析!H$48,"▲","-")),2)</f>
        <v>2.9</v>
      </c>
      <c r="E19" s="180">
        <f>ROUND(VALUE(SUBSTITUTE(実質収支比率等に係る経年分析!I$48,"▲","-")),2)</f>
        <v>1.79</v>
      </c>
      <c r="F19" s="180">
        <f>ROUND(VALUE(SUBSTITUTE(実質収支比率等に係る経年分析!J$48,"▲","-")),2)</f>
        <v>2.1800000000000002</v>
      </c>
    </row>
    <row r="20" spans="1:11" x14ac:dyDescent="0.15">
      <c r="A20" s="180" t="s">
        <v>55</v>
      </c>
      <c r="B20" s="180">
        <f>ROUND(VALUE(SUBSTITUTE(実質収支比率等に係る経年分析!F$47,"▲","-")),2)</f>
        <v>23.38</v>
      </c>
      <c r="C20" s="180">
        <f>ROUND(VALUE(SUBSTITUTE(実質収支比率等に係る経年分析!G$47,"▲","-")),2)</f>
        <v>23.14</v>
      </c>
      <c r="D20" s="180">
        <f>ROUND(VALUE(SUBSTITUTE(実質収支比率等に係る経年分析!H$47,"▲","-")),2)</f>
        <v>21.53</v>
      </c>
      <c r="E20" s="180">
        <f>ROUND(VALUE(SUBSTITUTE(実質収支比率等に係る経年分析!I$47,"▲","-")),2)</f>
        <v>23.29</v>
      </c>
      <c r="F20" s="180">
        <f>ROUND(VALUE(SUBSTITUTE(実質収支比率等に係る経年分析!J$47,"▲","-")),2)</f>
        <v>23.66</v>
      </c>
    </row>
    <row r="21" spans="1:11" x14ac:dyDescent="0.15">
      <c r="A21" s="180" t="s">
        <v>56</v>
      </c>
      <c r="B21" s="180">
        <f>IF(ISNUMBER(VALUE(SUBSTITUTE(実質収支比率等に係る経年分析!F$49,"▲","-"))),ROUND(VALUE(SUBSTITUTE(実質収支比率等に係る経年分析!F$49,"▲","-")),2),NA())</f>
        <v>-0.41</v>
      </c>
      <c r="C21" s="180">
        <f>IF(ISNUMBER(VALUE(SUBSTITUTE(実質収支比率等に係る経年分析!G$49,"▲","-"))),ROUND(VALUE(SUBSTITUTE(実質収支比率等に係る経年分析!G$49,"▲","-")),2),NA())</f>
        <v>-4.32</v>
      </c>
      <c r="D21" s="180">
        <f>IF(ISNUMBER(VALUE(SUBSTITUTE(実質収支比率等に係る経年分析!H$49,"▲","-"))),ROUND(VALUE(SUBSTITUTE(実質収支比率等に係る経年分析!H$49,"▲","-")),2),NA())</f>
        <v>7.0000000000000007E-2</v>
      </c>
      <c r="E21" s="180">
        <f>IF(ISNUMBER(VALUE(SUBSTITUTE(実質収支比率等に係る経年分析!I$49,"▲","-"))),ROUND(VALUE(SUBSTITUTE(実質収支比率等に係る経年分析!I$49,"▲","-")),2),NA())</f>
        <v>0.45</v>
      </c>
      <c r="F21" s="180">
        <f>IF(ISNUMBER(VALUE(SUBSTITUTE(実質収支比率等に係る経年分析!J$49,"▲","-"))),ROUND(VALUE(SUBSTITUTE(実質収支比率等に係る経年分析!J$49,"▲","-")),2),NA())</f>
        <v>1.37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8.59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7.96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f>IF(ROUND(VALUE(SUBSTITUTE(連結実質赤字比率に係る赤字・黒字の構成分析!F$42,"▲", "-")), 2) &lt; 0, ABS(ROUND(VALUE(SUBSTITUTE(連結実質赤字比率に係る赤字・黒字の構成分析!F$42,"▲", "-")), 2)), NA())</f>
        <v>0.27</v>
      </c>
      <c r="C28" s="181" t="e">
        <f>IF(ROUND(VALUE(SUBSTITUTE(連結実質赤字比率に係る赤字・黒字の構成分析!F$42,"▲", "-")), 2) &gt;= 0, ABS(ROUND(VALUE(SUBSTITUTE(連結実質赤字比率に係る赤字・黒字の構成分析!F$42,"▲", "-")), 2)), NA())</f>
        <v>#N/A</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王越診療所特別会計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国民健康保険特別会計</v>
      </c>
      <c r="B31" s="181">
        <f>IF(ROUND(VALUE(SUBSTITUTE(連結実質赤字比率に係る赤字・黒字の構成分析!F$39,"▲", "-")), 2) &lt; 0, ABS(ROUND(VALUE(SUBSTITUTE(連結実質赤字比率に係る赤字・黒字の構成分析!F$39,"▲", "-")), 2)), NA())</f>
        <v>0.54</v>
      </c>
      <c r="C31" s="181" t="e">
        <f>IF(ROUND(VALUE(SUBSTITUTE(連結実質赤字比率に係る赤字・黒字の構成分析!F$39,"▲", "-")), 2) &gt;= 0, ABS(ROUND(VALUE(SUBSTITUTE(連結実質赤字比率に係る赤字・黒字の構成分析!F$39,"▲", "-")), 2)), NA())</f>
        <v>#N/A</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0.27</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0.34</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1.67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0.46</v>
      </c>
    </row>
    <row r="34" spans="1:16" x14ac:dyDescent="0.15">
      <c r="A34" s="181" t="str">
        <f>IF(連結実質赤字比率に係る赤字・黒字の構成分析!C$36="",NA(),連結実質赤字比率に係る赤字・黒字の構成分析!C$36)</f>
        <v>坂出港港湾整備事業特別会計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0.56999999999999995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5.39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2.89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1.79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2.1800000000000002</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28.82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26.5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27.74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33.56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33.159999999999997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1480</v>
      </c>
      <c r="E42" s="182"/>
      <c r="F42" s="182"/>
      <c r="G42" s="182">
        <f>'実質公債費比率（分子）の構造'!L$52</f>
        <v>1510</v>
      </c>
      <c r="H42" s="182"/>
      <c r="I42" s="182"/>
      <c r="J42" s="182">
        <f>'実質公債費比率（分子）の構造'!M$52</f>
        <v>1510</v>
      </c>
      <c r="K42" s="182"/>
      <c r="L42" s="182"/>
      <c r="M42" s="182">
        <f>'実質公債費比率（分子）の構造'!N$52</f>
        <v>1500</v>
      </c>
      <c r="N42" s="182"/>
      <c r="O42" s="182"/>
      <c r="P42" s="182">
        <f>'実質公債費比率（分子）の構造'!O$52</f>
        <v>1448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f>'実質公債費比率（分子）の構造'!N$49</f>
        <v>1</v>
      </c>
      <c r="L45" s="182"/>
      <c r="M45" s="182"/>
      <c r="N45" s="182">
        <f>'実質公債費比率（分子）の構造'!O$49</f>
        <v>1</v>
      </c>
      <c r="O45" s="182"/>
      <c r="P45" s="182"/>
    </row>
    <row r="46" spans="1:16" x14ac:dyDescent="0.15">
      <c r="A46" s="182" t="s">
        <v>67</v>
      </c>
      <c r="B46" s="182">
        <f>'実質公債費比率（分子）の構造'!K$48</f>
        <v>650</v>
      </c>
      <c r="C46" s="182"/>
      <c r="D46" s="182"/>
      <c r="E46" s="182">
        <f>'実質公債費比率（分子）の構造'!L$48</f>
        <v>673</v>
      </c>
      <c r="F46" s="182"/>
      <c r="G46" s="182"/>
      <c r="H46" s="182">
        <f>'実質公債費比率（分子）の構造'!M$48</f>
        <v>639</v>
      </c>
      <c r="I46" s="182"/>
      <c r="J46" s="182"/>
      <c r="K46" s="182">
        <f>'実質公債費比率（分子）の構造'!N$48</f>
        <v>673</v>
      </c>
      <c r="L46" s="182"/>
      <c r="M46" s="182"/>
      <c r="N46" s="182">
        <f>'実質公債費比率（分子）の構造'!O$48</f>
        <v>523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2213</v>
      </c>
      <c r="C49" s="182"/>
      <c r="D49" s="182"/>
      <c r="E49" s="182">
        <f>'実質公債費比率（分子）の構造'!L$45</f>
        <v>2205</v>
      </c>
      <c r="F49" s="182"/>
      <c r="G49" s="182"/>
      <c r="H49" s="182">
        <f>'実質公債費比率（分子）の構造'!M$45</f>
        <v>2103</v>
      </c>
      <c r="I49" s="182"/>
      <c r="J49" s="182"/>
      <c r="K49" s="182">
        <f>'実質公債費比率（分子）の構造'!N$45</f>
        <v>2024</v>
      </c>
      <c r="L49" s="182"/>
      <c r="M49" s="182"/>
      <c r="N49" s="182">
        <f>'実質公債費比率（分子）の構造'!O$45</f>
        <v>1921</v>
      </c>
      <c r="O49" s="182"/>
      <c r="P49" s="182"/>
    </row>
    <row r="50" spans="1:16" x14ac:dyDescent="0.15">
      <c r="A50" s="182" t="s">
        <v>71</v>
      </c>
      <c r="B50" s="182" t="e">
        <f>NA()</f>
        <v>#N/A</v>
      </c>
      <c r="C50" s="182">
        <f>IF(ISNUMBER('実質公債費比率（分子）の構造'!K$53),'実質公債費比率（分子）の構造'!K$53,NA())</f>
        <v>1384</v>
      </c>
      <c r="D50" s="182" t="e">
        <f>NA()</f>
        <v>#N/A</v>
      </c>
      <c r="E50" s="182" t="e">
        <f>NA()</f>
        <v>#N/A</v>
      </c>
      <c r="F50" s="182">
        <f>IF(ISNUMBER('実質公債費比率（分子）の構造'!L$53),'実質公債費比率（分子）の構造'!L$53,NA())</f>
        <v>1369</v>
      </c>
      <c r="G50" s="182" t="e">
        <f>NA()</f>
        <v>#N/A</v>
      </c>
      <c r="H50" s="182" t="e">
        <f>NA()</f>
        <v>#N/A</v>
      </c>
      <c r="I50" s="182">
        <f>IF(ISNUMBER('実質公債費比率（分子）の構造'!M$53),'実質公債費比率（分子）の構造'!M$53,NA())</f>
        <v>1233</v>
      </c>
      <c r="J50" s="182" t="e">
        <f>NA()</f>
        <v>#N/A</v>
      </c>
      <c r="K50" s="182" t="e">
        <f>NA()</f>
        <v>#N/A</v>
      </c>
      <c r="L50" s="182">
        <f>IF(ISNUMBER('実質公債費比率（分子）の構造'!N$53),'実質公債費比率（分子）の構造'!N$53,NA())</f>
        <v>1199</v>
      </c>
      <c r="M50" s="182" t="e">
        <f>NA()</f>
        <v>#N/A</v>
      </c>
      <c r="N50" s="182" t="e">
        <f>NA()</f>
        <v>#N/A</v>
      </c>
      <c r="O50" s="182">
        <f>IF(ISNUMBER('実質公債費比率（分子）の構造'!O$53),'実質公債費比率（分子）の構造'!O$53,NA())</f>
        <v>998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18527</v>
      </c>
      <c r="E56" s="181"/>
      <c r="F56" s="181"/>
      <c r="G56" s="181">
        <f>'将来負担比率（分子）の構造'!J$52</f>
        <v>18588</v>
      </c>
      <c r="H56" s="181"/>
      <c r="I56" s="181"/>
      <c r="J56" s="181">
        <f>'将来負担比率（分子）の構造'!K$52</f>
        <v>18821</v>
      </c>
      <c r="K56" s="181"/>
      <c r="L56" s="181"/>
      <c r="M56" s="181">
        <f>'将来負担比率（分子）の構造'!L$52</f>
        <v>19346</v>
      </c>
      <c r="N56" s="181"/>
      <c r="O56" s="181"/>
      <c r="P56" s="181">
        <f>'将来負担比率（分子）の構造'!M$52</f>
        <v>19513</v>
      </c>
    </row>
    <row r="57" spans="1:16" x14ac:dyDescent="0.15">
      <c r="A57" s="181" t="s">
        <v>42</v>
      </c>
      <c r="B57" s="181"/>
      <c r="C57" s="181"/>
      <c r="D57" s="181">
        <f>'将来負担比率（分子）の構造'!I$51</f>
        <v>15</v>
      </c>
      <c r="E57" s="181"/>
      <c r="F57" s="181"/>
      <c r="G57" s="181">
        <f>'将来負担比率（分子）の構造'!J$51</f>
        <v>7</v>
      </c>
      <c r="H57" s="181"/>
      <c r="I57" s="181"/>
      <c r="J57" s="181">
        <f>'将来負担比率（分子）の構造'!K$51</f>
        <v>2</v>
      </c>
      <c r="K57" s="181"/>
      <c r="L57" s="181"/>
      <c r="M57" s="181">
        <f>'将来負担比率（分子）の構造'!L$51</f>
        <v>1</v>
      </c>
      <c r="N57" s="181"/>
      <c r="O57" s="181"/>
      <c r="P57" s="181">
        <f>'将来負担比率（分子）の構造'!M$51</f>
        <v>0</v>
      </c>
    </row>
    <row r="58" spans="1:16" x14ac:dyDescent="0.15">
      <c r="A58" s="181" t="s">
        <v>41</v>
      </c>
      <c r="B58" s="181"/>
      <c r="C58" s="181"/>
      <c r="D58" s="181">
        <f>'将来負担比率（分子）の構造'!I$50</f>
        <v>5725</v>
      </c>
      <c r="E58" s="181"/>
      <c r="F58" s="181"/>
      <c r="G58" s="181">
        <f>'将来負担比率（分子）の構造'!J$50</f>
        <v>6088</v>
      </c>
      <c r="H58" s="181"/>
      <c r="I58" s="181"/>
      <c r="J58" s="181">
        <f>'将来負担比率（分子）の構造'!K$50</f>
        <v>5673</v>
      </c>
      <c r="K58" s="181"/>
      <c r="L58" s="181"/>
      <c r="M58" s="181">
        <f>'将来負担比率（分子）の構造'!L$50</f>
        <v>5250</v>
      </c>
      <c r="N58" s="181"/>
      <c r="O58" s="181"/>
      <c r="P58" s="181">
        <f>'将来負担比率（分子）の構造'!M$50</f>
        <v>5300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3514</v>
      </c>
      <c r="C62" s="181"/>
      <c r="D62" s="181"/>
      <c r="E62" s="181">
        <f>'将来負担比率（分子）の構造'!J$45</f>
        <v>3411</v>
      </c>
      <c r="F62" s="181"/>
      <c r="G62" s="181"/>
      <c r="H62" s="181">
        <f>'将来負担比率（分子）の構造'!K$45</f>
        <v>2976</v>
      </c>
      <c r="I62" s="181"/>
      <c r="J62" s="181"/>
      <c r="K62" s="181">
        <f>'将来負担比率（分子）の構造'!L$45</f>
        <v>3093</v>
      </c>
      <c r="L62" s="181"/>
      <c r="M62" s="181"/>
      <c r="N62" s="181">
        <f>'将来負担比率（分子）の構造'!M$45</f>
        <v>3130</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f>'将来負担比率（分子）の構造'!M$44</f>
        <v>123</v>
      </c>
      <c r="O63" s="181"/>
      <c r="P63" s="181"/>
    </row>
    <row r="64" spans="1:16" x14ac:dyDescent="0.15">
      <c r="A64" s="181" t="s">
        <v>33</v>
      </c>
      <c r="B64" s="181">
        <f>'将来負担比率（分子）の構造'!I$43</f>
        <v>9479</v>
      </c>
      <c r="C64" s="181"/>
      <c r="D64" s="181"/>
      <c r="E64" s="181">
        <f>'将来負担比率（分子）の構造'!J$43</f>
        <v>9255</v>
      </c>
      <c r="F64" s="181"/>
      <c r="G64" s="181"/>
      <c r="H64" s="181">
        <f>'将来負担比率（分子）の構造'!K$43</f>
        <v>8589</v>
      </c>
      <c r="I64" s="181"/>
      <c r="J64" s="181"/>
      <c r="K64" s="181">
        <f>'将来負担比率（分子）の構造'!L$43</f>
        <v>8246</v>
      </c>
      <c r="L64" s="181"/>
      <c r="M64" s="181"/>
      <c r="N64" s="181">
        <f>'将来負担比率（分子）の構造'!M$43</f>
        <v>7417</v>
      </c>
      <c r="O64" s="181"/>
      <c r="P64" s="181"/>
    </row>
    <row r="65" spans="1:16" x14ac:dyDescent="0.15">
      <c r="A65" s="181" t="s">
        <v>32</v>
      </c>
      <c r="B65" s="181">
        <f>'将来負担比率（分子）の構造'!I$42</f>
        <v>8</v>
      </c>
      <c r="C65" s="181"/>
      <c r="D65" s="181"/>
      <c r="E65" s="181">
        <f>'将来負担比率（分子）の構造'!J$42</f>
        <v>7</v>
      </c>
      <c r="F65" s="181"/>
      <c r="G65" s="181"/>
      <c r="H65" s="181">
        <f>'将来負担比率（分子）の構造'!K$42</f>
        <v>5</v>
      </c>
      <c r="I65" s="181"/>
      <c r="J65" s="181"/>
      <c r="K65" s="181">
        <f>'将来負担比率（分子）の構造'!L$42</f>
        <v>4</v>
      </c>
      <c r="L65" s="181"/>
      <c r="M65" s="181"/>
      <c r="N65" s="181">
        <f>'将来負担比率（分子）の構造'!M$42</f>
        <v>3</v>
      </c>
      <c r="O65" s="181"/>
      <c r="P65" s="181"/>
    </row>
    <row r="66" spans="1:16" x14ac:dyDescent="0.15">
      <c r="A66" s="181" t="s">
        <v>31</v>
      </c>
      <c r="B66" s="181">
        <f>'将来負担比率（分子）の構造'!I$41</f>
        <v>21938</v>
      </c>
      <c r="C66" s="181"/>
      <c r="D66" s="181"/>
      <c r="E66" s="181">
        <f>'将来負担比率（分子）の構造'!J$41</f>
        <v>21844</v>
      </c>
      <c r="F66" s="181"/>
      <c r="G66" s="181"/>
      <c r="H66" s="181">
        <f>'将来負担比率（分子）の構造'!K$41</f>
        <v>22393</v>
      </c>
      <c r="I66" s="181"/>
      <c r="J66" s="181"/>
      <c r="K66" s="181">
        <f>'将来負担比率（分子）の構造'!L$41</f>
        <v>23601</v>
      </c>
      <c r="L66" s="181"/>
      <c r="M66" s="181"/>
      <c r="N66" s="181">
        <f>'将来負担比率（分子）の構造'!M$41</f>
        <v>24349</v>
      </c>
      <c r="O66" s="181"/>
      <c r="P66" s="181"/>
    </row>
    <row r="67" spans="1:16" x14ac:dyDescent="0.15">
      <c r="A67" s="181" t="s">
        <v>75</v>
      </c>
      <c r="B67" s="181" t="e">
        <f>NA()</f>
        <v>#N/A</v>
      </c>
      <c r="C67" s="181">
        <f>IF(ISNUMBER('将来負担比率（分子）の構造'!I$53), IF('将来負担比率（分子）の構造'!I$53 &lt; 0, 0, '将来負担比率（分子）の構造'!I$53), NA())</f>
        <v>10671</v>
      </c>
      <c r="D67" s="181" t="e">
        <f>NA()</f>
        <v>#N/A</v>
      </c>
      <c r="E67" s="181" t="e">
        <f>NA()</f>
        <v>#N/A</v>
      </c>
      <c r="F67" s="181">
        <f>IF(ISNUMBER('将来負担比率（分子）の構造'!J$53), IF('将来負担比率（分子）の構造'!J$53 &lt; 0, 0, '将来負担比率（分子）の構造'!J$53), NA())</f>
        <v>9834</v>
      </c>
      <c r="G67" s="181" t="e">
        <f>NA()</f>
        <v>#N/A</v>
      </c>
      <c r="H67" s="181" t="e">
        <f>NA()</f>
        <v>#N/A</v>
      </c>
      <c r="I67" s="181">
        <f>IF(ISNUMBER('将来負担比率（分子）の構造'!K$53), IF('将来負担比率（分子）の構造'!K$53 &lt; 0, 0, '将来負担比率（分子）の構造'!K$53), NA())</f>
        <v>9468</v>
      </c>
      <c r="J67" s="181" t="e">
        <f>NA()</f>
        <v>#N/A</v>
      </c>
      <c r="K67" s="181" t="e">
        <f>NA()</f>
        <v>#N/A</v>
      </c>
      <c r="L67" s="181">
        <f>IF(ISNUMBER('将来負担比率（分子）の構造'!L$53), IF('将来負担比率（分子）の構造'!L$53 &lt; 0, 0, '将来負担比率（分子）の構造'!L$53), NA())</f>
        <v>10347</v>
      </c>
      <c r="M67" s="181" t="e">
        <f>NA()</f>
        <v>#N/A</v>
      </c>
      <c r="N67" s="181" t="e">
        <f>NA()</f>
        <v>#N/A</v>
      </c>
      <c r="O67" s="181">
        <f>IF(ISNUMBER('将来負担比率（分子）の構造'!M$53), IF('将来負担比率（分子）の構造'!M$53 &lt; 0, 0, '将来負担比率（分子）の構造'!M$53), NA())</f>
        <v>10208</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2928</v>
      </c>
      <c r="C72" s="185">
        <f>基金残高に係る経年分析!G55</f>
        <v>3130</v>
      </c>
      <c r="D72" s="185">
        <f>基金残高に係る経年分析!H55</f>
        <v>3259</v>
      </c>
    </row>
    <row r="73" spans="1:16" x14ac:dyDescent="0.15">
      <c r="A73" s="184" t="s">
        <v>78</v>
      </c>
      <c r="B73" s="185">
        <f>基金残高に係る経年分析!F56</f>
        <v>18</v>
      </c>
      <c r="C73" s="185">
        <f>基金残高に係る経年分析!G56</f>
        <v>18</v>
      </c>
      <c r="D73" s="185">
        <f>基金残高に係る経年分析!H56</f>
        <v>18</v>
      </c>
    </row>
    <row r="74" spans="1:16" x14ac:dyDescent="0.15">
      <c r="A74" s="184" t="s">
        <v>79</v>
      </c>
      <c r="B74" s="185">
        <f>基金残高に係る経年分析!F57</f>
        <v>2225</v>
      </c>
      <c r="C74" s="185">
        <f>基金残高に係る経年分析!G57</f>
        <v>1619</v>
      </c>
      <c r="D74" s="185">
        <f>基金残高に係る経年分析!H57</f>
        <v>1562</v>
      </c>
    </row>
  </sheetData>
  <sheetProtection algorithmName="SHA-512" hashValue="T+nyhc4m+QkCIpraAfpDlmQiupAlg3leNWyIulTuURl7V1TBgthGtH1sZ+mJIYic8rXiU+qUbKaAbS1Tp35UFg==" saltValue="LvskTvoRhK9iTAlS0cO/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212</v>
      </c>
      <c r="DI1" s="762"/>
      <c r="DJ1" s="762"/>
      <c r="DK1" s="762"/>
      <c r="DL1" s="762"/>
      <c r="DM1" s="762"/>
      <c r="DN1" s="763"/>
      <c r="DO1" s="226"/>
      <c r="DP1" s="761" t="s">
        <v>213</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215</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216</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217</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218</v>
      </c>
      <c r="S4" s="704"/>
      <c r="T4" s="704"/>
      <c r="U4" s="704"/>
      <c r="V4" s="704"/>
      <c r="W4" s="704"/>
      <c r="X4" s="704"/>
      <c r="Y4" s="705"/>
      <c r="Z4" s="703" t="s">
        <v>219</v>
      </c>
      <c r="AA4" s="704"/>
      <c r="AB4" s="704"/>
      <c r="AC4" s="705"/>
      <c r="AD4" s="703" t="s">
        <v>220</v>
      </c>
      <c r="AE4" s="704"/>
      <c r="AF4" s="704"/>
      <c r="AG4" s="704"/>
      <c r="AH4" s="704"/>
      <c r="AI4" s="704"/>
      <c r="AJ4" s="704"/>
      <c r="AK4" s="705"/>
      <c r="AL4" s="703" t="s">
        <v>219</v>
      </c>
      <c r="AM4" s="704"/>
      <c r="AN4" s="704"/>
      <c r="AO4" s="705"/>
      <c r="AP4" s="764" t="s">
        <v>221</v>
      </c>
      <c r="AQ4" s="764"/>
      <c r="AR4" s="764"/>
      <c r="AS4" s="764"/>
      <c r="AT4" s="764"/>
      <c r="AU4" s="764"/>
      <c r="AV4" s="764"/>
      <c r="AW4" s="764"/>
      <c r="AX4" s="764"/>
      <c r="AY4" s="764"/>
      <c r="AZ4" s="764"/>
      <c r="BA4" s="764"/>
      <c r="BB4" s="764"/>
      <c r="BC4" s="764"/>
      <c r="BD4" s="764"/>
      <c r="BE4" s="764"/>
      <c r="BF4" s="764"/>
      <c r="BG4" s="764" t="s">
        <v>222</v>
      </c>
      <c r="BH4" s="764"/>
      <c r="BI4" s="764"/>
      <c r="BJ4" s="764"/>
      <c r="BK4" s="764"/>
      <c r="BL4" s="764"/>
      <c r="BM4" s="764"/>
      <c r="BN4" s="764"/>
      <c r="BO4" s="764" t="s">
        <v>219</v>
      </c>
      <c r="BP4" s="764"/>
      <c r="BQ4" s="764"/>
      <c r="BR4" s="764"/>
      <c r="BS4" s="764" t="s">
        <v>223</v>
      </c>
      <c r="BT4" s="764"/>
      <c r="BU4" s="764"/>
      <c r="BV4" s="764"/>
      <c r="BW4" s="764"/>
      <c r="BX4" s="764"/>
      <c r="BY4" s="764"/>
      <c r="BZ4" s="764"/>
      <c r="CA4" s="764"/>
      <c r="CB4" s="764"/>
      <c r="CD4" s="746" t="s">
        <v>224</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225</v>
      </c>
      <c r="C5" s="709"/>
      <c r="D5" s="709"/>
      <c r="E5" s="709"/>
      <c r="F5" s="709"/>
      <c r="G5" s="709"/>
      <c r="H5" s="709"/>
      <c r="I5" s="709"/>
      <c r="J5" s="709"/>
      <c r="K5" s="709"/>
      <c r="L5" s="709"/>
      <c r="M5" s="709"/>
      <c r="N5" s="709"/>
      <c r="O5" s="709"/>
      <c r="P5" s="709"/>
      <c r="Q5" s="710"/>
      <c r="R5" s="697">
        <v>9475954</v>
      </c>
      <c r="S5" s="698"/>
      <c r="T5" s="698"/>
      <c r="U5" s="698"/>
      <c r="V5" s="698"/>
      <c r="W5" s="698"/>
      <c r="X5" s="698"/>
      <c r="Y5" s="741"/>
      <c r="Z5" s="759">
        <v>31.2</v>
      </c>
      <c r="AA5" s="759"/>
      <c r="AB5" s="759"/>
      <c r="AC5" s="759"/>
      <c r="AD5" s="760">
        <v>9475954</v>
      </c>
      <c r="AE5" s="760"/>
      <c r="AF5" s="760"/>
      <c r="AG5" s="760"/>
      <c r="AH5" s="760"/>
      <c r="AI5" s="760"/>
      <c r="AJ5" s="760"/>
      <c r="AK5" s="760"/>
      <c r="AL5" s="742">
        <v>73.099999999999994</v>
      </c>
      <c r="AM5" s="713"/>
      <c r="AN5" s="713"/>
      <c r="AO5" s="743"/>
      <c r="AP5" s="708" t="s">
        <v>226</v>
      </c>
      <c r="AQ5" s="709"/>
      <c r="AR5" s="709"/>
      <c r="AS5" s="709"/>
      <c r="AT5" s="709"/>
      <c r="AU5" s="709"/>
      <c r="AV5" s="709"/>
      <c r="AW5" s="709"/>
      <c r="AX5" s="709"/>
      <c r="AY5" s="709"/>
      <c r="AZ5" s="709"/>
      <c r="BA5" s="709"/>
      <c r="BB5" s="709"/>
      <c r="BC5" s="709"/>
      <c r="BD5" s="709"/>
      <c r="BE5" s="709"/>
      <c r="BF5" s="710"/>
      <c r="BG5" s="642">
        <v>9475954</v>
      </c>
      <c r="BH5" s="643"/>
      <c r="BI5" s="643"/>
      <c r="BJ5" s="643"/>
      <c r="BK5" s="643"/>
      <c r="BL5" s="643"/>
      <c r="BM5" s="643"/>
      <c r="BN5" s="644"/>
      <c r="BO5" s="675">
        <v>100</v>
      </c>
      <c r="BP5" s="675"/>
      <c r="BQ5" s="675"/>
      <c r="BR5" s="675"/>
      <c r="BS5" s="676">
        <v>139096</v>
      </c>
      <c r="BT5" s="676"/>
      <c r="BU5" s="676"/>
      <c r="BV5" s="676"/>
      <c r="BW5" s="676"/>
      <c r="BX5" s="676"/>
      <c r="BY5" s="676"/>
      <c r="BZ5" s="676"/>
      <c r="CA5" s="676"/>
      <c r="CB5" s="739"/>
      <c r="CD5" s="746" t="s">
        <v>221</v>
      </c>
      <c r="CE5" s="747"/>
      <c r="CF5" s="747"/>
      <c r="CG5" s="747"/>
      <c r="CH5" s="747"/>
      <c r="CI5" s="747"/>
      <c r="CJ5" s="747"/>
      <c r="CK5" s="747"/>
      <c r="CL5" s="747"/>
      <c r="CM5" s="747"/>
      <c r="CN5" s="747"/>
      <c r="CO5" s="747"/>
      <c r="CP5" s="747"/>
      <c r="CQ5" s="748"/>
      <c r="CR5" s="746" t="s">
        <v>227</v>
      </c>
      <c r="CS5" s="747"/>
      <c r="CT5" s="747"/>
      <c r="CU5" s="747"/>
      <c r="CV5" s="747"/>
      <c r="CW5" s="747"/>
      <c r="CX5" s="747"/>
      <c r="CY5" s="748"/>
      <c r="CZ5" s="746" t="s">
        <v>219</v>
      </c>
      <c r="DA5" s="747"/>
      <c r="DB5" s="747"/>
      <c r="DC5" s="748"/>
      <c r="DD5" s="746" t="s">
        <v>228</v>
      </c>
      <c r="DE5" s="747"/>
      <c r="DF5" s="747"/>
      <c r="DG5" s="747"/>
      <c r="DH5" s="747"/>
      <c r="DI5" s="747"/>
      <c r="DJ5" s="747"/>
      <c r="DK5" s="747"/>
      <c r="DL5" s="747"/>
      <c r="DM5" s="747"/>
      <c r="DN5" s="747"/>
      <c r="DO5" s="747"/>
      <c r="DP5" s="748"/>
      <c r="DQ5" s="746" t="s">
        <v>229</v>
      </c>
      <c r="DR5" s="747"/>
      <c r="DS5" s="747"/>
      <c r="DT5" s="747"/>
      <c r="DU5" s="747"/>
      <c r="DV5" s="747"/>
      <c r="DW5" s="747"/>
      <c r="DX5" s="747"/>
      <c r="DY5" s="747"/>
      <c r="DZ5" s="747"/>
      <c r="EA5" s="747"/>
      <c r="EB5" s="747"/>
      <c r="EC5" s="748"/>
    </row>
    <row r="6" spans="2:143" ht="11.25" customHeight="1" x14ac:dyDescent="0.15">
      <c r="B6" s="639" t="s">
        <v>230</v>
      </c>
      <c r="C6" s="640"/>
      <c r="D6" s="640"/>
      <c r="E6" s="640"/>
      <c r="F6" s="640"/>
      <c r="G6" s="640"/>
      <c r="H6" s="640"/>
      <c r="I6" s="640"/>
      <c r="J6" s="640"/>
      <c r="K6" s="640"/>
      <c r="L6" s="640"/>
      <c r="M6" s="640"/>
      <c r="N6" s="640"/>
      <c r="O6" s="640"/>
      <c r="P6" s="640"/>
      <c r="Q6" s="641"/>
      <c r="R6" s="642">
        <v>164226</v>
      </c>
      <c r="S6" s="643"/>
      <c r="T6" s="643"/>
      <c r="U6" s="643"/>
      <c r="V6" s="643"/>
      <c r="W6" s="643"/>
      <c r="X6" s="643"/>
      <c r="Y6" s="644"/>
      <c r="Z6" s="675">
        <v>0.5</v>
      </c>
      <c r="AA6" s="675"/>
      <c r="AB6" s="675"/>
      <c r="AC6" s="675"/>
      <c r="AD6" s="676">
        <v>164226</v>
      </c>
      <c r="AE6" s="676"/>
      <c r="AF6" s="676"/>
      <c r="AG6" s="676"/>
      <c r="AH6" s="676"/>
      <c r="AI6" s="676"/>
      <c r="AJ6" s="676"/>
      <c r="AK6" s="676"/>
      <c r="AL6" s="645">
        <v>1.3</v>
      </c>
      <c r="AM6" s="646"/>
      <c r="AN6" s="646"/>
      <c r="AO6" s="677"/>
      <c r="AP6" s="639" t="s">
        <v>231</v>
      </c>
      <c r="AQ6" s="640"/>
      <c r="AR6" s="640"/>
      <c r="AS6" s="640"/>
      <c r="AT6" s="640"/>
      <c r="AU6" s="640"/>
      <c r="AV6" s="640"/>
      <c r="AW6" s="640"/>
      <c r="AX6" s="640"/>
      <c r="AY6" s="640"/>
      <c r="AZ6" s="640"/>
      <c r="BA6" s="640"/>
      <c r="BB6" s="640"/>
      <c r="BC6" s="640"/>
      <c r="BD6" s="640"/>
      <c r="BE6" s="640"/>
      <c r="BF6" s="641"/>
      <c r="BG6" s="642">
        <v>9475954</v>
      </c>
      <c r="BH6" s="643"/>
      <c r="BI6" s="643"/>
      <c r="BJ6" s="643"/>
      <c r="BK6" s="643"/>
      <c r="BL6" s="643"/>
      <c r="BM6" s="643"/>
      <c r="BN6" s="644"/>
      <c r="BO6" s="675">
        <v>100</v>
      </c>
      <c r="BP6" s="675"/>
      <c r="BQ6" s="675"/>
      <c r="BR6" s="675"/>
      <c r="BS6" s="676">
        <v>139096</v>
      </c>
      <c r="BT6" s="676"/>
      <c r="BU6" s="676"/>
      <c r="BV6" s="676"/>
      <c r="BW6" s="676"/>
      <c r="BX6" s="676"/>
      <c r="BY6" s="676"/>
      <c r="BZ6" s="676"/>
      <c r="CA6" s="676"/>
      <c r="CB6" s="739"/>
      <c r="CD6" s="700" t="s">
        <v>232</v>
      </c>
      <c r="CE6" s="701"/>
      <c r="CF6" s="701"/>
      <c r="CG6" s="701"/>
      <c r="CH6" s="701"/>
      <c r="CI6" s="701"/>
      <c r="CJ6" s="701"/>
      <c r="CK6" s="701"/>
      <c r="CL6" s="701"/>
      <c r="CM6" s="701"/>
      <c r="CN6" s="701"/>
      <c r="CO6" s="701"/>
      <c r="CP6" s="701"/>
      <c r="CQ6" s="702"/>
      <c r="CR6" s="642">
        <v>232432</v>
      </c>
      <c r="CS6" s="643"/>
      <c r="CT6" s="643"/>
      <c r="CU6" s="643"/>
      <c r="CV6" s="643"/>
      <c r="CW6" s="643"/>
      <c r="CX6" s="643"/>
      <c r="CY6" s="644"/>
      <c r="CZ6" s="742">
        <v>0.8</v>
      </c>
      <c r="DA6" s="713"/>
      <c r="DB6" s="713"/>
      <c r="DC6" s="745"/>
      <c r="DD6" s="648" t="s">
        <v>130</v>
      </c>
      <c r="DE6" s="643"/>
      <c r="DF6" s="643"/>
      <c r="DG6" s="643"/>
      <c r="DH6" s="643"/>
      <c r="DI6" s="643"/>
      <c r="DJ6" s="643"/>
      <c r="DK6" s="643"/>
      <c r="DL6" s="643"/>
      <c r="DM6" s="643"/>
      <c r="DN6" s="643"/>
      <c r="DO6" s="643"/>
      <c r="DP6" s="644"/>
      <c r="DQ6" s="648">
        <v>232432</v>
      </c>
      <c r="DR6" s="643"/>
      <c r="DS6" s="643"/>
      <c r="DT6" s="643"/>
      <c r="DU6" s="643"/>
      <c r="DV6" s="643"/>
      <c r="DW6" s="643"/>
      <c r="DX6" s="643"/>
      <c r="DY6" s="643"/>
      <c r="DZ6" s="643"/>
      <c r="EA6" s="643"/>
      <c r="EB6" s="643"/>
      <c r="EC6" s="689"/>
    </row>
    <row r="7" spans="2:143" ht="11.25" customHeight="1" x14ac:dyDescent="0.15">
      <c r="B7" s="639" t="s">
        <v>233</v>
      </c>
      <c r="C7" s="640"/>
      <c r="D7" s="640"/>
      <c r="E7" s="640"/>
      <c r="F7" s="640"/>
      <c r="G7" s="640"/>
      <c r="H7" s="640"/>
      <c r="I7" s="640"/>
      <c r="J7" s="640"/>
      <c r="K7" s="640"/>
      <c r="L7" s="640"/>
      <c r="M7" s="640"/>
      <c r="N7" s="640"/>
      <c r="O7" s="640"/>
      <c r="P7" s="640"/>
      <c r="Q7" s="641"/>
      <c r="R7" s="642">
        <v>11430</v>
      </c>
      <c r="S7" s="643"/>
      <c r="T7" s="643"/>
      <c r="U7" s="643"/>
      <c r="V7" s="643"/>
      <c r="W7" s="643"/>
      <c r="X7" s="643"/>
      <c r="Y7" s="644"/>
      <c r="Z7" s="675">
        <v>0</v>
      </c>
      <c r="AA7" s="675"/>
      <c r="AB7" s="675"/>
      <c r="AC7" s="675"/>
      <c r="AD7" s="676">
        <v>11430</v>
      </c>
      <c r="AE7" s="676"/>
      <c r="AF7" s="676"/>
      <c r="AG7" s="676"/>
      <c r="AH7" s="676"/>
      <c r="AI7" s="676"/>
      <c r="AJ7" s="676"/>
      <c r="AK7" s="676"/>
      <c r="AL7" s="645">
        <v>0.1</v>
      </c>
      <c r="AM7" s="646"/>
      <c r="AN7" s="646"/>
      <c r="AO7" s="677"/>
      <c r="AP7" s="639" t="s">
        <v>234</v>
      </c>
      <c r="AQ7" s="640"/>
      <c r="AR7" s="640"/>
      <c r="AS7" s="640"/>
      <c r="AT7" s="640"/>
      <c r="AU7" s="640"/>
      <c r="AV7" s="640"/>
      <c r="AW7" s="640"/>
      <c r="AX7" s="640"/>
      <c r="AY7" s="640"/>
      <c r="AZ7" s="640"/>
      <c r="BA7" s="640"/>
      <c r="BB7" s="640"/>
      <c r="BC7" s="640"/>
      <c r="BD7" s="640"/>
      <c r="BE7" s="640"/>
      <c r="BF7" s="641"/>
      <c r="BG7" s="642">
        <v>3266043</v>
      </c>
      <c r="BH7" s="643"/>
      <c r="BI7" s="643"/>
      <c r="BJ7" s="643"/>
      <c r="BK7" s="643"/>
      <c r="BL7" s="643"/>
      <c r="BM7" s="643"/>
      <c r="BN7" s="644"/>
      <c r="BO7" s="675">
        <v>34.5</v>
      </c>
      <c r="BP7" s="675"/>
      <c r="BQ7" s="675"/>
      <c r="BR7" s="675"/>
      <c r="BS7" s="676">
        <v>139096</v>
      </c>
      <c r="BT7" s="676"/>
      <c r="BU7" s="676"/>
      <c r="BV7" s="676"/>
      <c r="BW7" s="676"/>
      <c r="BX7" s="676"/>
      <c r="BY7" s="676"/>
      <c r="BZ7" s="676"/>
      <c r="CA7" s="676"/>
      <c r="CB7" s="739"/>
      <c r="CD7" s="681" t="s">
        <v>235</v>
      </c>
      <c r="CE7" s="682"/>
      <c r="CF7" s="682"/>
      <c r="CG7" s="682"/>
      <c r="CH7" s="682"/>
      <c r="CI7" s="682"/>
      <c r="CJ7" s="682"/>
      <c r="CK7" s="682"/>
      <c r="CL7" s="682"/>
      <c r="CM7" s="682"/>
      <c r="CN7" s="682"/>
      <c r="CO7" s="682"/>
      <c r="CP7" s="682"/>
      <c r="CQ7" s="683"/>
      <c r="CR7" s="642">
        <v>9428507</v>
      </c>
      <c r="CS7" s="643"/>
      <c r="CT7" s="643"/>
      <c r="CU7" s="643"/>
      <c r="CV7" s="643"/>
      <c r="CW7" s="643"/>
      <c r="CX7" s="643"/>
      <c r="CY7" s="644"/>
      <c r="CZ7" s="675">
        <v>31.5</v>
      </c>
      <c r="DA7" s="675"/>
      <c r="DB7" s="675"/>
      <c r="DC7" s="675"/>
      <c r="DD7" s="648">
        <v>998197</v>
      </c>
      <c r="DE7" s="643"/>
      <c r="DF7" s="643"/>
      <c r="DG7" s="643"/>
      <c r="DH7" s="643"/>
      <c r="DI7" s="643"/>
      <c r="DJ7" s="643"/>
      <c r="DK7" s="643"/>
      <c r="DL7" s="643"/>
      <c r="DM7" s="643"/>
      <c r="DN7" s="643"/>
      <c r="DO7" s="643"/>
      <c r="DP7" s="644"/>
      <c r="DQ7" s="648">
        <v>2429279</v>
      </c>
      <c r="DR7" s="643"/>
      <c r="DS7" s="643"/>
      <c r="DT7" s="643"/>
      <c r="DU7" s="643"/>
      <c r="DV7" s="643"/>
      <c r="DW7" s="643"/>
      <c r="DX7" s="643"/>
      <c r="DY7" s="643"/>
      <c r="DZ7" s="643"/>
      <c r="EA7" s="643"/>
      <c r="EB7" s="643"/>
      <c r="EC7" s="689"/>
    </row>
    <row r="8" spans="2:143" ht="11.25" customHeight="1" x14ac:dyDescent="0.15">
      <c r="B8" s="639" t="s">
        <v>236</v>
      </c>
      <c r="C8" s="640"/>
      <c r="D8" s="640"/>
      <c r="E8" s="640"/>
      <c r="F8" s="640"/>
      <c r="G8" s="640"/>
      <c r="H8" s="640"/>
      <c r="I8" s="640"/>
      <c r="J8" s="640"/>
      <c r="K8" s="640"/>
      <c r="L8" s="640"/>
      <c r="M8" s="640"/>
      <c r="N8" s="640"/>
      <c r="O8" s="640"/>
      <c r="P8" s="640"/>
      <c r="Q8" s="641"/>
      <c r="R8" s="642">
        <v>38048</v>
      </c>
      <c r="S8" s="643"/>
      <c r="T8" s="643"/>
      <c r="U8" s="643"/>
      <c r="V8" s="643"/>
      <c r="W8" s="643"/>
      <c r="X8" s="643"/>
      <c r="Y8" s="644"/>
      <c r="Z8" s="675">
        <v>0.1</v>
      </c>
      <c r="AA8" s="675"/>
      <c r="AB8" s="675"/>
      <c r="AC8" s="675"/>
      <c r="AD8" s="676">
        <v>38048</v>
      </c>
      <c r="AE8" s="676"/>
      <c r="AF8" s="676"/>
      <c r="AG8" s="676"/>
      <c r="AH8" s="676"/>
      <c r="AI8" s="676"/>
      <c r="AJ8" s="676"/>
      <c r="AK8" s="676"/>
      <c r="AL8" s="645">
        <v>0.3</v>
      </c>
      <c r="AM8" s="646"/>
      <c r="AN8" s="646"/>
      <c r="AO8" s="677"/>
      <c r="AP8" s="639" t="s">
        <v>237</v>
      </c>
      <c r="AQ8" s="640"/>
      <c r="AR8" s="640"/>
      <c r="AS8" s="640"/>
      <c r="AT8" s="640"/>
      <c r="AU8" s="640"/>
      <c r="AV8" s="640"/>
      <c r="AW8" s="640"/>
      <c r="AX8" s="640"/>
      <c r="AY8" s="640"/>
      <c r="AZ8" s="640"/>
      <c r="BA8" s="640"/>
      <c r="BB8" s="640"/>
      <c r="BC8" s="640"/>
      <c r="BD8" s="640"/>
      <c r="BE8" s="640"/>
      <c r="BF8" s="641"/>
      <c r="BG8" s="642">
        <v>92946</v>
      </c>
      <c r="BH8" s="643"/>
      <c r="BI8" s="643"/>
      <c r="BJ8" s="643"/>
      <c r="BK8" s="643"/>
      <c r="BL8" s="643"/>
      <c r="BM8" s="643"/>
      <c r="BN8" s="644"/>
      <c r="BO8" s="675">
        <v>1</v>
      </c>
      <c r="BP8" s="675"/>
      <c r="BQ8" s="675"/>
      <c r="BR8" s="675"/>
      <c r="BS8" s="648" t="s">
        <v>238</v>
      </c>
      <c r="BT8" s="643"/>
      <c r="BU8" s="643"/>
      <c r="BV8" s="643"/>
      <c r="BW8" s="643"/>
      <c r="BX8" s="643"/>
      <c r="BY8" s="643"/>
      <c r="BZ8" s="643"/>
      <c r="CA8" s="643"/>
      <c r="CB8" s="689"/>
      <c r="CD8" s="681" t="s">
        <v>239</v>
      </c>
      <c r="CE8" s="682"/>
      <c r="CF8" s="682"/>
      <c r="CG8" s="682"/>
      <c r="CH8" s="682"/>
      <c r="CI8" s="682"/>
      <c r="CJ8" s="682"/>
      <c r="CK8" s="682"/>
      <c r="CL8" s="682"/>
      <c r="CM8" s="682"/>
      <c r="CN8" s="682"/>
      <c r="CO8" s="682"/>
      <c r="CP8" s="682"/>
      <c r="CQ8" s="683"/>
      <c r="CR8" s="642">
        <v>8884604</v>
      </c>
      <c r="CS8" s="643"/>
      <c r="CT8" s="643"/>
      <c r="CU8" s="643"/>
      <c r="CV8" s="643"/>
      <c r="CW8" s="643"/>
      <c r="CX8" s="643"/>
      <c r="CY8" s="644"/>
      <c r="CZ8" s="675">
        <v>29.7</v>
      </c>
      <c r="DA8" s="675"/>
      <c r="DB8" s="675"/>
      <c r="DC8" s="675"/>
      <c r="DD8" s="648">
        <v>164764</v>
      </c>
      <c r="DE8" s="643"/>
      <c r="DF8" s="643"/>
      <c r="DG8" s="643"/>
      <c r="DH8" s="643"/>
      <c r="DI8" s="643"/>
      <c r="DJ8" s="643"/>
      <c r="DK8" s="643"/>
      <c r="DL8" s="643"/>
      <c r="DM8" s="643"/>
      <c r="DN8" s="643"/>
      <c r="DO8" s="643"/>
      <c r="DP8" s="644"/>
      <c r="DQ8" s="648">
        <v>4635148</v>
      </c>
      <c r="DR8" s="643"/>
      <c r="DS8" s="643"/>
      <c r="DT8" s="643"/>
      <c r="DU8" s="643"/>
      <c r="DV8" s="643"/>
      <c r="DW8" s="643"/>
      <c r="DX8" s="643"/>
      <c r="DY8" s="643"/>
      <c r="DZ8" s="643"/>
      <c r="EA8" s="643"/>
      <c r="EB8" s="643"/>
      <c r="EC8" s="689"/>
    </row>
    <row r="9" spans="2:143" ht="11.25" customHeight="1" x14ac:dyDescent="0.15">
      <c r="B9" s="639" t="s">
        <v>240</v>
      </c>
      <c r="C9" s="640"/>
      <c r="D9" s="640"/>
      <c r="E9" s="640"/>
      <c r="F9" s="640"/>
      <c r="G9" s="640"/>
      <c r="H9" s="640"/>
      <c r="I9" s="640"/>
      <c r="J9" s="640"/>
      <c r="K9" s="640"/>
      <c r="L9" s="640"/>
      <c r="M9" s="640"/>
      <c r="N9" s="640"/>
      <c r="O9" s="640"/>
      <c r="P9" s="640"/>
      <c r="Q9" s="641"/>
      <c r="R9" s="642">
        <v>37951</v>
      </c>
      <c r="S9" s="643"/>
      <c r="T9" s="643"/>
      <c r="U9" s="643"/>
      <c r="V9" s="643"/>
      <c r="W9" s="643"/>
      <c r="X9" s="643"/>
      <c r="Y9" s="644"/>
      <c r="Z9" s="675">
        <v>0.1</v>
      </c>
      <c r="AA9" s="675"/>
      <c r="AB9" s="675"/>
      <c r="AC9" s="675"/>
      <c r="AD9" s="676">
        <v>37951</v>
      </c>
      <c r="AE9" s="676"/>
      <c r="AF9" s="676"/>
      <c r="AG9" s="676"/>
      <c r="AH9" s="676"/>
      <c r="AI9" s="676"/>
      <c r="AJ9" s="676"/>
      <c r="AK9" s="676"/>
      <c r="AL9" s="645">
        <v>0.3</v>
      </c>
      <c r="AM9" s="646"/>
      <c r="AN9" s="646"/>
      <c r="AO9" s="677"/>
      <c r="AP9" s="639" t="s">
        <v>241</v>
      </c>
      <c r="AQ9" s="640"/>
      <c r="AR9" s="640"/>
      <c r="AS9" s="640"/>
      <c r="AT9" s="640"/>
      <c r="AU9" s="640"/>
      <c r="AV9" s="640"/>
      <c r="AW9" s="640"/>
      <c r="AX9" s="640"/>
      <c r="AY9" s="640"/>
      <c r="AZ9" s="640"/>
      <c r="BA9" s="640"/>
      <c r="BB9" s="640"/>
      <c r="BC9" s="640"/>
      <c r="BD9" s="640"/>
      <c r="BE9" s="640"/>
      <c r="BF9" s="641"/>
      <c r="BG9" s="642">
        <v>2468893</v>
      </c>
      <c r="BH9" s="643"/>
      <c r="BI9" s="643"/>
      <c r="BJ9" s="643"/>
      <c r="BK9" s="643"/>
      <c r="BL9" s="643"/>
      <c r="BM9" s="643"/>
      <c r="BN9" s="644"/>
      <c r="BO9" s="675">
        <v>26.1</v>
      </c>
      <c r="BP9" s="675"/>
      <c r="BQ9" s="675"/>
      <c r="BR9" s="675"/>
      <c r="BS9" s="648" t="s">
        <v>130</v>
      </c>
      <c r="BT9" s="643"/>
      <c r="BU9" s="643"/>
      <c r="BV9" s="643"/>
      <c r="BW9" s="643"/>
      <c r="BX9" s="643"/>
      <c r="BY9" s="643"/>
      <c r="BZ9" s="643"/>
      <c r="CA9" s="643"/>
      <c r="CB9" s="689"/>
      <c r="CD9" s="681" t="s">
        <v>242</v>
      </c>
      <c r="CE9" s="682"/>
      <c r="CF9" s="682"/>
      <c r="CG9" s="682"/>
      <c r="CH9" s="682"/>
      <c r="CI9" s="682"/>
      <c r="CJ9" s="682"/>
      <c r="CK9" s="682"/>
      <c r="CL9" s="682"/>
      <c r="CM9" s="682"/>
      <c r="CN9" s="682"/>
      <c r="CO9" s="682"/>
      <c r="CP9" s="682"/>
      <c r="CQ9" s="683"/>
      <c r="CR9" s="642">
        <v>2578348</v>
      </c>
      <c r="CS9" s="643"/>
      <c r="CT9" s="643"/>
      <c r="CU9" s="643"/>
      <c r="CV9" s="643"/>
      <c r="CW9" s="643"/>
      <c r="CX9" s="643"/>
      <c r="CY9" s="644"/>
      <c r="CZ9" s="675">
        <v>8.6</v>
      </c>
      <c r="DA9" s="675"/>
      <c r="DB9" s="675"/>
      <c r="DC9" s="675"/>
      <c r="DD9" s="648">
        <v>247950</v>
      </c>
      <c r="DE9" s="643"/>
      <c r="DF9" s="643"/>
      <c r="DG9" s="643"/>
      <c r="DH9" s="643"/>
      <c r="DI9" s="643"/>
      <c r="DJ9" s="643"/>
      <c r="DK9" s="643"/>
      <c r="DL9" s="643"/>
      <c r="DM9" s="643"/>
      <c r="DN9" s="643"/>
      <c r="DO9" s="643"/>
      <c r="DP9" s="644"/>
      <c r="DQ9" s="648">
        <v>1817850</v>
      </c>
      <c r="DR9" s="643"/>
      <c r="DS9" s="643"/>
      <c r="DT9" s="643"/>
      <c r="DU9" s="643"/>
      <c r="DV9" s="643"/>
      <c r="DW9" s="643"/>
      <c r="DX9" s="643"/>
      <c r="DY9" s="643"/>
      <c r="DZ9" s="643"/>
      <c r="EA9" s="643"/>
      <c r="EB9" s="643"/>
      <c r="EC9" s="689"/>
    </row>
    <row r="10" spans="2:143" ht="11.25" customHeight="1" x14ac:dyDescent="0.15">
      <c r="B10" s="639" t="s">
        <v>243</v>
      </c>
      <c r="C10" s="640"/>
      <c r="D10" s="640"/>
      <c r="E10" s="640"/>
      <c r="F10" s="640"/>
      <c r="G10" s="640"/>
      <c r="H10" s="640"/>
      <c r="I10" s="640"/>
      <c r="J10" s="640"/>
      <c r="K10" s="640"/>
      <c r="L10" s="640"/>
      <c r="M10" s="640"/>
      <c r="N10" s="640"/>
      <c r="O10" s="640"/>
      <c r="P10" s="640"/>
      <c r="Q10" s="641"/>
      <c r="R10" s="642" t="s">
        <v>130</v>
      </c>
      <c r="S10" s="643"/>
      <c r="T10" s="643"/>
      <c r="U10" s="643"/>
      <c r="V10" s="643"/>
      <c r="W10" s="643"/>
      <c r="X10" s="643"/>
      <c r="Y10" s="644"/>
      <c r="Z10" s="675" t="s">
        <v>238</v>
      </c>
      <c r="AA10" s="675"/>
      <c r="AB10" s="675"/>
      <c r="AC10" s="675"/>
      <c r="AD10" s="676" t="s">
        <v>130</v>
      </c>
      <c r="AE10" s="676"/>
      <c r="AF10" s="676"/>
      <c r="AG10" s="676"/>
      <c r="AH10" s="676"/>
      <c r="AI10" s="676"/>
      <c r="AJ10" s="676"/>
      <c r="AK10" s="676"/>
      <c r="AL10" s="645" t="s">
        <v>130</v>
      </c>
      <c r="AM10" s="646"/>
      <c r="AN10" s="646"/>
      <c r="AO10" s="677"/>
      <c r="AP10" s="639" t="s">
        <v>244</v>
      </c>
      <c r="AQ10" s="640"/>
      <c r="AR10" s="640"/>
      <c r="AS10" s="640"/>
      <c r="AT10" s="640"/>
      <c r="AU10" s="640"/>
      <c r="AV10" s="640"/>
      <c r="AW10" s="640"/>
      <c r="AX10" s="640"/>
      <c r="AY10" s="640"/>
      <c r="AZ10" s="640"/>
      <c r="BA10" s="640"/>
      <c r="BB10" s="640"/>
      <c r="BC10" s="640"/>
      <c r="BD10" s="640"/>
      <c r="BE10" s="640"/>
      <c r="BF10" s="641"/>
      <c r="BG10" s="642">
        <v>267737</v>
      </c>
      <c r="BH10" s="643"/>
      <c r="BI10" s="643"/>
      <c r="BJ10" s="643"/>
      <c r="BK10" s="643"/>
      <c r="BL10" s="643"/>
      <c r="BM10" s="643"/>
      <c r="BN10" s="644"/>
      <c r="BO10" s="675">
        <v>2.8</v>
      </c>
      <c r="BP10" s="675"/>
      <c r="BQ10" s="675"/>
      <c r="BR10" s="675"/>
      <c r="BS10" s="648">
        <v>44653</v>
      </c>
      <c r="BT10" s="643"/>
      <c r="BU10" s="643"/>
      <c r="BV10" s="643"/>
      <c r="BW10" s="643"/>
      <c r="BX10" s="643"/>
      <c r="BY10" s="643"/>
      <c r="BZ10" s="643"/>
      <c r="CA10" s="643"/>
      <c r="CB10" s="689"/>
      <c r="CD10" s="681" t="s">
        <v>245</v>
      </c>
      <c r="CE10" s="682"/>
      <c r="CF10" s="682"/>
      <c r="CG10" s="682"/>
      <c r="CH10" s="682"/>
      <c r="CI10" s="682"/>
      <c r="CJ10" s="682"/>
      <c r="CK10" s="682"/>
      <c r="CL10" s="682"/>
      <c r="CM10" s="682"/>
      <c r="CN10" s="682"/>
      <c r="CO10" s="682"/>
      <c r="CP10" s="682"/>
      <c r="CQ10" s="683"/>
      <c r="CR10" s="642" t="s">
        <v>139</v>
      </c>
      <c r="CS10" s="643"/>
      <c r="CT10" s="643"/>
      <c r="CU10" s="643"/>
      <c r="CV10" s="643"/>
      <c r="CW10" s="643"/>
      <c r="CX10" s="643"/>
      <c r="CY10" s="644"/>
      <c r="CZ10" s="675" t="s">
        <v>130</v>
      </c>
      <c r="DA10" s="675"/>
      <c r="DB10" s="675"/>
      <c r="DC10" s="675"/>
      <c r="DD10" s="648" t="s">
        <v>130</v>
      </c>
      <c r="DE10" s="643"/>
      <c r="DF10" s="643"/>
      <c r="DG10" s="643"/>
      <c r="DH10" s="643"/>
      <c r="DI10" s="643"/>
      <c r="DJ10" s="643"/>
      <c r="DK10" s="643"/>
      <c r="DL10" s="643"/>
      <c r="DM10" s="643"/>
      <c r="DN10" s="643"/>
      <c r="DO10" s="643"/>
      <c r="DP10" s="644"/>
      <c r="DQ10" s="648" t="s">
        <v>238</v>
      </c>
      <c r="DR10" s="643"/>
      <c r="DS10" s="643"/>
      <c r="DT10" s="643"/>
      <c r="DU10" s="643"/>
      <c r="DV10" s="643"/>
      <c r="DW10" s="643"/>
      <c r="DX10" s="643"/>
      <c r="DY10" s="643"/>
      <c r="DZ10" s="643"/>
      <c r="EA10" s="643"/>
      <c r="EB10" s="643"/>
      <c r="EC10" s="689"/>
    </row>
    <row r="11" spans="2:143" ht="11.25" customHeight="1" x14ac:dyDescent="0.15">
      <c r="B11" s="639" t="s">
        <v>246</v>
      </c>
      <c r="C11" s="640"/>
      <c r="D11" s="640"/>
      <c r="E11" s="640"/>
      <c r="F11" s="640"/>
      <c r="G11" s="640"/>
      <c r="H11" s="640"/>
      <c r="I11" s="640"/>
      <c r="J11" s="640"/>
      <c r="K11" s="640"/>
      <c r="L11" s="640"/>
      <c r="M11" s="640"/>
      <c r="N11" s="640"/>
      <c r="O11" s="640"/>
      <c r="P11" s="640"/>
      <c r="Q11" s="641"/>
      <c r="R11" s="642">
        <v>1233341</v>
      </c>
      <c r="S11" s="643"/>
      <c r="T11" s="643"/>
      <c r="U11" s="643"/>
      <c r="V11" s="643"/>
      <c r="W11" s="643"/>
      <c r="X11" s="643"/>
      <c r="Y11" s="644"/>
      <c r="Z11" s="645">
        <v>4.0999999999999996</v>
      </c>
      <c r="AA11" s="646"/>
      <c r="AB11" s="646"/>
      <c r="AC11" s="647"/>
      <c r="AD11" s="648">
        <v>1233341</v>
      </c>
      <c r="AE11" s="643"/>
      <c r="AF11" s="643"/>
      <c r="AG11" s="643"/>
      <c r="AH11" s="643"/>
      <c r="AI11" s="643"/>
      <c r="AJ11" s="643"/>
      <c r="AK11" s="644"/>
      <c r="AL11" s="645">
        <v>9.5</v>
      </c>
      <c r="AM11" s="646"/>
      <c r="AN11" s="646"/>
      <c r="AO11" s="677"/>
      <c r="AP11" s="639" t="s">
        <v>247</v>
      </c>
      <c r="AQ11" s="640"/>
      <c r="AR11" s="640"/>
      <c r="AS11" s="640"/>
      <c r="AT11" s="640"/>
      <c r="AU11" s="640"/>
      <c r="AV11" s="640"/>
      <c r="AW11" s="640"/>
      <c r="AX11" s="640"/>
      <c r="AY11" s="640"/>
      <c r="AZ11" s="640"/>
      <c r="BA11" s="640"/>
      <c r="BB11" s="640"/>
      <c r="BC11" s="640"/>
      <c r="BD11" s="640"/>
      <c r="BE11" s="640"/>
      <c r="BF11" s="641"/>
      <c r="BG11" s="642">
        <v>436467</v>
      </c>
      <c r="BH11" s="643"/>
      <c r="BI11" s="643"/>
      <c r="BJ11" s="643"/>
      <c r="BK11" s="643"/>
      <c r="BL11" s="643"/>
      <c r="BM11" s="643"/>
      <c r="BN11" s="644"/>
      <c r="BO11" s="675">
        <v>4.5999999999999996</v>
      </c>
      <c r="BP11" s="675"/>
      <c r="BQ11" s="675"/>
      <c r="BR11" s="675"/>
      <c r="BS11" s="648">
        <v>94443</v>
      </c>
      <c r="BT11" s="643"/>
      <c r="BU11" s="643"/>
      <c r="BV11" s="643"/>
      <c r="BW11" s="643"/>
      <c r="BX11" s="643"/>
      <c r="BY11" s="643"/>
      <c r="BZ11" s="643"/>
      <c r="CA11" s="643"/>
      <c r="CB11" s="689"/>
      <c r="CD11" s="681" t="s">
        <v>248</v>
      </c>
      <c r="CE11" s="682"/>
      <c r="CF11" s="682"/>
      <c r="CG11" s="682"/>
      <c r="CH11" s="682"/>
      <c r="CI11" s="682"/>
      <c r="CJ11" s="682"/>
      <c r="CK11" s="682"/>
      <c r="CL11" s="682"/>
      <c r="CM11" s="682"/>
      <c r="CN11" s="682"/>
      <c r="CO11" s="682"/>
      <c r="CP11" s="682"/>
      <c r="CQ11" s="683"/>
      <c r="CR11" s="642">
        <v>527831</v>
      </c>
      <c r="CS11" s="643"/>
      <c r="CT11" s="643"/>
      <c r="CU11" s="643"/>
      <c r="CV11" s="643"/>
      <c r="CW11" s="643"/>
      <c r="CX11" s="643"/>
      <c r="CY11" s="644"/>
      <c r="CZ11" s="675">
        <v>1.8</v>
      </c>
      <c r="DA11" s="675"/>
      <c r="DB11" s="675"/>
      <c r="DC11" s="675"/>
      <c r="DD11" s="648">
        <v>286068</v>
      </c>
      <c r="DE11" s="643"/>
      <c r="DF11" s="643"/>
      <c r="DG11" s="643"/>
      <c r="DH11" s="643"/>
      <c r="DI11" s="643"/>
      <c r="DJ11" s="643"/>
      <c r="DK11" s="643"/>
      <c r="DL11" s="643"/>
      <c r="DM11" s="643"/>
      <c r="DN11" s="643"/>
      <c r="DO11" s="643"/>
      <c r="DP11" s="644"/>
      <c r="DQ11" s="648">
        <v>291928</v>
      </c>
      <c r="DR11" s="643"/>
      <c r="DS11" s="643"/>
      <c r="DT11" s="643"/>
      <c r="DU11" s="643"/>
      <c r="DV11" s="643"/>
      <c r="DW11" s="643"/>
      <c r="DX11" s="643"/>
      <c r="DY11" s="643"/>
      <c r="DZ11" s="643"/>
      <c r="EA11" s="643"/>
      <c r="EB11" s="643"/>
      <c r="EC11" s="689"/>
    </row>
    <row r="12" spans="2:143" ht="11.25" customHeight="1" x14ac:dyDescent="0.15">
      <c r="B12" s="639" t="s">
        <v>249</v>
      </c>
      <c r="C12" s="640"/>
      <c r="D12" s="640"/>
      <c r="E12" s="640"/>
      <c r="F12" s="640"/>
      <c r="G12" s="640"/>
      <c r="H12" s="640"/>
      <c r="I12" s="640"/>
      <c r="J12" s="640"/>
      <c r="K12" s="640"/>
      <c r="L12" s="640"/>
      <c r="M12" s="640"/>
      <c r="N12" s="640"/>
      <c r="O12" s="640"/>
      <c r="P12" s="640"/>
      <c r="Q12" s="641"/>
      <c r="R12" s="642">
        <v>19908</v>
      </c>
      <c r="S12" s="643"/>
      <c r="T12" s="643"/>
      <c r="U12" s="643"/>
      <c r="V12" s="643"/>
      <c r="W12" s="643"/>
      <c r="X12" s="643"/>
      <c r="Y12" s="644"/>
      <c r="Z12" s="675">
        <v>0.1</v>
      </c>
      <c r="AA12" s="675"/>
      <c r="AB12" s="675"/>
      <c r="AC12" s="675"/>
      <c r="AD12" s="676">
        <v>19908</v>
      </c>
      <c r="AE12" s="676"/>
      <c r="AF12" s="676"/>
      <c r="AG12" s="676"/>
      <c r="AH12" s="676"/>
      <c r="AI12" s="676"/>
      <c r="AJ12" s="676"/>
      <c r="AK12" s="676"/>
      <c r="AL12" s="645">
        <v>0.2</v>
      </c>
      <c r="AM12" s="646"/>
      <c r="AN12" s="646"/>
      <c r="AO12" s="677"/>
      <c r="AP12" s="639" t="s">
        <v>250</v>
      </c>
      <c r="AQ12" s="640"/>
      <c r="AR12" s="640"/>
      <c r="AS12" s="640"/>
      <c r="AT12" s="640"/>
      <c r="AU12" s="640"/>
      <c r="AV12" s="640"/>
      <c r="AW12" s="640"/>
      <c r="AX12" s="640"/>
      <c r="AY12" s="640"/>
      <c r="AZ12" s="640"/>
      <c r="BA12" s="640"/>
      <c r="BB12" s="640"/>
      <c r="BC12" s="640"/>
      <c r="BD12" s="640"/>
      <c r="BE12" s="640"/>
      <c r="BF12" s="641"/>
      <c r="BG12" s="642">
        <v>5620414</v>
      </c>
      <c r="BH12" s="643"/>
      <c r="BI12" s="643"/>
      <c r="BJ12" s="643"/>
      <c r="BK12" s="643"/>
      <c r="BL12" s="643"/>
      <c r="BM12" s="643"/>
      <c r="BN12" s="644"/>
      <c r="BO12" s="675">
        <v>59.3</v>
      </c>
      <c r="BP12" s="675"/>
      <c r="BQ12" s="675"/>
      <c r="BR12" s="675"/>
      <c r="BS12" s="648" t="s">
        <v>139</v>
      </c>
      <c r="BT12" s="643"/>
      <c r="BU12" s="643"/>
      <c r="BV12" s="643"/>
      <c r="BW12" s="643"/>
      <c r="BX12" s="643"/>
      <c r="BY12" s="643"/>
      <c r="BZ12" s="643"/>
      <c r="CA12" s="643"/>
      <c r="CB12" s="689"/>
      <c r="CD12" s="681" t="s">
        <v>251</v>
      </c>
      <c r="CE12" s="682"/>
      <c r="CF12" s="682"/>
      <c r="CG12" s="682"/>
      <c r="CH12" s="682"/>
      <c r="CI12" s="682"/>
      <c r="CJ12" s="682"/>
      <c r="CK12" s="682"/>
      <c r="CL12" s="682"/>
      <c r="CM12" s="682"/>
      <c r="CN12" s="682"/>
      <c r="CO12" s="682"/>
      <c r="CP12" s="682"/>
      <c r="CQ12" s="683"/>
      <c r="CR12" s="642">
        <v>683687</v>
      </c>
      <c r="CS12" s="643"/>
      <c r="CT12" s="643"/>
      <c r="CU12" s="643"/>
      <c r="CV12" s="643"/>
      <c r="CW12" s="643"/>
      <c r="CX12" s="643"/>
      <c r="CY12" s="644"/>
      <c r="CZ12" s="675">
        <v>2.2999999999999998</v>
      </c>
      <c r="DA12" s="675"/>
      <c r="DB12" s="675"/>
      <c r="DC12" s="675"/>
      <c r="DD12" s="648">
        <v>6887</v>
      </c>
      <c r="DE12" s="643"/>
      <c r="DF12" s="643"/>
      <c r="DG12" s="643"/>
      <c r="DH12" s="643"/>
      <c r="DI12" s="643"/>
      <c r="DJ12" s="643"/>
      <c r="DK12" s="643"/>
      <c r="DL12" s="643"/>
      <c r="DM12" s="643"/>
      <c r="DN12" s="643"/>
      <c r="DO12" s="643"/>
      <c r="DP12" s="644"/>
      <c r="DQ12" s="648">
        <v>501731</v>
      </c>
      <c r="DR12" s="643"/>
      <c r="DS12" s="643"/>
      <c r="DT12" s="643"/>
      <c r="DU12" s="643"/>
      <c r="DV12" s="643"/>
      <c r="DW12" s="643"/>
      <c r="DX12" s="643"/>
      <c r="DY12" s="643"/>
      <c r="DZ12" s="643"/>
      <c r="EA12" s="643"/>
      <c r="EB12" s="643"/>
      <c r="EC12" s="689"/>
    </row>
    <row r="13" spans="2:143" ht="11.25" customHeight="1" x14ac:dyDescent="0.15">
      <c r="B13" s="639" t="s">
        <v>252</v>
      </c>
      <c r="C13" s="640"/>
      <c r="D13" s="640"/>
      <c r="E13" s="640"/>
      <c r="F13" s="640"/>
      <c r="G13" s="640"/>
      <c r="H13" s="640"/>
      <c r="I13" s="640"/>
      <c r="J13" s="640"/>
      <c r="K13" s="640"/>
      <c r="L13" s="640"/>
      <c r="M13" s="640"/>
      <c r="N13" s="640"/>
      <c r="O13" s="640"/>
      <c r="P13" s="640"/>
      <c r="Q13" s="641"/>
      <c r="R13" s="642" t="s">
        <v>238</v>
      </c>
      <c r="S13" s="643"/>
      <c r="T13" s="643"/>
      <c r="U13" s="643"/>
      <c r="V13" s="643"/>
      <c r="W13" s="643"/>
      <c r="X13" s="643"/>
      <c r="Y13" s="644"/>
      <c r="Z13" s="675" t="s">
        <v>130</v>
      </c>
      <c r="AA13" s="675"/>
      <c r="AB13" s="675"/>
      <c r="AC13" s="675"/>
      <c r="AD13" s="676" t="s">
        <v>238</v>
      </c>
      <c r="AE13" s="676"/>
      <c r="AF13" s="676"/>
      <c r="AG13" s="676"/>
      <c r="AH13" s="676"/>
      <c r="AI13" s="676"/>
      <c r="AJ13" s="676"/>
      <c r="AK13" s="676"/>
      <c r="AL13" s="645" t="s">
        <v>238</v>
      </c>
      <c r="AM13" s="646"/>
      <c r="AN13" s="646"/>
      <c r="AO13" s="677"/>
      <c r="AP13" s="639" t="s">
        <v>253</v>
      </c>
      <c r="AQ13" s="640"/>
      <c r="AR13" s="640"/>
      <c r="AS13" s="640"/>
      <c r="AT13" s="640"/>
      <c r="AU13" s="640"/>
      <c r="AV13" s="640"/>
      <c r="AW13" s="640"/>
      <c r="AX13" s="640"/>
      <c r="AY13" s="640"/>
      <c r="AZ13" s="640"/>
      <c r="BA13" s="640"/>
      <c r="BB13" s="640"/>
      <c r="BC13" s="640"/>
      <c r="BD13" s="640"/>
      <c r="BE13" s="640"/>
      <c r="BF13" s="641"/>
      <c r="BG13" s="642">
        <v>5607327</v>
      </c>
      <c r="BH13" s="643"/>
      <c r="BI13" s="643"/>
      <c r="BJ13" s="643"/>
      <c r="BK13" s="643"/>
      <c r="BL13" s="643"/>
      <c r="BM13" s="643"/>
      <c r="BN13" s="644"/>
      <c r="BO13" s="675">
        <v>59.2</v>
      </c>
      <c r="BP13" s="675"/>
      <c r="BQ13" s="675"/>
      <c r="BR13" s="675"/>
      <c r="BS13" s="648" t="s">
        <v>130</v>
      </c>
      <c r="BT13" s="643"/>
      <c r="BU13" s="643"/>
      <c r="BV13" s="643"/>
      <c r="BW13" s="643"/>
      <c r="BX13" s="643"/>
      <c r="BY13" s="643"/>
      <c r="BZ13" s="643"/>
      <c r="CA13" s="643"/>
      <c r="CB13" s="689"/>
      <c r="CD13" s="681" t="s">
        <v>254</v>
      </c>
      <c r="CE13" s="682"/>
      <c r="CF13" s="682"/>
      <c r="CG13" s="682"/>
      <c r="CH13" s="682"/>
      <c r="CI13" s="682"/>
      <c r="CJ13" s="682"/>
      <c r="CK13" s="682"/>
      <c r="CL13" s="682"/>
      <c r="CM13" s="682"/>
      <c r="CN13" s="682"/>
      <c r="CO13" s="682"/>
      <c r="CP13" s="682"/>
      <c r="CQ13" s="683"/>
      <c r="CR13" s="642">
        <v>2497980</v>
      </c>
      <c r="CS13" s="643"/>
      <c r="CT13" s="643"/>
      <c r="CU13" s="643"/>
      <c r="CV13" s="643"/>
      <c r="CW13" s="643"/>
      <c r="CX13" s="643"/>
      <c r="CY13" s="644"/>
      <c r="CZ13" s="675">
        <v>8.3000000000000007</v>
      </c>
      <c r="DA13" s="675"/>
      <c r="DB13" s="675"/>
      <c r="DC13" s="675"/>
      <c r="DD13" s="648">
        <v>1376199</v>
      </c>
      <c r="DE13" s="643"/>
      <c r="DF13" s="643"/>
      <c r="DG13" s="643"/>
      <c r="DH13" s="643"/>
      <c r="DI13" s="643"/>
      <c r="DJ13" s="643"/>
      <c r="DK13" s="643"/>
      <c r="DL13" s="643"/>
      <c r="DM13" s="643"/>
      <c r="DN13" s="643"/>
      <c r="DO13" s="643"/>
      <c r="DP13" s="644"/>
      <c r="DQ13" s="648">
        <v>1317932</v>
      </c>
      <c r="DR13" s="643"/>
      <c r="DS13" s="643"/>
      <c r="DT13" s="643"/>
      <c r="DU13" s="643"/>
      <c r="DV13" s="643"/>
      <c r="DW13" s="643"/>
      <c r="DX13" s="643"/>
      <c r="DY13" s="643"/>
      <c r="DZ13" s="643"/>
      <c r="EA13" s="643"/>
      <c r="EB13" s="643"/>
      <c r="EC13" s="689"/>
    </row>
    <row r="14" spans="2:143" ht="11.25" customHeight="1" x14ac:dyDescent="0.15">
      <c r="B14" s="639" t="s">
        <v>255</v>
      </c>
      <c r="C14" s="640"/>
      <c r="D14" s="640"/>
      <c r="E14" s="640"/>
      <c r="F14" s="640"/>
      <c r="G14" s="640"/>
      <c r="H14" s="640"/>
      <c r="I14" s="640"/>
      <c r="J14" s="640"/>
      <c r="K14" s="640"/>
      <c r="L14" s="640"/>
      <c r="M14" s="640"/>
      <c r="N14" s="640"/>
      <c r="O14" s="640"/>
      <c r="P14" s="640"/>
      <c r="Q14" s="641"/>
      <c r="R14" s="642" t="s">
        <v>130</v>
      </c>
      <c r="S14" s="643"/>
      <c r="T14" s="643"/>
      <c r="U14" s="643"/>
      <c r="V14" s="643"/>
      <c r="W14" s="643"/>
      <c r="X14" s="643"/>
      <c r="Y14" s="644"/>
      <c r="Z14" s="675" t="s">
        <v>238</v>
      </c>
      <c r="AA14" s="675"/>
      <c r="AB14" s="675"/>
      <c r="AC14" s="675"/>
      <c r="AD14" s="676" t="s">
        <v>130</v>
      </c>
      <c r="AE14" s="676"/>
      <c r="AF14" s="676"/>
      <c r="AG14" s="676"/>
      <c r="AH14" s="676"/>
      <c r="AI14" s="676"/>
      <c r="AJ14" s="676"/>
      <c r="AK14" s="676"/>
      <c r="AL14" s="645" t="s">
        <v>238</v>
      </c>
      <c r="AM14" s="646"/>
      <c r="AN14" s="646"/>
      <c r="AO14" s="677"/>
      <c r="AP14" s="639" t="s">
        <v>256</v>
      </c>
      <c r="AQ14" s="640"/>
      <c r="AR14" s="640"/>
      <c r="AS14" s="640"/>
      <c r="AT14" s="640"/>
      <c r="AU14" s="640"/>
      <c r="AV14" s="640"/>
      <c r="AW14" s="640"/>
      <c r="AX14" s="640"/>
      <c r="AY14" s="640"/>
      <c r="AZ14" s="640"/>
      <c r="BA14" s="640"/>
      <c r="BB14" s="640"/>
      <c r="BC14" s="640"/>
      <c r="BD14" s="640"/>
      <c r="BE14" s="640"/>
      <c r="BF14" s="641"/>
      <c r="BG14" s="642">
        <v>185385</v>
      </c>
      <c r="BH14" s="643"/>
      <c r="BI14" s="643"/>
      <c r="BJ14" s="643"/>
      <c r="BK14" s="643"/>
      <c r="BL14" s="643"/>
      <c r="BM14" s="643"/>
      <c r="BN14" s="644"/>
      <c r="BO14" s="675">
        <v>2</v>
      </c>
      <c r="BP14" s="675"/>
      <c r="BQ14" s="675"/>
      <c r="BR14" s="675"/>
      <c r="BS14" s="648" t="s">
        <v>130</v>
      </c>
      <c r="BT14" s="643"/>
      <c r="BU14" s="643"/>
      <c r="BV14" s="643"/>
      <c r="BW14" s="643"/>
      <c r="BX14" s="643"/>
      <c r="BY14" s="643"/>
      <c r="BZ14" s="643"/>
      <c r="CA14" s="643"/>
      <c r="CB14" s="689"/>
      <c r="CD14" s="681" t="s">
        <v>257</v>
      </c>
      <c r="CE14" s="682"/>
      <c r="CF14" s="682"/>
      <c r="CG14" s="682"/>
      <c r="CH14" s="682"/>
      <c r="CI14" s="682"/>
      <c r="CJ14" s="682"/>
      <c r="CK14" s="682"/>
      <c r="CL14" s="682"/>
      <c r="CM14" s="682"/>
      <c r="CN14" s="682"/>
      <c r="CO14" s="682"/>
      <c r="CP14" s="682"/>
      <c r="CQ14" s="683"/>
      <c r="CR14" s="642">
        <v>825584</v>
      </c>
      <c r="CS14" s="643"/>
      <c r="CT14" s="643"/>
      <c r="CU14" s="643"/>
      <c r="CV14" s="643"/>
      <c r="CW14" s="643"/>
      <c r="CX14" s="643"/>
      <c r="CY14" s="644"/>
      <c r="CZ14" s="675">
        <v>2.8</v>
      </c>
      <c r="DA14" s="675"/>
      <c r="DB14" s="675"/>
      <c r="DC14" s="675"/>
      <c r="DD14" s="648">
        <v>105147</v>
      </c>
      <c r="DE14" s="643"/>
      <c r="DF14" s="643"/>
      <c r="DG14" s="643"/>
      <c r="DH14" s="643"/>
      <c r="DI14" s="643"/>
      <c r="DJ14" s="643"/>
      <c r="DK14" s="643"/>
      <c r="DL14" s="643"/>
      <c r="DM14" s="643"/>
      <c r="DN14" s="643"/>
      <c r="DO14" s="643"/>
      <c r="DP14" s="644"/>
      <c r="DQ14" s="648">
        <v>607380</v>
      </c>
      <c r="DR14" s="643"/>
      <c r="DS14" s="643"/>
      <c r="DT14" s="643"/>
      <c r="DU14" s="643"/>
      <c r="DV14" s="643"/>
      <c r="DW14" s="643"/>
      <c r="DX14" s="643"/>
      <c r="DY14" s="643"/>
      <c r="DZ14" s="643"/>
      <c r="EA14" s="643"/>
      <c r="EB14" s="643"/>
      <c r="EC14" s="689"/>
    </row>
    <row r="15" spans="2:143" ht="11.25" customHeight="1" x14ac:dyDescent="0.15">
      <c r="B15" s="639" t="s">
        <v>258</v>
      </c>
      <c r="C15" s="640"/>
      <c r="D15" s="640"/>
      <c r="E15" s="640"/>
      <c r="F15" s="640"/>
      <c r="G15" s="640"/>
      <c r="H15" s="640"/>
      <c r="I15" s="640"/>
      <c r="J15" s="640"/>
      <c r="K15" s="640"/>
      <c r="L15" s="640"/>
      <c r="M15" s="640"/>
      <c r="N15" s="640"/>
      <c r="O15" s="640"/>
      <c r="P15" s="640"/>
      <c r="Q15" s="641"/>
      <c r="R15" s="642" t="s">
        <v>238</v>
      </c>
      <c r="S15" s="643"/>
      <c r="T15" s="643"/>
      <c r="U15" s="643"/>
      <c r="V15" s="643"/>
      <c r="W15" s="643"/>
      <c r="X15" s="643"/>
      <c r="Y15" s="644"/>
      <c r="Z15" s="675" t="s">
        <v>238</v>
      </c>
      <c r="AA15" s="675"/>
      <c r="AB15" s="675"/>
      <c r="AC15" s="675"/>
      <c r="AD15" s="676" t="s">
        <v>130</v>
      </c>
      <c r="AE15" s="676"/>
      <c r="AF15" s="676"/>
      <c r="AG15" s="676"/>
      <c r="AH15" s="676"/>
      <c r="AI15" s="676"/>
      <c r="AJ15" s="676"/>
      <c r="AK15" s="676"/>
      <c r="AL15" s="645" t="s">
        <v>130</v>
      </c>
      <c r="AM15" s="646"/>
      <c r="AN15" s="646"/>
      <c r="AO15" s="677"/>
      <c r="AP15" s="639" t="s">
        <v>259</v>
      </c>
      <c r="AQ15" s="640"/>
      <c r="AR15" s="640"/>
      <c r="AS15" s="640"/>
      <c r="AT15" s="640"/>
      <c r="AU15" s="640"/>
      <c r="AV15" s="640"/>
      <c r="AW15" s="640"/>
      <c r="AX15" s="640"/>
      <c r="AY15" s="640"/>
      <c r="AZ15" s="640"/>
      <c r="BA15" s="640"/>
      <c r="BB15" s="640"/>
      <c r="BC15" s="640"/>
      <c r="BD15" s="640"/>
      <c r="BE15" s="640"/>
      <c r="BF15" s="641"/>
      <c r="BG15" s="642">
        <v>404112</v>
      </c>
      <c r="BH15" s="643"/>
      <c r="BI15" s="643"/>
      <c r="BJ15" s="643"/>
      <c r="BK15" s="643"/>
      <c r="BL15" s="643"/>
      <c r="BM15" s="643"/>
      <c r="BN15" s="644"/>
      <c r="BO15" s="675">
        <v>4.3</v>
      </c>
      <c r="BP15" s="675"/>
      <c r="BQ15" s="675"/>
      <c r="BR15" s="675"/>
      <c r="BS15" s="648" t="s">
        <v>238</v>
      </c>
      <c r="BT15" s="643"/>
      <c r="BU15" s="643"/>
      <c r="BV15" s="643"/>
      <c r="BW15" s="643"/>
      <c r="BX15" s="643"/>
      <c r="BY15" s="643"/>
      <c r="BZ15" s="643"/>
      <c r="CA15" s="643"/>
      <c r="CB15" s="689"/>
      <c r="CD15" s="681" t="s">
        <v>260</v>
      </c>
      <c r="CE15" s="682"/>
      <c r="CF15" s="682"/>
      <c r="CG15" s="682"/>
      <c r="CH15" s="682"/>
      <c r="CI15" s="682"/>
      <c r="CJ15" s="682"/>
      <c r="CK15" s="682"/>
      <c r="CL15" s="682"/>
      <c r="CM15" s="682"/>
      <c r="CN15" s="682"/>
      <c r="CO15" s="682"/>
      <c r="CP15" s="682"/>
      <c r="CQ15" s="683"/>
      <c r="CR15" s="642">
        <v>2379603</v>
      </c>
      <c r="CS15" s="643"/>
      <c r="CT15" s="643"/>
      <c r="CU15" s="643"/>
      <c r="CV15" s="643"/>
      <c r="CW15" s="643"/>
      <c r="CX15" s="643"/>
      <c r="CY15" s="644"/>
      <c r="CZ15" s="675">
        <v>7.9</v>
      </c>
      <c r="DA15" s="675"/>
      <c r="DB15" s="675"/>
      <c r="DC15" s="675"/>
      <c r="DD15" s="648">
        <v>459405</v>
      </c>
      <c r="DE15" s="643"/>
      <c r="DF15" s="643"/>
      <c r="DG15" s="643"/>
      <c r="DH15" s="643"/>
      <c r="DI15" s="643"/>
      <c r="DJ15" s="643"/>
      <c r="DK15" s="643"/>
      <c r="DL15" s="643"/>
      <c r="DM15" s="643"/>
      <c r="DN15" s="643"/>
      <c r="DO15" s="643"/>
      <c r="DP15" s="644"/>
      <c r="DQ15" s="648">
        <v>1714298</v>
      </c>
      <c r="DR15" s="643"/>
      <c r="DS15" s="643"/>
      <c r="DT15" s="643"/>
      <c r="DU15" s="643"/>
      <c r="DV15" s="643"/>
      <c r="DW15" s="643"/>
      <c r="DX15" s="643"/>
      <c r="DY15" s="643"/>
      <c r="DZ15" s="643"/>
      <c r="EA15" s="643"/>
      <c r="EB15" s="643"/>
      <c r="EC15" s="689"/>
    </row>
    <row r="16" spans="2:143" ht="11.25" customHeight="1" x14ac:dyDescent="0.15">
      <c r="B16" s="639" t="s">
        <v>261</v>
      </c>
      <c r="C16" s="640"/>
      <c r="D16" s="640"/>
      <c r="E16" s="640"/>
      <c r="F16" s="640"/>
      <c r="G16" s="640"/>
      <c r="H16" s="640"/>
      <c r="I16" s="640"/>
      <c r="J16" s="640"/>
      <c r="K16" s="640"/>
      <c r="L16" s="640"/>
      <c r="M16" s="640"/>
      <c r="N16" s="640"/>
      <c r="O16" s="640"/>
      <c r="P16" s="640"/>
      <c r="Q16" s="641"/>
      <c r="R16" s="642">
        <v>14897</v>
      </c>
      <c r="S16" s="643"/>
      <c r="T16" s="643"/>
      <c r="U16" s="643"/>
      <c r="V16" s="643"/>
      <c r="W16" s="643"/>
      <c r="X16" s="643"/>
      <c r="Y16" s="644"/>
      <c r="Z16" s="675">
        <v>0</v>
      </c>
      <c r="AA16" s="675"/>
      <c r="AB16" s="675"/>
      <c r="AC16" s="675"/>
      <c r="AD16" s="676">
        <v>14897</v>
      </c>
      <c r="AE16" s="676"/>
      <c r="AF16" s="676"/>
      <c r="AG16" s="676"/>
      <c r="AH16" s="676"/>
      <c r="AI16" s="676"/>
      <c r="AJ16" s="676"/>
      <c r="AK16" s="676"/>
      <c r="AL16" s="645">
        <v>0.1</v>
      </c>
      <c r="AM16" s="646"/>
      <c r="AN16" s="646"/>
      <c r="AO16" s="677"/>
      <c r="AP16" s="639" t="s">
        <v>262</v>
      </c>
      <c r="AQ16" s="640"/>
      <c r="AR16" s="640"/>
      <c r="AS16" s="640"/>
      <c r="AT16" s="640"/>
      <c r="AU16" s="640"/>
      <c r="AV16" s="640"/>
      <c r="AW16" s="640"/>
      <c r="AX16" s="640"/>
      <c r="AY16" s="640"/>
      <c r="AZ16" s="640"/>
      <c r="BA16" s="640"/>
      <c r="BB16" s="640"/>
      <c r="BC16" s="640"/>
      <c r="BD16" s="640"/>
      <c r="BE16" s="640"/>
      <c r="BF16" s="641"/>
      <c r="BG16" s="642" t="s">
        <v>238</v>
      </c>
      <c r="BH16" s="643"/>
      <c r="BI16" s="643"/>
      <c r="BJ16" s="643"/>
      <c r="BK16" s="643"/>
      <c r="BL16" s="643"/>
      <c r="BM16" s="643"/>
      <c r="BN16" s="644"/>
      <c r="BO16" s="675" t="s">
        <v>130</v>
      </c>
      <c r="BP16" s="675"/>
      <c r="BQ16" s="675"/>
      <c r="BR16" s="675"/>
      <c r="BS16" s="648" t="s">
        <v>139</v>
      </c>
      <c r="BT16" s="643"/>
      <c r="BU16" s="643"/>
      <c r="BV16" s="643"/>
      <c r="BW16" s="643"/>
      <c r="BX16" s="643"/>
      <c r="BY16" s="643"/>
      <c r="BZ16" s="643"/>
      <c r="CA16" s="643"/>
      <c r="CB16" s="689"/>
      <c r="CD16" s="681" t="s">
        <v>263</v>
      </c>
      <c r="CE16" s="682"/>
      <c r="CF16" s="682"/>
      <c r="CG16" s="682"/>
      <c r="CH16" s="682"/>
      <c r="CI16" s="682"/>
      <c r="CJ16" s="682"/>
      <c r="CK16" s="682"/>
      <c r="CL16" s="682"/>
      <c r="CM16" s="682"/>
      <c r="CN16" s="682"/>
      <c r="CO16" s="682"/>
      <c r="CP16" s="682"/>
      <c r="CQ16" s="683"/>
      <c r="CR16" s="642" t="s">
        <v>130</v>
      </c>
      <c r="CS16" s="643"/>
      <c r="CT16" s="643"/>
      <c r="CU16" s="643"/>
      <c r="CV16" s="643"/>
      <c r="CW16" s="643"/>
      <c r="CX16" s="643"/>
      <c r="CY16" s="644"/>
      <c r="CZ16" s="675" t="s">
        <v>238</v>
      </c>
      <c r="DA16" s="675"/>
      <c r="DB16" s="675"/>
      <c r="DC16" s="675"/>
      <c r="DD16" s="648" t="s">
        <v>139</v>
      </c>
      <c r="DE16" s="643"/>
      <c r="DF16" s="643"/>
      <c r="DG16" s="643"/>
      <c r="DH16" s="643"/>
      <c r="DI16" s="643"/>
      <c r="DJ16" s="643"/>
      <c r="DK16" s="643"/>
      <c r="DL16" s="643"/>
      <c r="DM16" s="643"/>
      <c r="DN16" s="643"/>
      <c r="DO16" s="643"/>
      <c r="DP16" s="644"/>
      <c r="DQ16" s="648" t="s">
        <v>130</v>
      </c>
      <c r="DR16" s="643"/>
      <c r="DS16" s="643"/>
      <c r="DT16" s="643"/>
      <c r="DU16" s="643"/>
      <c r="DV16" s="643"/>
      <c r="DW16" s="643"/>
      <c r="DX16" s="643"/>
      <c r="DY16" s="643"/>
      <c r="DZ16" s="643"/>
      <c r="EA16" s="643"/>
      <c r="EB16" s="643"/>
      <c r="EC16" s="689"/>
    </row>
    <row r="17" spans="2:133" ht="11.25" customHeight="1" x14ac:dyDescent="0.15">
      <c r="B17" s="639" t="s">
        <v>264</v>
      </c>
      <c r="C17" s="640"/>
      <c r="D17" s="640"/>
      <c r="E17" s="640"/>
      <c r="F17" s="640"/>
      <c r="G17" s="640"/>
      <c r="H17" s="640"/>
      <c r="I17" s="640"/>
      <c r="J17" s="640"/>
      <c r="K17" s="640"/>
      <c r="L17" s="640"/>
      <c r="M17" s="640"/>
      <c r="N17" s="640"/>
      <c r="O17" s="640"/>
      <c r="P17" s="640"/>
      <c r="Q17" s="641"/>
      <c r="R17" s="642">
        <v>58570</v>
      </c>
      <c r="S17" s="643"/>
      <c r="T17" s="643"/>
      <c r="U17" s="643"/>
      <c r="V17" s="643"/>
      <c r="W17" s="643"/>
      <c r="X17" s="643"/>
      <c r="Y17" s="644"/>
      <c r="Z17" s="675">
        <v>0.2</v>
      </c>
      <c r="AA17" s="675"/>
      <c r="AB17" s="675"/>
      <c r="AC17" s="675"/>
      <c r="AD17" s="676">
        <v>58570</v>
      </c>
      <c r="AE17" s="676"/>
      <c r="AF17" s="676"/>
      <c r="AG17" s="676"/>
      <c r="AH17" s="676"/>
      <c r="AI17" s="676"/>
      <c r="AJ17" s="676"/>
      <c r="AK17" s="676"/>
      <c r="AL17" s="645">
        <v>0.5</v>
      </c>
      <c r="AM17" s="646"/>
      <c r="AN17" s="646"/>
      <c r="AO17" s="677"/>
      <c r="AP17" s="639" t="s">
        <v>265</v>
      </c>
      <c r="AQ17" s="640"/>
      <c r="AR17" s="640"/>
      <c r="AS17" s="640"/>
      <c r="AT17" s="640"/>
      <c r="AU17" s="640"/>
      <c r="AV17" s="640"/>
      <c r="AW17" s="640"/>
      <c r="AX17" s="640"/>
      <c r="AY17" s="640"/>
      <c r="AZ17" s="640"/>
      <c r="BA17" s="640"/>
      <c r="BB17" s="640"/>
      <c r="BC17" s="640"/>
      <c r="BD17" s="640"/>
      <c r="BE17" s="640"/>
      <c r="BF17" s="641"/>
      <c r="BG17" s="642" t="s">
        <v>139</v>
      </c>
      <c r="BH17" s="643"/>
      <c r="BI17" s="643"/>
      <c r="BJ17" s="643"/>
      <c r="BK17" s="643"/>
      <c r="BL17" s="643"/>
      <c r="BM17" s="643"/>
      <c r="BN17" s="644"/>
      <c r="BO17" s="675" t="s">
        <v>130</v>
      </c>
      <c r="BP17" s="675"/>
      <c r="BQ17" s="675"/>
      <c r="BR17" s="675"/>
      <c r="BS17" s="648" t="s">
        <v>238</v>
      </c>
      <c r="BT17" s="643"/>
      <c r="BU17" s="643"/>
      <c r="BV17" s="643"/>
      <c r="BW17" s="643"/>
      <c r="BX17" s="643"/>
      <c r="BY17" s="643"/>
      <c r="BZ17" s="643"/>
      <c r="CA17" s="643"/>
      <c r="CB17" s="689"/>
      <c r="CD17" s="681" t="s">
        <v>266</v>
      </c>
      <c r="CE17" s="682"/>
      <c r="CF17" s="682"/>
      <c r="CG17" s="682"/>
      <c r="CH17" s="682"/>
      <c r="CI17" s="682"/>
      <c r="CJ17" s="682"/>
      <c r="CK17" s="682"/>
      <c r="CL17" s="682"/>
      <c r="CM17" s="682"/>
      <c r="CN17" s="682"/>
      <c r="CO17" s="682"/>
      <c r="CP17" s="682"/>
      <c r="CQ17" s="683"/>
      <c r="CR17" s="642">
        <v>1921556</v>
      </c>
      <c r="CS17" s="643"/>
      <c r="CT17" s="643"/>
      <c r="CU17" s="643"/>
      <c r="CV17" s="643"/>
      <c r="CW17" s="643"/>
      <c r="CX17" s="643"/>
      <c r="CY17" s="644"/>
      <c r="CZ17" s="675">
        <v>6.4</v>
      </c>
      <c r="DA17" s="675"/>
      <c r="DB17" s="675"/>
      <c r="DC17" s="675"/>
      <c r="DD17" s="648" t="s">
        <v>238</v>
      </c>
      <c r="DE17" s="643"/>
      <c r="DF17" s="643"/>
      <c r="DG17" s="643"/>
      <c r="DH17" s="643"/>
      <c r="DI17" s="643"/>
      <c r="DJ17" s="643"/>
      <c r="DK17" s="643"/>
      <c r="DL17" s="643"/>
      <c r="DM17" s="643"/>
      <c r="DN17" s="643"/>
      <c r="DO17" s="643"/>
      <c r="DP17" s="644"/>
      <c r="DQ17" s="648">
        <v>1921556</v>
      </c>
      <c r="DR17" s="643"/>
      <c r="DS17" s="643"/>
      <c r="DT17" s="643"/>
      <c r="DU17" s="643"/>
      <c r="DV17" s="643"/>
      <c r="DW17" s="643"/>
      <c r="DX17" s="643"/>
      <c r="DY17" s="643"/>
      <c r="DZ17" s="643"/>
      <c r="EA17" s="643"/>
      <c r="EB17" s="643"/>
      <c r="EC17" s="689"/>
    </row>
    <row r="18" spans="2:133" ht="11.25" customHeight="1" x14ac:dyDescent="0.15">
      <c r="B18" s="639" t="s">
        <v>267</v>
      </c>
      <c r="C18" s="640"/>
      <c r="D18" s="640"/>
      <c r="E18" s="640"/>
      <c r="F18" s="640"/>
      <c r="G18" s="640"/>
      <c r="H18" s="640"/>
      <c r="I18" s="640"/>
      <c r="J18" s="640"/>
      <c r="K18" s="640"/>
      <c r="L18" s="640"/>
      <c r="M18" s="640"/>
      <c r="N18" s="640"/>
      <c r="O18" s="640"/>
      <c r="P18" s="640"/>
      <c r="Q18" s="641"/>
      <c r="R18" s="642">
        <v>44825</v>
      </c>
      <c r="S18" s="643"/>
      <c r="T18" s="643"/>
      <c r="U18" s="643"/>
      <c r="V18" s="643"/>
      <c r="W18" s="643"/>
      <c r="X18" s="643"/>
      <c r="Y18" s="644"/>
      <c r="Z18" s="675">
        <v>0.1</v>
      </c>
      <c r="AA18" s="675"/>
      <c r="AB18" s="675"/>
      <c r="AC18" s="675"/>
      <c r="AD18" s="676">
        <v>44825</v>
      </c>
      <c r="AE18" s="676"/>
      <c r="AF18" s="676"/>
      <c r="AG18" s="676"/>
      <c r="AH18" s="676"/>
      <c r="AI18" s="676"/>
      <c r="AJ18" s="676"/>
      <c r="AK18" s="676"/>
      <c r="AL18" s="645">
        <v>0.3</v>
      </c>
      <c r="AM18" s="646"/>
      <c r="AN18" s="646"/>
      <c r="AO18" s="677"/>
      <c r="AP18" s="639" t="s">
        <v>268</v>
      </c>
      <c r="AQ18" s="640"/>
      <c r="AR18" s="640"/>
      <c r="AS18" s="640"/>
      <c r="AT18" s="640"/>
      <c r="AU18" s="640"/>
      <c r="AV18" s="640"/>
      <c r="AW18" s="640"/>
      <c r="AX18" s="640"/>
      <c r="AY18" s="640"/>
      <c r="AZ18" s="640"/>
      <c r="BA18" s="640"/>
      <c r="BB18" s="640"/>
      <c r="BC18" s="640"/>
      <c r="BD18" s="640"/>
      <c r="BE18" s="640"/>
      <c r="BF18" s="641"/>
      <c r="BG18" s="642" t="s">
        <v>139</v>
      </c>
      <c r="BH18" s="643"/>
      <c r="BI18" s="643"/>
      <c r="BJ18" s="643"/>
      <c r="BK18" s="643"/>
      <c r="BL18" s="643"/>
      <c r="BM18" s="643"/>
      <c r="BN18" s="644"/>
      <c r="BO18" s="675" t="s">
        <v>130</v>
      </c>
      <c r="BP18" s="675"/>
      <c r="BQ18" s="675"/>
      <c r="BR18" s="675"/>
      <c r="BS18" s="648" t="s">
        <v>130</v>
      </c>
      <c r="BT18" s="643"/>
      <c r="BU18" s="643"/>
      <c r="BV18" s="643"/>
      <c r="BW18" s="643"/>
      <c r="BX18" s="643"/>
      <c r="BY18" s="643"/>
      <c r="BZ18" s="643"/>
      <c r="CA18" s="643"/>
      <c r="CB18" s="689"/>
      <c r="CD18" s="681" t="s">
        <v>269</v>
      </c>
      <c r="CE18" s="682"/>
      <c r="CF18" s="682"/>
      <c r="CG18" s="682"/>
      <c r="CH18" s="682"/>
      <c r="CI18" s="682"/>
      <c r="CJ18" s="682"/>
      <c r="CK18" s="682"/>
      <c r="CL18" s="682"/>
      <c r="CM18" s="682"/>
      <c r="CN18" s="682"/>
      <c r="CO18" s="682"/>
      <c r="CP18" s="682"/>
      <c r="CQ18" s="683"/>
      <c r="CR18" s="642" t="s">
        <v>238</v>
      </c>
      <c r="CS18" s="643"/>
      <c r="CT18" s="643"/>
      <c r="CU18" s="643"/>
      <c r="CV18" s="643"/>
      <c r="CW18" s="643"/>
      <c r="CX18" s="643"/>
      <c r="CY18" s="644"/>
      <c r="CZ18" s="675" t="s">
        <v>238</v>
      </c>
      <c r="DA18" s="675"/>
      <c r="DB18" s="675"/>
      <c r="DC18" s="675"/>
      <c r="DD18" s="648" t="s">
        <v>238</v>
      </c>
      <c r="DE18" s="643"/>
      <c r="DF18" s="643"/>
      <c r="DG18" s="643"/>
      <c r="DH18" s="643"/>
      <c r="DI18" s="643"/>
      <c r="DJ18" s="643"/>
      <c r="DK18" s="643"/>
      <c r="DL18" s="643"/>
      <c r="DM18" s="643"/>
      <c r="DN18" s="643"/>
      <c r="DO18" s="643"/>
      <c r="DP18" s="644"/>
      <c r="DQ18" s="648" t="s">
        <v>238</v>
      </c>
      <c r="DR18" s="643"/>
      <c r="DS18" s="643"/>
      <c r="DT18" s="643"/>
      <c r="DU18" s="643"/>
      <c r="DV18" s="643"/>
      <c r="DW18" s="643"/>
      <c r="DX18" s="643"/>
      <c r="DY18" s="643"/>
      <c r="DZ18" s="643"/>
      <c r="EA18" s="643"/>
      <c r="EB18" s="643"/>
      <c r="EC18" s="689"/>
    </row>
    <row r="19" spans="2:133" ht="11.25" customHeight="1" x14ac:dyDescent="0.15">
      <c r="B19" s="639" t="s">
        <v>270</v>
      </c>
      <c r="C19" s="640"/>
      <c r="D19" s="640"/>
      <c r="E19" s="640"/>
      <c r="F19" s="640"/>
      <c r="G19" s="640"/>
      <c r="H19" s="640"/>
      <c r="I19" s="640"/>
      <c r="J19" s="640"/>
      <c r="K19" s="640"/>
      <c r="L19" s="640"/>
      <c r="M19" s="640"/>
      <c r="N19" s="640"/>
      <c r="O19" s="640"/>
      <c r="P19" s="640"/>
      <c r="Q19" s="641"/>
      <c r="R19" s="642">
        <v>34763</v>
      </c>
      <c r="S19" s="643"/>
      <c r="T19" s="643"/>
      <c r="U19" s="643"/>
      <c r="V19" s="643"/>
      <c r="W19" s="643"/>
      <c r="X19" s="643"/>
      <c r="Y19" s="644"/>
      <c r="Z19" s="675">
        <v>0.1</v>
      </c>
      <c r="AA19" s="675"/>
      <c r="AB19" s="675"/>
      <c r="AC19" s="675"/>
      <c r="AD19" s="676">
        <v>34763</v>
      </c>
      <c r="AE19" s="676"/>
      <c r="AF19" s="676"/>
      <c r="AG19" s="676"/>
      <c r="AH19" s="676"/>
      <c r="AI19" s="676"/>
      <c r="AJ19" s="676"/>
      <c r="AK19" s="676"/>
      <c r="AL19" s="645">
        <v>0.3</v>
      </c>
      <c r="AM19" s="646"/>
      <c r="AN19" s="646"/>
      <c r="AO19" s="677"/>
      <c r="AP19" s="639" t="s">
        <v>271</v>
      </c>
      <c r="AQ19" s="640"/>
      <c r="AR19" s="640"/>
      <c r="AS19" s="640"/>
      <c r="AT19" s="640"/>
      <c r="AU19" s="640"/>
      <c r="AV19" s="640"/>
      <c r="AW19" s="640"/>
      <c r="AX19" s="640"/>
      <c r="AY19" s="640"/>
      <c r="AZ19" s="640"/>
      <c r="BA19" s="640"/>
      <c r="BB19" s="640"/>
      <c r="BC19" s="640"/>
      <c r="BD19" s="640"/>
      <c r="BE19" s="640"/>
      <c r="BF19" s="641"/>
      <c r="BG19" s="642" t="s">
        <v>238</v>
      </c>
      <c r="BH19" s="643"/>
      <c r="BI19" s="643"/>
      <c r="BJ19" s="643"/>
      <c r="BK19" s="643"/>
      <c r="BL19" s="643"/>
      <c r="BM19" s="643"/>
      <c r="BN19" s="644"/>
      <c r="BO19" s="675" t="s">
        <v>130</v>
      </c>
      <c r="BP19" s="675"/>
      <c r="BQ19" s="675"/>
      <c r="BR19" s="675"/>
      <c r="BS19" s="648" t="s">
        <v>130</v>
      </c>
      <c r="BT19" s="643"/>
      <c r="BU19" s="643"/>
      <c r="BV19" s="643"/>
      <c r="BW19" s="643"/>
      <c r="BX19" s="643"/>
      <c r="BY19" s="643"/>
      <c r="BZ19" s="643"/>
      <c r="CA19" s="643"/>
      <c r="CB19" s="689"/>
      <c r="CD19" s="681" t="s">
        <v>272</v>
      </c>
      <c r="CE19" s="682"/>
      <c r="CF19" s="682"/>
      <c r="CG19" s="682"/>
      <c r="CH19" s="682"/>
      <c r="CI19" s="682"/>
      <c r="CJ19" s="682"/>
      <c r="CK19" s="682"/>
      <c r="CL19" s="682"/>
      <c r="CM19" s="682"/>
      <c r="CN19" s="682"/>
      <c r="CO19" s="682"/>
      <c r="CP19" s="682"/>
      <c r="CQ19" s="683"/>
      <c r="CR19" s="642" t="s">
        <v>130</v>
      </c>
      <c r="CS19" s="643"/>
      <c r="CT19" s="643"/>
      <c r="CU19" s="643"/>
      <c r="CV19" s="643"/>
      <c r="CW19" s="643"/>
      <c r="CX19" s="643"/>
      <c r="CY19" s="644"/>
      <c r="CZ19" s="675" t="s">
        <v>238</v>
      </c>
      <c r="DA19" s="675"/>
      <c r="DB19" s="675"/>
      <c r="DC19" s="675"/>
      <c r="DD19" s="648" t="s">
        <v>130</v>
      </c>
      <c r="DE19" s="643"/>
      <c r="DF19" s="643"/>
      <c r="DG19" s="643"/>
      <c r="DH19" s="643"/>
      <c r="DI19" s="643"/>
      <c r="DJ19" s="643"/>
      <c r="DK19" s="643"/>
      <c r="DL19" s="643"/>
      <c r="DM19" s="643"/>
      <c r="DN19" s="643"/>
      <c r="DO19" s="643"/>
      <c r="DP19" s="644"/>
      <c r="DQ19" s="648" t="s">
        <v>130</v>
      </c>
      <c r="DR19" s="643"/>
      <c r="DS19" s="643"/>
      <c r="DT19" s="643"/>
      <c r="DU19" s="643"/>
      <c r="DV19" s="643"/>
      <c r="DW19" s="643"/>
      <c r="DX19" s="643"/>
      <c r="DY19" s="643"/>
      <c r="DZ19" s="643"/>
      <c r="EA19" s="643"/>
      <c r="EB19" s="643"/>
      <c r="EC19" s="689"/>
    </row>
    <row r="20" spans="2:133" ht="11.25" customHeight="1" x14ac:dyDescent="0.15">
      <c r="B20" s="639" t="s">
        <v>273</v>
      </c>
      <c r="C20" s="640"/>
      <c r="D20" s="640"/>
      <c r="E20" s="640"/>
      <c r="F20" s="640"/>
      <c r="G20" s="640"/>
      <c r="H20" s="640"/>
      <c r="I20" s="640"/>
      <c r="J20" s="640"/>
      <c r="K20" s="640"/>
      <c r="L20" s="640"/>
      <c r="M20" s="640"/>
      <c r="N20" s="640"/>
      <c r="O20" s="640"/>
      <c r="P20" s="640"/>
      <c r="Q20" s="641"/>
      <c r="R20" s="642">
        <v>6682</v>
      </c>
      <c r="S20" s="643"/>
      <c r="T20" s="643"/>
      <c r="U20" s="643"/>
      <c r="V20" s="643"/>
      <c r="W20" s="643"/>
      <c r="X20" s="643"/>
      <c r="Y20" s="644"/>
      <c r="Z20" s="675">
        <v>0</v>
      </c>
      <c r="AA20" s="675"/>
      <c r="AB20" s="675"/>
      <c r="AC20" s="675"/>
      <c r="AD20" s="676">
        <v>6682</v>
      </c>
      <c r="AE20" s="676"/>
      <c r="AF20" s="676"/>
      <c r="AG20" s="676"/>
      <c r="AH20" s="676"/>
      <c r="AI20" s="676"/>
      <c r="AJ20" s="676"/>
      <c r="AK20" s="676"/>
      <c r="AL20" s="645">
        <v>0.1</v>
      </c>
      <c r="AM20" s="646"/>
      <c r="AN20" s="646"/>
      <c r="AO20" s="677"/>
      <c r="AP20" s="639" t="s">
        <v>274</v>
      </c>
      <c r="AQ20" s="640"/>
      <c r="AR20" s="640"/>
      <c r="AS20" s="640"/>
      <c r="AT20" s="640"/>
      <c r="AU20" s="640"/>
      <c r="AV20" s="640"/>
      <c r="AW20" s="640"/>
      <c r="AX20" s="640"/>
      <c r="AY20" s="640"/>
      <c r="AZ20" s="640"/>
      <c r="BA20" s="640"/>
      <c r="BB20" s="640"/>
      <c r="BC20" s="640"/>
      <c r="BD20" s="640"/>
      <c r="BE20" s="640"/>
      <c r="BF20" s="641"/>
      <c r="BG20" s="642" t="s">
        <v>130</v>
      </c>
      <c r="BH20" s="643"/>
      <c r="BI20" s="643"/>
      <c r="BJ20" s="643"/>
      <c r="BK20" s="643"/>
      <c r="BL20" s="643"/>
      <c r="BM20" s="643"/>
      <c r="BN20" s="644"/>
      <c r="BO20" s="675" t="s">
        <v>130</v>
      </c>
      <c r="BP20" s="675"/>
      <c r="BQ20" s="675"/>
      <c r="BR20" s="675"/>
      <c r="BS20" s="648" t="s">
        <v>130</v>
      </c>
      <c r="BT20" s="643"/>
      <c r="BU20" s="643"/>
      <c r="BV20" s="643"/>
      <c r="BW20" s="643"/>
      <c r="BX20" s="643"/>
      <c r="BY20" s="643"/>
      <c r="BZ20" s="643"/>
      <c r="CA20" s="643"/>
      <c r="CB20" s="689"/>
      <c r="CD20" s="681" t="s">
        <v>275</v>
      </c>
      <c r="CE20" s="682"/>
      <c r="CF20" s="682"/>
      <c r="CG20" s="682"/>
      <c r="CH20" s="682"/>
      <c r="CI20" s="682"/>
      <c r="CJ20" s="682"/>
      <c r="CK20" s="682"/>
      <c r="CL20" s="682"/>
      <c r="CM20" s="682"/>
      <c r="CN20" s="682"/>
      <c r="CO20" s="682"/>
      <c r="CP20" s="682"/>
      <c r="CQ20" s="683"/>
      <c r="CR20" s="642">
        <v>29960132</v>
      </c>
      <c r="CS20" s="643"/>
      <c r="CT20" s="643"/>
      <c r="CU20" s="643"/>
      <c r="CV20" s="643"/>
      <c r="CW20" s="643"/>
      <c r="CX20" s="643"/>
      <c r="CY20" s="644"/>
      <c r="CZ20" s="675">
        <v>100</v>
      </c>
      <c r="DA20" s="675"/>
      <c r="DB20" s="675"/>
      <c r="DC20" s="675"/>
      <c r="DD20" s="648">
        <v>3644617</v>
      </c>
      <c r="DE20" s="643"/>
      <c r="DF20" s="643"/>
      <c r="DG20" s="643"/>
      <c r="DH20" s="643"/>
      <c r="DI20" s="643"/>
      <c r="DJ20" s="643"/>
      <c r="DK20" s="643"/>
      <c r="DL20" s="643"/>
      <c r="DM20" s="643"/>
      <c r="DN20" s="643"/>
      <c r="DO20" s="643"/>
      <c r="DP20" s="644"/>
      <c r="DQ20" s="648">
        <v>15469534</v>
      </c>
      <c r="DR20" s="643"/>
      <c r="DS20" s="643"/>
      <c r="DT20" s="643"/>
      <c r="DU20" s="643"/>
      <c r="DV20" s="643"/>
      <c r="DW20" s="643"/>
      <c r="DX20" s="643"/>
      <c r="DY20" s="643"/>
      <c r="DZ20" s="643"/>
      <c r="EA20" s="643"/>
      <c r="EB20" s="643"/>
      <c r="EC20" s="689"/>
    </row>
    <row r="21" spans="2:133" ht="11.25" customHeight="1" x14ac:dyDescent="0.15">
      <c r="B21" s="639" t="s">
        <v>276</v>
      </c>
      <c r="C21" s="640"/>
      <c r="D21" s="640"/>
      <c r="E21" s="640"/>
      <c r="F21" s="640"/>
      <c r="G21" s="640"/>
      <c r="H21" s="640"/>
      <c r="I21" s="640"/>
      <c r="J21" s="640"/>
      <c r="K21" s="640"/>
      <c r="L21" s="640"/>
      <c r="M21" s="640"/>
      <c r="N21" s="640"/>
      <c r="O21" s="640"/>
      <c r="P21" s="640"/>
      <c r="Q21" s="641"/>
      <c r="R21" s="642">
        <v>3380</v>
      </c>
      <c r="S21" s="643"/>
      <c r="T21" s="643"/>
      <c r="U21" s="643"/>
      <c r="V21" s="643"/>
      <c r="W21" s="643"/>
      <c r="X21" s="643"/>
      <c r="Y21" s="644"/>
      <c r="Z21" s="675">
        <v>0</v>
      </c>
      <c r="AA21" s="675"/>
      <c r="AB21" s="675"/>
      <c r="AC21" s="675"/>
      <c r="AD21" s="676">
        <v>3380</v>
      </c>
      <c r="AE21" s="676"/>
      <c r="AF21" s="676"/>
      <c r="AG21" s="676"/>
      <c r="AH21" s="676"/>
      <c r="AI21" s="676"/>
      <c r="AJ21" s="676"/>
      <c r="AK21" s="676"/>
      <c r="AL21" s="645">
        <v>0</v>
      </c>
      <c r="AM21" s="646"/>
      <c r="AN21" s="646"/>
      <c r="AO21" s="677"/>
      <c r="AP21" s="736" t="s">
        <v>277</v>
      </c>
      <c r="AQ21" s="744"/>
      <c r="AR21" s="744"/>
      <c r="AS21" s="744"/>
      <c r="AT21" s="744"/>
      <c r="AU21" s="744"/>
      <c r="AV21" s="744"/>
      <c r="AW21" s="744"/>
      <c r="AX21" s="744"/>
      <c r="AY21" s="744"/>
      <c r="AZ21" s="744"/>
      <c r="BA21" s="744"/>
      <c r="BB21" s="744"/>
      <c r="BC21" s="744"/>
      <c r="BD21" s="744"/>
      <c r="BE21" s="744"/>
      <c r="BF21" s="738"/>
      <c r="BG21" s="642" t="s">
        <v>130</v>
      </c>
      <c r="BH21" s="643"/>
      <c r="BI21" s="643"/>
      <c r="BJ21" s="643"/>
      <c r="BK21" s="643"/>
      <c r="BL21" s="643"/>
      <c r="BM21" s="643"/>
      <c r="BN21" s="644"/>
      <c r="BO21" s="675" t="s">
        <v>130</v>
      </c>
      <c r="BP21" s="675"/>
      <c r="BQ21" s="675"/>
      <c r="BR21" s="675"/>
      <c r="BS21" s="648" t="s">
        <v>238</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278</v>
      </c>
      <c r="C22" s="640"/>
      <c r="D22" s="640"/>
      <c r="E22" s="640"/>
      <c r="F22" s="640"/>
      <c r="G22" s="640"/>
      <c r="H22" s="640"/>
      <c r="I22" s="640"/>
      <c r="J22" s="640"/>
      <c r="K22" s="640"/>
      <c r="L22" s="640"/>
      <c r="M22" s="640"/>
      <c r="N22" s="640"/>
      <c r="O22" s="640"/>
      <c r="P22" s="640"/>
      <c r="Q22" s="641"/>
      <c r="R22" s="642">
        <v>2707483</v>
      </c>
      <c r="S22" s="643"/>
      <c r="T22" s="643"/>
      <c r="U22" s="643"/>
      <c r="V22" s="643"/>
      <c r="W22" s="643"/>
      <c r="X22" s="643"/>
      <c r="Y22" s="644"/>
      <c r="Z22" s="675">
        <v>8.9</v>
      </c>
      <c r="AA22" s="675"/>
      <c r="AB22" s="675"/>
      <c r="AC22" s="675"/>
      <c r="AD22" s="676">
        <v>1814015</v>
      </c>
      <c r="AE22" s="676"/>
      <c r="AF22" s="676"/>
      <c r="AG22" s="676"/>
      <c r="AH22" s="676"/>
      <c r="AI22" s="676"/>
      <c r="AJ22" s="676"/>
      <c r="AK22" s="676"/>
      <c r="AL22" s="645">
        <v>14</v>
      </c>
      <c r="AM22" s="646"/>
      <c r="AN22" s="646"/>
      <c r="AO22" s="677"/>
      <c r="AP22" s="736" t="s">
        <v>279</v>
      </c>
      <c r="AQ22" s="744"/>
      <c r="AR22" s="744"/>
      <c r="AS22" s="744"/>
      <c r="AT22" s="744"/>
      <c r="AU22" s="744"/>
      <c r="AV22" s="744"/>
      <c r="AW22" s="744"/>
      <c r="AX22" s="744"/>
      <c r="AY22" s="744"/>
      <c r="AZ22" s="744"/>
      <c r="BA22" s="744"/>
      <c r="BB22" s="744"/>
      <c r="BC22" s="744"/>
      <c r="BD22" s="744"/>
      <c r="BE22" s="744"/>
      <c r="BF22" s="738"/>
      <c r="BG22" s="642" t="s">
        <v>130</v>
      </c>
      <c r="BH22" s="643"/>
      <c r="BI22" s="643"/>
      <c r="BJ22" s="643"/>
      <c r="BK22" s="643"/>
      <c r="BL22" s="643"/>
      <c r="BM22" s="643"/>
      <c r="BN22" s="644"/>
      <c r="BO22" s="675" t="s">
        <v>130</v>
      </c>
      <c r="BP22" s="675"/>
      <c r="BQ22" s="675"/>
      <c r="BR22" s="675"/>
      <c r="BS22" s="648" t="s">
        <v>238</v>
      </c>
      <c r="BT22" s="643"/>
      <c r="BU22" s="643"/>
      <c r="BV22" s="643"/>
      <c r="BW22" s="643"/>
      <c r="BX22" s="643"/>
      <c r="BY22" s="643"/>
      <c r="BZ22" s="643"/>
      <c r="CA22" s="643"/>
      <c r="CB22" s="689"/>
      <c r="CD22" s="746" t="s">
        <v>280</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281</v>
      </c>
      <c r="C23" s="640"/>
      <c r="D23" s="640"/>
      <c r="E23" s="640"/>
      <c r="F23" s="640"/>
      <c r="G23" s="640"/>
      <c r="H23" s="640"/>
      <c r="I23" s="640"/>
      <c r="J23" s="640"/>
      <c r="K23" s="640"/>
      <c r="L23" s="640"/>
      <c r="M23" s="640"/>
      <c r="N23" s="640"/>
      <c r="O23" s="640"/>
      <c r="P23" s="640"/>
      <c r="Q23" s="641"/>
      <c r="R23" s="642">
        <v>1814015</v>
      </c>
      <c r="S23" s="643"/>
      <c r="T23" s="643"/>
      <c r="U23" s="643"/>
      <c r="V23" s="643"/>
      <c r="W23" s="643"/>
      <c r="X23" s="643"/>
      <c r="Y23" s="644"/>
      <c r="Z23" s="675">
        <v>6</v>
      </c>
      <c r="AA23" s="675"/>
      <c r="AB23" s="675"/>
      <c r="AC23" s="675"/>
      <c r="AD23" s="676">
        <v>1814015</v>
      </c>
      <c r="AE23" s="676"/>
      <c r="AF23" s="676"/>
      <c r="AG23" s="676"/>
      <c r="AH23" s="676"/>
      <c r="AI23" s="676"/>
      <c r="AJ23" s="676"/>
      <c r="AK23" s="676"/>
      <c r="AL23" s="645">
        <v>14</v>
      </c>
      <c r="AM23" s="646"/>
      <c r="AN23" s="646"/>
      <c r="AO23" s="677"/>
      <c r="AP23" s="736" t="s">
        <v>282</v>
      </c>
      <c r="AQ23" s="744"/>
      <c r="AR23" s="744"/>
      <c r="AS23" s="744"/>
      <c r="AT23" s="744"/>
      <c r="AU23" s="744"/>
      <c r="AV23" s="744"/>
      <c r="AW23" s="744"/>
      <c r="AX23" s="744"/>
      <c r="AY23" s="744"/>
      <c r="AZ23" s="744"/>
      <c r="BA23" s="744"/>
      <c r="BB23" s="744"/>
      <c r="BC23" s="744"/>
      <c r="BD23" s="744"/>
      <c r="BE23" s="744"/>
      <c r="BF23" s="738"/>
      <c r="BG23" s="642" t="s">
        <v>139</v>
      </c>
      <c r="BH23" s="643"/>
      <c r="BI23" s="643"/>
      <c r="BJ23" s="643"/>
      <c r="BK23" s="643"/>
      <c r="BL23" s="643"/>
      <c r="BM23" s="643"/>
      <c r="BN23" s="644"/>
      <c r="BO23" s="675" t="s">
        <v>130</v>
      </c>
      <c r="BP23" s="675"/>
      <c r="BQ23" s="675"/>
      <c r="BR23" s="675"/>
      <c r="BS23" s="648" t="s">
        <v>130</v>
      </c>
      <c r="BT23" s="643"/>
      <c r="BU23" s="643"/>
      <c r="BV23" s="643"/>
      <c r="BW23" s="643"/>
      <c r="BX23" s="643"/>
      <c r="BY23" s="643"/>
      <c r="BZ23" s="643"/>
      <c r="CA23" s="643"/>
      <c r="CB23" s="689"/>
      <c r="CD23" s="746" t="s">
        <v>221</v>
      </c>
      <c r="CE23" s="747"/>
      <c r="CF23" s="747"/>
      <c r="CG23" s="747"/>
      <c r="CH23" s="747"/>
      <c r="CI23" s="747"/>
      <c r="CJ23" s="747"/>
      <c r="CK23" s="747"/>
      <c r="CL23" s="747"/>
      <c r="CM23" s="747"/>
      <c r="CN23" s="747"/>
      <c r="CO23" s="747"/>
      <c r="CP23" s="747"/>
      <c r="CQ23" s="748"/>
      <c r="CR23" s="746" t="s">
        <v>283</v>
      </c>
      <c r="CS23" s="747"/>
      <c r="CT23" s="747"/>
      <c r="CU23" s="747"/>
      <c r="CV23" s="747"/>
      <c r="CW23" s="747"/>
      <c r="CX23" s="747"/>
      <c r="CY23" s="748"/>
      <c r="CZ23" s="746" t="s">
        <v>284</v>
      </c>
      <c r="DA23" s="747"/>
      <c r="DB23" s="747"/>
      <c r="DC23" s="748"/>
      <c r="DD23" s="746" t="s">
        <v>285</v>
      </c>
      <c r="DE23" s="747"/>
      <c r="DF23" s="747"/>
      <c r="DG23" s="747"/>
      <c r="DH23" s="747"/>
      <c r="DI23" s="747"/>
      <c r="DJ23" s="747"/>
      <c r="DK23" s="748"/>
      <c r="DL23" s="755" t="s">
        <v>286</v>
      </c>
      <c r="DM23" s="756"/>
      <c r="DN23" s="756"/>
      <c r="DO23" s="756"/>
      <c r="DP23" s="756"/>
      <c r="DQ23" s="756"/>
      <c r="DR23" s="756"/>
      <c r="DS23" s="756"/>
      <c r="DT23" s="756"/>
      <c r="DU23" s="756"/>
      <c r="DV23" s="757"/>
      <c r="DW23" s="746" t="s">
        <v>287</v>
      </c>
      <c r="DX23" s="747"/>
      <c r="DY23" s="747"/>
      <c r="DZ23" s="747"/>
      <c r="EA23" s="747"/>
      <c r="EB23" s="747"/>
      <c r="EC23" s="748"/>
    </row>
    <row r="24" spans="2:133" ht="11.25" customHeight="1" x14ac:dyDescent="0.15">
      <c r="B24" s="639" t="s">
        <v>288</v>
      </c>
      <c r="C24" s="640"/>
      <c r="D24" s="640"/>
      <c r="E24" s="640"/>
      <c r="F24" s="640"/>
      <c r="G24" s="640"/>
      <c r="H24" s="640"/>
      <c r="I24" s="640"/>
      <c r="J24" s="640"/>
      <c r="K24" s="640"/>
      <c r="L24" s="640"/>
      <c r="M24" s="640"/>
      <c r="N24" s="640"/>
      <c r="O24" s="640"/>
      <c r="P24" s="640"/>
      <c r="Q24" s="641"/>
      <c r="R24" s="642">
        <v>893468</v>
      </c>
      <c r="S24" s="643"/>
      <c r="T24" s="643"/>
      <c r="U24" s="643"/>
      <c r="V24" s="643"/>
      <c r="W24" s="643"/>
      <c r="X24" s="643"/>
      <c r="Y24" s="644"/>
      <c r="Z24" s="675">
        <v>2.9</v>
      </c>
      <c r="AA24" s="675"/>
      <c r="AB24" s="675"/>
      <c r="AC24" s="675"/>
      <c r="AD24" s="676" t="s">
        <v>130</v>
      </c>
      <c r="AE24" s="676"/>
      <c r="AF24" s="676"/>
      <c r="AG24" s="676"/>
      <c r="AH24" s="676"/>
      <c r="AI24" s="676"/>
      <c r="AJ24" s="676"/>
      <c r="AK24" s="676"/>
      <c r="AL24" s="645" t="s">
        <v>238</v>
      </c>
      <c r="AM24" s="646"/>
      <c r="AN24" s="646"/>
      <c r="AO24" s="677"/>
      <c r="AP24" s="736" t="s">
        <v>289</v>
      </c>
      <c r="AQ24" s="744"/>
      <c r="AR24" s="744"/>
      <c r="AS24" s="744"/>
      <c r="AT24" s="744"/>
      <c r="AU24" s="744"/>
      <c r="AV24" s="744"/>
      <c r="AW24" s="744"/>
      <c r="AX24" s="744"/>
      <c r="AY24" s="744"/>
      <c r="AZ24" s="744"/>
      <c r="BA24" s="744"/>
      <c r="BB24" s="744"/>
      <c r="BC24" s="744"/>
      <c r="BD24" s="744"/>
      <c r="BE24" s="744"/>
      <c r="BF24" s="738"/>
      <c r="BG24" s="642" t="s">
        <v>130</v>
      </c>
      <c r="BH24" s="643"/>
      <c r="BI24" s="643"/>
      <c r="BJ24" s="643"/>
      <c r="BK24" s="643"/>
      <c r="BL24" s="643"/>
      <c r="BM24" s="643"/>
      <c r="BN24" s="644"/>
      <c r="BO24" s="675" t="s">
        <v>238</v>
      </c>
      <c r="BP24" s="675"/>
      <c r="BQ24" s="675"/>
      <c r="BR24" s="675"/>
      <c r="BS24" s="648" t="s">
        <v>139</v>
      </c>
      <c r="BT24" s="643"/>
      <c r="BU24" s="643"/>
      <c r="BV24" s="643"/>
      <c r="BW24" s="643"/>
      <c r="BX24" s="643"/>
      <c r="BY24" s="643"/>
      <c r="BZ24" s="643"/>
      <c r="CA24" s="643"/>
      <c r="CB24" s="689"/>
      <c r="CD24" s="700" t="s">
        <v>290</v>
      </c>
      <c r="CE24" s="701"/>
      <c r="CF24" s="701"/>
      <c r="CG24" s="701"/>
      <c r="CH24" s="701"/>
      <c r="CI24" s="701"/>
      <c r="CJ24" s="701"/>
      <c r="CK24" s="701"/>
      <c r="CL24" s="701"/>
      <c r="CM24" s="701"/>
      <c r="CN24" s="701"/>
      <c r="CO24" s="701"/>
      <c r="CP24" s="701"/>
      <c r="CQ24" s="702"/>
      <c r="CR24" s="697">
        <v>11751245</v>
      </c>
      <c r="CS24" s="698"/>
      <c r="CT24" s="698"/>
      <c r="CU24" s="698"/>
      <c r="CV24" s="698"/>
      <c r="CW24" s="698"/>
      <c r="CX24" s="698"/>
      <c r="CY24" s="741"/>
      <c r="CZ24" s="742">
        <v>39.200000000000003</v>
      </c>
      <c r="DA24" s="713"/>
      <c r="DB24" s="713"/>
      <c r="DC24" s="745"/>
      <c r="DD24" s="740">
        <v>7745761</v>
      </c>
      <c r="DE24" s="698"/>
      <c r="DF24" s="698"/>
      <c r="DG24" s="698"/>
      <c r="DH24" s="698"/>
      <c r="DI24" s="698"/>
      <c r="DJ24" s="698"/>
      <c r="DK24" s="741"/>
      <c r="DL24" s="740">
        <v>7516251</v>
      </c>
      <c r="DM24" s="698"/>
      <c r="DN24" s="698"/>
      <c r="DO24" s="698"/>
      <c r="DP24" s="698"/>
      <c r="DQ24" s="698"/>
      <c r="DR24" s="698"/>
      <c r="DS24" s="698"/>
      <c r="DT24" s="698"/>
      <c r="DU24" s="698"/>
      <c r="DV24" s="741"/>
      <c r="DW24" s="742">
        <v>54</v>
      </c>
      <c r="DX24" s="713"/>
      <c r="DY24" s="713"/>
      <c r="DZ24" s="713"/>
      <c r="EA24" s="713"/>
      <c r="EB24" s="713"/>
      <c r="EC24" s="743"/>
    </row>
    <row r="25" spans="2:133" ht="11.25" customHeight="1" x14ac:dyDescent="0.15">
      <c r="B25" s="639" t="s">
        <v>291</v>
      </c>
      <c r="C25" s="640"/>
      <c r="D25" s="640"/>
      <c r="E25" s="640"/>
      <c r="F25" s="640"/>
      <c r="G25" s="640"/>
      <c r="H25" s="640"/>
      <c r="I25" s="640"/>
      <c r="J25" s="640"/>
      <c r="K25" s="640"/>
      <c r="L25" s="640"/>
      <c r="M25" s="640"/>
      <c r="N25" s="640"/>
      <c r="O25" s="640"/>
      <c r="P25" s="640"/>
      <c r="Q25" s="641"/>
      <c r="R25" s="642" t="s">
        <v>139</v>
      </c>
      <c r="S25" s="643"/>
      <c r="T25" s="643"/>
      <c r="U25" s="643"/>
      <c r="V25" s="643"/>
      <c r="W25" s="643"/>
      <c r="X25" s="643"/>
      <c r="Y25" s="644"/>
      <c r="Z25" s="675" t="s">
        <v>130</v>
      </c>
      <c r="AA25" s="675"/>
      <c r="AB25" s="675"/>
      <c r="AC25" s="675"/>
      <c r="AD25" s="676" t="s">
        <v>130</v>
      </c>
      <c r="AE25" s="676"/>
      <c r="AF25" s="676"/>
      <c r="AG25" s="676"/>
      <c r="AH25" s="676"/>
      <c r="AI25" s="676"/>
      <c r="AJ25" s="676"/>
      <c r="AK25" s="676"/>
      <c r="AL25" s="645" t="s">
        <v>139</v>
      </c>
      <c r="AM25" s="646"/>
      <c r="AN25" s="646"/>
      <c r="AO25" s="677"/>
      <c r="AP25" s="736" t="s">
        <v>292</v>
      </c>
      <c r="AQ25" s="744"/>
      <c r="AR25" s="744"/>
      <c r="AS25" s="744"/>
      <c r="AT25" s="744"/>
      <c r="AU25" s="744"/>
      <c r="AV25" s="744"/>
      <c r="AW25" s="744"/>
      <c r="AX25" s="744"/>
      <c r="AY25" s="744"/>
      <c r="AZ25" s="744"/>
      <c r="BA25" s="744"/>
      <c r="BB25" s="744"/>
      <c r="BC25" s="744"/>
      <c r="BD25" s="744"/>
      <c r="BE25" s="744"/>
      <c r="BF25" s="738"/>
      <c r="BG25" s="642" t="s">
        <v>130</v>
      </c>
      <c r="BH25" s="643"/>
      <c r="BI25" s="643"/>
      <c r="BJ25" s="643"/>
      <c r="BK25" s="643"/>
      <c r="BL25" s="643"/>
      <c r="BM25" s="643"/>
      <c r="BN25" s="644"/>
      <c r="BO25" s="675" t="s">
        <v>238</v>
      </c>
      <c r="BP25" s="675"/>
      <c r="BQ25" s="675"/>
      <c r="BR25" s="675"/>
      <c r="BS25" s="648" t="s">
        <v>139</v>
      </c>
      <c r="BT25" s="643"/>
      <c r="BU25" s="643"/>
      <c r="BV25" s="643"/>
      <c r="BW25" s="643"/>
      <c r="BX25" s="643"/>
      <c r="BY25" s="643"/>
      <c r="BZ25" s="643"/>
      <c r="CA25" s="643"/>
      <c r="CB25" s="689"/>
      <c r="CD25" s="681" t="s">
        <v>293</v>
      </c>
      <c r="CE25" s="682"/>
      <c r="CF25" s="682"/>
      <c r="CG25" s="682"/>
      <c r="CH25" s="682"/>
      <c r="CI25" s="682"/>
      <c r="CJ25" s="682"/>
      <c r="CK25" s="682"/>
      <c r="CL25" s="682"/>
      <c r="CM25" s="682"/>
      <c r="CN25" s="682"/>
      <c r="CO25" s="682"/>
      <c r="CP25" s="682"/>
      <c r="CQ25" s="683"/>
      <c r="CR25" s="642">
        <v>4686145</v>
      </c>
      <c r="CS25" s="661"/>
      <c r="CT25" s="661"/>
      <c r="CU25" s="661"/>
      <c r="CV25" s="661"/>
      <c r="CW25" s="661"/>
      <c r="CX25" s="661"/>
      <c r="CY25" s="662"/>
      <c r="CZ25" s="645">
        <v>15.6</v>
      </c>
      <c r="DA25" s="663"/>
      <c r="DB25" s="663"/>
      <c r="DC25" s="664"/>
      <c r="DD25" s="648">
        <v>4179046</v>
      </c>
      <c r="DE25" s="661"/>
      <c r="DF25" s="661"/>
      <c r="DG25" s="661"/>
      <c r="DH25" s="661"/>
      <c r="DI25" s="661"/>
      <c r="DJ25" s="661"/>
      <c r="DK25" s="662"/>
      <c r="DL25" s="648">
        <v>4103520</v>
      </c>
      <c r="DM25" s="661"/>
      <c r="DN25" s="661"/>
      <c r="DO25" s="661"/>
      <c r="DP25" s="661"/>
      <c r="DQ25" s="661"/>
      <c r="DR25" s="661"/>
      <c r="DS25" s="661"/>
      <c r="DT25" s="661"/>
      <c r="DU25" s="661"/>
      <c r="DV25" s="662"/>
      <c r="DW25" s="645">
        <v>29.5</v>
      </c>
      <c r="DX25" s="663"/>
      <c r="DY25" s="663"/>
      <c r="DZ25" s="663"/>
      <c r="EA25" s="663"/>
      <c r="EB25" s="663"/>
      <c r="EC25" s="684"/>
    </row>
    <row r="26" spans="2:133" ht="11.25" customHeight="1" x14ac:dyDescent="0.15">
      <c r="B26" s="639" t="s">
        <v>294</v>
      </c>
      <c r="C26" s="640"/>
      <c r="D26" s="640"/>
      <c r="E26" s="640"/>
      <c r="F26" s="640"/>
      <c r="G26" s="640"/>
      <c r="H26" s="640"/>
      <c r="I26" s="640"/>
      <c r="J26" s="640"/>
      <c r="K26" s="640"/>
      <c r="L26" s="640"/>
      <c r="M26" s="640"/>
      <c r="N26" s="640"/>
      <c r="O26" s="640"/>
      <c r="P26" s="640"/>
      <c r="Q26" s="641"/>
      <c r="R26" s="642">
        <v>13806633</v>
      </c>
      <c r="S26" s="643"/>
      <c r="T26" s="643"/>
      <c r="U26" s="643"/>
      <c r="V26" s="643"/>
      <c r="W26" s="643"/>
      <c r="X26" s="643"/>
      <c r="Y26" s="644"/>
      <c r="Z26" s="675">
        <v>45.5</v>
      </c>
      <c r="AA26" s="675"/>
      <c r="AB26" s="675"/>
      <c r="AC26" s="675"/>
      <c r="AD26" s="676">
        <v>12913165</v>
      </c>
      <c r="AE26" s="676"/>
      <c r="AF26" s="676"/>
      <c r="AG26" s="676"/>
      <c r="AH26" s="676"/>
      <c r="AI26" s="676"/>
      <c r="AJ26" s="676"/>
      <c r="AK26" s="676"/>
      <c r="AL26" s="645">
        <v>99.6</v>
      </c>
      <c r="AM26" s="646"/>
      <c r="AN26" s="646"/>
      <c r="AO26" s="677"/>
      <c r="AP26" s="736" t="s">
        <v>295</v>
      </c>
      <c r="AQ26" s="737"/>
      <c r="AR26" s="737"/>
      <c r="AS26" s="737"/>
      <c r="AT26" s="737"/>
      <c r="AU26" s="737"/>
      <c r="AV26" s="737"/>
      <c r="AW26" s="737"/>
      <c r="AX26" s="737"/>
      <c r="AY26" s="737"/>
      <c r="AZ26" s="737"/>
      <c r="BA26" s="737"/>
      <c r="BB26" s="737"/>
      <c r="BC26" s="737"/>
      <c r="BD26" s="737"/>
      <c r="BE26" s="737"/>
      <c r="BF26" s="738"/>
      <c r="BG26" s="642" t="s">
        <v>130</v>
      </c>
      <c r="BH26" s="643"/>
      <c r="BI26" s="643"/>
      <c r="BJ26" s="643"/>
      <c r="BK26" s="643"/>
      <c r="BL26" s="643"/>
      <c r="BM26" s="643"/>
      <c r="BN26" s="644"/>
      <c r="BO26" s="675" t="s">
        <v>130</v>
      </c>
      <c r="BP26" s="675"/>
      <c r="BQ26" s="675"/>
      <c r="BR26" s="675"/>
      <c r="BS26" s="648" t="s">
        <v>238</v>
      </c>
      <c r="BT26" s="643"/>
      <c r="BU26" s="643"/>
      <c r="BV26" s="643"/>
      <c r="BW26" s="643"/>
      <c r="BX26" s="643"/>
      <c r="BY26" s="643"/>
      <c r="BZ26" s="643"/>
      <c r="CA26" s="643"/>
      <c r="CB26" s="689"/>
      <c r="CD26" s="681" t="s">
        <v>296</v>
      </c>
      <c r="CE26" s="682"/>
      <c r="CF26" s="682"/>
      <c r="CG26" s="682"/>
      <c r="CH26" s="682"/>
      <c r="CI26" s="682"/>
      <c r="CJ26" s="682"/>
      <c r="CK26" s="682"/>
      <c r="CL26" s="682"/>
      <c r="CM26" s="682"/>
      <c r="CN26" s="682"/>
      <c r="CO26" s="682"/>
      <c r="CP26" s="682"/>
      <c r="CQ26" s="683"/>
      <c r="CR26" s="642">
        <v>3136505</v>
      </c>
      <c r="CS26" s="643"/>
      <c r="CT26" s="643"/>
      <c r="CU26" s="643"/>
      <c r="CV26" s="643"/>
      <c r="CW26" s="643"/>
      <c r="CX26" s="643"/>
      <c r="CY26" s="644"/>
      <c r="CZ26" s="645">
        <v>10.5</v>
      </c>
      <c r="DA26" s="663"/>
      <c r="DB26" s="663"/>
      <c r="DC26" s="664"/>
      <c r="DD26" s="648">
        <v>2755014</v>
      </c>
      <c r="DE26" s="643"/>
      <c r="DF26" s="643"/>
      <c r="DG26" s="643"/>
      <c r="DH26" s="643"/>
      <c r="DI26" s="643"/>
      <c r="DJ26" s="643"/>
      <c r="DK26" s="644"/>
      <c r="DL26" s="648" t="s">
        <v>130</v>
      </c>
      <c r="DM26" s="643"/>
      <c r="DN26" s="643"/>
      <c r="DO26" s="643"/>
      <c r="DP26" s="643"/>
      <c r="DQ26" s="643"/>
      <c r="DR26" s="643"/>
      <c r="DS26" s="643"/>
      <c r="DT26" s="643"/>
      <c r="DU26" s="643"/>
      <c r="DV26" s="644"/>
      <c r="DW26" s="645" t="s">
        <v>130</v>
      </c>
      <c r="DX26" s="663"/>
      <c r="DY26" s="663"/>
      <c r="DZ26" s="663"/>
      <c r="EA26" s="663"/>
      <c r="EB26" s="663"/>
      <c r="EC26" s="684"/>
    </row>
    <row r="27" spans="2:133" ht="11.25" customHeight="1" x14ac:dyDescent="0.15">
      <c r="B27" s="639" t="s">
        <v>297</v>
      </c>
      <c r="C27" s="640"/>
      <c r="D27" s="640"/>
      <c r="E27" s="640"/>
      <c r="F27" s="640"/>
      <c r="G27" s="640"/>
      <c r="H27" s="640"/>
      <c r="I27" s="640"/>
      <c r="J27" s="640"/>
      <c r="K27" s="640"/>
      <c r="L27" s="640"/>
      <c r="M27" s="640"/>
      <c r="N27" s="640"/>
      <c r="O27" s="640"/>
      <c r="P27" s="640"/>
      <c r="Q27" s="641"/>
      <c r="R27" s="642">
        <v>10365</v>
      </c>
      <c r="S27" s="643"/>
      <c r="T27" s="643"/>
      <c r="U27" s="643"/>
      <c r="V27" s="643"/>
      <c r="W27" s="643"/>
      <c r="X27" s="643"/>
      <c r="Y27" s="644"/>
      <c r="Z27" s="675">
        <v>0</v>
      </c>
      <c r="AA27" s="675"/>
      <c r="AB27" s="675"/>
      <c r="AC27" s="675"/>
      <c r="AD27" s="676">
        <v>10365</v>
      </c>
      <c r="AE27" s="676"/>
      <c r="AF27" s="676"/>
      <c r="AG27" s="676"/>
      <c r="AH27" s="676"/>
      <c r="AI27" s="676"/>
      <c r="AJ27" s="676"/>
      <c r="AK27" s="676"/>
      <c r="AL27" s="645">
        <v>0.1</v>
      </c>
      <c r="AM27" s="646"/>
      <c r="AN27" s="646"/>
      <c r="AO27" s="677"/>
      <c r="AP27" s="639" t="s">
        <v>298</v>
      </c>
      <c r="AQ27" s="640"/>
      <c r="AR27" s="640"/>
      <c r="AS27" s="640"/>
      <c r="AT27" s="640"/>
      <c r="AU27" s="640"/>
      <c r="AV27" s="640"/>
      <c r="AW27" s="640"/>
      <c r="AX27" s="640"/>
      <c r="AY27" s="640"/>
      <c r="AZ27" s="640"/>
      <c r="BA27" s="640"/>
      <c r="BB27" s="640"/>
      <c r="BC27" s="640"/>
      <c r="BD27" s="640"/>
      <c r="BE27" s="640"/>
      <c r="BF27" s="641"/>
      <c r="BG27" s="642">
        <v>9475954</v>
      </c>
      <c r="BH27" s="643"/>
      <c r="BI27" s="643"/>
      <c r="BJ27" s="643"/>
      <c r="BK27" s="643"/>
      <c r="BL27" s="643"/>
      <c r="BM27" s="643"/>
      <c r="BN27" s="644"/>
      <c r="BO27" s="675">
        <v>100</v>
      </c>
      <c r="BP27" s="675"/>
      <c r="BQ27" s="675"/>
      <c r="BR27" s="675"/>
      <c r="BS27" s="648">
        <v>139096</v>
      </c>
      <c r="BT27" s="643"/>
      <c r="BU27" s="643"/>
      <c r="BV27" s="643"/>
      <c r="BW27" s="643"/>
      <c r="BX27" s="643"/>
      <c r="BY27" s="643"/>
      <c r="BZ27" s="643"/>
      <c r="CA27" s="643"/>
      <c r="CB27" s="689"/>
      <c r="CD27" s="681" t="s">
        <v>299</v>
      </c>
      <c r="CE27" s="682"/>
      <c r="CF27" s="682"/>
      <c r="CG27" s="682"/>
      <c r="CH27" s="682"/>
      <c r="CI27" s="682"/>
      <c r="CJ27" s="682"/>
      <c r="CK27" s="682"/>
      <c r="CL27" s="682"/>
      <c r="CM27" s="682"/>
      <c r="CN27" s="682"/>
      <c r="CO27" s="682"/>
      <c r="CP27" s="682"/>
      <c r="CQ27" s="683"/>
      <c r="CR27" s="642">
        <v>5143544</v>
      </c>
      <c r="CS27" s="661"/>
      <c r="CT27" s="661"/>
      <c r="CU27" s="661"/>
      <c r="CV27" s="661"/>
      <c r="CW27" s="661"/>
      <c r="CX27" s="661"/>
      <c r="CY27" s="662"/>
      <c r="CZ27" s="645">
        <v>17.2</v>
      </c>
      <c r="DA27" s="663"/>
      <c r="DB27" s="663"/>
      <c r="DC27" s="664"/>
      <c r="DD27" s="648">
        <v>1645159</v>
      </c>
      <c r="DE27" s="661"/>
      <c r="DF27" s="661"/>
      <c r="DG27" s="661"/>
      <c r="DH27" s="661"/>
      <c r="DI27" s="661"/>
      <c r="DJ27" s="661"/>
      <c r="DK27" s="662"/>
      <c r="DL27" s="648">
        <v>1491175</v>
      </c>
      <c r="DM27" s="661"/>
      <c r="DN27" s="661"/>
      <c r="DO27" s="661"/>
      <c r="DP27" s="661"/>
      <c r="DQ27" s="661"/>
      <c r="DR27" s="661"/>
      <c r="DS27" s="661"/>
      <c r="DT27" s="661"/>
      <c r="DU27" s="661"/>
      <c r="DV27" s="662"/>
      <c r="DW27" s="645">
        <v>10.7</v>
      </c>
      <c r="DX27" s="663"/>
      <c r="DY27" s="663"/>
      <c r="DZ27" s="663"/>
      <c r="EA27" s="663"/>
      <c r="EB27" s="663"/>
      <c r="EC27" s="684"/>
    </row>
    <row r="28" spans="2:133" ht="11.25" customHeight="1" x14ac:dyDescent="0.15">
      <c r="B28" s="639" t="s">
        <v>300</v>
      </c>
      <c r="C28" s="640"/>
      <c r="D28" s="640"/>
      <c r="E28" s="640"/>
      <c r="F28" s="640"/>
      <c r="G28" s="640"/>
      <c r="H28" s="640"/>
      <c r="I28" s="640"/>
      <c r="J28" s="640"/>
      <c r="K28" s="640"/>
      <c r="L28" s="640"/>
      <c r="M28" s="640"/>
      <c r="N28" s="640"/>
      <c r="O28" s="640"/>
      <c r="P28" s="640"/>
      <c r="Q28" s="641"/>
      <c r="R28" s="642">
        <v>544115</v>
      </c>
      <c r="S28" s="643"/>
      <c r="T28" s="643"/>
      <c r="U28" s="643"/>
      <c r="V28" s="643"/>
      <c r="W28" s="643"/>
      <c r="X28" s="643"/>
      <c r="Y28" s="644"/>
      <c r="Z28" s="675">
        <v>1.8</v>
      </c>
      <c r="AA28" s="675"/>
      <c r="AB28" s="675"/>
      <c r="AC28" s="675"/>
      <c r="AD28" s="676" t="s">
        <v>238</v>
      </c>
      <c r="AE28" s="676"/>
      <c r="AF28" s="676"/>
      <c r="AG28" s="676"/>
      <c r="AH28" s="676"/>
      <c r="AI28" s="676"/>
      <c r="AJ28" s="676"/>
      <c r="AK28" s="676"/>
      <c r="AL28" s="645" t="s">
        <v>130</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301</v>
      </c>
      <c r="CE28" s="682"/>
      <c r="CF28" s="682"/>
      <c r="CG28" s="682"/>
      <c r="CH28" s="682"/>
      <c r="CI28" s="682"/>
      <c r="CJ28" s="682"/>
      <c r="CK28" s="682"/>
      <c r="CL28" s="682"/>
      <c r="CM28" s="682"/>
      <c r="CN28" s="682"/>
      <c r="CO28" s="682"/>
      <c r="CP28" s="682"/>
      <c r="CQ28" s="683"/>
      <c r="CR28" s="642">
        <v>1921556</v>
      </c>
      <c r="CS28" s="643"/>
      <c r="CT28" s="643"/>
      <c r="CU28" s="643"/>
      <c r="CV28" s="643"/>
      <c r="CW28" s="643"/>
      <c r="CX28" s="643"/>
      <c r="CY28" s="644"/>
      <c r="CZ28" s="645">
        <v>6.4</v>
      </c>
      <c r="DA28" s="663"/>
      <c r="DB28" s="663"/>
      <c r="DC28" s="664"/>
      <c r="DD28" s="648">
        <v>1921556</v>
      </c>
      <c r="DE28" s="643"/>
      <c r="DF28" s="643"/>
      <c r="DG28" s="643"/>
      <c r="DH28" s="643"/>
      <c r="DI28" s="643"/>
      <c r="DJ28" s="643"/>
      <c r="DK28" s="644"/>
      <c r="DL28" s="648">
        <v>1921556</v>
      </c>
      <c r="DM28" s="643"/>
      <c r="DN28" s="643"/>
      <c r="DO28" s="643"/>
      <c r="DP28" s="643"/>
      <c r="DQ28" s="643"/>
      <c r="DR28" s="643"/>
      <c r="DS28" s="643"/>
      <c r="DT28" s="643"/>
      <c r="DU28" s="643"/>
      <c r="DV28" s="644"/>
      <c r="DW28" s="645">
        <v>13.8</v>
      </c>
      <c r="DX28" s="663"/>
      <c r="DY28" s="663"/>
      <c r="DZ28" s="663"/>
      <c r="EA28" s="663"/>
      <c r="EB28" s="663"/>
      <c r="EC28" s="684"/>
    </row>
    <row r="29" spans="2:133" ht="11.25" customHeight="1" x14ac:dyDescent="0.15">
      <c r="B29" s="639" t="s">
        <v>302</v>
      </c>
      <c r="C29" s="640"/>
      <c r="D29" s="640"/>
      <c r="E29" s="640"/>
      <c r="F29" s="640"/>
      <c r="G29" s="640"/>
      <c r="H29" s="640"/>
      <c r="I29" s="640"/>
      <c r="J29" s="640"/>
      <c r="K29" s="640"/>
      <c r="L29" s="640"/>
      <c r="M29" s="640"/>
      <c r="N29" s="640"/>
      <c r="O29" s="640"/>
      <c r="P29" s="640"/>
      <c r="Q29" s="641"/>
      <c r="R29" s="642">
        <v>317203</v>
      </c>
      <c r="S29" s="643"/>
      <c r="T29" s="643"/>
      <c r="U29" s="643"/>
      <c r="V29" s="643"/>
      <c r="W29" s="643"/>
      <c r="X29" s="643"/>
      <c r="Y29" s="644"/>
      <c r="Z29" s="675">
        <v>1</v>
      </c>
      <c r="AA29" s="675"/>
      <c r="AB29" s="675"/>
      <c r="AC29" s="675"/>
      <c r="AD29" s="676">
        <v>30494</v>
      </c>
      <c r="AE29" s="676"/>
      <c r="AF29" s="676"/>
      <c r="AG29" s="676"/>
      <c r="AH29" s="676"/>
      <c r="AI29" s="676"/>
      <c r="AJ29" s="676"/>
      <c r="AK29" s="676"/>
      <c r="AL29" s="645">
        <v>0.2</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303</v>
      </c>
      <c r="CE29" s="728"/>
      <c r="CF29" s="681" t="s">
        <v>70</v>
      </c>
      <c r="CG29" s="682"/>
      <c r="CH29" s="682"/>
      <c r="CI29" s="682"/>
      <c r="CJ29" s="682"/>
      <c r="CK29" s="682"/>
      <c r="CL29" s="682"/>
      <c r="CM29" s="682"/>
      <c r="CN29" s="682"/>
      <c r="CO29" s="682"/>
      <c r="CP29" s="682"/>
      <c r="CQ29" s="683"/>
      <c r="CR29" s="642">
        <v>1921222</v>
      </c>
      <c r="CS29" s="661"/>
      <c r="CT29" s="661"/>
      <c r="CU29" s="661"/>
      <c r="CV29" s="661"/>
      <c r="CW29" s="661"/>
      <c r="CX29" s="661"/>
      <c r="CY29" s="662"/>
      <c r="CZ29" s="645">
        <v>6.4</v>
      </c>
      <c r="DA29" s="663"/>
      <c r="DB29" s="663"/>
      <c r="DC29" s="664"/>
      <c r="DD29" s="648">
        <v>1921222</v>
      </c>
      <c r="DE29" s="661"/>
      <c r="DF29" s="661"/>
      <c r="DG29" s="661"/>
      <c r="DH29" s="661"/>
      <c r="DI29" s="661"/>
      <c r="DJ29" s="661"/>
      <c r="DK29" s="662"/>
      <c r="DL29" s="648">
        <v>1921222</v>
      </c>
      <c r="DM29" s="661"/>
      <c r="DN29" s="661"/>
      <c r="DO29" s="661"/>
      <c r="DP29" s="661"/>
      <c r="DQ29" s="661"/>
      <c r="DR29" s="661"/>
      <c r="DS29" s="661"/>
      <c r="DT29" s="661"/>
      <c r="DU29" s="661"/>
      <c r="DV29" s="662"/>
      <c r="DW29" s="645">
        <v>13.8</v>
      </c>
      <c r="DX29" s="663"/>
      <c r="DY29" s="663"/>
      <c r="DZ29" s="663"/>
      <c r="EA29" s="663"/>
      <c r="EB29" s="663"/>
      <c r="EC29" s="684"/>
    </row>
    <row r="30" spans="2:133" ht="11.25" customHeight="1" x14ac:dyDescent="0.15">
      <c r="B30" s="639" t="s">
        <v>304</v>
      </c>
      <c r="C30" s="640"/>
      <c r="D30" s="640"/>
      <c r="E30" s="640"/>
      <c r="F30" s="640"/>
      <c r="G30" s="640"/>
      <c r="H30" s="640"/>
      <c r="I30" s="640"/>
      <c r="J30" s="640"/>
      <c r="K30" s="640"/>
      <c r="L30" s="640"/>
      <c r="M30" s="640"/>
      <c r="N30" s="640"/>
      <c r="O30" s="640"/>
      <c r="P30" s="640"/>
      <c r="Q30" s="641"/>
      <c r="R30" s="642">
        <v>187020</v>
      </c>
      <c r="S30" s="643"/>
      <c r="T30" s="643"/>
      <c r="U30" s="643"/>
      <c r="V30" s="643"/>
      <c r="W30" s="643"/>
      <c r="X30" s="643"/>
      <c r="Y30" s="644"/>
      <c r="Z30" s="675">
        <v>0.6</v>
      </c>
      <c r="AA30" s="675"/>
      <c r="AB30" s="675"/>
      <c r="AC30" s="675"/>
      <c r="AD30" s="676" t="s">
        <v>130</v>
      </c>
      <c r="AE30" s="676"/>
      <c r="AF30" s="676"/>
      <c r="AG30" s="676"/>
      <c r="AH30" s="676"/>
      <c r="AI30" s="676"/>
      <c r="AJ30" s="676"/>
      <c r="AK30" s="676"/>
      <c r="AL30" s="645" t="s">
        <v>130</v>
      </c>
      <c r="AM30" s="646"/>
      <c r="AN30" s="646"/>
      <c r="AO30" s="677"/>
      <c r="AP30" s="703" t="s">
        <v>221</v>
      </c>
      <c r="AQ30" s="704"/>
      <c r="AR30" s="704"/>
      <c r="AS30" s="704"/>
      <c r="AT30" s="704"/>
      <c r="AU30" s="704"/>
      <c r="AV30" s="704"/>
      <c r="AW30" s="704"/>
      <c r="AX30" s="704"/>
      <c r="AY30" s="704"/>
      <c r="AZ30" s="704"/>
      <c r="BA30" s="704"/>
      <c r="BB30" s="704"/>
      <c r="BC30" s="704"/>
      <c r="BD30" s="704"/>
      <c r="BE30" s="704"/>
      <c r="BF30" s="705"/>
      <c r="BG30" s="703" t="s">
        <v>305</v>
      </c>
      <c r="BH30" s="716"/>
      <c r="BI30" s="716"/>
      <c r="BJ30" s="716"/>
      <c r="BK30" s="716"/>
      <c r="BL30" s="716"/>
      <c r="BM30" s="716"/>
      <c r="BN30" s="716"/>
      <c r="BO30" s="716"/>
      <c r="BP30" s="716"/>
      <c r="BQ30" s="717"/>
      <c r="BR30" s="703" t="s">
        <v>306</v>
      </c>
      <c r="BS30" s="716"/>
      <c r="BT30" s="716"/>
      <c r="BU30" s="716"/>
      <c r="BV30" s="716"/>
      <c r="BW30" s="716"/>
      <c r="BX30" s="716"/>
      <c r="BY30" s="716"/>
      <c r="BZ30" s="716"/>
      <c r="CA30" s="716"/>
      <c r="CB30" s="717"/>
      <c r="CD30" s="729"/>
      <c r="CE30" s="730"/>
      <c r="CF30" s="681" t="s">
        <v>307</v>
      </c>
      <c r="CG30" s="682"/>
      <c r="CH30" s="682"/>
      <c r="CI30" s="682"/>
      <c r="CJ30" s="682"/>
      <c r="CK30" s="682"/>
      <c r="CL30" s="682"/>
      <c r="CM30" s="682"/>
      <c r="CN30" s="682"/>
      <c r="CO30" s="682"/>
      <c r="CP30" s="682"/>
      <c r="CQ30" s="683"/>
      <c r="CR30" s="642">
        <v>1812987</v>
      </c>
      <c r="CS30" s="643"/>
      <c r="CT30" s="643"/>
      <c r="CU30" s="643"/>
      <c r="CV30" s="643"/>
      <c r="CW30" s="643"/>
      <c r="CX30" s="643"/>
      <c r="CY30" s="644"/>
      <c r="CZ30" s="645">
        <v>6.1</v>
      </c>
      <c r="DA30" s="663"/>
      <c r="DB30" s="663"/>
      <c r="DC30" s="664"/>
      <c r="DD30" s="648">
        <v>1812987</v>
      </c>
      <c r="DE30" s="643"/>
      <c r="DF30" s="643"/>
      <c r="DG30" s="643"/>
      <c r="DH30" s="643"/>
      <c r="DI30" s="643"/>
      <c r="DJ30" s="643"/>
      <c r="DK30" s="644"/>
      <c r="DL30" s="648">
        <v>1812987</v>
      </c>
      <c r="DM30" s="643"/>
      <c r="DN30" s="643"/>
      <c r="DO30" s="643"/>
      <c r="DP30" s="643"/>
      <c r="DQ30" s="643"/>
      <c r="DR30" s="643"/>
      <c r="DS30" s="643"/>
      <c r="DT30" s="643"/>
      <c r="DU30" s="643"/>
      <c r="DV30" s="644"/>
      <c r="DW30" s="645">
        <v>13</v>
      </c>
      <c r="DX30" s="663"/>
      <c r="DY30" s="663"/>
      <c r="DZ30" s="663"/>
      <c r="EA30" s="663"/>
      <c r="EB30" s="663"/>
      <c r="EC30" s="684"/>
    </row>
    <row r="31" spans="2:133" ht="11.25" customHeight="1" x14ac:dyDescent="0.15">
      <c r="B31" s="639" t="s">
        <v>308</v>
      </c>
      <c r="C31" s="640"/>
      <c r="D31" s="640"/>
      <c r="E31" s="640"/>
      <c r="F31" s="640"/>
      <c r="G31" s="640"/>
      <c r="H31" s="640"/>
      <c r="I31" s="640"/>
      <c r="J31" s="640"/>
      <c r="K31" s="640"/>
      <c r="L31" s="640"/>
      <c r="M31" s="640"/>
      <c r="N31" s="640"/>
      <c r="O31" s="640"/>
      <c r="P31" s="640"/>
      <c r="Q31" s="641"/>
      <c r="R31" s="642">
        <v>9410009</v>
      </c>
      <c r="S31" s="643"/>
      <c r="T31" s="643"/>
      <c r="U31" s="643"/>
      <c r="V31" s="643"/>
      <c r="W31" s="643"/>
      <c r="X31" s="643"/>
      <c r="Y31" s="644"/>
      <c r="Z31" s="675">
        <v>31</v>
      </c>
      <c r="AA31" s="675"/>
      <c r="AB31" s="675"/>
      <c r="AC31" s="675"/>
      <c r="AD31" s="676" t="s">
        <v>139</v>
      </c>
      <c r="AE31" s="676"/>
      <c r="AF31" s="676"/>
      <c r="AG31" s="676"/>
      <c r="AH31" s="676"/>
      <c r="AI31" s="676"/>
      <c r="AJ31" s="676"/>
      <c r="AK31" s="676"/>
      <c r="AL31" s="645" t="s">
        <v>130</v>
      </c>
      <c r="AM31" s="646"/>
      <c r="AN31" s="646"/>
      <c r="AO31" s="677"/>
      <c r="AP31" s="718" t="s">
        <v>309</v>
      </c>
      <c r="AQ31" s="719"/>
      <c r="AR31" s="719"/>
      <c r="AS31" s="719"/>
      <c r="AT31" s="724" t="s">
        <v>310</v>
      </c>
      <c r="AU31" s="231"/>
      <c r="AV31" s="231"/>
      <c r="AW31" s="231"/>
      <c r="AX31" s="708" t="s">
        <v>188</v>
      </c>
      <c r="AY31" s="709"/>
      <c r="AZ31" s="709"/>
      <c r="BA31" s="709"/>
      <c r="BB31" s="709"/>
      <c r="BC31" s="709"/>
      <c r="BD31" s="709"/>
      <c r="BE31" s="709"/>
      <c r="BF31" s="710"/>
      <c r="BG31" s="711">
        <v>98.4</v>
      </c>
      <c r="BH31" s="712"/>
      <c r="BI31" s="712"/>
      <c r="BJ31" s="712"/>
      <c r="BK31" s="712"/>
      <c r="BL31" s="712"/>
      <c r="BM31" s="713">
        <v>95.5</v>
      </c>
      <c r="BN31" s="712"/>
      <c r="BO31" s="712"/>
      <c r="BP31" s="712"/>
      <c r="BQ31" s="714"/>
      <c r="BR31" s="711">
        <v>99.2</v>
      </c>
      <c r="BS31" s="712"/>
      <c r="BT31" s="712"/>
      <c r="BU31" s="712"/>
      <c r="BV31" s="712"/>
      <c r="BW31" s="712"/>
      <c r="BX31" s="713">
        <v>96</v>
      </c>
      <c r="BY31" s="712"/>
      <c r="BZ31" s="712"/>
      <c r="CA31" s="712"/>
      <c r="CB31" s="714"/>
      <c r="CD31" s="729"/>
      <c r="CE31" s="730"/>
      <c r="CF31" s="681" t="s">
        <v>311</v>
      </c>
      <c r="CG31" s="682"/>
      <c r="CH31" s="682"/>
      <c r="CI31" s="682"/>
      <c r="CJ31" s="682"/>
      <c r="CK31" s="682"/>
      <c r="CL31" s="682"/>
      <c r="CM31" s="682"/>
      <c r="CN31" s="682"/>
      <c r="CO31" s="682"/>
      <c r="CP31" s="682"/>
      <c r="CQ31" s="683"/>
      <c r="CR31" s="642">
        <v>108235</v>
      </c>
      <c r="CS31" s="661"/>
      <c r="CT31" s="661"/>
      <c r="CU31" s="661"/>
      <c r="CV31" s="661"/>
      <c r="CW31" s="661"/>
      <c r="CX31" s="661"/>
      <c r="CY31" s="662"/>
      <c r="CZ31" s="645">
        <v>0.4</v>
      </c>
      <c r="DA31" s="663"/>
      <c r="DB31" s="663"/>
      <c r="DC31" s="664"/>
      <c r="DD31" s="648">
        <v>108235</v>
      </c>
      <c r="DE31" s="661"/>
      <c r="DF31" s="661"/>
      <c r="DG31" s="661"/>
      <c r="DH31" s="661"/>
      <c r="DI31" s="661"/>
      <c r="DJ31" s="661"/>
      <c r="DK31" s="662"/>
      <c r="DL31" s="648">
        <v>108235</v>
      </c>
      <c r="DM31" s="661"/>
      <c r="DN31" s="661"/>
      <c r="DO31" s="661"/>
      <c r="DP31" s="661"/>
      <c r="DQ31" s="661"/>
      <c r="DR31" s="661"/>
      <c r="DS31" s="661"/>
      <c r="DT31" s="661"/>
      <c r="DU31" s="661"/>
      <c r="DV31" s="662"/>
      <c r="DW31" s="645">
        <v>0.8</v>
      </c>
      <c r="DX31" s="663"/>
      <c r="DY31" s="663"/>
      <c r="DZ31" s="663"/>
      <c r="EA31" s="663"/>
      <c r="EB31" s="663"/>
      <c r="EC31" s="684"/>
    </row>
    <row r="32" spans="2:133" ht="11.25" customHeight="1" x14ac:dyDescent="0.15">
      <c r="B32" s="733" t="s">
        <v>312</v>
      </c>
      <c r="C32" s="734"/>
      <c r="D32" s="734"/>
      <c r="E32" s="734"/>
      <c r="F32" s="734"/>
      <c r="G32" s="734"/>
      <c r="H32" s="734"/>
      <c r="I32" s="734"/>
      <c r="J32" s="734"/>
      <c r="K32" s="734"/>
      <c r="L32" s="734"/>
      <c r="M32" s="734"/>
      <c r="N32" s="734"/>
      <c r="O32" s="734"/>
      <c r="P32" s="734"/>
      <c r="Q32" s="735"/>
      <c r="R32" s="642">
        <v>1271</v>
      </c>
      <c r="S32" s="643"/>
      <c r="T32" s="643"/>
      <c r="U32" s="643"/>
      <c r="V32" s="643"/>
      <c r="W32" s="643"/>
      <c r="X32" s="643"/>
      <c r="Y32" s="644"/>
      <c r="Z32" s="675">
        <v>0</v>
      </c>
      <c r="AA32" s="675"/>
      <c r="AB32" s="675"/>
      <c r="AC32" s="675"/>
      <c r="AD32" s="676">
        <v>1271</v>
      </c>
      <c r="AE32" s="676"/>
      <c r="AF32" s="676"/>
      <c r="AG32" s="676"/>
      <c r="AH32" s="676"/>
      <c r="AI32" s="676"/>
      <c r="AJ32" s="676"/>
      <c r="AK32" s="676"/>
      <c r="AL32" s="645">
        <v>0</v>
      </c>
      <c r="AM32" s="646"/>
      <c r="AN32" s="646"/>
      <c r="AO32" s="677"/>
      <c r="AP32" s="720"/>
      <c r="AQ32" s="721"/>
      <c r="AR32" s="721"/>
      <c r="AS32" s="721"/>
      <c r="AT32" s="725"/>
      <c r="AU32" s="230" t="s">
        <v>313</v>
      </c>
      <c r="AV32" s="230"/>
      <c r="AW32" s="230"/>
      <c r="AX32" s="639" t="s">
        <v>314</v>
      </c>
      <c r="AY32" s="640"/>
      <c r="AZ32" s="640"/>
      <c r="BA32" s="640"/>
      <c r="BB32" s="640"/>
      <c r="BC32" s="640"/>
      <c r="BD32" s="640"/>
      <c r="BE32" s="640"/>
      <c r="BF32" s="641"/>
      <c r="BG32" s="715">
        <v>99</v>
      </c>
      <c r="BH32" s="661"/>
      <c r="BI32" s="661"/>
      <c r="BJ32" s="661"/>
      <c r="BK32" s="661"/>
      <c r="BL32" s="661"/>
      <c r="BM32" s="646">
        <v>95.3</v>
      </c>
      <c r="BN32" s="707"/>
      <c r="BO32" s="707"/>
      <c r="BP32" s="707"/>
      <c r="BQ32" s="688"/>
      <c r="BR32" s="715">
        <v>99</v>
      </c>
      <c r="BS32" s="661"/>
      <c r="BT32" s="661"/>
      <c r="BU32" s="661"/>
      <c r="BV32" s="661"/>
      <c r="BW32" s="661"/>
      <c r="BX32" s="646">
        <v>95.2</v>
      </c>
      <c r="BY32" s="707"/>
      <c r="BZ32" s="707"/>
      <c r="CA32" s="707"/>
      <c r="CB32" s="688"/>
      <c r="CD32" s="731"/>
      <c r="CE32" s="732"/>
      <c r="CF32" s="681" t="s">
        <v>315</v>
      </c>
      <c r="CG32" s="682"/>
      <c r="CH32" s="682"/>
      <c r="CI32" s="682"/>
      <c r="CJ32" s="682"/>
      <c r="CK32" s="682"/>
      <c r="CL32" s="682"/>
      <c r="CM32" s="682"/>
      <c r="CN32" s="682"/>
      <c r="CO32" s="682"/>
      <c r="CP32" s="682"/>
      <c r="CQ32" s="683"/>
      <c r="CR32" s="642">
        <v>334</v>
      </c>
      <c r="CS32" s="643"/>
      <c r="CT32" s="643"/>
      <c r="CU32" s="643"/>
      <c r="CV32" s="643"/>
      <c r="CW32" s="643"/>
      <c r="CX32" s="643"/>
      <c r="CY32" s="644"/>
      <c r="CZ32" s="645">
        <v>0</v>
      </c>
      <c r="DA32" s="663"/>
      <c r="DB32" s="663"/>
      <c r="DC32" s="664"/>
      <c r="DD32" s="648">
        <v>334</v>
      </c>
      <c r="DE32" s="643"/>
      <c r="DF32" s="643"/>
      <c r="DG32" s="643"/>
      <c r="DH32" s="643"/>
      <c r="DI32" s="643"/>
      <c r="DJ32" s="643"/>
      <c r="DK32" s="644"/>
      <c r="DL32" s="648">
        <v>334</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316</v>
      </c>
      <c r="C33" s="640"/>
      <c r="D33" s="640"/>
      <c r="E33" s="640"/>
      <c r="F33" s="640"/>
      <c r="G33" s="640"/>
      <c r="H33" s="640"/>
      <c r="I33" s="640"/>
      <c r="J33" s="640"/>
      <c r="K33" s="640"/>
      <c r="L33" s="640"/>
      <c r="M33" s="640"/>
      <c r="N33" s="640"/>
      <c r="O33" s="640"/>
      <c r="P33" s="640"/>
      <c r="Q33" s="641"/>
      <c r="R33" s="642">
        <v>1803108</v>
      </c>
      <c r="S33" s="643"/>
      <c r="T33" s="643"/>
      <c r="U33" s="643"/>
      <c r="V33" s="643"/>
      <c r="W33" s="643"/>
      <c r="X33" s="643"/>
      <c r="Y33" s="644"/>
      <c r="Z33" s="675">
        <v>5.9</v>
      </c>
      <c r="AA33" s="675"/>
      <c r="AB33" s="675"/>
      <c r="AC33" s="675"/>
      <c r="AD33" s="676" t="s">
        <v>130</v>
      </c>
      <c r="AE33" s="676"/>
      <c r="AF33" s="676"/>
      <c r="AG33" s="676"/>
      <c r="AH33" s="676"/>
      <c r="AI33" s="676"/>
      <c r="AJ33" s="676"/>
      <c r="AK33" s="676"/>
      <c r="AL33" s="645" t="s">
        <v>238</v>
      </c>
      <c r="AM33" s="646"/>
      <c r="AN33" s="646"/>
      <c r="AO33" s="677"/>
      <c r="AP33" s="722"/>
      <c r="AQ33" s="723"/>
      <c r="AR33" s="723"/>
      <c r="AS33" s="723"/>
      <c r="AT33" s="726"/>
      <c r="AU33" s="232"/>
      <c r="AV33" s="232"/>
      <c r="AW33" s="232"/>
      <c r="AX33" s="623" t="s">
        <v>317</v>
      </c>
      <c r="AY33" s="624"/>
      <c r="AZ33" s="624"/>
      <c r="BA33" s="624"/>
      <c r="BB33" s="624"/>
      <c r="BC33" s="624"/>
      <c r="BD33" s="624"/>
      <c r="BE33" s="624"/>
      <c r="BF33" s="625"/>
      <c r="BG33" s="706">
        <v>98.1</v>
      </c>
      <c r="BH33" s="627"/>
      <c r="BI33" s="627"/>
      <c r="BJ33" s="627"/>
      <c r="BK33" s="627"/>
      <c r="BL33" s="627"/>
      <c r="BM33" s="669">
        <v>95.5</v>
      </c>
      <c r="BN33" s="627"/>
      <c r="BO33" s="627"/>
      <c r="BP33" s="627"/>
      <c r="BQ33" s="671"/>
      <c r="BR33" s="706">
        <v>99.3</v>
      </c>
      <c r="BS33" s="627"/>
      <c r="BT33" s="627"/>
      <c r="BU33" s="627"/>
      <c r="BV33" s="627"/>
      <c r="BW33" s="627"/>
      <c r="BX33" s="669">
        <v>96.4</v>
      </c>
      <c r="BY33" s="627"/>
      <c r="BZ33" s="627"/>
      <c r="CA33" s="627"/>
      <c r="CB33" s="671"/>
      <c r="CD33" s="681" t="s">
        <v>318</v>
      </c>
      <c r="CE33" s="682"/>
      <c r="CF33" s="682"/>
      <c r="CG33" s="682"/>
      <c r="CH33" s="682"/>
      <c r="CI33" s="682"/>
      <c r="CJ33" s="682"/>
      <c r="CK33" s="682"/>
      <c r="CL33" s="682"/>
      <c r="CM33" s="682"/>
      <c r="CN33" s="682"/>
      <c r="CO33" s="682"/>
      <c r="CP33" s="682"/>
      <c r="CQ33" s="683"/>
      <c r="CR33" s="642">
        <v>14564270</v>
      </c>
      <c r="CS33" s="661"/>
      <c r="CT33" s="661"/>
      <c r="CU33" s="661"/>
      <c r="CV33" s="661"/>
      <c r="CW33" s="661"/>
      <c r="CX33" s="661"/>
      <c r="CY33" s="662"/>
      <c r="CZ33" s="645">
        <v>48.6</v>
      </c>
      <c r="DA33" s="663"/>
      <c r="DB33" s="663"/>
      <c r="DC33" s="664"/>
      <c r="DD33" s="648">
        <v>6887447</v>
      </c>
      <c r="DE33" s="661"/>
      <c r="DF33" s="661"/>
      <c r="DG33" s="661"/>
      <c r="DH33" s="661"/>
      <c r="DI33" s="661"/>
      <c r="DJ33" s="661"/>
      <c r="DK33" s="662"/>
      <c r="DL33" s="648">
        <v>4565503</v>
      </c>
      <c r="DM33" s="661"/>
      <c r="DN33" s="661"/>
      <c r="DO33" s="661"/>
      <c r="DP33" s="661"/>
      <c r="DQ33" s="661"/>
      <c r="DR33" s="661"/>
      <c r="DS33" s="661"/>
      <c r="DT33" s="661"/>
      <c r="DU33" s="661"/>
      <c r="DV33" s="662"/>
      <c r="DW33" s="645">
        <v>32.799999999999997</v>
      </c>
      <c r="DX33" s="663"/>
      <c r="DY33" s="663"/>
      <c r="DZ33" s="663"/>
      <c r="EA33" s="663"/>
      <c r="EB33" s="663"/>
      <c r="EC33" s="684"/>
    </row>
    <row r="34" spans="2:133" ht="11.25" customHeight="1" x14ac:dyDescent="0.15">
      <c r="B34" s="639" t="s">
        <v>319</v>
      </c>
      <c r="C34" s="640"/>
      <c r="D34" s="640"/>
      <c r="E34" s="640"/>
      <c r="F34" s="640"/>
      <c r="G34" s="640"/>
      <c r="H34" s="640"/>
      <c r="I34" s="640"/>
      <c r="J34" s="640"/>
      <c r="K34" s="640"/>
      <c r="L34" s="640"/>
      <c r="M34" s="640"/>
      <c r="N34" s="640"/>
      <c r="O34" s="640"/>
      <c r="P34" s="640"/>
      <c r="Q34" s="641"/>
      <c r="R34" s="642">
        <v>14954</v>
      </c>
      <c r="S34" s="643"/>
      <c r="T34" s="643"/>
      <c r="U34" s="643"/>
      <c r="V34" s="643"/>
      <c r="W34" s="643"/>
      <c r="X34" s="643"/>
      <c r="Y34" s="644"/>
      <c r="Z34" s="675">
        <v>0</v>
      </c>
      <c r="AA34" s="675"/>
      <c r="AB34" s="675"/>
      <c r="AC34" s="675"/>
      <c r="AD34" s="676">
        <v>5190</v>
      </c>
      <c r="AE34" s="676"/>
      <c r="AF34" s="676"/>
      <c r="AG34" s="676"/>
      <c r="AH34" s="676"/>
      <c r="AI34" s="676"/>
      <c r="AJ34" s="676"/>
      <c r="AK34" s="676"/>
      <c r="AL34" s="645">
        <v>0</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320</v>
      </c>
      <c r="CE34" s="682"/>
      <c r="CF34" s="682"/>
      <c r="CG34" s="682"/>
      <c r="CH34" s="682"/>
      <c r="CI34" s="682"/>
      <c r="CJ34" s="682"/>
      <c r="CK34" s="682"/>
      <c r="CL34" s="682"/>
      <c r="CM34" s="682"/>
      <c r="CN34" s="682"/>
      <c r="CO34" s="682"/>
      <c r="CP34" s="682"/>
      <c r="CQ34" s="683"/>
      <c r="CR34" s="642">
        <v>3270165</v>
      </c>
      <c r="CS34" s="643"/>
      <c r="CT34" s="643"/>
      <c r="CU34" s="643"/>
      <c r="CV34" s="643"/>
      <c r="CW34" s="643"/>
      <c r="CX34" s="643"/>
      <c r="CY34" s="644"/>
      <c r="CZ34" s="645">
        <v>10.9</v>
      </c>
      <c r="DA34" s="663"/>
      <c r="DB34" s="663"/>
      <c r="DC34" s="664"/>
      <c r="DD34" s="648">
        <v>2243135</v>
      </c>
      <c r="DE34" s="643"/>
      <c r="DF34" s="643"/>
      <c r="DG34" s="643"/>
      <c r="DH34" s="643"/>
      <c r="DI34" s="643"/>
      <c r="DJ34" s="643"/>
      <c r="DK34" s="644"/>
      <c r="DL34" s="648">
        <v>1292693</v>
      </c>
      <c r="DM34" s="643"/>
      <c r="DN34" s="643"/>
      <c r="DO34" s="643"/>
      <c r="DP34" s="643"/>
      <c r="DQ34" s="643"/>
      <c r="DR34" s="643"/>
      <c r="DS34" s="643"/>
      <c r="DT34" s="643"/>
      <c r="DU34" s="643"/>
      <c r="DV34" s="644"/>
      <c r="DW34" s="645">
        <v>9.3000000000000007</v>
      </c>
      <c r="DX34" s="663"/>
      <c r="DY34" s="663"/>
      <c r="DZ34" s="663"/>
      <c r="EA34" s="663"/>
      <c r="EB34" s="663"/>
      <c r="EC34" s="684"/>
    </row>
    <row r="35" spans="2:133" ht="11.25" customHeight="1" x14ac:dyDescent="0.15">
      <c r="B35" s="639" t="s">
        <v>321</v>
      </c>
      <c r="C35" s="640"/>
      <c r="D35" s="640"/>
      <c r="E35" s="640"/>
      <c r="F35" s="640"/>
      <c r="G35" s="640"/>
      <c r="H35" s="640"/>
      <c r="I35" s="640"/>
      <c r="J35" s="640"/>
      <c r="K35" s="640"/>
      <c r="L35" s="640"/>
      <c r="M35" s="640"/>
      <c r="N35" s="640"/>
      <c r="O35" s="640"/>
      <c r="P35" s="640"/>
      <c r="Q35" s="641"/>
      <c r="R35" s="642">
        <v>376630</v>
      </c>
      <c r="S35" s="643"/>
      <c r="T35" s="643"/>
      <c r="U35" s="643"/>
      <c r="V35" s="643"/>
      <c r="W35" s="643"/>
      <c r="X35" s="643"/>
      <c r="Y35" s="644"/>
      <c r="Z35" s="675">
        <v>1.2</v>
      </c>
      <c r="AA35" s="675"/>
      <c r="AB35" s="675"/>
      <c r="AC35" s="675"/>
      <c r="AD35" s="676" t="s">
        <v>238</v>
      </c>
      <c r="AE35" s="676"/>
      <c r="AF35" s="676"/>
      <c r="AG35" s="676"/>
      <c r="AH35" s="676"/>
      <c r="AI35" s="676"/>
      <c r="AJ35" s="676"/>
      <c r="AK35" s="676"/>
      <c r="AL35" s="645" t="s">
        <v>139</v>
      </c>
      <c r="AM35" s="646"/>
      <c r="AN35" s="646"/>
      <c r="AO35" s="677"/>
      <c r="AP35" s="235"/>
      <c r="AQ35" s="703" t="s">
        <v>322</v>
      </c>
      <c r="AR35" s="704"/>
      <c r="AS35" s="704"/>
      <c r="AT35" s="704"/>
      <c r="AU35" s="704"/>
      <c r="AV35" s="704"/>
      <c r="AW35" s="704"/>
      <c r="AX35" s="704"/>
      <c r="AY35" s="704"/>
      <c r="AZ35" s="704"/>
      <c r="BA35" s="704"/>
      <c r="BB35" s="704"/>
      <c r="BC35" s="704"/>
      <c r="BD35" s="704"/>
      <c r="BE35" s="704"/>
      <c r="BF35" s="705"/>
      <c r="BG35" s="703" t="s">
        <v>323</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324</v>
      </c>
      <c r="CE35" s="682"/>
      <c r="CF35" s="682"/>
      <c r="CG35" s="682"/>
      <c r="CH35" s="682"/>
      <c r="CI35" s="682"/>
      <c r="CJ35" s="682"/>
      <c r="CK35" s="682"/>
      <c r="CL35" s="682"/>
      <c r="CM35" s="682"/>
      <c r="CN35" s="682"/>
      <c r="CO35" s="682"/>
      <c r="CP35" s="682"/>
      <c r="CQ35" s="683"/>
      <c r="CR35" s="642">
        <v>182729</v>
      </c>
      <c r="CS35" s="661"/>
      <c r="CT35" s="661"/>
      <c r="CU35" s="661"/>
      <c r="CV35" s="661"/>
      <c r="CW35" s="661"/>
      <c r="CX35" s="661"/>
      <c r="CY35" s="662"/>
      <c r="CZ35" s="645">
        <v>0.6</v>
      </c>
      <c r="DA35" s="663"/>
      <c r="DB35" s="663"/>
      <c r="DC35" s="664"/>
      <c r="DD35" s="648">
        <v>145958</v>
      </c>
      <c r="DE35" s="661"/>
      <c r="DF35" s="661"/>
      <c r="DG35" s="661"/>
      <c r="DH35" s="661"/>
      <c r="DI35" s="661"/>
      <c r="DJ35" s="661"/>
      <c r="DK35" s="662"/>
      <c r="DL35" s="648">
        <v>145922</v>
      </c>
      <c r="DM35" s="661"/>
      <c r="DN35" s="661"/>
      <c r="DO35" s="661"/>
      <c r="DP35" s="661"/>
      <c r="DQ35" s="661"/>
      <c r="DR35" s="661"/>
      <c r="DS35" s="661"/>
      <c r="DT35" s="661"/>
      <c r="DU35" s="661"/>
      <c r="DV35" s="662"/>
      <c r="DW35" s="645">
        <v>1</v>
      </c>
      <c r="DX35" s="663"/>
      <c r="DY35" s="663"/>
      <c r="DZ35" s="663"/>
      <c r="EA35" s="663"/>
      <c r="EB35" s="663"/>
      <c r="EC35" s="684"/>
    </row>
    <row r="36" spans="2:133" ht="11.25" customHeight="1" x14ac:dyDescent="0.15">
      <c r="B36" s="639" t="s">
        <v>325</v>
      </c>
      <c r="C36" s="640"/>
      <c r="D36" s="640"/>
      <c r="E36" s="640"/>
      <c r="F36" s="640"/>
      <c r="G36" s="640"/>
      <c r="H36" s="640"/>
      <c r="I36" s="640"/>
      <c r="J36" s="640"/>
      <c r="K36" s="640"/>
      <c r="L36" s="640"/>
      <c r="M36" s="640"/>
      <c r="N36" s="640"/>
      <c r="O36" s="640"/>
      <c r="P36" s="640"/>
      <c r="Q36" s="641"/>
      <c r="R36" s="642">
        <v>647582</v>
      </c>
      <c r="S36" s="643"/>
      <c r="T36" s="643"/>
      <c r="U36" s="643"/>
      <c r="V36" s="643"/>
      <c r="W36" s="643"/>
      <c r="X36" s="643"/>
      <c r="Y36" s="644"/>
      <c r="Z36" s="675">
        <v>2.1</v>
      </c>
      <c r="AA36" s="675"/>
      <c r="AB36" s="675"/>
      <c r="AC36" s="675"/>
      <c r="AD36" s="676" t="s">
        <v>130</v>
      </c>
      <c r="AE36" s="676"/>
      <c r="AF36" s="676"/>
      <c r="AG36" s="676"/>
      <c r="AH36" s="676"/>
      <c r="AI36" s="676"/>
      <c r="AJ36" s="676"/>
      <c r="AK36" s="676"/>
      <c r="AL36" s="645" t="s">
        <v>238</v>
      </c>
      <c r="AM36" s="646"/>
      <c r="AN36" s="646"/>
      <c r="AO36" s="677"/>
      <c r="AP36" s="235"/>
      <c r="AQ36" s="694" t="s">
        <v>326</v>
      </c>
      <c r="AR36" s="695"/>
      <c r="AS36" s="695"/>
      <c r="AT36" s="695"/>
      <c r="AU36" s="695"/>
      <c r="AV36" s="695"/>
      <c r="AW36" s="695"/>
      <c r="AX36" s="695"/>
      <c r="AY36" s="696"/>
      <c r="AZ36" s="697">
        <v>3396435</v>
      </c>
      <c r="BA36" s="698"/>
      <c r="BB36" s="698"/>
      <c r="BC36" s="698"/>
      <c r="BD36" s="698"/>
      <c r="BE36" s="698"/>
      <c r="BF36" s="699"/>
      <c r="BG36" s="700" t="s">
        <v>327</v>
      </c>
      <c r="BH36" s="701"/>
      <c r="BI36" s="701"/>
      <c r="BJ36" s="701"/>
      <c r="BK36" s="701"/>
      <c r="BL36" s="701"/>
      <c r="BM36" s="701"/>
      <c r="BN36" s="701"/>
      <c r="BO36" s="701"/>
      <c r="BP36" s="701"/>
      <c r="BQ36" s="701"/>
      <c r="BR36" s="701"/>
      <c r="BS36" s="701"/>
      <c r="BT36" s="701"/>
      <c r="BU36" s="702"/>
      <c r="BV36" s="697">
        <v>38193</v>
      </c>
      <c r="BW36" s="698"/>
      <c r="BX36" s="698"/>
      <c r="BY36" s="698"/>
      <c r="BZ36" s="698"/>
      <c r="CA36" s="698"/>
      <c r="CB36" s="699"/>
      <c r="CD36" s="681" t="s">
        <v>328</v>
      </c>
      <c r="CE36" s="682"/>
      <c r="CF36" s="682"/>
      <c r="CG36" s="682"/>
      <c r="CH36" s="682"/>
      <c r="CI36" s="682"/>
      <c r="CJ36" s="682"/>
      <c r="CK36" s="682"/>
      <c r="CL36" s="682"/>
      <c r="CM36" s="682"/>
      <c r="CN36" s="682"/>
      <c r="CO36" s="682"/>
      <c r="CP36" s="682"/>
      <c r="CQ36" s="683"/>
      <c r="CR36" s="642">
        <v>7693920</v>
      </c>
      <c r="CS36" s="643"/>
      <c r="CT36" s="643"/>
      <c r="CU36" s="643"/>
      <c r="CV36" s="643"/>
      <c r="CW36" s="643"/>
      <c r="CX36" s="643"/>
      <c r="CY36" s="644"/>
      <c r="CZ36" s="645">
        <v>25.7</v>
      </c>
      <c r="DA36" s="663"/>
      <c r="DB36" s="663"/>
      <c r="DC36" s="664"/>
      <c r="DD36" s="648">
        <v>2065385</v>
      </c>
      <c r="DE36" s="643"/>
      <c r="DF36" s="643"/>
      <c r="DG36" s="643"/>
      <c r="DH36" s="643"/>
      <c r="DI36" s="643"/>
      <c r="DJ36" s="643"/>
      <c r="DK36" s="644"/>
      <c r="DL36" s="648">
        <v>1271328</v>
      </c>
      <c r="DM36" s="643"/>
      <c r="DN36" s="643"/>
      <c r="DO36" s="643"/>
      <c r="DP36" s="643"/>
      <c r="DQ36" s="643"/>
      <c r="DR36" s="643"/>
      <c r="DS36" s="643"/>
      <c r="DT36" s="643"/>
      <c r="DU36" s="643"/>
      <c r="DV36" s="644"/>
      <c r="DW36" s="645">
        <v>9.1</v>
      </c>
      <c r="DX36" s="663"/>
      <c r="DY36" s="663"/>
      <c r="DZ36" s="663"/>
      <c r="EA36" s="663"/>
      <c r="EB36" s="663"/>
      <c r="EC36" s="684"/>
    </row>
    <row r="37" spans="2:133" ht="11.25" customHeight="1" x14ac:dyDescent="0.15">
      <c r="B37" s="639" t="s">
        <v>329</v>
      </c>
      <c r="C37" s="640"/>
      <c r="D37" s="640"/>
      <c r="E37" s="640"/>
      <c r="F37" s="640"/>
      <c r="G37" s="640"/>
      <c r="H37" s="640"/>
      <c r="I37" s="640"/>
      <c r="J37" s="640"/>
      <c r="K37" s="640"/>
      <c r="L37" s="640"/>
      <c r="M37" s="640"/>
      <c r="N37" s="640"/>
      <c r="O37" s="640"/>
      <c r="P37" s="640"/>
      <c r="Q37" s="641"/>
      <c r="R37" s="642">
        <v>374639</v>
      </c>
      <c r="S37" s="643"/>
      <c r="T37" s="643"/>
      <c r="U37" s="643"/>
      <c r="V37" s="643"/>
      <c r="W37" s="643"/>
      <c r="X37" s="643"/>
      <c r="Y37" s="644"/>
      <c r="Z37" s="675">
        <v>1.2</v>
      </c>
      <c r="AA37" s="675"/>
      <c r="AB37" s="675"/>
      <c r="AC37" s="675"/>
      <c r="AD37" s="676" t="s">
        <v>238</v>
      </c>
      <c r="AE37" s="676"/>
      <c r="AF37" s="676"/>
      <c r="AG37" s="676"/>
      <c r="AH37" s="676"/>
      <c r="AI37" s="676"/>
      <c r="AJ37" s="676"/>
      <c r="AK37" s="676"/>
      <c r="AL37" s="645" t="s">
        <v>130</v>
      </c>
      <c r="AM37" s="646"/>
      <c r="AN37" s="646"/>
      <c r="AO37" s="677"/>
      <c r="AQ37" s="685" t="s">
        <v>330</v>
      </c>
      <c r="AR37" s="686"/>
      <c r="AS37" s="686"/>
      <c r="AT37" s="686"/>
      <c r="AU37" s="686"/>
      <c r="AV37" s="686"/>
      <c r="AW37" s="686"/>
      <c r="AX37" s="686"/>
      <c r="AY37" s="687"/>
      <c r="AZ37" s="642">
        <v>488311</v>
      </c>
      <c r="BA37" s="643"/>
      <c r="BB37" s="643"/>
      <c r="BC37" s="643"/>
      <c r="BD37" s="661"/>
      <c r="BE37" s="661"/>
      <c r="BF37" s="688"/>
      <c r="BG37" s="681" t="s">
        <v>331</v>
      </c>
      <c r="BH37" s="682"/>
      <c r="BI37" s="682"/>
      <c r="BJ37" s="682"/>
      <c r="BK37" s="682"/>
      <c r="BL37" s="682"/>
      <c r="BM37" s="682"/>
      <c r="BN37" s="682"/>
      <c r="BO37" s="682"/>
      <c r="BP37" s="682"/>
      <c r="BQ37" s="682"/>
      <c r="BR37" s="682"/>
      <c r="BS37" s="682"/>
      <c r="BT37" s="682"/>
      <c r="BU37" s="683"/>
      <c r="BV37" s="642">
        <v>-47361</v>
      </c>
      <c r="BW37" s="643"/>
      <c r="BX37" s="643"/>
      <c r="BY37" s="643"/>
      <c r="BZ37" s="643"/>
      <c r="CA37" s="643"/>
      <c r="CB37" s="689"/>
      <c r="CD37" s="681" t="s">
        <v>332</v>
      </c>
      <c r="CE37" s="682"/>
      <c r="CF37" s="682"/>
      <c r="CG37" s="682"/>
      <c r="CH37" s="682"/>
      <c r="CI37" s="682"/>
      <c r="CJ37" s="682"/>
      <c r="CK37" s="682"/>
      <c r="CL37" s="682"/>
      <c r="CM37" s="682"/>
      <c r="CN37" s="682"/>
      <c r="CO37" s="682"/>
      <c r="CP37" s="682"/>
      <c r="CQ37" s="683"/>
      <c r="CR37" s="642">
        <v>320164</v>
      </c>
      <c r="CS37" s="661"/>
      <c r="CT37" s="661"/>
      <c r="CU37" s="661"/>
      <c r="CV37" s="661"/>
      <c r="CW37" s="661"/>
      <c r="CX37" s="661"/>
      <c r="CY37" s="662"/>
      <c r="CZ37" s="645">
        <v>1.1000000000000001</v>
      </c>
      <c r="DA37" s="663"/>
      <c r="DB37" s="663"/>
      <c r="DC37" s="664"/>
      <c r="DD37" s="648">
        <v>187584</v>
      </c>
      <c r="DE37" s="661"/>
      <c r="DF37" s="661"/>
      <c r="DG37" s="661"/>
      <c r="DH37" s="661"/>
      <c r="DI37" s="661"/>
      <c r="DJ37" s="661"/>
      <c r="DK37" s="662"/>
      <c r="DL37" s="648">
        <v>141090</v>
      </c>
      <c r="DM37" s="661"/>
      <c r="DN37" s="661"/>
      <c r="DO37" s="661"/>
      <c r="DP37" s="661"/>
      <c r="DQ37" s="661"/>
      <c r="DR37" s="661"/>
      <c r="DS37" s="661"/>
      <c r="DT37" s="661"/>
      <c r="DU37" s="661"/>
      <c r="DV37" s="662"/>
      <c r="DW37" s="645">
        <v>1</v>
      </c>
      <c r="DX37" s="663"/>
      <c r="DY37" s="663"/>
      <c r="DZ37" s="663"/>
      <c r="EA37" s="663"/>
      <c r="EB37" s="663"/>
      <c r="EC37" s="684"/>
    </row>
    <row r="38" spans="2:133" ht="11.25" customHeight="1" x14ac:dyDescent="0.15">
      <c r="B38" s="639" t="s">
        <v>333</v>
      </c>
      <c r="C38" s="640"/>
      <c r="D38" s="640"/>
      <c r="E38" s="640"/>
      <c r="F38" s="640"/>
      <c r="G38" s="640"/>
      <c r="H38" s="640"/>
      <c r="I38" s="640"/>
      <c r="J38" s="640"/>
      <c r="K38" s="640"/>
      <c r="L38" s="640"/>
      <c r="M38" s="640"/>
      <c r="N38" s="640"/>
      <c r="O38" s="640"/>
      <c r="P38" s="640"/>
      <c r="Q38" s="641"/>
      <c r="R38" s="642">
        <v>288927</v>
      </c>
      <c r="S38" s="643"/>
      <c r="T38" s="643"/>
      <c r="U38" s="643"/>
      <c r="V38" s="643"/>
      <c r="W38" s="643"/>
      <c r="X38" s="643"/>
      <c r="Y38" s="644"/>
      <c r="Z38" s="675">
        <v>1</v>
      </c>
      <c r="AA38" s="675"/>
      <c r="AB38" s="675"/>
      <c r="AC38" s="675"/>
      <c r="AD38" s="676">
        <v>4673</v>
      </c>
      <c r="AE38" s="676"/>
      <c r="AF38" s="676"/>
      <c r="AG38" s="676"/>
      <c r="AH38" s="676"/>
      <c r="AI38" s="676"/>
      <c r="AJ38" s="676"/>
      <c r="AK38" s="676"/>
      <c r="AL38" s="645">
        <v>0</v>
      </c>
      <c r="AM38" s="646"/>
      <c r="AN38" s="646"/>
      <c r="AO38" s="677"/>
      <c r="AQ38" s="685" t="s">
        <v>334</v>
      </c>
      <c r="AR38" s="686"/>
      <c r="AS38" s="686"/>
      <c r="AT38" s="686"/>
      <c r="AU38" s="686"/>
      <c r="AV38" s="686"/>
      <c r="AW38" s="686"/>
      <c r="AX38" s="686"/>
      <c r="AY38" s="687"/>
      <c r="AZ38" s="642">
        <v>419440</v>
      </c>
      <c r="BA38" s="643"/>
      <c r="BB38" s="643"/>
      <c r="BC38" s="643"/>
      <c r="BD38" s="661"/>
      <c r="BE38" s="661"/>
      <c r="BF38" s="688"/>
      <c r="BG38" s="681" t="s">
        <v>335</v>
      </c>
      <c r="BH38" s="682"/>
      <c r="BI38" s="682"/>
      <c r="BJ38" s="682"/>
      <c r="BK38" s="682"/>
      <c r="BL38" s="682"/>
      <c r="BM38" s="682"/>
      <c r="BN38" s="682"/>
      <c r="BO38" s="682"/>
      <c r="BP38" s="682"/>
      <c r="BQ38" s="682"/>
      <c r="BR38" s="682"/>
      <c r="BS38" s="682"/>
      <c r="BT38" s="682"/>
      <c r="BU38" s="683"/>
      <c r="BV38" s="642">
        <v>6979</v>
      </c>
      <c r="BW38" s="643"/>
      <c r="BX38" s="643"/>
      <c r="BY38" s="643"/>
      <c r="BZ38" s="643"/>
      <c r="CA38" s="643"/>
      <c r="CB38" s="689"/>
      <c r="CD38" s="681" t="s">
        <v>336</v>
      </c>
      <c r="CE38" s="682"/>
      <c r="CF38" s="682"/>
      <c r="CG38" s="682"/>
      <c r="CH38" s="682"/>
      <c r="CI38" s="682"/>
      <c r="CJ38" s="682"/>
      <c r="CK38" s="682"/>
      <c r="CL38" s="682"/>
      <c r="CM38" s="682"/>
      <c r="CN38" s="682"/>
      <c r="CO38" s="682"/>
      <c r="CP38" s="682"/>
      <c r="CQ38" s="683"/>
      <c r="CR38" s="642">
        <v>2482300</v>
      </c>
      <c r="CS38" s="643"/>
      <c r="CT38" s="643"/>
      <c r="CU38" s="643"/>
      <c r="CV38" s="643"/>
      <c r="CW38" s="643"/>
      <c r="CX38" s="643"/>
      <c r="CY38" s="644"/>
      <c r="CZ38" s="645">
        <v>8.3000000000000007</v>
      </c>
      <c r="DA38" s="663"/>
      <c r="DB38" s="663"/>
      <c r="DC38" s="664"/>
      <c r="DD38" s="648">
        <v>2034865</v>
      </c>
      <c r="DE38" s="643"/>
      <c r="DF38" s="643"/>
      <c r="DG38" s="643"/>
      <c r="DH38" s="643"/>
      <c r="DI38" s="643"/>
      <c r="DJ38" s="643"/>
      <c r="DK38" s="644"/>
      <c r="DL38" s="648">
        <v>1855560</v>
      </c>
      <c r="DM38" s="643"/>
      <c r="DN38" s="643"/>
      <c r="DO38" s="643"/>
      <c r="DP38" s="643"/>
      <c r="DQ38" s="643"/>
      <c r="DR38" s="643"/>
      <c r="DS38" s="643"/>
      <c r="DT38" s="643"/>
      <c r="DU38" s="643"/>
      <c r="DV38" s="644"/>
      <c r="DW38" s="645">
        <v>13.3</v>
      </c>
      <c r="DX38" s="663"/>
      <c r="DY38" s="663"/>
      <c r="DZ38" s="663"/>
      <c r="EA38" s="663"/>
      <c r="EB38" s="663"/>
      <c r="EC38" s="684"/>
    </row>
    <row r="39" spans="2:133" ht="11.25" customHeight="1" x14ac:dyDescent="0.15">
      <c r="B39" s="639" t="s">
        <v>337</v>
      </c>
      <c r="C39" s="640"/>
      <c r="D39" s="640"/>
      <c r="E39" s="640"/>
      <c r="F39" s="640"/>
      <c r="G39" s="640"/>
      <c r="H39" s="640"/>
      <c r="I39" s="640"/>
      <c r="J39" s="640"/>
      <c r="K39" s="640"/>
      <c r="L39" s="640"/>
      <c r="M39" s="640"/>
      <c r="N39" s="640"/>
      <c r="O39" s="640"/>
      <c r="P39" s="640"/>
      <c r="Q39" s="641"/>
      <c r="R39" s="642">
        <v>2561767</v>
      </c>
      <c r="S39" s="643"/>
      <c r="T39" s="643"/>
      <c r="U39" s="643"/>
      <c r="V39" s="643"/>
      <c r="W39" s="643"/>
      <c r="X39" s="643"/>
      <c r="Y39" s="644"/>
      <c r="Z39" s="675">
        <v>8.4</v>
      </c>
      <c r="AA39" s="675"/>
      <c r="AB39" s="675"/>
      <c r="AC39" s="675"/>
      <c r="AD39" s="676" t="s">
        <v>130</v>
      </c>
      <c r="AE39" s="676"/>
      <c r="AF39" s="676"/>
      <c r="AG39" s="676"/>
      <c r="AH39" s="676"/>
      <c r="AI39" s="676"/>
      <c r="AJ39" s="676"/>
      <c r="AK39" s="676"/>
      <c r="AL39" s="645" t="s">
        <v>130</v>
      </c>
      <c r="AM39" s="646"/>
      <c r="AN39" s="646"/>
      <c r="AO39" s="677"/>
      <c r="AQ39" s="685" t="s">
        <v>338</v>
      </c>
      <c r="AR39" s="686"/>
      <c r="AS39" s="686"/>
      <c r="AT39" s="686"/>
      <c r="AU39" s="686"/>
      <c r="AV39" s="686"/>
      <c r="AW39" s="686"/>
      <c r="AX39" s="686"/>
      <c r="AY39" s="687"/>
      <c r="AZ39" s="642">
        <v>65508</v>
      </c>
      <c r="BA39" s="643"/>
      <c r="BB39" s="643"/>
      <c r="BC39" s="643"/>
      <c r="BD39" s="661"/>
      <c r="BE39" s="661"/>
      <c r="BF39" s="688"/>
      <c r="BG39" s="681" t="s">
        <v>339</v>
      </c>
      <c r="BH39" s="682"/>
      <c r="BI39" s="682"/>
      <c r="BJ39" s="682"/>
      <c r="BK39" s="682"/>
      <c r="BL39" s="682"/>
      <c r="BM39" s="682"/>
      <c r="BN39" s="682"/>
      <c r="BO39" s="682"/>
      <c r="BP39" s="682"/>
      <c r="BQ39" s="682"/>
      <c r="BR39" s="682"/>
      <c r="BS39" s="682"/>
      <c r="BT39" s="682"/>
      <c r="BU39" s="683"/>
      <c r="BV39" s="642">
        <v>10454</v>
      </c>
      <c r="BW39" s="643"/>
      <c r="BX39" s="643"/>
      <c r="BY39" s="643"/>
      <c r="BZ39" s="643"/>
      <c r="CA39" s="643"/>
      <c r="CB39" s="689"/>
      <c r="CD39" s="681" t="s">
        <v>340</v>
      </c>
      <c r="CE39" s="682"/>
      <c r="CF39" s="682"/>
      <c r="CG39" s="682"/>
      <c r="CH39" s="682"/>
      <c r="CI39" s="682"/>
      <c r="CJ39" s="682"/>
      <c r="CK39" s="682"/>
      <c r="CL39" s="682"/>
      <c r="CM39" s="682"/>
      <c r="CN39" s="682"/>
      <c r="CO39" s="682"/>
      <c r="CP39" s="682"/>
      <c r="CQ39" s="683"/>
      <c r="CR39" s="642">
        <v>720052</v>
      </c>
      <c r="CS39" s="661"/>
      <c r="CT39" s="661"/>
      <c r="CU39" s="661"/>
      <c r="CV39" s="661"/>
      <c r="CW39" s="661"/>
      <c r="CX39" s="661"/>
      <c r="CY39" s="662"/>
      <c r="CZ39" s="645">
        <v>2.4</v>
      </c>
      <c r="DA39" s="663"/>
      <c r="DB39" s="663"/>
      <c r="DC39" s="664"/>
      <c r="DD39" s="648">
        <v>323000</v>
      </c>
      <c r="DE39" s="661"/>
      <c r="DF39" s="661"/>
      <c r="DG39" s="661"/>
      <c r="DH39" s="661"/>
      <c r="DI39" s="661"/>
      <c r="DJ39" s="661"/>
      <c r="DK39" s="662"/>
      <c r="DL39" s="648" t="s">
        <v>238</v>
      </c>
      <c r="DM39" s="661"/>
      <c r="DN39" s="661"/>
      <c r="DO39" s="661"/>
      <c r="DP39" s="661"/>
      <c r="DQ39" s="661"/>
      <c r="DR39" s="661"/>
      <c r="DS39" s="661"/>
      <c r="DT39" s="661"/>
      <c r="DU39" s="661"/>
      <c r="DV39" s="662"/>
      <c r="DW39" s="645" t="s">
        <v>130</v>
      </c>
      <c r="DX39" s="663"/>
      <c r="DY39" s="663"/>
      <c r="DZ39" s="663"/>
      <c r="EA39" s="663"/>
      <c r="EB39" s="663"/>
      <c r="EC39" s="684"/>
    </row>
    <row r="40" spans="2:133" ht="11.25" customHeight="1" x14ac:dyDescent="0.15">
      <c r="B40" s="639" t="s">
        <v>341</v>
      </c>
      <c r="C40" s="640"/>
      <c r="D40" s="640"/>
      <c r="E40" s="640"/>
      <c r="F40" s="640"/>
      <c r="G40" s="640"/>
      <c r="H40" s="640"/>
      <c r="I40" s="640"/>
      <c r="J40" s="640"/>
      <c r="K40" s="640"/>
      <c r="L40" s="640"/>
      <c r="M40" s="640"/>
      <c r="N40" s="640"/>
      <c r="O40" s="640"/>
      <c r="P40" s="640"/>
      <c r="Q40" s="641"/>
      <c r="R40" s="642">
        <v>25062</v>
      </c>
      <c r="S40" s="643"/>
      <c r="T40" s="643"/>
      <c r="U40" s="643"/>
      <c r="V40" s="643"/>
      <c r="W40" s="643"/>
      <c r="X40" s="643"/>
      <c r="Y40" s="644"/>
      <c r="Z40" s="675">
        <v>0.1</v>
      </c>
      <c r="AA40" s="675"/>
      <c r="AB40" s="675"/>
      <c r="AC40" s="675"/>
      <c r="AD40" s="676" t="s">
        <v>130</v>
      </c>
      <c r="AE40" s="676"/>
      <c r="AF40" s="676"/>
      <c r="AG40" s="676"/>
      <c r="AH40" s="676"/>
      <c r="AI40" s="676"/>
      <c r="AJ40" s="676"/>
      <c r="AK40" s="676"/>
      <c r="AL40" s="645" t="s">
        <v>238</v>
      </c>
      <c r="AM40" s="646"/>
      <c r="AN40" s="646"/>
      <c r="AO40" s="677"/>
      <c r="AQ40" s="685" t="s">
        <v>342</v>
      </c>
      <c r="AR40" s="686"/>
      <c r="AS40" s="686"/>
      <c r="AT40" s="686"/>
      <c r="AU40" s="686"/>
      <c r="AV40" s="686"/>
      <c r="AW40" s="686"/>
      <c r="AX40" s="686"/>
      <c r="AY40" s="687"/>
      <c r="AZ40" s="642">
        <v>6384</v>
      </c>
      <c r="BA40" s="643"/>
      <c r="BB40" s="643"/>
      <c r="BC40" s="643"/>
      <c r="BD40" s="661"/>
      <c r="BE40" s="661"/>
      <c r="BF40" s="688"/>
      <c r="BG40" s="690" t="s">
        <v>343</v>
      </c>
      <c r="BH40" s="691"/>
      <c r="BI40" s="691"/>
      <c r="BJ40" s="691"/>
      <c r="BK40" s="691"/>
      <c r="BL40" s="236"/>
      <c r="BM40" s="682" t="s">
        <v>344</v>
      </c>
      <c r="BN40" s="682"/>
      <c r="BO40" s="682"/>
      <c r="BP40" s="682"/>
      <c r="BQ40" s="682"/>
      <c r="BR40" s="682"/>
      <c r="BS40" s="682"/>
      <c r="BT40" s="682"/>
      <c r="BU40" s="683"/>
      <c r="BV40" s="642">
        <v>96</v>
      </c>
      <c r="BW40" s="643"/>
      <c r="BX40" s="643"/>
      <c r="BY40" s="643"/>
      <c r="BZ40" s="643"/>
      <c r="CA40" s="643"/>
      <c r="CB40" s="689"/>
      <c r="CD40" s="681" t="s">
        <v>345</v>
      </c>
      <c r="CE40" s="682"/>
      <c r="CF40" s="682"/>
      <c r="CG40" s="682"/>
      <c r="CH40" s="682"/>
      <c r="CI40" s="682"/>
      <c r="CJ40" s="682"/>
      <c r="CK40" s="682"/>
      <c r="CL40" s="682"/>
      <c r="CM40" s="682"/>
      <c r="CN40" s="682"/>
      <c r="CO40" s="682"/>
      <c r="CP40" s="682"/>
      <c r="CQ40" s="683"/>
      <c r="CR40" s="642">
        <v>215104</v>
      </c>
      <c r="CS40" s="643"/>
      <c r="CT40" s="643"/>
      <c r="CU40" s="643"/>
      <c r="CV40" s="643"/>
      <c r="CW40" s="643"/>
      <c r="CX40" s="643"/>
      <c r="CY40" s="644"/>
      <c r="CZ40" s="645">
        <v>0.7</v>
      </c>
      <c r="DA40" s="663"/>
      <c r="DB40" s="663"/>
      <c r="DC40" s="664"/>
      <c r="DD40" s="648">
        <v>75104</v>
      </c>
      <c r="DE40" s="643"/>
      <c r="DF40" s="643"/>
      <c r="DG40" s="643"/>
      <c r="DH40" s="643"/>
      <c r="DI40" s="643"/>
      <c r="DJ40" s="643"/>
      <c r="DK40" s="644"/>
      <c r="DL40" s="648" t="s">
        <v>238</v>
      </c>
      <c r="DM40" s="643"/>
      <c r="DN40" s="643"/>
      <c r="DO40" s="643"/>
      <c r="DP40" s="643"/>
      <c r="DQ40" s="643"/>
      <c r="DR40" s="643"/>
      <c r="DS40" s="643"/>
      <c r="DT40" s="643"/>
      <c r="DU40" s="643"/>
      <c r="DV40" s="644"/>
      <c r="DW40" s="645" t="s">
        <v>238</v>
      </c>
      <c r="DX40" s="663"/>
      <c r="DY40" s="663"/>
      <c r="DZ40" s="663"/>
      <c r="EA40" s="663"/>
      <c r="EB40" s="663"/>
      <c r="EC40" s="684"/>
    </row>
    <row r="41" spans="2:133" ht="11.25" customHeight="1" x14ac:dyDescent="0.15">
      <c r="B41" s="639" t="s">
        <v>346</v>
      </c>
      <c r="C41" s="640"/>
      <c r="D41" s="640"/>
      <c r="E41" s="640"/>
      <c r="F41" s="640"/>
      <c r="G41" s="640"/>
      <c r="H41" s="640"/>
      <c r="I41" s="640"/>
      <c r="J41" s="640"/>
      <c r="K41" s="640"/>
      <c r="L41" s="640"/>
      <c r="M41" s="640"/>
      <c r="N41" s="640"/>
      <c r="O41" s="640"/>
      <c r="P41" s="640"/>
      <c r="Q41" s="641"/>
      <c r="R41" s="642" t="s">
        <v>130</v>
      </c>
      <c r="S41" s="643"/>
      <c r="T41" s="643"/>
      <c r="U41" s="643"/>
      <c r="V41" s="643"/>
      <c r="W41" s="643"/>
      <c r="X41" s="643"/>
      <c r="Y41" s="644"/>
      <c r="Z41" s="675" t="s">
        <v>130</v>
      </c>
      <c r="AA41" s="675"/>
      <c r="AB41" s="675"/>
      <c r="AC41" s="675"/>
      <c r="AD41" s="676" t="s">
        <v>130</v>
      </c>
      <c r="AE41" s="676"/>
      <c r="AF41" s="676"/>
      <c r="AG41" s="676"/>
      <c r="AH41" s="676"/>
      <c r="AI41" s="676"/>
      <c r="AJ41" s="676"/>
      <c r="AK41" s="676"/>
      <c r="AL41" s="645" t="s">
        <v>139</v>
      </c>
      <c r="AM41" s="646"/>
      <c r="AN41" s="646"/>
      <c r="AO41" s="677"/>
      <c r="AQ41" s="685" t="s">
        <v>347</v>
      </c>
      <c r="AR41" s="686"/>
      <c r="AS41" s="686"/>
      <c r="AT41" s="686"/>
      <c r="AU41" s="686"/>
      <c r="AV41" s="686"/>
      <c r="AW41" s="686"/>
      <c r="AX41" s="686"/>
      <c r="AY41" s="687"/>
      <c r="AZ41" s="642">
        <v>526696</v>
      </c>
      <c r="BA41" s="643"/>
      <c r="BB41" s="643"/>
      <c r="BC41" s="643"/>
      <c r="BD41" s="661"/>
      <c r="BE41" s="661"/>
      <c r="BF41" s="688"/>
      <c r="BG41" s="690"/>
      <c r="BH41" s="691"/>
      <c r="BI41" s="691"/>
      <c r="BJ41" s="691"/>
      <c r="BK41" s="691"/>
      <c r="BL41" s="236"/>
      <c r="BM41" s="682" t="s">
        <v>348</v>
      </c>
      <c r="BN41" s="682"/>
      <c r="BO41" s="682"/>
      <c r="BP41" s="682"/>
      <c r="BQ41" s="682"/>
      <c r="BR41" s="682"/>
      <c r="BS41" s="682"/>
      <c r="BT41" s="682"/>
      <c r="BU41" s="683"/>
      <c r="BV41" s="642">
        <v>1</v>
      </c>
      <c r="BW41" s="643"/>
      <c r="BX41" s="643"/>
      <c r="BY41" s="643"/>
      <c r="BZ41" s="643"/>
      <c r="CA41" s="643"/>
      <c r="CB41" s="689"/>
      <c r="CD41" s="681" t="s">
        <v>349</v>
      </c>
      <c r="CE41" s="682"/>
      <c r="CF41" s="682"/>
      <c r="CG41" s="682"/>
      <c r="CH41" s="682"/>
      <c r="CI41" s="682"/>
      <c r="CJ41" s="682"/>
      <c r="CK41" s="682"/>
      <c r="CL41" s="682"/>
      <c r="CM41" s="682"/>
      <c r="CN41" s="682"/>
      <c r="CO41" s="682"/>
      <c r="CP41" s="682"/>
      <c r="CQ41" s="683"/>
      <c r="CR41" s="642" t="s">
        <v>139</v>
      </c>
      <c r="CS41" s="661"/>
      <c r="CT41" s="661"/>
      <c r="CU41" s="661"/>
      <c r="CV41" s="661"/>
      <c r="CW41" s="661"/>
      <c r="CX41" s="661"/>
      <c r="CY41" s="662"/>
      <c r="CZ41" s="645" t="s">
        <v>238</v>
      </c>
      <c r="DA41" s="663"/>
      <c r="DB41" s="663"/>
      <c r="DC41" s="664"/>
      <c r="DD41" s="648" t="s">
        <v>130</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350</v>
      </c>
      <c r="C42" s="640"/>
      <c r="D42" s="640"/>
      <c r="E42" s="640"/>
      <c r="F42" s="640"/>
      <c r="G42" s="640"/>
      <c r="H42" s="640"/>
      <c r="I42" s="640"/>
      <c r="J42" s="640"/>
      <c r="K42" s="640"/>
      <c r="L42" s="640"/>
      <c r="M42" s="640"/>
      <c r="N42" s="640"/>
      <c r="O42" s="640"/>
      <c r="P42" s="640"/>
      <c r="Q42" s="641"/>
      <c r="R42" s="642">
        <v>930100</v>
      </c>
      <c r="S42" s="643"/>
      <c r="T42" s="643"/>
      <c r="U42" s="643"/>
      <c r="V42" s="643"/>
      <c r="W42" s="643"/>
      <c r="X42" s="643"/>
      <c r="Y42" s="644"/>
      <c r="Z42" s="675">
        <v>3.1</v>
      </c>
      <c r="AA42" s="675"/>
      <c r="AB42" s="675"/>
      <c r="AC42" s="675"/>
      <c r="AD42" s="676" t="s">
        <v>130</v>
      </c>
      <c r="AE42" s="676"/>
      <c r="AF42" s="676"/>
      <c r="AG42" s="676"/>
      <c r="AH42" s="676"/>
      <c r="AI42" s="676"/>
      <c r="AJ42" s="676"/>
      <c r="AK42" s="676"/>
      <c r="AL42" s="645" t="s">
        <v>139</v>
      </c>
      <c r="AM42" s="646"/>
      <c r="AN42" s="646"/>
      <c r="AO42" s="677"/>
      <c r="AQ42" s="678" t="s">
        <v>351</v>
      </c>
      <c r="AR42" s="679"/>
      <c r="AS42" s="679"/>
      <c r="AT42" s="679"/>
      <c r="AU42" s="679"/>
      <c r="AV42" s="679"/>
      <c r="AW42" s="679"/>
      <c r="AX42" s="679"/>
      <c r="AY42" s="680"/>
      <c r="AZ42" s="626">
        <v>1890096</v>
      </c>
      <c r="BA42" s="665"/>
      <c r="BB42" s="665"/>
      <c r="BC42" s="665"/>
      <c r="BD42" s="627"/>
      <c r="BE42" s="627"/>
      <c r="BF42" s="671"/>
      <c r="BG42" s="692"/>
      <c r="BH42" s="693"/>
      <c r="BI42" s="693"/>
      <c r="BJ42" s="693"/>
      <c r="BK42" s="693"/>
      <c r="BL42" s="237"/>
      <c r="BM42" s="672" t="s">
        <v>352</v>
      </c>
      <c r="BN42" s="672"/>
      <c r="BO42" s="672"/>
      <c r="BP42" s="672"/>
      <c r="BQ42" s="672"/>
      <c r="BR42" s="672"/>
      <c r="BS42" s="672"/>
      <c r="BT42" s="672"/>
      <c r="BU42" s="673"/>
      <c r="BV42" s="626">
        <v>427</v>
      </c>
      <c r="BW42" s="665"/>
      <c r="BX42" s="665"/>
      <c r="BY42" s="665"/>
      <c r="BZ42" s="665"/>
      <c r="CA42" s="665"/>
      <c r="CB42" s="674"/>
      <c r="CD42" s="639" t="s">
        <v>353</v>
      </c>
      <c r="CE42" s="640"/>
      <c r="CF42" s="640"/>
      <c r="CG42" s="640"/>
      <c r="CH42" s="640"/>
      <c r="CI42" s="640"/>
      <c r="CJ42" s="640"/>
      <c r="CK42" s="640"/>
      <c r="CL42" s="640"/>
      <c r="CM42" s="640"/>
      <c r="CN42" s="640"/>
      <c r="CO42" s="640"/>
      <c r="CP42" s="640"/>
      <c r="CQ42" s="641"/>
      <c r="CR42" s="642">
        <v>3644617</v>
      </c>
      <c r="CS42" s="643"/>
      <c r="CT42" s="643"/>
      <c r="CU42" s="643"/>
      <c r="CV42" s="643"/>
      <c r="CW42" s="643"/>
      <c r="CX42" s="643"/>
      <c r="CY42" s="644"/>
      <c r="CZ42" s="645">
        <v>12.2</v>
      </c>
      <c r="DA42" s="646"/>
      <c r="DB42" s="646"/>
      <c r="DC42" s="647"/>
      <c r="DD42" s="648">
        <v>836326</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354</v>
      </c>
      <c r="C43" s="624"/>
      <c r="D43" s="624"/>
      <c r="E43" s="624"/>
      <c r="F43" s="624"/>
      <c r="G43" s="624"/>
      <c r="H43" s="624"/>
      <c r="I43" s="624"/>
      <c r="J43" s="624"/>
      <c r="K43" s="624"/>
      <c r="L43" s="624"/>
      <c r="M43" s="624"/>
      <c r="N43" s="624"/>
      <c r="O43" s="624"/>
      <c r="P43" s="624"/>
      <c r="Q43" s="625"/>
      <c r="R43" s="626">
        <v>30344223</v>
      </c>
      <c r="S43" s="665"/>
      <c r="T43" s="665"/>
      <c r="U43" s="665"/>
      <c r="V43" s="665"/>
      <c r="W43" s="665"/>
      <c r="X43" s="665"/>
      <c r="Y43" s="666"/>
      <c r="Z43" s="667">
        <v>100</v>
      </c>
      <c r="AA43" s="667"/>
      <c r="AB43" s="667"/>
      <c r="AC43" s="667"/>
      <c r="AD43" s="668">
        <v>12965158</v>
      </c>
      <c r="AE43" s="668"/>
      <c r="AF43" s="668"/>
      <c r="AG43" s="668"/>
      <c r="AH43" s="668"/>
      <c r="AI43" s="668"/>
      <c r="AJ43" s="668"/>
      <c r="AK43" s="668"/>
      <c r="AL43" s="629">
        <v>100</v>
      </c>
      <c r="AM43" s="669"/>
      <c r="AN43" s="669"/>
      <c r="AO43" s="670"/>
      <c r="BV43" s="238"/>
      <c r="BW43" s="238"/>
      <c r="BX43" s="238"/>
      <c r="BY43" s="238"/>
      <c r="BZ43" s="238"/>
      <c r="CA43" s="238"/>
      <c r="CB43" s="238"/>
      <c r="CD43" s="639" t="s">
        <v>355</v>
      </c>
      <c r="CE43" s="640"/>
      <c r="CF43" s="640"/>
      <c r="CG43" s="640"/>
      <c r="CH43" s="640"/>
      <c r="CI43" s="640"/>
      <c r="CJ43" s="640"/>
      <c r="CK43" s="640"/>
      <c r="CL43" s="640"/>
      <c r="CM43" s="640"/>
      <c r="CN43" s="640"/>
      <c r="CO43" s="640"/>
      <c r="CP43" s="640"/>
      <c r="CQ43" s="641"/>
      <c r="CR43" s="642">
        <v>67805</v>
      </c>
      <c r="CS43" s="661"/>
      <c r="CT43" s="661"/>
      <c r="CU43" s="661"/>
      <c r="CV43" s="661"/>
      <c r="CW43" s="661"/>
      <c r="CX43" s="661"/>
      <c r="CY43" s="662"/>
      <c r="CZ43" s="645">
        <v>0.2</v>
      </c>
      <c r="DA43" s="663"/>
      <c r="DB43" s="663"/>
      <c r="DC43" s="664"/>
      <c r="DD43" s="648">
        <v>15559</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303</v>
      </c>
      <c r="CE44" s="656"/>
      <c r="CF44" s="639" t="s">
        <v>356</v>
      </c>
      <c r="CG44" s="640"/>
      <c r="CH44" s="640"/>
      <c r="CI44" s="640"/>
      <c r="CJ44" s="640"/>
      <c r="CK44" s="640"/>
      <c r="CL44" s="640"/>
      <c r="CM44" s="640"/>
      <c r="CN44" s="640"/>
      <c r="CO44" s="640"/>
      <c r="CP44" s="640"/>
      <c r="CQ44" s="641"/>
      <c r="CR44" s="642">
        <v>3644617</v>
      </c>
      <c r="CS44" s="643"/>
      <c r="CT44" s="643"/>
      <c r="CU44" s="643"/>
      <c r="CV44" s="643"/>
      <c r="CW44" s="643"/>
      <c r="CX44" s="643"/>
      <c r="CY44" s="644"/>
      <c r="CZ44" s="645">
        <v>12.2</v>
      </c>
      <c r="DA44" s="646"/>
      <c r="DB44" s="646"/>
      <c r="DC44" s="647"/>
      <c r="DD44" s="648">
        <v>836326</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358</v>
      </c>
      <c r="CG45" s="640"/>
      <c r="CH45" s="640"/>
      <c r="CI45" s="640"/>
      <c r="CJ45" s="640"/>
      <c r="CK45" s="640"/>
      <c r="CL45" s="640"/>
      <c r="CM45" s="640"/>
      <c r="CN45" s="640"/>
      <c r="CO45" s="640"/>
      <c r="CP45" s="640"/>
      <c r="CQ45" s="641"/>
      <c r="CR45" s="642">
        <v>612751</v>
      </c>
      <c r="CS45" s="661"/>
      <c r="CT45" s="661"/>
      <c r="CU45" s="661"/>
      <c r="CV45" s="661"/>
      <c r="CW45" s="661"/>
      <c r="CX45" s="661"/>
      <c r="CY45" s="662"/>
      <c r="CZ45" s="645">
        <v>2</v>
      </c>
      <c r="DA45" s="663"/>
      <c r="DB45" s="663"/>
      <c r="DC45" s="664"/>
      <c r="DD45" s="648">
        <v>40905</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360</v>
      </c>
      <c r="CG46" s="640"/>
      <c r="CH46" s="640"/>
      <c r="CI46" s="640"/>
      <c r="CJ46" s="640"/>
      <c r="CK46" s="640"/>
      <c r="CL46" s="640"/>
      <c r="CM46" s="640"/>
      <c r="CN46" s="640"/>
      <c r="CO46" s="640"/>
      <c r="CP46" s="640"/>
      <c r="CQ46" s="641"/>
      <c r="CR46" s="642">
        <v>2525405</v>
      </c>
      <c r="CS46" s="643"/>
      <c r="CT46" s="643"/>
      <c r="CU46" s="643"/>
      <c r="CV46" s="643"/>
      <c r="CW46" s="643"/>
      <c r="CX46" s="643"/>
      <c r="CY46" s="644"/>
      <c r="CZ46" s="645">
        <v>8.4</v>
      </c>
      <c r="DA46" s="646"/>
      <c r="DB46" s="646"/>
      <c r="DC46" s="647"/>
      <c r="DD46" s="648">
        <v>778023</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362</v>
      </c>
      <c r="CG47" s="640"/>
      <c r="CH47" s="640"/>
      <c r="CI47" s="640"/>
      <c r="CJ47" s="640"/>
      <c r="CK47" s="640"/>
      <c r="CL47" s="640"/>
      <c r="CM47" s="640"/>
      <c r="CN47" s="640"/>
      <c r="CO47" s="640"/>
      <c r="CP47" s="640"/>
      <c r="CQ47" s="641"/>
      <c r="CR47" s="642" t="s">
        <v>238</v>
      </c>
      <c r="CS47" s="661"/>
      <c r="CT47" s="661"/>
      <c r="CU47" s="661"/>
      <c r="CV47" s="661"/>
      <c r="CW47" s="661"/>
      <c r="CX47" s="661"/>
      <c r="CY47" s="662"/>
      <c r="CZ47" s="645" t="s">
        <v>130</v>
      </c>
      <c r="DA47" s="663"/>
      <c r="DB47" s="663"/>
      <c r="DC47" s="664"/>
      <c r="DD47" s="648" t="s">
        <v>139</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363</v>
      </c>
      <c r="CG48" s="640"/>
      <c r="CH48" s="640"/>
      <c r="CI48" s="640"/>
      <c r="CJ48" s="640"/>
      <c r="CK48" s="640"/>
      <c r="CL48" s="640"/>
      <c r="CM48" s="640"/>
      <c r="CN48" s="640"/>
      <c r="CO48" s="640"/>
      <c r="CP48" s="640"/>
      <c r="CQ48" s="641"/>
      <c r="CR48" s="642" t="s">
        <v>238</v>
      </c>
      <c r="CS48" s="643"/>
      <c r="CT48" s="643"/>
      <c r="CU48" s="643"/>
      <c r="CV48" s="643"/>
      <c r="CW48" s="643"/>
      <c r="CX48" s="643"/>
      <c r="CY48" s="644"/>
      <c r="CZ48" s="645" t="s">
        <v>130</v>
      </c>
      <c r="DA48" s="646"/>
      <c r="DB48" s="646"/>
      <c r="DC48" s="647"/>
      <c r="DD48" s="648" t="s">
        <v>130</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364</v>
      </c>
      <c r="CE49" s="624"/>
      <c r="CF49" s="624"/>
      <c r="CG49" s="624"/>
      <c r="CH49" s="624"/>
      <c r="CI49" s="624"/>
      <c r="CJ49" s="624"/>
      <c r="CK49" s="624"/>
      <c r="CL49" s="624"/>
      <c r="CM49" s="624"/>
      <c r="CN49" s="624"/>
      <c r="CO49" s="624"/>
      <c r="CP49" s="624"/>
      <c r="CQ49" s="625"/>
      <c r="CR49" s="626">
        <v>29960132</v>
      </c>
      <c r="CS49" s="627"/>
      <c r="CT49" s="627"/>
      <c r="CU49" s="627"/>
      <c r="CV49" s="627"/>
      <c r="CW49" s="627"/>
      <c r="CX49" s="627"/>
      <c r="CY49" s="628"/>
      <c r="CZ49" s="629">
        <v>100</v>
      </c>
      <c r="DA49" s="630"/>
      <c r="DB49" s="630"/>
      <c r="DC49" s="631"/>
      <c r="DD49" s="632">
        <v>15469534</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xzMmH4Y1mry8PzrWsaCvM3sh7vzo29iOSyAkpmq6VHEfaGz980gw6r5oDxnrWgSZ9w7TEDcm45MqpyiCiMNZEw==" saltValue="0NM6zEyxqELyv+tV04VCm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366</v>
      </c>
      <c r="DK2" s="1168"/>
      <c r="DL2" s="1168"/>
      <c r="DM2" s="1168"/>
      <c r="DN2" s="1168"/>
      <c r="DO2" s="1169"/>
      <c r="DP2" s="251"/>
      <c r="DQ2" s="1167" t="s">
        <v>367</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368</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370</v>
      </c>
      <c r="B5" s="1053"/>
      <c r="C5" s="1053"/>
      <c r="D5" s="1053"/>
      <c r="E5" s="1053"/>
      <c r="F5" s="1053"/>
      <c r="G5" s="1053"/>
      <c r="H5" s="1053"/>
      <c r="I5" s="1053"/>
      <c r="J5" s="1053"/>
      <c r="K5" s="1053"/>
      <c r="L5" s="1053"/>
      <c r="M5" s="1053"/>
      <c r="N5" s="1053"/>
      <c r="O5" s="1053"/>
      <c r="P5" s="1054"/>
      <c r="Q5" s="1058" t="s">
        <v>371</v>
      </c>
      <c r="R5" s="1059"/>
      <c r="S5" s="1059"/>
      <c r="T5" s="1059"/>
      <c r="U5" s="1060"/>
      <c r="V5" s="1058" t="s">
        <v>372</v>
      </c>
      <c r="W5" s="1059"/>
      <c r="X5" s="1059"/>
      <c r="Y5" s="1059"/>
      <c r="Z5" s="1060"/>
      <c r="AA5" s="1058" t="s">
        <v>373</v>
      </c>
      <c r="AB5" s="1059"/>
      <c r="AC5" s="1059"/>
      <c r="AD5" s="1059"/>
      <c r="AE5" s="1059"/>
      <c r="AF5" s="1170" t="s">
        <v>374</v>
      </c>
      <c r="AG5" s="1059"/>
      <c r="AH5" s="1059"/>
      <c r="AI5" s="1059"/>
      <c r="AJ5" s="1074"/>
      <c r="AK5" s="1059" t="s">
        <v>375</v>
      </c>
      <c r="AL5" s="1059"/>
      <c r="AM5" s="1059"/>
      <c r="AN5" s="1059"/>
      <c r="AO5" s="1060"/>
      <c r="AP5" s="1058" t="s">
        <v>376</v>
      </c>
      <c r="AQ5" s="1059"/>
      <c r="AR5" s="1059"/>
      <c r="AS5" s="1059"/>
      <c r="AT5" s="1060"/>
      <c r="AU5" s="1058" t="s">
        <v>377</v>
      </c>
      <c r="AV5" s="1059"/>
      <c r="AW5" s="1059"/>
      <c r="AX5" s="1059"/>
      <c r="AY5" s="1074"/>
      <c r="AZ5" s="258"/>
      <c r="BA5" s="258"/>
      <c r="BB5" s="258"/>
      <c r="BC5" s="258"/>
      <c r="BD5" s="258"/>
      <c r="BE5" s="259"/>
      <c r="BF5" s="259"/>
      <c r="BG5" s="259"/>
      <c r="BH5" s="259"/>
      <c r="BI5" s="259"/>
      <c r="BJ5" s="259"/>
      <c r="BK5" s="259"/>
      <c r="BL5" s="259"/>
      <c r="BM5" s="259"/>
      <c r="BN5" s="259"/>
      <c r="BO5" s="259"/>
      <c r="BP5" s="259"/>
      <c r="BQ5" s="1052" t="s">
        <v>378</v>
      </c>
      <c r="BR5" s="1053"/>
      <c r="BS5" s="1053"/>
      <c r="BT5" s="1053"/>
      <c r="BU5" s="1053"/>
      <c r="BV5" s="1053"/>
      <c r="BW5" s="1053"/>
      <c r="BX5" s="1053"/>
      <c r="BY5" s="1053"/>
      <c r="BZ5" s="1053"/>
      <c r="CA5" s="1053"/>
      <c r="CB5" s="1053"/>
      <c r="CC5" s="1053"/>
      <c r="CD5" s="1053"/>
      <c r="CE5" s="1053"/>
      <c r="CF5" s="1053"/>
      <c r="CG5" s="1054"/>
      <c r="CH5" s="1058" t="s">
        <v>379</v>
      </c>
      <c r="CI5" s="1059"/>
      <c r="CJ5" s="1059"/>
      <c r="CK5" s="1059"/>
      <c r="CL5" s="1060"/>
      <c r="CM5" s="1058" t="s">
        <v>380</v>
      </c>
      <c r="CN5" s="1059"/>
      <c r="CO5" s="1059"/>
      <c r="CP5" s="1059"/>
      <c r="CQ5" s="1060"/>
      <c r="CR5" s="1058" t="s">
        <v>381</v>
      </c>
      <c r="CS5" s="1059"/>
      <c r="CT5" s="1059"/>
      <c r="CU5" s="1059"/>
      <c r="CV5" s="1060"/>
      <c r="CW5" s="1058" t="s">
        <v>382</v>
      </c>
      <c r="CX5" s="1059"/>
      <c r="CY5" s="1059"/>
      <c r="CZ5" s="1059"/>
      <c r="DA5" s="1060"/>
      <c r="DB5" s="1058" t="s">
        <v>383</v>
      </c>
      <c r="DC5" s="1059"/>
      <c r="DD5" s="1059"/>
      <c r="DE5" s="1059"/>
      <c r="DF5" s="1060"/>
      <c r="DG5" s="1155" t="s">
        <v>384</v>
      </c>
      <c r="DH5" s="1156"/>
      <c r="DI5" s="1156"/>
      <c r="DJ5" s="1156"/>
      <c r="DK5" s="1157"/>
      <c r="DL5" s="1155" t="s">
        <v>385</v>
      </c>
      <c r="DM5" s="1156"/>
      <c r="DN5" s="1156"/>
      <c r="DO5" s="1156"/>
      <c r="DP5" s="1157"/>
      <c r="DQ5" s="1058" t="s">
        <v>386</v>
      </c>
      <c r="DR5" s="1059"/>
      <c r="DS5" s="1059"/>
      <c r="DT5" s="1059"/>
      <c r="DU5" s="1060"/>
      <c r="DV5" s="1058" t="s">
        <v>377</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387</v>
      </c>
      <c r="C7" s="1108"/>
      <c r="D7" s="1108"/>
      <c r="E7" s="1108"/>
      <c r="F7" s="1108"/>
      <c r="G7" s="1108"/>
      <c r="H7" s="1108"/>
      <c r="I7" s="1108"/>
      <c r="J7" s="1108"/>
      <c r="K7" s="1108"/>
      <c r="L7" s="1108"/>
      <c r="M7" s="1108"/>
      <c r="N7" s="1108"/>
      <c r="O7" s="1108"/>
      <c r="P7" s="1109"/>
      <c r="Q7" s="1161">
        <v>30345</v>
      </c>
      <c r="R7" s="1162"/>
      <c r="S7" s="1162"/>
      <c r="T7" s="1162"/>
      <c r="U7" s="1162"/>
      <c r="V7" s="1162">
        <v>29961</v>
      </c>
      <c r="W7" s="1162"/>
      <c r="X7" s="1162"/>
      <c r="Y7" s="1162"/>
      <c r="Z7" s="1162"/>
      <c r="AA7" s="1162">
        <v>384</v>
      </c>
      <c r="AB7" s="1162"/>
      <c r="AC7" s="1162"/>
      <c r="AD7" s="1162"/>
      <c r="AE7" s="1163"/>
      <c r="AF7" s="1164">
        <v>301</v>
      </c>
      <c r="AG7" s="1165"/>
      <c r="AH7" s="1165"/>
      <c r="AI7" s="1165"/>
      <c r="AJ7" s="1166"/>
      <c r="AK7" s="1148">
        <v>648</v>
      </c>
      <c r="AL7" s="1149"/>
      <c r="AM7" s="1149"/>
      <c r="AN7" s="1149"/>
      <c r="AO7" s="1149"/>
      <c r="AP7" s="1149">
        <v>24349</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602</v>
      </c>
      <c r="BT7" s="1153"/>
      <c r="BU7" s="1153"/>
      <c r="BV7" s="1153"/>
      <c r="BW7" s="1153"/>
      <c r="BX7" s="1153"/>
      <c r="BY7" s="1153"/>
      <c r="BZ7" s="1153"/>
      <c r="CA7" s="1153"/>
      <c r="CB7" s="1153"/>
      <c r="CC7" s="1153"/>
      <c r="CD7" s="1153"/>
      <c r="CE7" s="1153"/>
      <c r="CF7" s="1153"/>
      <c r="CG7" s="1154"/>
      <c r="CH7" s="1145">
        <v>59</v>
      </c>
      <c r="CI7" s="1146"/>
      <c r="CJ7" s="1146"/>
      <c r="CK7" s="1146"/>
      <c r="CL7" s="1147"/>
      <c r="CM7" s="1145">
        <v>388</v>
      </c>
      <c r="CN7" s="1146"/>
      <c r="CO7" s="1146"/>
      <c r="CP7" s="1146"/>
      <c r="CQ7" s="1147"/>
      <c r="CR7" s="1145">
        <v>13</v>
      </c>
      <c r="CS7" s="1146"/>
      <c r="CT7" s="1146"/>
      <c r="CU7" s="1146"/>
      <c r="CV7" s="1147"/>
      <c r="CW7" s="1145" t="s">
        <v>588</v>
      </c>
      <c r="CX7" s="1146"/>
      <c r="CY7" s="1146"/>
      <c r="CZ7" s="1146"/>
      <c r="DA7" s="1147"/>
      <c r="DB7" s="1145" t="s">
        <v>588</v>
      </c>
      <c r="DC7" s="1146"/>
      <c r="DD7" s="1146"/>
      <c r="DE7" s="1146"/>
      <c r="DF7" s="1147"/>
      <c r="DG7" s="1145" t="s">
        <v>588</v>
      </c>
      <c r="DH7" s="1146"/>
      <c r="DI7" s="1146"/>
      <c r="DJ7" s="1146"/>
      <c r="DK7" s="1147"/>
      <c r="DL7" s="1145" t="s">
        <v>588</v>
      </c>
      <c r="DM7" s="1146"/>
      <c r="DN7" s="1146"/>
      <c r="DO7" s="1146"/>
      <c r="DP7" s="1147"/>
      <c r="DQ7" s="1145" t="s">
        <v>588</v>
      </c>
      <c r="DR7" s="1146"/>
      <c r="DS7" s="1146"/>
      <c r="DT7" s="1146"/>
      <c r="DU7" s="1147"/>
      <c r="DV7" s="1172"/>
      <c r="DW7" s="1173"/>
      <c r="DX7" s="1173"/>
      <c r="DY7" s="1173"/>
      <c r="DZ7" s="1174"/>
      <c r="EA7" s="256"/>
    </row>
    <row r="8" spans="1:131" s="257" customFormat="1" ht="26.25" customHeight="1" x14ac:dyDescent="0.15">
      <c r="A8" s="263">
        <v>2</v>
      </c>
      <c r="B8" s="1094" t="s">
        <v>388</v>
      </c>
      <c r="C8" s="1095"/>
      <c r="D8" s="1095"/>
      <c r="E8" s="1095"/>
      <c r="F8" s="1095"/>
      <c r="G8" s="1095"/>
      <c r="H8" s="1095"/>
      <c r="I8" s="1095"/>
      <c r="J8" s="1095"/>
      <c r="K8" s="1095"/>
      <c r="L8" s="1095"/>
      <c r="M8" s="1095"/>
      <c r="N8" s="1095"/>
      <c r="O8" s="1095"/>
      <c r="P8" s="1096"/>
      <c r="Q8" s="1100">
        <v>10</v>
      </c>
      <c r="R8" s="1101"/>
      <c r="S8" s="1101"/>
      <c r="T8" s="1101"/>
      <c r="U8" s="1101"/>
      <c r="V8" s="1101">
        <v>10</v>
      </c>
      <c r="W8" s="1101"/>
      <c r="X8" s="1101"/>
      <c r="Y8" s="1101"/>
      <c r="Z8" s="1101"/>
      <c r="AA8" s="1101" t="s">
        <v>588</v>
      </c>
      <c r="AB8" s="1101"/>
      <c r="AC8" s="1101"/>
      <c r="AD8" s="1101"/>
      <c r="AE8" s="1102"/>
      <c r="AF8" s="1076" t="s">
        <v>389</v>
      </c>
      <c r="AG8" s="1077"/>
      <c r="AH8" s="1077"/>
      <c r="AI8" s="1077"/>
      <c r="AJ8" s="1078"/>
      <c r="AK8" s="1143">
        <v>4</v>
      </c>
      <c r="AL8" s="1144"/>
      <c r="AM8" s="1144"/>
      <c r="AN8" s="1144"/>
      <c r="AO8" s="1144"/>
      <c r="AP8" s="1144" t="s">
        <v>588</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589</v>
      </c>
      <c r="BT8" s="1072"/>
      <c r="BU8" s="1072"/>
      <c r="BV8" s="1072"/>
      <c r="BW8" s="1072"/>
      <c r="BX8" s="1072"/>
      <c r="BY8" s="1072"/>
      <c r="BZ8" s="1072"/>
      <c r="CA8" s="1072"/>
      <c r="CB8" s="1072"/>
      <c r="CC8" s="1072"/>
      <c r="CD8" s="1072"/>
      <c r="CE8" s="1072"/>
      <c r="CF8" s="1072"/>
      <c r="CG8" s="1073"/>
      <c r="CH8" s="1046">
        <v>-2</v>
      </c>
      <c r="CI8" s="1047"/>
      <c r="CJ8" s="1047"/>
      <c r="CK8" s="1047"/>
      <c r="CL8" s="1048"/>
      <c r="CM8" s="1046">
        <v>18</v>
      </c>
      <c r="CN8" s="1047"/>
      <c r="CO8" s="1047"/>
      <c r="CP8" s="1047"/>
      <c r="CQ8" s="1048"/>
      <c r="CR8" s="1046">
        <v>10</v>
      </c>
      <c r="CS8" s="1047"/>
      <c r="CT8" s="1047"/>
      <c r="CU8" s="1047"/>
      <c r="CV8" s="1048"/>
      <c r="CW8" s="1046">
        <v>26</v>
      </c>
      <c r="CX8" s="1047"/>
      <c r="CY8" s="1047"/>
      <c r="CZ8" s="1047"/>
      <c r="DA8" s="1048"/>
      <c r="DB8" s="1046" t="s">
        <v>588</v>
      </c>
      <c r="DC8" s="1047"/>
      <c r="DD8" s="1047"/>
      <c r="DE8" s="1047"/>
      <c r="DF8" s="1048"/>
      <c r="DG8" s="1046" t="s">
        <v>588</v>
      </c>
      <c r="DH8" s="1047"/>
      <c r="DI8" s="1047"/>
      <c r="DJ8" s="1047"/>
      <c r="DK8" s="1048"/>
      <c r="DL8" s="1046" t="s">
        <v>588</v>
      </c>
      <c r="DM8" s="1047"/>
      <c r="DN8" s="1047"/>
      <c r="DO8" s="1047"/>
      <c r="DP8" s="1048"/>
      <c r="DQ8" s="1046" t="s">
        <v>588</v>
      </c>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390</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391</v>
      </c>
      <c r="B23" s="1001" t="s">
        <v>392</v>
      </c>
      <c r="C23" s="1002"/>
      <c r="D23" s="1002"/>
      <c r="E23" s="1002"/>
      <c r="F23" s="1002"/>
      <c r="G23" s="1002"/>
      <c r="H23" s="1002"/>
      <c r="I23" s="1002"/>
      <c r="J23" s="1002"/>
      <c r="K23" s="1002"/>
      <c r="L23" s="1002"/>
      <c r="M23" s="1002"/>
      <c r="N23" s="1002"/>
      <c r="O23" s="1002"/>
      <c r="P23" s="1003"/>
      <c r="Q23" s="1125">
        <v>30351</v>
      </c>
      <c r="R23" s="1126"/>
      <c r="S23" s="1126"/>
      <c r="T23" s="1126"/>
      <c r="U23" s="1126"/>
      <c r="V23" s="1126">
        <v>29967</v>
      </c>
      <c r="W23" s="1126"/>
      <c r="X23" s="1126"/>
      <c r="Y23" s="1126"/>
      <c r="Z23" s="1126"/>
      <c r="AA23" s="1126">
        <v>384</v>
      </c>
      <c r="AB23" s="1126"/>
      <c r="AC23" s="1126"/>
      <c r="AD23" s="1126"/>
      <c r="AE23" s="1127"/>
      <c r="AF23" s="1128">
        <v>301</v>
      </c>
      <c r="AG23" s="1126"/>
      <c r="AH23" s="1126"/>
      <c r="AI23" s="1126"/>
      <c r="AJ23" s="1129"/>
      <c r="AK23" s="1130"/>
      <c r="AL23" s="1131"/>
      <c r="AM23" s="1131"/>
      <c r="AN23" s="1131"/>
      <c r="AO23" s="1131"/>
      <c r="AP23" s="1126">
        <v>24349</v>
      </c>
      <c r="AQ23" s="1126"/>
      <c r="AR23" s="1126"/>
      <c r="AS23" s="1126"/>
      <c r="AT23" s="1126"/>
      <c r="AU23" s="1132"/>
      <c r="AV23" s="1132"/>
      <c r="AW23" s="1132"/>
      <c r="AX23" s="1132"/>
      <c r="AY23" s="1133"/>
      <c r="AZ23" s="1122" t="s">
        <v>393</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394</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395</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370</v>
      </c>
      <c r="B26" s="1053"/>
      <c r="C26" s="1053"/>
      <c r="D26" s="1053"/>
      <c r="E26" s="1053"/>
      <c r="F26" s="1053"/>
      <c r="G26" s="1053"/>
      <c r="H26" s="1053"/>
      <c r="I26" s="1053"/>
      <c r="J26" s="1053"/>
      <c r="K26" s="1053"/>
      <c r="L26" s="1053"/>
      <c r="M26" s="1053"/>
      <c r="N26" s="1053"/>
      <c r="O26" s="1053"/>
      <c r="P26" s="1054"/>
      <c r="Q26" s="1058" t="s">
        <v>396</v>
      </c>
      <c r="R26" s="1059"/>
      <c r="S26" s="1059"/>
      <c r="T26" s="1059"/>
      <c r="U26" s="1060"/>
      <c r="V26" s="1058" t="s">
        <v>397</v>
      </c>
      <c r="W26" s="1059"/>
      <c r="X26" s="1059"/>
      <c r="Y26" s="1059"/>
      <c r="Z26" s="1060"/>
      <c r="AA26" s="1058" t="s">
        <v>398</v>
      </c>
      <c r="AB26" s="1059"/>
      <c r="AC26" s="1059"/>
      <c r="AD26" s="1059"/>
      <c r="AE26" s="1059"/>
      <c r="AF26" s="1116" t="s">
        <v>399</v>
      </c>
      <c r="AG26" s="1065"/>
      <c r="AH26" s="1065"/>
      <c r="AI26" s="1065"/>
      <c r="AJ26" s="1117"/>
      <c r="AK26" s="1059" t="s">
        <v>400</v>
      </c>
      <c r="AL26" s="1059"/>
      <c r="AM26" s="1059"/>
      <c r="AN26" s="1059"/>
      <c r="AO26" s="1060"/>
      <c r="AP26" s="1058" t="s">
        <v>401</v>
      </c>
      <c r="AQ26" s="1059"/>
      <c r="AR26" s="1059"/>
      <c r="AS26" s="1059"/>
      <c r="AT26" s="1060"/>
      <c r="AU26" s="1058" t="s">
        <v>402</v>
      </c>
      <c r="AV26" s="1059"/>
      <c r="AW26" s="1059"/>
      <c r="AX26" s="1059"/>
      <c r="AY26" s="1060"/>
      <c r="AZ26" s="1058" t="s">
        <v>403</v>
      </c>
      <c r="BA26" s="1059"/>
      <c r="BB26" s="1059"/>
      <c r="BC26" s="1059"/>
      <c r="BD26" s="1060"/>
      <c r="BE26" s="1058" t="s">
        <v>377</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404</v>
      </c>
      <c r="C28" s="1108"/>
      <c r="D28" s="1108"/>
      <c r="E28" s="1108"/>
      <c r="F28" s="1108"/>
      <c r="G28" s="1108"/>
      <c r="H28" s="1108"/>
      <c r="I28" s="1108"/>
      <c r="J28" s="1108"/>
      <c r="K28" s="1108"/>
      <c r="L28" s="1108"/>
      <c r="M28" s="1108"/>
      <c r="N28" s="1108"/>
      <c r="O28" s="1108"/>
      <c r="P28" s="1109"/>
      <c r="Q28" s="1110">
        <v>6082</v>
      </c>
      <c r="R28" s="1111"/>
      <c r="S28" s="1111"/>
      <c r="T28" s="1111"/>
      <c r="U28" s="1111"/>
      <c r="V28" s="1111">
        <v>6044</v>
      </c>
      <c r="W28" s="1111"/>
      <c r="X28" s="1111"/>
      <c r="Y28" s="1111"/>
      <c r="Z28" s="1111"/>
      <c r="AA28" s="1111">
        <v>38</v>
      </c>
      <c r="AB28" s="1111"/>
      <c r="AC28" s="1111"/>
      <c r="AD28" s="1111"/>
      <c r="AE28" s="1112"/>
      <c r="AF28" s="1113">
        <v>38</v>
      </c>
      <c r="AG28" s="1111"/>
      <c r="AH28" s="1111"/>
      <c r="AI28" s="1111"/>
      <c r="AJ28" s="1114"/>
      <c r="AK28" s="1115">
        <v>527</v>
      </c>
      <c r="AL28" s="1103"/>
      <c r="AM28" s="1103"/>
      <c r="AN28" s="1103"/>
      <c r="AO28" s="1103"/>
      <c r="AP28" s="1103" t="s">
        <v>588</v>
      </c>
      <c r="AQ28" s="1103"/>
      <c r="AR28" s="1103"/>
      <c r="AS28" s="1103"/>
      <c r="AT28" s="1103"/>
      <c r="AU28" s="1103" t="s">
        <v>588</v>
      </c>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405</v>
      </c>
      <c r="C29" s="1095"/>
      <c r="D29" s="1095"/>
      <c r="E29" s="1095"/>
      <c r="F29" s="1095"/>
      <c r="G29" s="1095"/>
      <c r="H29" s="1095"/>
      <c r="I29" s="1095"/>
      <c r="J29" s="1095"/>
      <c r="K29" s="1095"/>
      <c r="L29" s="1095"/>
      <c r="M29" s="1095"/>
      <c r="N29" s="1095"/>
      <c r="O29" s="1095"/>
      <c r="P29" s="1096"/>
      <c r="Q29" s="1100">
        <v>6</v>
      </c>
      <c r="R29" s="1101"/>
      <c r="S29" s="1101"/>
      <c r="T29" s="1101"/>
      <c r="U29" s="1101"/>
      <c r="V29" s="1101">
        <v>6</v>
      </c>
      <c r="W29" s="1101"/>
      <c r="X29" s="1101"/>
      <c r="Y29" s="1101"/>
      <c r="Z29" s="1101"/>
      <c r="AA29" s="1101" t="s">
        <v>588</v>
      </c>
      <c r="AB29" s="1101"/>
      <c r="AC29" s="1101"/>
      <c r="AD29" s="1101"/>
      <c r="AE29" s="1102"/>
      <c r="AF29" s="1076" t="s">
        <v>393</v>
      </c>
      <c r="AG29" s="1077"/>
      <c r="AH29" s="1077"/>
      <c r="AI29" s="1077"/>
      <c r="AJ29" s="1078"/>
      <c r="AK29" s="1037">
        <v>3</v>
      </c>
      <c r="AL29" s="1028"/>
      <c r="AM29" s="1028"/>
      <c r="AN29" s="1028"/>
      <c r="AO29" s="1028"/>
      <c r="AP29" s="1028" t="s">
        <v>588</v>
      </c>
      <c r="AQ29" s="1028"/>
      <c r="AR29" s="1028"/>
      <c r="AS29" s="1028"/>
      <c r="AT29" s="1028"/>
      <c r="AU29" s="1028" t="s">
        <v>588</v>
      </c>
      <c r="AV29" s="1028"/>
      <c r="AW29" s="1028"/>
      <c r="AX29" s="1028"/>
      <c r="AY29" s="1028"/>
      <c r="AZ29" s="1099"/>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406</v>
      </c>
      <c r="C30" s="1095"/>
      <c r="D30" s="1095"/>
      <c r="E30" s="1095"/>
      <c r="F30" s="1095"/>
      <c r="G30" s="1095"/>
      <c r="H30" s="1095"/>
      <c r="I30" s="1095"/>
      <c r="J30" s="1095"/>
      <c r="K30" s="1095"/>
      <c r="L30" s="1095"/>
      <c r="M30" s="1095"/>
      <c r="N30" s="1095"/>
      <c r="O30" s="1095"/>
      <c r="P30" s="1096"/>
      <c r="Q30" s="1100">
        <v>5819</v>
      </c>
      <c r="R30" s="1101"/>
      <c r="S30" s="1101"/>
      <c r="T30" s="1101"/>
      <c r="U30" s="1101"/>
      <c r="V30" s="1101">
        <v>5754</v>
      </c>
      <c r="W30" s="1101"/>
      <c r="X30" s="1101"/>
      <c r="Y30" s="1101"/>
      <c r="Z30" s="1101"/>
      <c r="AA30" s="1101">
        <v>64</v>
      </c>
      <c r="AB30" s="1101"/>
      <c r="AC30" s="1101"/>
      <c r="AD30" s="1101"/>
      <c r="AE30" s="1102"/>
      <c r="AF30" s="1076">
        <v>64</v>
      </c>
      <c r="AG30" s="1077"/>
      <c r="AH30" s="1077"/>
      <c r="AI30" s="1077"/>
      <c r="AJ30" s="1078"/>
      <c r="AK30" s="1037">
        <v>942</v>
      </c>
      <c r="AL30" s="1028"/>
      <c r="AM30" s="1028"/>
      <c r="AN30" s="1028"/>
      <c r="AO30" s="1028"/>
      <c r="AP30" s="1028" t="s">
        <v>588</v>
      </c>
      <c r="AQ30" s="1028"/>
      <c r="AR30" s="1028"/>
      <c r="AS30" s="1028"/>
      <c r="AT30" s="1028"/>
      <c r="AU30" s="1028" t="s">
        <v>588</v>
      </c>
      <c r="AV30" s="1028"/>
      <c r="AW30" s="1028"/>
      <c r="AX30" s="1028"/>
      <c r="AY30" s="1028"/>
      <c r="AZ30" s="1099"/>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407</v>
      </c>
      <c r="C31" s="1095"/>
      <c r="D31" s="1095"/>
      <c r="E31" s="1095"/>
      <c r="F31" s="1095"/>
      <c r="G31" s="1095"/>
      <c r="H31" s="1095"/>
      <c r="I31" s="1095"/>
      <c r="J31" s="1095"/>
      <c r="K31" s="1095"/>
      <c r="L31" s="1095"/>
      <c r="M31" s="1095"/>
      <c r="N31" s="1095"/>
      <c r="O31" s="1095"/>
      <c r="P31" s="1096"/>
      <c r="Q31" s="1100">
        <v>56</v>
      </c>
      <c r="R31" s="1101"/>
      <c r="S31" s="1101"/>
      <c r="T31" s="1101"/>
      <c r="U31" s="1101"/>
      <c r="V31" s="1101">
        <v>56</v>
      </c>
      <c r="W31" s="1101"/>
      <c r="X31" s="1101"/>
      <c r="Y31" s="1101"/>
      <c r="Z31" s="1101"/>
      <c r="AA31" s="1101" t="s">
        <v>588</v>
      </c>
      <c r="AB31" s="1101"/>
      <c r="AC31" s="1101"/>
      <c r="AD31" s="1101"/>
      <c r="AE31" s="1102"/>
      <c r="AF31" s="1076" t="s">
        <v>408</v>
      </c>
      <c r="AG31" s="1077"/>
      <c r="AH31" s="1077"/>
      <c r="AI31" s="1077"/>
      <c r="AJ31" s="1078"/>
      <c r="AK31" s="1037">
        <v>11</v>
      </c>
      <c r="AL31" s="1028"/>
      <c r="AM31" s="1028"/>
      <c r="AN31" s="1028"/>
      <c r="AO31" s="1028"/>
      <c r="AP31" s="1028" t="s">
        <v>588</v>
      </c>
      <c r="AQ31" s="1028"/>
      <c r="AR31" s="1028"/>
      <c r="AS31" s="1028"/>
      <c r="AT31" s="1028"/>
      <c r="AU31" s="1028" t="s">
        <v>588</v>
      </c>
      <c r="AV31" s="1028"/>
      <c r="AW31" s="1028"/>
      <c r="AX31" s="1028"/>
      <c r="AY31" s="1028"/>
      <c r="AZ31" s="1099"/>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409</v>
      </c>
      <c r="C32" s="1095"/>
      <c r="D32" s="1095"/>
      <c r="E32" s="1095"/>
      <c r="F32" s="1095"/>
      <c r="G32" s="1095"/>
      <c r="H32" s="1095"/>
      <c r="I32" s="1095"/>
      <c r="J32" s="1095"/>
      <c r="K32" s="1095"/>
      <c r="L32" s="1095"/>
      <c r="M32" s="1095"/>
      <c r="N32" s="1095"/>
      <c r="O32" s="1095"/>
      <c r="P32" s="1096"/>
      <c r="Q32" s="1100">
        <v>74</v>
      </c>
      <c r="R32" s="1101"/>
      <c r="S32" s="1101"/>
      <c r="T32" s="1101"/>
      <c r="U32" s="1101"/>
      <c r="V32" s="1101">
        <v>74</v>
      </c>
      <c r="W32" s="1101"/>
      <c r="X32" s="1101"/>
      <c r="Y32" s="1101"/>
      <c r="Z32" s="1101"/>
      <c r="AA32" s="1101" t="s">
        <v>588</v>
      </c>
      <c r="AB32" s="1101"/>
      <c r="AC32" s="1101"/>
      <c r="AD32" s="1101"/>
      <c r="AE32" s="1102"/>
      <c r="AF32" s="1076" t="s">
        <v>393</v>
      </c>
      <c r="AG32" s="1077"/>
      <c r="AH32" s="1077"/>
      <c r="AI32" s="1077"/>
      <c r="AJ32" s="1078"/>
      <c r="AK32" s="1037">
        <v>66</v>
      </c>
      <c r="AL32" s="1028"/>
      <c r="AM32" s="1028"/>
      <c r="AN32" s="1028"/>
      <c r="AO32" s="1028"/>
      <c r="AP32" s="1028">
        <v>64</v>
      </c>
      <c r="AQ32" s="1028"/>
      <c r="AR32" s="1028"/>
      <c r="AS32" s="1028"/>
      <c r="AT32" s="1028"/>
      <c r="AU32" s="1028">
        <v>52</v>
      </c>
      <c r="AV32" s="1028"/>
      <c r="AW32" s="1028"/>
      <c r="AX32" s="1028"/>
      <c r="AY32" s="1028"/>
      <c r="AZ32" s="1099"/>
      <c r="BA32" s="1099"/>
      <c r="BB32" s="1099"/>
      <c r="BC32" s="1099"/>
      <c r="BD32" s="1099"/>
      <c r="BE32" s="1089"/>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410</v>
      </c>
      <c r="C33" s="1095"/>
      <c r="D33" s="1095"/>
      <c r="E33" s="1095"/>
      <c r="F33" s="1095"/>
      <c r="G33" s="1095"/>
      <c r="H33" s="1095"/>
      <c r="I33" s="1095"/>
      <c r="J33" s="1095"/>
      <c r="K33" s="1095"/>
      <c r="L33" s="1095"/>
      <c r="M33" s="1095"/>
      <c r="N33" s="1095"/>
      <c r="O33" s="1095"/>
      <c r="P33" s="1096"/>
      <c r="Q33" s="1100">
        <v>970</v>
      </c>
      <c r="R33" s="1101"/>
      <c r="S33" s="1101"/>
      <c r="T33" s="1101"/>
      <c r="U33" s="1101"/>
      <c r="V33" s="1101">
        <v>970</v>
      </c>
      <c r="W33" s="1101"/>
      <c r="X33" s="1101"/>
      <c r="Y33" s="1101"/>
      <c r="Z33" s="1101"/>
      <c r="AA33" s="1101">
        <v>0</v>
      </c>
      <c r="AB33" s="1101"/>
      <c r="AC33" s="1101"/>
      <c r="AD33" s="1101"/>
      <c r="AE33" s="1102"/>
      <c r="AF33" s="1076">
        <v>0</v>
      </c>
      <c r="AG33" s="1077"/>
      <c r="AH33" s="1077"/>
      <c r="AI33" s="1077"/>
      <c r="AJ33" s="1078"/>
      <c r="AK33" s="1037">
        <v>262</v>
      </c>
      <c r="AL33" s="1028"/>
      <c r="AM33" s="1028"/>
      <c r="AN33" s="1028"/>
      <c r="AO33" s="1028"/>
      <c r="AP33" s="1028" t="s">
        <v>588</v>
      </c>
      <c r="AQ33" s="1028"/>
      <c r="AR33" s="1028"/>
      <c r="AS33" s="1028"/>
      <c r="AT33" s="1028"/>
      <c r="AU33" s="1028" t="s">
        <v>588</v>
      </c>
      <c r="AV33" s="1028"/>
      <c r="AW33" s="1028"/>
      <c r="AX33" s="1028"/>
      <c r="AY33" s="1028"/>
      <c r="AZ33" s="1099"/>
      <c r="BA33" s="1099"/>
      <c r="BB33" s="1099"/>
      <c r="BC33" s="1099"/>
      <c r="BD33" s="1099"/>
      <c r="BE33" s="1089"/>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411</v>
      </c>
      <c r="C34" s="1095"/>
      <c r="D34" s="1095"/>
      <c r="E34" s="1095"/>
      <c r="F34" s="1095"/>
      <c r="G34" s="1095"/>
      <c r="H34" s="1095"/>
      <c r="I34" s="1095"/>
      <c r="J34" s="1095"/>
      <c r="K34" s="1095"/>
      <c r="L34" s="1095"/>
      <c r="M34" s="1095"/>
      <c r="N34" s="1095"/>
      <c r="O34" s="1095"/>
      <c r="P34" s="1096"/>
      <c r="Q34" s="1100">
        <v>6108</v>
      </c>
      <c r="R34" s="1101"/>
      <c r="S34" s="1101"/>
      <c r="T34" s="1101"/>
      <c r="U34" s="1101"/>
      <c r="V34" s="1101">
        <v>6150</v>
      </c>
      <c r="W34" s="1101"/>
      <c r="X34" s="1101"/>
      <c r="Y34" s="1101"/>
      <c r="Z34" s="1101"/>
      <c r="AA34" s="1101">
        <v>-42</v>
      </c>
      <c r="AB34" s="1101"/>
      <c r="AC34" s="1101"/>
      <c r="AD34" s="1101"/>
      <c r="AE34" s="1102"/>
      <c r="AF34" s="1076">
        <v>4568</v>
      </c>
      <c r="AG34" s="1077"/>
      <c r="AH34" s="1077"/>
      <c r="AI34" s="1077"/>
      <c r="AJ34" s="1078"/>
      <c r="AK34" s="1037">
        <v>488</v>
      </c>
      <c r="AL34" s="1028"/>
      <c r="AM34" s="1028"/>
      <c r="AN34" s="1028"/>
      <c r="AO34" s="1028"/>
      <c r="AP34" s="1028">
        <v>5527</v>
      </c>
      <c r="AQ34" s="1028"/>
      <c r="AR34" s="1028"/>
      <c r="AS34" s="1028"/>
      <c r="AT34" s="1028"/>
      <c r="AU34" s="1028">
        <v>2880</v>
      </c>
      <c r="AV34" s="1028"/>
      <c r="AW34" s="1028"/>
      <c r="AX34" s="1028"/>
      <c r="AY34" s="1028"/>
      <c r="AZ34" s="1099" t="s">
        <v>588</v>
      </c>
      <c r="BA34" s="1099"/>
      <c r="BB34" s="1099"/>
      <c r="BC34" s="1099"/>
      <c r="BD34" s="1099"/>
      <c r="BE34" s="1089" t="s">
        <v>412</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t="s">
        <v>413</v>
      </c>
      <c r="C35" s="1095"/>
      <c r="D35" s="1095"/>
      <c r="E35" s="1095"/>
      <c r="F35" s="1095"/>
      <c r="G35" s="1095"/>
      <c r="H35" s="1095"/>
      <c r="I35" s="1095"/>
      <c r="J35" s="1095"/>
      <c r="K35" s="1095"/>
      <c r="L35" s="1095"/>
      <c r="M35" s="1095"/>
      <c r="N35" s="1095"/>
      <c r="O35" s="1095"/>
      <c r="P35" s="1096"/>
      <c r="Q35" s="1100">
        <v>928</v>
      </c>
      <c r="R35" s="1101"/>
      <c r="S35" s="1101"/>
      <c r="T35" s="1101"/>
      <c r="U35" s="1101"/>
      <c r="V35" s="1101">
        <v>928</v>
      </c>
      <c r="W35" s="1101"/>
      <c r="X35" s="1101"/>
      <c r="Y35" s="1101"/>
      <c r="Z35" s="1101"/>
      <c r="AA35" s="1101">
        <v>0</v>
      </c>
      <c r="AB35" s="1101"/>
      <c r="AC35" s="1101"/>
      <c r="AD35" s="1101"/>
      <c r="AE35" s="1102"/>
      <c r="AF35" s="1076">
        <v>47</v>
      </c>
      <c r="AG35" s="1077"/>
      <c r="AH35" s="1077"/>
      <c r="AI35" s="1077"/>
      <c r="AJ35" s="1078"/>
      <c r="AK35" s="1037">
        <v>419</v>
      </c>
      <c r="AL35" s="1028"/>
      <c r="AM35" s="1028"/>
      <c r="AN35" s="1028"/>
      <c r="AO35" s="1028"/>
      <c r="AP35" s="1028">
        <v>7317</v>
      </c>
      <c r="AQ35" s="1028"/>
      <c r="AR35" s="1028"/>
      <c r="AS35" s="1028"/>
      <c r="AT35" s="1028"/>
      <c r="AU35" s="1028">
        <v>4485</v>
      </c>
      <c r="AV35" s="1028"/>
      <c r="AW35" s="1028"/>
      <c r="AX35" s="1028"/>
      <c r="AY35" s="1028"/>
      <c r="AZ35" s="1099" t="s">
        <v>588</v>
      </c>
      <c r="BA35" s="1099"/>
      <c r="BB35" s="1099"/>
      <c r="BC35" s="1099"/>
      <c r="BD35" s="1099"/>
      <c r="BE35" s="1089" t="s">
        <v>412</v>
      </c>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t="s">
        <v>414</v>
      </c>
      <c r="C36" s="1095"/>
      <c r="D36" s="1095"/>
      <c r="E36" s="1095"/>
      <c r="F36" s="1095"/>
      <c r="G36" s="1095"/>
      <c r="H36" s="1095"/>
      <c r="I36" s="1095"/>
      <c r="J36" s="1095"/>
      <c r="K36" s="1095"/>
      <c r="L36" s="1095"/>
      <c r="M36" s="1095"/>
      <c r="N36" s="1095"/>
      <c r="O36" s="1095"/>
      <c r="P36" s="1096"/>
      <c r="Q36" s="1100">
        <v>132</v>
      </c>
      <c r="R36" s="1101"/>
      <c r="S36" s="1101"/>
      <c r="T36" s="1101"/>
      <c r="U36" s="1101"/>
      <c r="V36" s="1101">
        <v>11</v>
      </c>
      <c r="W36" s="1101"/>
      <c r="X36" s="1101"/>
      <c r="Y36" s="1101"/>
      <c r="Z36" s="1101"/>
      <c r="AA36" s="1101">
        <v>121</v>
      </c>
      <c r="AB36" s="1101"/>
      <c r="AC36" s="1101"/>
      <c r="AD36" s="1101"/>
      <c r="AE36" s="1102"/>
      <c r="AF36" s="1076">
        <v>121</v>
      </c>
      <c r="AG36" s="1077"/>
      <c r="AH36" s="1077"/>
      <c r="AI36" s="1077"/>
      <c r="AJ36" s="1078"/>
      <c r="AK36" s="1037" t="s">
        <v>588</v>
      </c>
      <c r="AL36" s="1028"/>
      <c r="AM36" s="1028"/>
      <c r="AN36" s="1028"/>
      <c r="AO36" s="1028"/>
      <c r="AP36" s="1028">
        <v>122</v>
      </c>
      <c r="AQ36" s="1028"/>
      <c r="AR36" s="1028"/>
      <c r="AS36" s="1028"/>
      <c r="AT36" s="1028"/>
      <c r="AU36" s="1028" t="s">
        <v>588</v>
      </c>
      <c r="AV36" s="1028"/>
      <c r="AW36" s="1028"/>
      <c r="AX36" s="1028"/>
      <c r="AY36" s="1028"/>
      <c r="AZ36" s="1099" t="s">
        <v>588</v>
      </c>
      <c r="BA36" s="1099"/>
      <c r="BB36" s="1099"/>
      <c r="BC36" s="1099"/>
      <c r="BD36" s="1099"/>
      <c r="BE36" s="1089" t="s">
        <v>415</v>
      </c>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416</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391</v>
      </c>
      <c r="B63" s="1001" t="s">
        <v>417</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4840</v>
      </c>
      <c r="AG63" s="1016"/>
      <c r="AH63" s="1016"/>
      <c r="AI63" s="1016"/>
      <c r="AJ63" s="1087"/>
      <c r="AK63" s="1088"/>
      <c r="AL63" s="1020"/>
      <c r="AM63" s="1020"/>
      <c r="AN63" s="1020"/>
      <c r="AO63" s="1020"/>
      <c r="AP63" s="1016">
        <v>13030</v>
      </c>
      <c r="AQ63" s="1016"/>
      <c r="AR63" s="1016"/>
      <c r="AS63" s="1016"/>
      <c r="AT63" s="1016"/>
      <c r="AU63" s="1016">
        <v>7417</v>
      </c>
      <c r="AV63" s="1016"/>
      <c r="AW63" s="1016"/>
      <c r="AX63" s="1016"/>
      <c r="AY63" s="1016"/>
      <c r="AZ63" s="1082"/>
      <c r="BA63" s="1082"/>
      <c r="BB63" s="1082"/>
      <c r="BC63" s="1082"/>
      <c r="BD63" s="1082"/>
      <c r="BE63" s="1017"/>
      <c r="BF63" s="1017"/>
      <c r="BG63" s="1017"/>
      <c r="BH63" s="1017"/>
      <c r="BI63" s="1018"/>
      <c r="BJ63" s="1083" t="s">
        <v>393</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419</v>
      </c>
      <c r="B66" s="1053"/>
      <c r="C66" s="1053"/>
      <c r="D66" s="1053"/>
      <c r="E66" s="1053"/>
      <c r="F66" s="1053"/>
      <c r="G66" s="1053"/>
      <c r="H66" s="1053"/>
      <c r="I66" s="1053"/>
      <c r="J66" s="1053"/>
      <c r="K66" s="1053"/>
      <c r="L66" s="1053"/>
      <c r="M66" s="1053"/>
      <c r="N66" s="1053"/>
      <c r="O66" s="1053"/>
      <c r="P66" s="1054"/>
      <c r="Q66" s="1058" t="s">
        <v>396</v>
      </c>
      <c r="R66" s="1059"/>
      <c r="S66" s="1059"/>
      <c r="T66" s="1059"/>
      <c r="U66" s="1060"/>
      <c r="V66" s="1058" t="s">
        <v>420</v>
      </c>
      <c r="W66" s="1059"/>
      <c r="X66" s="1059"/>
      <c r="Y66" s="1059"/>
      <c r="Z66" s="1060"/>
      <c r="AA66" s="1058" t="s">
        <v>398</v>
      </c>
      <c r="AB66" s="1059"/>
      <c r="AC66" s="1059"/>
      <c r="AD66" s="1059"/>
      <c r="AE66" s="1060"/>
      <c r="AF66" s="1064" t="s">
        <v>399</v>
      </c>
      <c r="AG66" s="1065"/>
      <c r="AH66" s="1065"/>
      <c r="AI66" s="1065"/>
      <c r="AJ66" s="1066"/>
      <c r="AK66" s="1058" t="s">
        <v>400</v>
      </c>
      <c r="AL66" s="1053"/>
      <c r="AM66" s="1053"/>
      <c r="AN66" s="1053"/>
      <c r="AO66" s="1054"/>
      <c r="AP66" s="1058" t="s">
        <v>401</v>
      </c>
      <c r="AQ66" s="1059"/>
      <c r="AR66" s="1059"/>
      <c r="AS66" s="1059"/>
      <c r="AT66" s="1060"/>
      <c r="AU66" s="1058" t="s">
        <v>421</v>
      </c>
      <c r="AV66" s="1059"/>
      <c r="AW66" s="1059"/>
      <c r="AX66" s="1059"/>
      <c r="AY66" s="1060"/>
      <c r="AZ66" s="1058" t="s">
        <v>377</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596</v>
      </c>
      <c r="C68" s="1043"/>
      <c r="D68" s="1043"/>
      <c r="E68" s="1043"/>
      <c r="F68" s="1043"/>
      <c r="G68" s="1043"/>
      <c r="H68" s="1043"/>
      <c r="I68" s="1043"/>
      <c r="J68" s="1043"/>
      <c r="K68" s="1043"/>
      <c r="L68" s="1043"/>
      <c r="M68" s="1043"/>
      <c r="N68" s="1043"/>
      <c r="O68" s="1043"/>
      <c r="P68" s="1044"/>
      <c r="Q68" s="1045">
        <v>826</v>
      </c>
      <c r="R68" s="1039"/>
      <c r="S68" s="1039"/>
      <c r="T68" s="1039"/>
      <c r="U68" s="1039"/>
      <c r="V68" s="1039">
        <v>826</v>
      </c>
      <c r="W68" s="1039"/>
      <c r="X68" s="1039"/>
      <c r="Y68" s="1039"/>
      <c r="Z68" s="1039"/>
      <c r="AA68" s="1039">
        <v>0</v>
      </c>
      <c r="AB68" s="1039"/>
      <c r="AC68" s="1039"/>
      <c r="AD68" s="1039"/>
      <c r="AE68" s="1039"/>
      <c r="AF68" s="1039">
        <v>0</v>
      </c>
      <c r="AG68" s="1039"/>
      <c r="AH68" s="1039"/>
      <c r="AI68" s="1039"/>
      <c r="AJ68" s="1039"/>
      <c r="AK68" s="1039" t="s">
        <v>588</v>
      </c>
      <c r="AL68" s="1039"/>
      <c r="AM68" s="1039"/>
      <c r="AN68" s="1039"/>
      <c r="AO68" s="1039"/>
      <c r="AP68" s="1039">
        <v>174</v>
      </c>
      <c r="AQ68" s="1039"/>
      <c r="AR68" s="1039"/>
      <c r="AS68" s="1039"/>
      <c r="AT68" s="1039"/>
      <c r="AU68" s="1039">
        <v>123</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597</v>
      </c>
      <c r="C69" s="1032"/>
      <c r="D69" s="1032"/>
      <c r="E69" s="1032"/>
      <c r="F69" s="1032"/>
      <c r="G69" s="1032"/>
      <c r="H69" s="1032"/>
      <c r="I69" s="1032"/>
      <c r="J69" s="1032"/>
      <c r="K69" s="1032"/>
      <c r="L69" s="1032"/>
      <c r="M69" s="1032"/>
      <c r="N69" s="1032"/>
      <c r="O69" s="1032"/>
      <c r="P69" s="1033"/>
      <c r="Q69" s="1034">
        <v>623</v>
      </c>
      <c r="R69" s="1028"/>
      <c r="S69" s="1028"/>
      <c r="T69" s="1028"/>
      <c r="U69" s="1028"/>
      <c r="V69" s="1028">
        <v>579</v>
      </c>
      <c r="W69" s="1028"/>
      <c r="X69" s="1028"/>
      <c r="Y69" s="1028"/>
      <c r="Z69" s="1028"/>
      <c r="AA69" s="1028">
        <v>43</v>
      </c>
      <c r="AB69" s="1028"/>
      <c r="AC69" s="1028"/>
      <c r="AD69" s="1028"/>
      <c r="AE69" s="1028"/>
      <c r="AF69" s="1028">
        <v>43</v>
      </c>
      <c r="AG69" s="1028"/>
      <c r="AH69" s="1028"/>
      <c r="AI69" s="1028"/>
      <c r="AJ69" s="1028"/>
      <c r="AK69" s="1028">
        <v>79</v>
      </c>
      <c r="AL69" s="1028"/>
      <c r="AM69" s="1028"/>
      <c r="AN69" s="1028"/>
      <c r="AO69" s="1028"/>
      <c r="AP69" s="1028" t="s">
        <v>588</v>
      </c>
      <c r="AQ69" s="1028"/>
      <c r="AR69" s="1028"/>
      <c r="AS69" s="1028"/>
      <c r="AT69" s="1028"/>
      <c r="AU69" s="1028" t="s">
        <v>588</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598</v>
      </c>
      <c r="C70" s="1032"/>
      <c r="D70" s="1032"/>
      <c r="E70" s="1032"/>
      <c r="F70" s="1032"/>
      <c r="G70" s="1032"/>
      <c r="H70" s="1032"/>
      <c r="I70" s="1032"/>
      <c r="J70" s="1032"/>
      <c r="K70" s="1032"/>
      <c r="L70" s="1032"/>
      <c r="M70" s="1032"/>
      <c r="N70" s="1032"/>
      <c r="O70" s="1032"/>
      <c r="P70" s="1033"/>
      <c r="Q70" s="1034">
        <v>146005</v>
      </c>
      <c r="R70" s="1028"/>
      <c r="S70" s="1028"/>
      <c r="T70" s="1028"/>
      <c r="U70" s="1028"/>
      <c r="V70" s="1028">
        <v>140177</v>
      </c>
      <c r="W70" s="1028"/>
      <c r="X70" s="1028"/>
      <c r="Y70" s="1028"/>
      <c r="Z70" s="1028"/>
      <c r="AA70" s="1028">
        <v>5828</v>
      </c>
      <c r="AB70" s="1028"/>
      <c r="AC70" s="1028"/>
      <c r="AD70" s="1028"/>
      <c r="AE70" s="1028"/>
      <c r="AF70" s="1028">
        <v>5828</v>
      </c>
      <c r="AG70" s="1028"/>
      <c r="AH70" s="1028"/>
      <c r="AI70" s="1028"/>
      <c r="AJ70" s="1028"/>
      <c r="AK70" s="1028">
        <v>1637</v>
      </c>
      <c r="AL70" s="1028"/>
      <c r="AM70" s="1028"/>
      <c r="AN70" s="1028"/>
      <c r="AO70" s="1028"/>
      <c r="AP70" s="1028" t="s">
        <v>588</v>
      </c>
      <c r="AQ70" s="1028"/>
      <c r="AR70" s="1028"/>
      <c r="AS70" s="1028"/>
      <c r="AT70" s="1028"/>
      <c r="AU70" s="1028" t="s">
        <v>588</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599</v>
      </c>
      <c r="C71" s="1032"/>
      <c r="D71" s="1032"/>
      <c r="E71" s="1032"/>
      <c r="F71" s="1032"/>
      <c r="G71" s="1032"/>
      <c r="H71" s="1032"/>
      <c r="I71" s="1032"/>
      <c r="J71" s="1032"/>
      <c r="K71" s="1032"/>
      <c r="L71" s="1032"/>
      <c r="M71" s="1032"/>
      <c r="N71" s="1032"/>
      <c r="O71" s="1032"/>
      <c r="P71" s="1033"/>
      <c r="Q71" s="1034">
        <v>22424</v>
      </c>
      <c r="R71" s="1028"/>
      <c r="S71" s="1028"/>
      <c r="T71" s="1028"/>
      <c r="U71" s="1028"/>
      <c r="V71" s="1028">
        <v>20206</v>
      </c>
      <c r="W71" s="1028"/>
      <c r="X71" s="1028"/>
      <c r="Y71" s="1028"/>
      <c r="Z71" s="1028"/>
      <c r="AA71" s="1028">
        <v>2218</v>
      </c>
      <c r="AB71" s="1028"/>
      <c r="AC71" s="1028"/>
      <c r="AD71" s="1028"/>
      <c r="AE71" s="1028"/>
      <c r="AF71" s="1028">
        <v>31774</v>
      </c>
      <c r="AG71" s="1028"/>
      <c r="AH71" s="1028"/>
      <c r="AI71" s="1028"/>
      <c r="AJ71" s="1028"/>
      <c r="AK71" s="1028" t="s">
        <v>588</v>
      </c>
      <c r="AL71" s="1028"/>
      <c r="AM71" s="1028"/>
      <c r="AN71" s="1028"/>
      <c r="AO71" s="1028"/>
      <c r="AP71" s="1028">
        <v>54229</v>
      </c>
      <c r="AQ71" s="1028"/>
      <c r="AR71" s="1028"/>
      <c r="AS71" s="1028"/>
      <c r="AT71" s="1028"/>
      <c r="AU71" s="1028" t="s">
        <v>588</v>
      </c>
      <c r="AV71" s="1028"/>
      <c r="AW71" s="1028"/>
      <c r="AX71" s="1028"/>
      <c r="AY71" s="1028"/>
      <c r="AZ71" s="1029" t="s">
        <v>601</v>
      </c>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600</v>
      </c>
      <c r="C72" s="1032"/>
      <c r="D72" s="1032"/>
      <c r="E72" s="1032"/>
      <c r="F72" s="1032"/>
      <c r="G72" s="1032"/>
      <c r="H72" s="1032"/>
      <c r="I72" s="1032"/>
      <c r="J72" s="1032"/>
      <c r="K72" s="1032"/>
      <c r="L72" s="1032"/>
      <c r="M72" s="1032"/>
      <c r="N72" s="1032"/>
      <c r="O72" s="1032"/>
      <c r="P72" s="1033"/>
      <c r="Q72" s="1034">
        <v>763</v>
      </c>
      <c r="R72" s="1028"/>
      <c r="S72" s="1028"/>
      <c r="T72" s="1028"/>
      <c r="U72" s="1028"/>
      <c r="V72" s="1028">
        <v>624</v>
      </c>
      <c r="W72" s="1028"/>
      <c r="X72" s="1028"/>
      <c r="Y72" s="1028"/>
      <c r="Z72" s="1028"/>
      <c r="AA72" s="1028">
        <v>138</v>
      </c>
      <c r="AB72" s="1028"/>
      <c r="AC72" s="1028"/>
      <c r="AD72" s="1028"/>
      <c r="AE72" s="1028"/>
      <c r="AF72" s="1028">
        <v>1779</v>
      </c>
      <c r="AG72" s="1028"/>
      <c r="AH72" s="1028"/>
      <c r="AI72" s="1028"/>
      <c r="AJ72" s="1028"/>
      <c r="AK72" s="1028" t="s">
        <v>588</v>
      </c>
      <c r="AL72" s="1028"/>
      <c r="AM72" s="1028"/>
      <c r="AN72" s="1028"/>
      <c r="AO72" s="1028"/>
      <c r="AP72" s="1028">
        <v>1199</v>
      </c>
      <c r="AQ72" s="1028"/>
      <c r="AR72" s="1028"/>
      <c r="AS72" s="1028"/>
      <c r="AT72" s="1028"/>
      <c r="AU72" s="1028" t="s">
        <v>588</v>
      </c>
      <c r="AV72" s="1028"/>
      <c r="AW72" s="1028"/>
      <c r="AX72" s="1028"/>
      <c r="AY72" s="1028"/>
      <c r="AZ72" s="1029" t="s">
        <v>601</v>
      </c>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391</v>
      </c>
      <c r="B88" s="1001" t="s">
        <v>422</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39424</v>
      </c>
      <c r="AG88" s="1016"/>
      <c r="AH88" s="1016"/>
      <c r="AI88" s="1016"/>
      <c r="AJ88" s="1016"/>
      <c r="AK88" s="1020"/>
      <c r="AL88" s="1020"/>
      <c r="AM88" s="1020"/>
      <c r="AN88" s="1020"/>
      <c r="AO88" s="1020"/>
      <c r="AP88" s="1016">
        <v>55602</v>
      </c>
      <c r="AQ88" s="1016"/>
      <c r="AR88" s="1016"/>
      <c r="AS88" s="1016"/>
      <c r="AT88" s="1016"/>
      <c r="AU88" s="1016">
        <v>123</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423</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23</v>
      </c>
      <c r="CS102" s="1008"/>
      <c r="CT102" s="1008"/>
      <c r="CU102" s="1008"/>
      <c r="CV102" s="1009"/>
      <c r="CW102" s="1007">
        <v>26</v>
      </c>
      <c r="CX102" s="1008"/>
      <c r="CY102" s="1008"/>
      <c r="CZ102" s="1008"/>
      <c r="DA102" s="1009"/>
      <c r="DB102" s="1007" t="s">
        <v>588</v>
      </c>
      <c r="DC102" s="1008"/>
      <c r="DD102" s="1008"/>
      <c r="DE102" s="1008"/>
      <c r="DF102" s="1009"/>
      <c r="DG102" s="1007" t="s">
        <v>588</v>
      </c>
      <c r="DH102" s="1008"/>
      <c r="DI102" s="1008"/>
      <c r="DJ102" s="1008"/>
      <c r="DK102" s="1009"/>
      <c r="DL102" s="1007" t="s">
        <v>588</v>
      </c>
      <c r="DM102" s="1008"/>
      <c r="DN102" s="1008"/>
      <c r="DO102" s="1008"/>
      <c r="DP102" s="1009"/>
      <c r="DQ102" s="1007" t="s">
        <v>588</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424</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425</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428</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429</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430</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431</v>
      </c>
      <c r="AB109" s="951"/>
      <c r="AC109" s="951"/>
      <c r="AD109" s="951"/>
      <c r="AE109" s="952"/>
      <c r="AF109" s="953" t="s">
        <v>432</v>
      </c>
      <c r="AG109" s="951"/>
      <c r="AH109" s="951"/>
      <c r="AI109" s="951"/>
      <c r="AJ109" s="952"/>
      <c r="AK109" s="953" t="s">
        <v>305</v>
      </c>
      <c r="AL109" s="951"/>
      <c r="AM109" s="951"/>
      <c r="AN109" s="951"/>
      <c r="AO109" s="952"/>
      <c r="AP109" s="953" t="s">
        <v>433</v>
      </c>
      <c r="AQ109" s="951"/>
      <c r="AR109" s="951"/>
      <c r="AS109" s="951"/>
      <c r="AT109" s="982"/>
      <c r="AU109" s="950" t="s">
        <v>430</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431</v>
      </c>
      <c r="BR109" s="951"/>
      <c r="BS109" s="951"/>
      <c r="BT109" s="951"/>
      <c r="BU109" s="952"/>
      <c r="BV109" s="953" t="s">
        <v>432</v>
      </c>
      <c r="BW109" s="951"/>
      <c r="BX109" s="951"/>
      <c r="BY109" s="951"/>
      <c r="BZ109" s="952"/>
      <c r="CA109" s="953" t="s">
        <v>305</v>
      </c>
      <c r="CB109" s="951"/>
      <c r="CC109" s="951"/>
      <c r="CD109" s="951"/>
      <c r="CE109" s="952"/>
      <c r="CF109" s="989" t="s">
        <v>433</v>
      </c>
      <c r="CG109" s="989"/>
      <c r="CH109" s="989"/>
      <c r="CI109" s="989"/>
      <c r="CJ109" s="989"/>
      <c r="CK109" s="953" t="s">
        <v>434</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431</v>
      </c>
      <c r="DH109" s="951"/>
      <c r="DI109" s="951"/>
      <c r="DJ109" s="951"/>
      <c r="DK109" s="952"/>
      <c r="DL109" s="953" t="s">
        <v>432</v>
      </c>
      <c r="DM109" s="951"/>
      <c r="DN109" s="951"/>
      <c r="DO109" s="951"/>
      <c r="DP109" s="952"/>
      <c r="DQ109" s="953" t="s">
        <v>305</v>
      </c>
      <c r="DR109" s="951"/>
      <c r="DS109" s="951"/>
      <c r="DT109" s="951"/>
      <c r="DU109" s="952"/>
      <c r="DV109" s="953" t="s">
        <v>433</v>
      </c>
      <c r="DW109" s="951"/>
      <c r="DX109" s="951"/>
      <c r="DY109" s="951"/>
      <c r="DZ109" s="982"/>
    </row>
    <row r="110" spans="1:131" s="248" customFormat="1" ht="26.25" customHeight="1" x14ac:dyDescent="0.15">
      <c r="A110" s="853" t="s">
        <v>435</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2103363</v>
      </c>
      <c r="AB110" s="944"/>
      <c r="AC110" s="944"/>
      <c r="AD110" s="944"/>
      <c r="AE110" s="945"/>
      <c r="AF110" s="946">
        <v>2024064</v>
      </c>
      <c r="AG110" s="944"/>
      <c r="AH110" s="944"/>
      <c r="AI110" s="944"/>
      <c r="AJ110" s="945"/>
      <c r="AK110" s="946">
        <v>1921222</v>
      </c>
      <c r="AL110" s="944"/>
      <c r="AM110" s="944"/>
      <c r="AN110" s="944"/>
      <c r="AO110" s="945"/>
      <c r="AP110" s="947">
        <v>15.6</v>
      </c>
      <c r="AQ110" s="948"/>
      <c r="AR110" s="948"/>
      <c r="AS110" s="948"/>
      <c r="AT110" s="949"/>
      <c r="AU110" s="983" t="s">
        <v>73</v>
      </c>
      <c r="AV110" s="984"/>
      <c r="AW110" s="984"/>
      <c r="AX110" s="984"/>
      <c r="AY110" s="984"/>
      <c r="AZ110" s="909" t="s">
        <v>436</v>
      </c>
      <c r="BA110" s="854"/>
      <c r="BB110" s="854"/>
      <c r="BC110" s="854"/>
      <c r="BD110" s="854"/>
      <c r="BE110" s="854"/>
      <c r="BF110" s="854"/>
      <c r="BG110" s="854"/>
      <c r="BH110" s="854"/>
      <c r="BI110" s="854"/>
      <c r="BJ110" s="854"/>
      <c r="BK110" s="854"/>
      <c r="BL110" s="854"/>
      <c r="BM110" s="854"/>
      <c r="BN110" s="854"/>
      <c r="BO110" s="854"/>
      <c r="BP110" s="855"/>
      <c r="BQ110" s="910">
        <v>22393114</v>
      </c>
      <c r="BR110" s="891"/>
      <c r="BS110" s="891"/>
      <c r="BT110" s="891"/>
      <c r="BU110" s="891"/>
      <c r="BV110" s="891">
        <v>23600540</v>
      </c>
      <c r="BW110" s="891"/>
      <c r="BX110" s="891"/>
      <c r="BY110" s="891"/>
      <c r="BZ110" s="891"/>
      <c r="CA110" s="891">
        <v>24349320</v>
      </c>
      <c r="CB110" s="891"/>
      <c r="CC110" s="891"/>
      <c r="CD110" s="891"/>
      <c r="CE110" s="891"/>
      <c r="CF110" s="915">
        <v>197.5</v>
      </c>
      <c r="CG110" s="916"/>
      <c r="CH110" s="916"/>
      <c r="CI110" s="916"/>
      <c r="CJ110" s="916"/>
      <c r="CK110" s="979" t="s">
        <v>437</v>
      </c>
      <c r="CL110" s="865"/>
      <c r="CM110" s="940" t="s">
        <v>438</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393</v>
      </c>
      <c r="DH110" s="891"/>
      <c r="DI110" s="891"/>
      <c r="DJ110" s="891"/>
      <c r="DK110" s="891"/>
      <c r="DL110" s="891" t="s">
        <v>439</v>
      </c>
      <c r="DM110" s="891"/>
      <c r="DN110" s="891"/>
      <c r="DO110" s="891"/>
      <c r="DP110" s="891"/>
      <c r="DQ110" s="891" t="s">
        <v>440</v>
      </c>
      <c r="DR110" s="891"/>
      <c r="DS110" s="891"/>
      <c r="DT110" s="891"/>
      <c r="DU110" s="891"/>
      <c r="DV110" s="892" t="s">
        <v>441</v>
      </c>
      <c r="DW110" s="892"/>
      <c r="DX110" s="892"/>
      <c r="DY110" s="892"/>
      <c r="DZ110" s="893"/>
    </row>
    <row r="111" spans="1:131" s="248" customFormat="1" ht="26.25" customHeight="1" x14ac:dyDescent="0.15">
      <c r="A111" s="820" t="s">
        <v>442</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443</v>
      </c>
      <c r="AB111" s="972"/>
      <c r="AC111" s="972"/>
      <c r="AD111" s="972"/>
      <c r="AE111" s="973"/>
      <c r="AF111" s="974" t="s">
        <v>444</v>
      </c>
      <c r="AG111" s="972"/>
      <c r="AH111" s="972"/>
      <c r="AI111" s="972"/>
      <c r="AJ111" s="973"/>
      <c r="AK111" s="974" t="s">
        <v>393</v>
      </c>
      <c r="AL111" s="972"/>
      <c r="AM111" s="972"/>
      <c r="AN111" s="972"/>
      <c r="AO111" s="973"/>
      <c r="AP111" s="975" t="s">
        <v>393</v>
      </c>
      <c r="AQ111" s="976"/>
      <c r="AR111" s="976"/>
      <c r="AS111" s="976"/>
      <c r="AT111" s="977"/>
      <c r="AU111" s="985"/>
      <c r="AV111" s="986"/>
      <c r="AW111" s="986"/>
      <c r="AX111" s="986"/>
      <c r="AY111" s="986"/>
      <c r="AZ111" s="861" t="s">
        <v>445</v>
      </c>
      <c r="BA111" s="796"/>
      <c r="BB111" s="796"/>
      <c r="BC111" s="796"/>
      <c r="BD111" s="796"/>
      <c r="BE111" s="796"/>
      <c r="BF111" s="796"/>
      <c r="BG111" s="796"/>
      <c r="BH111" s="796"/>
      <c r="BI111" s="796"/>
      <c r="BJ111" s="796"/>
      <c r="BK111" s="796"/>
      <c r="BL111" s="796"/>
      <c r="BM111" s="796"/>
      <c r="BN111" s="796"/>
      <c r="BO111" s="796"/>
      <c r="BP111" s="797"/>
      <c r="BQ111" s="862">
        <v>5330</v>
      </c>
      <c r="BR111" s="863"/>
      <c r="BS111" s="863"/>
      <c r="BT111" s="863"/>
      <c r="BU111" s="863"/>
      <c r="BV111" s="863">
        <v>4030</v>
      </c>
      <c r="BW111" s="863"/>
      <c r="BX111" s="863"/>
      <c r="BY111" s="863"/>
      <c r="BZ111" s="863"/>
      <c r="CA111" s="863">
        <v>2776</v>
      </c>
      <c r="CB111" s="863"/>
      <c r="CC111" s="863"/>
      <c r="CD111" s="863"/>
      <c r="CE111" s="863"/>
      <c r="CF111" s="924">
        <v>0</v>
      </c>
      <c r="CG111" s="925"/>
      <c r="CH111" s="925"/>
      <c r="CI111" s="925"/>
      <c r="CJ111" s="925"/>
      <c r="CK111" s="980"/>
      <c r="CL111" s="867"/>
      <c r="CM111" s="870" t="s">
        <v>446</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393</v>
      </c>
      <c r="DH111" s="863"/>
      <c r="DI111" s="863"/>
      <c r="DJ111" s="863"/>
      <c r="DK111" s="863"/>
      <c r="DL111" s="863" t="s">
        <v>447</v>
      </c>
      <c r="DM111" s="863"/>
      <c r="DN111" s="863"/>
      <c r="DO111" s="863"/>
      <c r="DP111" s="863"/>
      <c r="DQ111" s="863" t="s">
        <v>448</v>
      </c>
      <c r="DR111" s="863"/>
      <c r="DS111" s="863"/>
      <c r="DT111" s="863"/>
      <c r="DU111" s="863"/>
      <c r="DV111" s="840" t="s">
        <v>130</v>
      </c>
      <c r="DW111" s="840"/>
      <c r="DX111" s="840"/>
      <c r="DY111" s="840"/>
      <c r="DZ111" s="841"/>
    </row>
    <row r="112" spans="1:131" s="248" customFormat="1" ht="26.25" customHeight="1" x14ac:dyDescent="0.15">
      <c r="A112" s="965" t="s">
        <v>449</v>
      </c>
      <c r="B112" s="966"/>
      <c r="C112" s="796" t="s">
        <v>450</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447</v>
      </c>
      <c r="AB112" s="826"/>
      <c r="AC112" s="826"/>
      <c r="AD112" s="826"/>
      <c r="AE112" s="827"/>
      <c r="AF112" s="828" t="s">
        <v>441</v>
      </c>
      <c r="AG112" s="826"/>
      <c r="AH112" s="826"/>
      <c r="AI112" s="826"/>
      <c r="AJ112" s="827"/>
      <c r="AK112" s="828" t="s">
        <v>130</v>
      </c>
      <c r="AL112" s="826"/>
      <c r="AM112" s="826"/>
      <c r="AN112" s="826"/>
      <c r="AO112" s="827"/>
      <c r="AP112" s="873" t="s">
        <v>130</v>
      </c>
      <c r="AQ112" s="874"/>
      <c r="AR112" s="874"/>
      <c r="AS112" s="874"/>
      <c r="AT112" s="875"/>
      <c r="AU112" s="985"/>
      <c r="AV112" s="986"/>
      <c r="AW112" s="986"/>
      <c r="AX112" s="986"/>
      <c r="AY112" s="986"/>
      <c r="AZ112" s="861" t="s">
        <v>451</v>
      </c>
      <c r="BA112" s="796"/>
      <c r="BB112" s="796"/>
      <c r="BC112" s="796"/>
      <c r="BD112" s="796"/>
      <c r="BE112" s="796"/>
      <c r="BF112" s="796"/>
      <c r="BG112" s="796"/>
      <c r="BH112" s="796"/>
      <c r="BI112" s="796"/>
      <c r="BJ112" s="796"/>
      <c r="BK112" s="796"/>
      <c r="BL112" s="796"/>
      <c r="BM112" s="796"/>
      <c r="BN112" s="796"/>
      <c r="BO112" s="796"/>
      <c r="BP112" s="797"/>
      <c r="BQ112" s="862">
        <v>8589392</v>
      </c>
      <c r="BR112" s="863"/>
      <c r="BS112" s="863"/>
      <c r="BT112" s="863"/>
      <c r="BU112" s="863"/>
      <c r="BV112" s="863">
        <v>8246474</v>
      </c>
      <c r="BW112" s="863"/>
      <c r="BX112" s="863"/>
      <c r="BY112" s="863"/>
      <c r="BZ112" s="863"/>
      <c r="CA112" s="863">
        <v>7416995</v>
      </c>
      <c r="CB112" s="863"/>
      <c r="CC112" s="863"/>
      <c r="CD112" s="863"/>
      <c r="CE112" s="863"/>
      <c r="CF112" s="924">
        <v>60.2</v>
      </c>
      <c r="CG112" s="925"/>
      <c r="CH112" s="925"/>
      <c r="CI112" s="925"/>
      <c r="CJ112" s="925"/>
      <c r="CK112" s="980"/>
      <c r="CL112" s="867"/>
      <c r="CM112" s="870" t="s">
        <v>452</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393</v>
      </c>
      <c r="DH112" s="863"/>
      <c r="DI112" s="863"/>
      <c r="DJ112" s="863"/>
      <c r="DK112" s="863"/>
      <c r="DL112" s="863" t="s">
        <v>443</v>
      </c>
      <c r="DM112" s="863"/>
      <c r="DN112" s="863"/>
      <c r="DO112" s="863"/>
      <c r="DP112" s="863"/>
      <c r="DQ112" s="863" t="s">
        <v>448</v>
      </c>
      <c r="DR112" s="863"/>
      <c r="DS112" s="863"/>
      <c r="DT112" s="863"/>
      <c r="DU112" s="863"/>
      <c r="DV112" s="840" t="s">
        <v>393</v>
      </c>
      <c r="DW112" s="840"/>
      <c r="DX112" s="840"/>
      <c r="DY112" s="840"/>
      <c r="DZ112" s="841"/>
    </row>
    <row r="113" spans="1:130" s="248" customFormat="1" ht="26.25" customHeight="1" x14ac:dyDescent="0.15">
      <c r="A113" s="967"/>
      <c r="B113" s="968"/>
      <c r="C113" s="796" t="s">
        <v>453</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638671</v>
      </c>
      <c r="AB113" s="972"/>
      <c r="AC113" s="972"/>
      <c r="AD113" s="972"/>
      <c r="AE113" s="973"/>
      <c r="AF113" s="974">
        <v>673292</v>
      </c>
      <c r="AG113" s="972"/>
      <c r="AH113" s="972"/>
      <c r="AI113" s="972"/>
      <c r="AJ113" s="973"/>
      <c r="AK113" s="974">
        <v>522609</v>
      </c>
      <c r="AL113" s="972"/>
      <c r="AM113" s="972"/>
      <c r="AN113" s="972"/>
      <c r="AO113" s="973"/>
      <c r="AP113" s="975">
        <v>4.2</v>
      </c>
      <c r="AQ113" s="976"/>
      <c r="AR113" s="976"/>
      <c r="AS113" s="976"/>
      <c r="AT113" s="977"/>
      <c r="AU113" s="985"/>
      <c r="AV113" s="986"/>
      <c r="AW113" s="986"/>
      <c r="AX113" s="986"/>
      <c r="AY113" s="986"/>
      <c r="AZ113" s="861" t="s">
        <v>454</v>
      </c>
      <c r="BA113" s="796"/>
      <c r="BB113" s="796"/>
      <c r="BC113" s="796"/>
      <c r="BD113" s="796"/>
      <c r="BE113" s="796"/>
      <c r="BF113" s="796"/>
      <c r="BG113" s="796"/>
      <c r="BH113" s="796"/>
      <c r="BI113" s="796"/>
      <c r="BJ113" s="796"/>
      <c r="BK113" s="796"/>
      <c r="BL113" s="796"/>
      <c r="BM113" s="796"/>
      <c r="BN113" s="796"/>
      <c r="BO113" s="796"/>
      <c r="BP113" s="797"/>
      <c r="BQ113" s="862" t="s">
        <v>130</v>
      </c>
      <c r="BR113" s="863"/>
      <c r="BS113" s="863"/>
      <c r="BT113" s="863"/>
      <c r="BU113" s="863"/>
      <c r="BV113" s="863" t="s">
        <v>448</v>
      </c>
      <c r="BW113" s="863"/>
      <c r="BX113" s="863"/>
      <c r="BY113" s="863"/>
      <c r="BZ113" s="863"/>
      <c r="CA113" s="863">
        <v>122909</v>
      </c>
      <c r="CB113" s="863"/>
      <c r="CC113" s="863"/>
      <c r="CD113" s="863"/>
      <c r="CE113" s="863"/>
      <c r="CF113" s="924">
        <v>1</v>
      </c>
      <c r="CG113" s="925"/>
      <c r="CH113" s="925"/>
      <c r="CI113" s="925"/>
      <c r="CJ113" s="925"/>
      <c r="CK113" s="980"/>
      <c r="CL113" s="867"/>
      <c r="CM113" s="870" t="s">
        <v>455</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v>5330</v>
      </c>
      <c r="DH113" s="826"/>
      <c r="DI113" s="826"/>
      <c r="DJ113" s="826"/>
      <c r="DK113" s="827"/>
      <c r="DL113" s="828">
        <v>4030</v>
      </c>
      <c r="DM113" s="826"/>
      <c r="DN113" s="826"/>
      <c r="DO113" s="826"/>
      <c r="DP113" s="827"/>
      <c r="DQ113" s="828">
        <v>2776</v>
      </c>
      <c r="DR113" s="826"/>
      <c r="DS113" s="826"/>
      <c r="DT113" s="826"/>
      <c r="DU113" s="827"/>
      <c r="DV113" s="873">
        <v>0</v>
      </c>
      <c r="DW113" s="874"/>
      <c r="DX113" s="874"/>
      <c r="DY113" s="874"/>
      <c r="DZ113" s="875"/>
    </row>
    <row r="114" spans="1:130" s="248" customFormat="1" ht="26.25" customHeight="1" x14ac:dyDescent="0.15">
      <c r="A114" s="967"/>
      <c r="B114" s="968"/>
      <c r="C114" s="796" t="s">
        <v>456</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t="s">
        <v>393</v>
      </c>
      <c r="AB114" s="826"/>
      <c r="AC114" s="826"/>
      <c r="AD114" s="826"/>
      <c r="AE114" s="827"/>
      <c r="AF114" s="828">
        <v>1304</v>
      </c>
      <c r="AG114" s="826"/>
      <c r="AH114" s="826"/>
      <c r="AI114" s="826"/>
      <c r="AJ114" s="827"/>
      <c r="AK114" s="828">
        <v>683</v>
      </c>
      <c r="AL114" s="826"/>
      <c r="AM114" s="826"/>
      <c r="AN114" s="826"/>
      <c r="AO114" s="827"/>
      <c r="AP114" s="873">
        <v>0</v>
      </c>
      <c r="AQ114" s="874"/>
      <c r="AR114" s="874"/>
      <c r="AS114" s="874"/>
      <c r="AT114" s="875"/>
      <c r="AU114" s="985"/>
      <c r="AV114" s="986"/>
      <c r="AW114" s="986"/>
      <c r="AX114" s="986"/>
      <c r="AY114" s="986"/>
      <c r="AZ114" s="861" t="s">
        <v>457</v>
      </c>
      <c r="BA114" s="796"/>
      <c r="BB114" s="796"/>
      <c r="BC114" s="796"/>
      <c r="BD114" s="796"/>
      <c r="BE114" s="796"/>
      <c r="BF114" s="796"/>
      <c r="BG114" s="796"/>
      <c r="BH114" s="796"/>
      <c r="BI114" s="796"/>
      <c r="BJ114" s="796"/>
      <c r="BK114" s="796"/>
      <c r="BL114" s="796"/>
      <c r="BM114" s="796"/>
      <c r="BN114" s="796"/>
      <c r="BO114" s="796"/>
      <c r="BP114" s="797"/>
      <c r="BQ114" s="862">
        <v>2976498</v>
      </c>
      <c r="BR114" s="863"/>
      <c r="BS114" s="863"/>
      <c r="BT114" s="863"/>
      <c r="BU114" s="863"/>
      <c r="BV114" s="863">
        <v>3092996</v>
      </c>
      <c r="BW114" s="863"/>
      <c r="BX114" s="863"/>
      <c r="BY114" s="863"/>
      <c r="BZ114" s="863"/>
      <c r="CA114" s="863">
        <v>3129842</v>
      </c>
      <c r="CB114" s="863"/>
      <c r="CC114" s="863"/>
      <c r="CD114" s="863"/>
      <c r="CE114" s="863"/>
      <c r="CF114" s="924">
        <v>25.4</v>
      </c>
      <c r="CG114" s="925"/>
      <c r="CH114" s="925"/>
      <c r="CI114" s="925"/>
      <c r="CJ114" s="925"/>
      <c r="CK114" s="980"/>
      <c r="CL114" s="867"/>
      <c r="CM114" s="870" t="s">
        <v>458</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441</v>
      </c>
      <c r="DH114" s="826"/>
      <c r="DI114" s="826"/>
      <c r="DJ114" s="826"/>
      <c r="DK114" s="827"/>
      <c r="DL114" s="828" t="s">
        <v>444</v>
      </c>
      <c r="DM114" s="826"/>
      <c r="DN114" s="826"/>
      <c r="DO114" s="826"/>
      <c r="DP114" s="827"/>
      <c r="DQ114" s="828" t="s">
        <v>130</v>
      </c>
      <c r="DR114" s="826"/>
      <c r="DS114" s="826"/>
      <c r="DT114" s="826"/>
      <c r="DU114" s="827"/>
      <c r="DV114" s="873" t="s">
        <v>393</v>
      </c>
      <c r="DW114" s="874"/>
      <c r="DX114" s="874"/>
      <c r="DY114" s="874"/>
      <c r="DZ114" s="875"/>
    </row>
    <row r="115" spans="1:130" s="248" customFormat="1" ht="26.25" customHeight="1" x14ac:dyDescent="0.15">
      <c r="A115" s="967"/>
      <c r="B115" s="968"/>
      <c r="C115" s="796" t="s">
        <v>459</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1388</v>
      </c>
      <c r="AB115" s="972"/>
      <c r="AC115" s="972"/>
      <c r="AD115" s="972"/>
      <c r="AE115" s="973"/>
      <c r="AF115" s="974">
        <v>1387</v>
      </c>
      <c r="AG115" s="972"/>
      <c r="AH115" s="972"/>
      <c r="AI115" s="972"/>
      <c r="AJ115" s="973"/>
      <c r="AK115" s="974">
        <v>1387</v>
      </c>
      <c r="AL115" s="972"/>
      <c r="AM115" s="972"/>
      <c r="AN115" s="972"/>
      <c r="AO115" s="973"/>
      <c r="AP115" s="975">
        <v>0</v>
      </c>
      <c r="AQ115" s="976"/>
      <c r="AR115" s="976"/>
      <c r="AS115" s="976"/>
      <c r="AT115" s="977"/>
      <c r="AU115" s="985"/>
      <c r="AV115" s="986"/>
      <c r="AW115" s="986"/>
      <c r="AX115" s="986"/>
      <c r="AY115" s="986"/>
      <c r="AZ115" s="861" t="s">
        <v>460</v>
      </c>
      <c r="BA115" s="796"/>
      <c r="BB115" s="796"/>
      <c r="BC115" s="796"/>
      <c r="BD115" s="796"/>
      <c r="BE115" s="796"/>
      <c r="BF115" s="796"/>
      <c r="BG115" s="796"/>
      <c r="BH115" s="796"/>
      <c r="BI115" s="796"/>
      <c r="BJ115" s="796"/>
      <c r="BK115" s="796"/>
      <c r="BL115" s="796"/>
      <c r="BM115" s="796"/>
      <c r="BN115" s="796"/>
      <c r="BO115" s="796"/>
      <c r="BP115" s="797"/>
      <c r="BQ115" s="862" t="s">
        <v>461</v>
      </c>
      <c r="BR115" s="863"/>
      <c r="BS115" s="863"/>
      <c r="BT115" s="863"/>
      <c r="BU115" s="863"/>
      <c r="BV115" s="863" t="s">
        <v>130</v>
      </c>
      <c r="BW115" s="863"/>
      <c r="BX115" s="863"/>
      <c r="BY115" s="863"/>
      <c r="BZ115" s="863"/>
      <c r="CA115" s="863" t="s">
        <v>462</v>
      </c>
      <c r="CB115" s="863"/>
      <c r="CC115" s="863"/>
      <c r="CD115" s="863"/>
      <c r="CE115" s="863"/>
      <c r="CF115" s="924" t="s">
        <v>130</v>
      </c>
      <c r="CG115" s="925"/>
      <c r="CH115" s="925"/>
      <c r="CI115" s="925"/>
      <c r="CJ115" s="925"/>
      <c r="CK115" s="980"/>
      <c r="CL115" s="867"/>
      <c r="CM115" s="861" t="s">
        <v>463</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130</v>
      </c>
      <c r="DH115" s="826"/>
      <c r="DI115" s="826"/>
      <c r="DJ115" s="826"/>
      <c r="DK115" s="827"/>
      <c r="DL115" s="828" t="s">
        <v>393</v>
      </c>
      <c r="DM115" s="826"/>
      <c r="DN115" s="826"/>
      <c r="DO115" s="826"/>
      <c r="DP115" s="827"/>
      <c r="DQ115" s="828" t="s">
        <v>130</v>
      </c>
      <c r="DR115" s="826"/>
      <c r="DS115" s="826"/>
      <c r="DT115" s="826"/>
      <c r="DU115" s="827"/>
      <c r="DV115" s="873" t="s">
        <v>462</v>
      </c>
      <c r="DW115" s="874"/>
      <c r="DX115" s="874"/>
      <c r="DY115" s="874"/>
      <c r="DZ115" s="875"/>
    </row>
    <row r="116" spans="1:130" s="248" customFormat="1" ht="26.25" customHeight="1" x14ac:dyDescent="0.15">
      <c r="A116" s="969"/>
      <c r="B116" s="970"/>
      <c r="C116" s="929" t="s">
        <v>464</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393</v>
      </c>
      <c r="AB116" s="826"/>
      <c r="AC116" s="826"/>
      <c r="AD116" s="826"/>
      <c r="AE116" s="827"/>
      <c r="AF116" s="828" t="s">
        <v>443</v>
      </c>
      <c r="AG116" s="826"/>
      <c r="AH116" s="826"/>
      <c r="AI116" s="826"/>
      <c r="AJ116" s="827"/>
      <c r="AK116" s="828" t="s">
        <v>130</v>
      </c>
      <c r="AL116" s="826"/>
      <c r="AM116" s="826"/>
      <c r="AN116" s="826"/>
      <c r="AO116" s="827"/>
      <c r="AP116" s="873" t="s">
        <v>130</v>
      </c>
      <c r="AQ116" s="874"/>
      <c r="AR116" s="874"/>
      <c r="AS116" s="874"/>
      <c r="AT116" s="875"/>
      <c r="AU116" s="985"/>
      <c r="AV116" s="986"/>
      <c r="AW116" s="986"/>
      <c r="AX116" s="986"/>
      <c r="AY116" s="986"/>
      <c r="AZ116" s="912" t="s">
        <v>465</v>
      </c>
      <c r="BA116" s="913"/>
      <c r="BB116" s="913"/>
      <c r="BC116" s="913"/>
      <c r="BD116" s="913"/>
      <c r="BE116" s="913"/>
      <c r="BF116" s="913"/>
      <c r="BG116" s="913"/>
      <c r="BH116" s="913"/>
      <c r="BI116" s="913"/>
      <c r="BJ116" s="913"/>
      <c r="BK116" s="913"/>
      <c r="BL116" s="913"/>
      <c r="BM116" s="913"/>
      <c r="BN116" s="913"/>
      <c r="BO116" s="913"/>
      <c r="BP116" s="914"/>
      <c r="BQ116" s="862" t="s">
        <v>441</v>
      </c>
      <c r="BR116" s="863"/>
      <c r="BS116" s="863"/>
      <c r="BT116" s="863"/>
      <c r="BU116" s="863"/>
      <c r="BV116" s="863" t="s">
        <v>393</v>
      </c>
      <c r="BW116" s="863"/>
      <c r="BX116" s="863"/>
      <c r="BY116" s="863"/>
      <c r="BZ116" s="863"/>
      <c r="CA116" s="863" t="s">
        <v>393</v>
      </c>
      <c r="CB116" s="863"/>
      <c r="CC116" s="863"/>
      <c r="CD116" s="863"/>
      <c r="CE116" s="863"/>
      <c r="CF116" s="924" t="s">
        <v>393</v>
      </c>
      <c r="CG116" s="925"/>
      <c r="CH116" s="925"/>
      <c r="CI116" s="925"/>
      <c r="CJ116" s="925"/>
      <c r="CK116" s="980"/>
      <c r="CL116" s="867"/>
      <c r="CM116" s="870" t="s">
        <v>466</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130</v>
      </c>
      <c r="DH116" s="826"/>
      <c r="DI116" s="826"/>
      <c r="DJ116" s="826"/>
      <c r="DK116" s="827"/>
      <c r="DL116" s="828" t="s">
        <v>441</v>
      </c>
      <c r="DM116" s="826"/>
      <c r="DN116" s="826"/>
      <c r="DO116" s="826"/>
      <c r="DP116" s="827"/>
      <c r="DQ116" s="828" t="s">
        <v>393</v>
      </c>
      <c r="DR116" s="826"/>
      <c r="DS116" s="826"/>
      <c r="DT116" s="826"/>
      <c r="DU116" s="827"/>
      <c r="DV116" s="873" t="s">
        <v>393</v>
      </c>
      <c r="DW116" s="874"/>
      <c r="DX116" s="874"/>
      <c r="DY116" s="874"/>
      <c r="DZ116" s="875"/>
    </row>
    <row r="117" spans="1:130" s="248" customFormat="1" ht="26.25" customHeight="1" x14ac:dyDescent="0.15">
      <c r="A117" s="950" t="s">
        <v>188</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467</v>
      </c>
      <c r="Z117" s="952"/>
      <c r="AA117" s="957">
        <v>2743422</v>
      </c>
      <c r="AB117" s="958"/>
      <c r="AC117" s="958"/>
      <c r="AD117" s="958"/>
      <c r="AE117" s="959"/>
      <c r="AF117" s="960">
        <v>2700047</v>
      </c>
      <c r="AG117" s="958"/>
      <c r="AH117" s="958"/>
      <c r="AI117" s="958"/>
      <c r="AJ117" s="959"/>
      <c r="AK117" s="960">
        <v>2445901</v>
      </c>
      <c r="AL117" s="958"/>
      <c r="AM117" s="958"/>
      <c r="AN117" s="958"/>
      <c r="AO117" s="959"/>
      <c r="AP117" s="961"/>
      <c r="AQ117" s="962"/>
      <c r="AR117" s="962"/>
      <c r="AS117" s="962"/>
      <c r="AT117" s="963"/>
      <c r="AU117" s="985"/>
      <c r="AV117" s="986"/>
      <c r="AW117" s="986"/>
      <c r="AX117" s="986"/>
      <c r="AY117" s="986"/>
      <c r="AZ117" s="912" t="s">
        <v>468</v>
      </c>
      <c r="BA117" s="913"/>
      <c r="BB117" s="913"/>
      <c r="BC117" s="913"/>
      <c r="BD117" s="913"/>
      <c r="BE117" s="913"/>
      <c r="BF117" s="913"/>
      <c r="BG117" s="913"/>
      <c r="BH117" s="913"/>
      <c r="BI117" s="913"/>
      <c r="BJ117" s="913"/>
      <c r="BK117" s="913"/>
      <c r="BL117" s="913"/>
      <c r="BM117" s="913"/>
      <c r="BN117" s="913"/>
      <c r="BO117" s="913"/>
      <c r="BP117" s="914"/>
      <c r="BQ117" s="862" t="s">
        <v>448</v>
      </c>
      <c r="BR117" s="863"/>
      <c r="BS117" s="863"/>
      <c r="BT117" s="863"/>
      <c r="BU117" s="863"/>
      <c r="BV117" s="863" t="s">
        <v>462</v>
      </c>
      <c r="BW117" s="863"/>
      <c r="BX117" s="863"/>
      <c r="BY117" s="863"/>
      <c r="BZ117" s="863"/>
      <c r="CA117" s="863" t="s">
        <v>462</v>
      </c>
      <c r="CB117" s="863"/>
      <c r="CC117" s="863"/>
      <c r="CD117" s="863"/>
      <c r="CE117" s="863"/>
      <c r="CF117" s="924" t="s">
        <v>461</v>
      </c>
      <c r="CG117" s="925"/>
      <c r="CH117" s="925"/>
      <c r="CI117" s="925"/>
      <c r="CJ117" s="925"/>
      <c r="CK117" s="980"/>
      <c r="CL117" s="867"/>
      <c r="CM117" s="870" t="s">
        <v>469</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462</v>
      </c>
      <c r="DH117" s="826"/>
      <c r="DI117" s="826"/>
      <c r="DJ117" s="826"/>
      <c r="DK117" s="827"/>
      <c r="DL117" s="828" t="s">
        <v>130</v>
      </c>
      <c r="DM117" s="826"/>
      <c r="DN117" s="826"/>
      <c r="DO117" s="826"/>
      <c r="DP117" s="827"/>
      <c r="DQ117" s="828" t="s">
        <v>130</v>
      </c>
      <c r="DR117" s="826"/>
      <c r="DS117" s="826"/>
      <c r="DT117" s="826"/>
      <c r="DU117" s="827"/>
      <c r="DV117" s="873" t="s">
        <v>130</v>
      </c>
      <c r="DW117" s="874"/>
      <c r="DX117" s="874"/>
      <c r="DY117" s="874"/>
      <c r="DZ117" s="875"/>
    </row>
    <row r="118" spans="1:130" s="248" customFormat="1" ht="26.25" customHeight="1" x14ac:dyDescent="0.15">
      <c r="A118" s="950" t="s">
        <v>434</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431</v>
      </c>
      <c r="AB118" s="951"/>
      <c r="AC118" s="951"/>
      <c r="AD118" s="951"/>
      <c r="AE118" s="952"/>
      <c r="AF118" s="953" t="s">
        <v>432</v>
      </c>
      <c r="AG118" s="951"/>
      <c r="AH118" s="951"/>
      <c r="AI118" s="951"/>
      <c r="AJ118" s="952"/>
      <c r="AK118" s="953" t="s">
        <v>305</v>
      </c>
      <c r="AL118" s="951"/>
      <c r="AM118" s="951"/>
      <c r="AN118" s="951"/>
      <c r="AO118" s="952"/>
      <c r="AP118" s="954" t="s">
        <v>433</v>
      </c>
      <c r="AQ118" s="955"/>
      <c r="AR118" s="955"/>
      <c r="AS118" s="955"/>
      <c r="AT118" s="956"/>
      <c r="AU118" s="985"/>
      <c r="AV118" s="986"/>
      <c r="AW118" s="986"/>
      <c r="AX118" s="986"/>
      <c r="AY118" s="986"/>
      <c r="AZ118" s="928" t="s">
        <v>470</v>
      </c>
      <c r="BA118" s="929"/>
      <c r="BB118" s="929"/>
      <c r="BC118" s="929"/>
      <c r="BD118" s="929"/>
      <c r="BE118" s="929"/>
      <c r="BF118" s="929"/>
      <c r="BG118" s="929"/>
      <c r="BH118" s="929"/>
      <c r="BI118" s="929"/>
      <c r="BJ118" s="929"/>
      <c r="BK118" s="929"/>
      <c r="BL118" s="929"/>
      <c r="BM118" s="929"/>
      <c r="BN118" s="929"/>
      <c r="BO118" s="929"/>
      <c r="BP118" s="930"/>
      <c r="BQ118" s="931" t="s">
        <v>448</v>
      </c>
      <c r="BR118" s="894"/>
      <c r="BS118" s="894"/>
      <c r="BT118" s="894"/>
      <c r="BU118" s="894"/>
      <c r="BV118" s="894" t="s">
        <v>462</v>
      </c>
      <c r="BW118" s="894"/>
      <c r="BX118" s="894"/>
      <c r="BY118" s="894"/>
      <c r="BZ118" s="894"/>
      <c r="CA118" s="894" t="s">
        <v>130</v>
      </c>
      <c r="CB118" s="894"/>
      <c r="CC118" s="894"/>
      <c r="CD118" s="894"/>
      <c r="CE118" s="894"/>
      <c r="CF118" s="924" t="s">
        <v>461</v>
      </c>
      <c r="CG118" s="925"/>
      <c r="CH118" s="925"/>
      <c r="CI118" s="925"/>
      <c r="CJ118" s="925"/>
      <c r="CK118" s="980"/>
      <c r="CL118" s="867"/>
      <c r="CM118" s="870" t="s">
        <v>471</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130</v>
      </c>
      <c r="DH118" s="826"/>
      <c r="DI118" s="826"/>
      <c r="DJ118" s="826"/>
      <c r="DK118" s="827"/>
      <c r="DL118" s="828" t="s">
        <v>130</v>
      </c>
      <c r="DM118" s="826"/>
      <c r="DN118" s="826"/>
      <c r="DO118" s="826"/>
      <c r="DP118" s="827"/>
      <c r="DQ118" s="828" t="s">
        <v>440</v>
      </c>
      <c r="DR118" s="826"/>
      <c r="DS118" s="826"/>
      <c r="DT118" s="826"/>
      <c r="DU118" s="827"/>
      <c r="DV118" s="873" t="s">
        <v>462</v>
      </c>
      <c r="DW118" s="874"/>
      <c r="DX118" s="874"/>
      <c r="DY118" s="874"/>
      <c r="DZ118" s="875"/>
    </row>
    <row r="119" spans="1:130" s="248" customFormat="1" ht="26.25" customHeight="1" x14ac:dyDescent="0.15">
      <c r="A119" s="864" t="s">
        <v>437</v>
      </c>
      <c r="B119" s="865"/>
      <c r="C119" s="940" t="s">
        <v>438</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130</v>
      </c>
      <c r="AB119" s="944"/>
      <c r="AC119" s="944"/>
      <c r="AD119" s="944"/>
      <c r="AE119" s="945"/>
      <c r="AF119" s="946" t="s">
        <v>462</v>
      </c>
      <c r="AG119" s="944"/>
      <c r="AH119" s="944"/>
      <c r="AI119" s="944"/>
      <c r="AJ119" s="945"/>
      <c r="AK119" s="946" t="s">
        <v>462</v>
      </c>
      <c r="AL119" s="944"/>
      <c r="AM119" s="944"/>
      <c r="AN119" s="944"/>
      <c r="AO119" s="945"/>
      <c r="AP119" s="947" t="s">
        <v>439</v>
      </c>
      <c r="AQ119" s="948"/>
      <c r="AR119" s="948"/>
      <c r="AS119" s="948"/>
      <c r="AT119" s="949"/>
      <c r="AU119" s="987"/>
      <c r="AV119" s="988"/>
      <c r="AW119" s="988"/>
      <c r="AX119" s="988"/>
      <c r="AY119" s="988"/>
      <c r="AZ119" s="279" t="s">
        <v>188</v>
      </c>
      <c r="BA119" s="279"/>
      <c r="BB119" s="279"/>
      <c r="BC119" s="279"/>
      <c r="BD119" s="279"/>
      <c r="BE119" s="279"/>
      <c r="BF119" s="279"/>
      <c r="BG119" s="279"/>
      <c r="BH119" s="279"/>
      <c r="BI119" s="279"/>
      <c r="BJ119" s="279"/>
      <c r="BK119" s="279"/>
      <c r="BL119" s="279"/>
      <c r="BM119" s="279"/>
      <c r="BN119" s="279"/>
      <c r="BO119" s="926" t="s">
        <v>472</v>
      </c>
      <c r="BP119" s="927"/>
      <c r="BQ119" s="931">
        <v>33964334</v>
      </c>
      <c r="BR119" s="894"/>
      <c r="BS119" s="894"/>
      <c r="BT119" s="894"/>
      <c r="BU119" s="894"/>
      <c r="BV119" s="894">
        <v>34944040</v>
      </c>
      <c r="BW119" s="894"/>
      <c r="BX119" s="894"/>
      <c r="BY119" s="894"/>
      <c r="BZ119" s="894"/>
      <c r="CA119" s="894">
        <v>35021842</v>
      </c>
      <c r="CB119" s="894"/>
      <c r="CC119" s="894"/>
      <c r="CD119" s="894"/>
      <c r="CE119" s="894"/>
      <c r="CF119" s="792"/>
      <c r="CG119" s="793"/>
      <c r="CH119" s="793"/>
      <c r="CI119" s="793"/>
      <c r="CJ119" s="883"/>
      <c r="CK119" s="981"/>
      <c r="CL119" s="869"/>
      <c r="CM119" s="887" t="s">
        <v>473</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393</v>
      </c>
      <c r="DH119" s="809"/>
      <c r="DI119" s="809"/>
      <c r="DJ119" s="809"/>
      <c r="DK119" s="810"/>
      <c r="DL119" s="811" t="s">
        <v>462</v>
      </c>
      <c r="DM119" s="809"/>
      <c r="DN119" s="809"/>
      <c r="DO119" s="809"/>
      <c r="DP119" s="810"/>
      <c r="DQ119" s="811" t="s">
        <v>461</v>
      </c>
      <c r="DR119" s="809"/>
      <c r="DS119" s="809"/>
      <c r="DT119" s="809"/>
      <c r="DU119" s="810"/>
      <c r="DV119" s="897" t="s">
        <v>461</v>
      </c>
      <c r="DW119" s="898"/>
      <c r="DX119" s="898"/>
      <c r="DY119" s="898"/>
      <c r="DZ119" s="899"/>
    </row>
    <row r="120" spans="1:130" s="248" customFormat="1" ht="26.25" customHeight="1" x14ac:dyDescent="0.15">
      <c r="A120" s="866"/>
      <c r="B120" s="867"/>
      <c r="C120" s="870" t="s">
        <v>446</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440</v>
      </c>
      <c r="AB120" s="826"/>
      <c r="AC120" s="826"/>
      <c r="AD120" s="826"/>
      <c r="AE120" s="827"/>
      <c r="AF120" s="828" t="s">
        <v>440</v>
      </c>
      <c r="AG120" s="826"/>
      <c r="AH120" s="826"/>
      <c r="AI120" s="826"/>
      <c r="AJ120" s="827"/>
      <c r="AK120" s="828" t="s">
        <v>393</v>
      </c>
      <c r="AL120" s="826"/>
      <c r="AM120" s="826"/>
      <c r="AN120" s="826"/>
      <c r="AO120" s="827"/>
      <c r="AP120" s="873" t="s">
        <v>130</v>
      </c>
      <c r="AQ120" s="874"/>
      <c r="AR120" s="874"/>
      <c r="AS120" s="874"/>
      <c r="AT120" s="875"/>
      <c r="AU120" s="932" t="s">
        <v>474</v>
      </c>
      <c r="AV120" s="933"/>
      <c r="AW120" s="933"/>
      <c r="AX120" s="933"/>
      <c r="AY120" s="934"/>
      <c r="AZ120" s="909" t="s">
        <v>475</v>
      </c>
      <c r="BA120" s="854"/>
      <c r="BB120" s="854"/>
      <c r="BC120" s="854"/>
      <c r="BD120" s="854"/>
      <c r="BE120" s="854"/>
      <c r="BF120" s="854"/>
      <c r="BG120" s="854"/>
      <c r="BH120" s="854"/>
      <c r="BI120" s="854"/>
      <c r="BJ120" s="854"/>
      <c r="BK120" s="854"/>
      <c r="BL120" s="854"/>
      <c r="BM120" s="854"/>
      <c r="BN120" s="854"/>
      <c r="BO120" s="854"/>
      <c r="BP120" s="855"/>
      <c r="BQ120" s="910">
        <v>5672996</v>
      </c>
      <c r="BR120" s="891"/>
      <c r="BS120" s="891"/>
      <c r="BT120" s="891"/>
      <c r="BU120" s="891"/>
      <c r="BV120" s="891">
        <v>5249808</v>
      </c>
      <c r="BW120" s="891"/>
      <c r="BX120" s="891"/>
      <c r="BY120" s="891"/>
      <c r="BZ120" s="891"/>
      <c r="CA120" s="891">
        <v>5299539</v>
      </c>
      <c r="CB120" s="891"/>
      <c r="CC120" s="891"/>
      <c r="CD120" s="891"/>
      <c r="CE120" s="891"/>
      <c r="CF120" s="915">
        <v>43</v>
      </c>
      <c r="CG120" s="916"/>
      <c r="CH120" s="916"/>
      <c r="CI120" s="916"/>
      <c r="CJ120" s="916"/>
      <c r="CK120" s="917" t="s">
        <v>476</v>
      </c>
      <c r="CL120" s="901"/>
      <c r="CM120" s="901"/>
      <c r="CN120" s="901"/>
      <c r="CO120" s="902"/>
      <c r="CP120" s="921" t="s">
        <v>477</v>
      </c>
      <c r="CQ120" s="922"/>
      <c r="CR120" s="922"/>
      <c r="CS120" s="922"/>
      <c r="CT120" s="922"/>
      <c r="CU120" s="922"/>
      <c r="CV120" s="922"/>
      <c r="CW120" s="922"/>
      <c r="CX120" s="922"/>
      <c r="CY120" s="922"/>
      <c r="CZ120" s="922"/>
      <c r="DA120" s="922"/>
      <c r="DB120" s="922"/>
      <c r="DC120" s="922"/>
      <c r="DD120" s="922"/>
      <c r="DE120" s="922"/>
      <c r="DF120" s="923"/>
      <c r="DG120" s="910" t="s">
        <v>462</v>
      </c>
      <c r="DH120" s="891"/>
      <c r="DI120" s="891"/>
      <c r="DJ120" s="891"/>
      <c r="DK120" s="891"/>
      <c r="DL120" s="891" t="s">
        <v>393</v>
      </c>
      <c r="DM120" s="891"/>
      <c r="DN120" s="891"/>
      <c r="DO120" s="891"/>
      <c r="DP120" s="891"/>
      <c r="DQ120" s="891">
        <v>4485230</v>
      </c>
      <c r="DR120" s="891"/>
      <c r="DS120" s="891"/>
      <c r="DT120" s="891"/>
      <c r="DU120" s="891"/>
      <c r="DV120" s="892">
        <v>36.4</v>
      </c>
      <c r="DW120" s="892"/>
      <c r="DX120" s="892"/>
      <c r="DY120" s="892"/>
      <c r="DZ120" s="893"/>
    </row>
    <row r="121" spans="1:130" s="248" customFormat="1" ht="26.25" customHeight="1" x14ac:dyDescent="0.15">
      <c r="A121" s="866"/>
      <c r="B121" s="867"/>
      <c r="C121" s="912" t="s">
        <v>478</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v>1388</v>
      </c>
      <c r="AB121" s="826"/>
      <c r="AC121" s="826"/>
      <c r="AD121" s="826"/>
      <c r="AE121" s="827"/>
      <c r="AF121" s="828">
        <v>1387</v>
      </c>
      <c r="AG121" s="826"/>
      <c r="AH121" s="826"/>
      <c r="AI121" s="826"/>
      <c r="AJ121" s="827"/>
      <c r="AK121" s="828">
        <v>1387</v>
      </c>
      <c r="AL121" s="826"/>
      <c r="AM121" s="826"/>
      <c r="AN121" s="826"/>
      <c r="AO121" s="827"/>
      <c r="AP121" s="873">
        <v>0</v>
      </c>
      <c r="AQ121" s="874"/>
      <c r="AR121" s="874"/>
      <c r="AS121" s="874"/>
      <c r="AT121" s="875"/>
      <c r="AU121" s="935"/>
      <c r="AV121" s="936"/>
      <c r="AW121" s="936"/>
      <c r="AX121" s="936"/>
      <c r="AY121" s="937"/>
      <c r="AZ121" s="861" t="s">
        <v>479</v>
      </c>
      <c r="BA121" s="796"/>
      <c r="BB121" s="796"/>
      <c r="BC121" s="796"/>
      <c r="BD121" s="796"/>
      <c r="BE121" s="796"/>
      <c r="BF121" s="796"/>
      <c r="BG121" s="796"/>
      <c r="BH121" s="796"/>
      <c r="BI121" s="796"/>
      <c r="BJ121" s="796"/>
      <c r="BK121" s="796"/>
      <c r="BL121" s="796"/>
      <c r="BM121" s="796"/>
      <c r="BN121" s="796"/>
      <c r="BO121" s="796"/>
      <c r="BP121" s="797"/>
      <c r="BQ121" s="862">
        <v>2057</v>
      </c>
      <c r="BR121" s="863"/>
      <c r="BS121" s="863"/>
      <c r="BT121" s="863"/>
      <c r="BU121" s="863"/>
      <c r="BV121" s="863">
        <v>592</v>
      </c>
      <c r="BW121" s="863"/>
      <c r="BX121" s="863"/>
      <c r="BY121" s="863"/>
      <c r="BZ121" s="863"/>
      <c r="CA121" s="863">
        <v>466</v>
      </c>
      <c r="CB121" s="863"/>
      <c r="CC121" s="863"/>
      <c r="CD121" s="863"/>
      <c r="CE121" s="863"/>
      <c r="CF121" s="924">
        <v>0</v>
      </c>
      <c r="CG121" s="925"/>
      <c r="CH121" s="925"/>
      <c r="CI121" s="925"/>
      <c r="CJ121" s="925"/>
      <c r="CK121" s="918"/>
      <c r="CL121" s="904"/>
      <c r="CM121" s="904"/>
      <c r="CN121" s="904"/>
      <c r="CO121" s="905"/>
      <c r="CP121" s="884" t="s">
        <v>480</v>
      </c>
      <c r="CQ121" s="885"/>
      <c r="CR121" s="885"/>
      <c r="CS121" s="885"/>
      <c r="CT121" s="885"/>
      <c r="CU121" s="885"/>
      <c r="CV121" s="885"/>
      <c r="CW121" s="885"/>
      <c r="CX121" s="885"/>
      <c r="CY121" s="885"/>
      <c r="CZ121" s="885"/>
      <c r="DA121" s="885"/>
      <c r="DB121" s="885"/>
      <c r="DC121" s="885"/>
      <c r="DD121" s="885"/>
      <c r="DE121" s="885"/>
      <c r="DF121" s="886"/>
      <c r="DG121" s="862">
        <v>3090986</v>
      </c>
      <c r="DH121" s="863"/>
      <c r="DI121" s="863"/>
      <c r="DJ121" s="863"/>
      <c r="DK121" s="863"/>
      <c r="DL121" s="863">
        <v>3012784</v>
      </c>
      <c r="DM121" s="863"/>
      <c r="DN121" s="863"/>
      <c r="DO121" s="863"/>
      <c r="DP121" s="863"/>
      <c r="DQ121" s="863">
        <v>2879509</v>
      </c>
      <c r="DR121" s="863"/>
      <c r="DS121" s="863"/>
      <c r="DT121" s="863"/>
      <c r="DU121" s="863"/>
      <c r="DV121" s="840">
        <v>23.4</v>
      </c>
      <c r="DW121" s="840"/>
      <c r="DX121" s="840"/>
      <c r="DY121" s="840"/>
      <c r="DZ121" s="841"/>
    </row>
    <row r="122" spans="1:130" s="248" customFormat="1" ht="26.25" customHeight="1" x14ac:dyDescent="0.15">
      <c r="A122" s="866"/>
      <c r="B122" s="867"/>
      <c r="C122" s="870" t="s">
        <v>458</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130</v>
      </c>
      <c r="AB122" s="826"/>
      <c r="AC122" s="826"/>
      <c r="AD122" s="826"/>
      <c r="AE122" s="827"/>
      <c r="AF122" s="828" t="s">
        <v>448</v>
      </c>
      <c r="AG122" s="826"/>
      <c r="AH122" s="826"/>
      <c r="AI122" s="826"/>
      <c r="AJ122" s="827"/>
      <c r="AK122" s="828" t="s">
        <v>462</v>
      </c>
      <c r="AL122" s="826"/>
      <c r="AM122" s="826"/>
      <c r="AN122" s="826"/>
      <c r="AO122" s="827"/>
      <c r="AP122" s="873" t="s">
        <v>130</v>
      </c>
      <c r="AQ122" s="874"/>
      <c r="AR122" s="874"/>
      <c r="AS122" s="874"/>
      <c r="AT122" s="875"/>
      <c r="AU122" s="935"/>
      <c r="AV122" s="936"/>
      <c r="AW122" s="936"/>
      <c r="AX122" s="936"/>
      <c r="AY122" s="937"/>
      <c r="AZ122" s="928" t="s">
        <v>481</v>
      </c>
      <c r="BA122" s="929"/>
      <c r="BB122" s="929"/>
      <c r="BC122" s="929"/>
      <c r="BD122" s="929"/>
      <c r="BE122" s="929"/>
      <c r="BF122" s="929"/>
      <c r="BG122" s="929"/>
      <c r="BH122" s="929"/>
      <c r="BI122" s="929"/>
      <c r="BJ122" s="929"/>
      <c r="BK122" s="929"/>
      <c r="BL122" s="929"/>
      <c r="BM122" s="929"/>
      <c r="BN122" s="929"/>
      <c r="BO122" s="929"/>
      <c r="BP122" s="930"/>
      <c r="BQ122" s="931">
        <v>18821354</v>
      </c>
      <c r="BR122" s="894"/>
      <c r="BS122" s="894"/>
      <c r="BT122" s="894"/>
      <c r="BU122" s="894"/>
      <c r="BV122" s="894">
        <v>19346477</v>
      </c>
      <c r="BW122" s="894"/>
      <c r="BX122" s="894"/>
      <c r="BY122" s="894"/>
      <c r="BZ122" s="894"/>
      <c r="CA122" s="894">
        <v>19513388</v>
      </c>
      <c r="CB122" s="894"/>
      <c r="CC122" s="894"/>
      <c r="CD122" s="894"/>
      <c r="CE122" s="894"/>
      <c r="CF122" s="895">
        <v>158.30000000000001</v>
      </c>
      <c r="CG122" s="896"/>
      <c r="CH122" s="896"/>
      <c r="CI122" s="896"/>
      <c r="CJ122" s="896"/>
      <c r="CK122" s="918"/>
      <c r="CL122" s="904"/>
      <c r="CM122" s="904"/>
      <c r="CN122" s="904"/>
      <c r="CO122" s="905"/>
      <c r="CP122" s="884" t="s">
        <v>409</v>
      </c>
      <c r="CQ122" s="885"/>
      <c r="CR122" s="885"/>
      <c r="CS122" s="885"/>
      <c r="CT122" s="885"/>
      <c r="CU122" s="885"/>
      <c r="CV122" s="885"/>
      <c r="CW122" s="885"/>
      <c r="CX122" s="885"/>
      <c r="CY122" s="885"/>
      <c r="CZ122" s="885"/>
      <c r="DA122" s="885"/>
      <c r="DB122" s="885"/>
      <c r="DC122" s="885"/>
      <c r="DD122" s="885"/>
      <c r="DE122" s="885"/>
      <c r="DF122" s="886"/>
      <c r="DG122" s="862">
        <v>128276</v>
      </c>
      <c r="DH122" s="863"/>
      <c r="DI122" s="863"/>
      <c r="DJ122" s="863"/>
      <c r="DK122" s="863"/>
      <c r="DL122" s="863">
        <v>76053</v>
      </c>
      <c r="DM122" s="863"/>
      <c r="DN122" s="863"/>
      <c r="DO122" s="863"/>
      <c r="DP122" s="863"/>
      <c r="DQ122" s="863">
        <v>52256</v>
      </c>
      <c r="DR122" s="863"/>
      <c r="DS122" s="863"/>
      <c r="DT122" s="863"/>
      <c r="DU122" s="863"/>
      <c r="DV122" s="840">
        <v>0.4</v>
      </c>
      <c r="DW122" s="840"/>
      <c r="DX122" s="840"/>
      <c r="DY122" s="840"/>
      <c r="DZ122" s="841"/>
    </row>
    <row r="123" spans="1:130" s="248" customFormat="1" ht="26.25" customHeight="1" x14ac:dyDescent="0.15">
      <c r="A123" s="866"/>
      <c r="B123" s="867"/>
      <c r="C123" s="870" t="s">
        <v>466</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462</v>
      </c>
      <c r="AB123" s="826"/>
      <c r="AC123" s="826"/>
      <c r="AD123" s="826"/>
      <c r="AE123" s="827"/>
      <c r="AF123" s="828" t="s">
        <v>462</v>
      </c>
      <c r="AG123" s="826"/>
      <c r="AH123" s="826"/>
      <c r="AI123" s="826"/>
      <c r="AJ123" s="827"/>
      <c r="AK123" s="828" t="s">
        <v>130</v>
      </c>
      <c r="AL123" s="826"/>
      <c r="AM123" s="826"/>
      <c r="AN123" s="826"/>
      <c r="AO123" s="827"/>
      <c r="AP123" s="873" t="s">
        <v>462</v>
      </c>
      <c r="AQ123" s="874"/>
      <c r="AR123" s="874"/>
      <c r="AS123" s="874"/>
      <c r="AT123" s="875"/>
      <c r="AU123" s="938"/>
      <c r="AV123" s="939"/>
      <c r="AW123" s="939"/>
      <c r="AX123" s="939"/>
      <c r="AY123" s="939"/>
      <c r="AZ123" s="279" t="s">
        <v>188</v>
      </c>
      <c r="BA123" s="279"/>
      <c r="BB123" s="279"/>
      <c r="BC123" s="279"/>
      <c r="BD123" s="279"/>
      <c r="BE123" s="279"/>
      <c r="BF123" s="279"/>
      <c r="BG123" s="279"/>
      <c r="BH123" s="279"/>
      <c r="BI123" s="279"/>
      <c r="BJ123" s="279"/>
      <c r="BK123" s="279"/>
      <c r="BL123" s="279"/>
      <c r="BM123" s="279"/>
      <c r="BN123" s="279"/>
      <c r="BO123" s="926" t="s">
        <v>482</v>
      </c>
      <c r="BP123" s="927"/>
      <c r="BQ123" s="881">
        <v>24496407</v>
      </c>
      <c r="BR123" s="882"/>
      <c r="BS123" s="882"/>
      <c r="BT123" s="882"/>
      <c r="BU123" s="882"/>
      <c r="BV123" s="882">
        <v>24596877</v>
      </c>
      <c r="BW123" s="882"/>
      <c r="BX123" s="882"/>
      <c r="BY123" s="882"/>
      <c r="BZ123" s="882"/>
      <c r="CA123" s="882">
        <v>24813393</v>
      </c>
      <c r="CB123" s="882"/>
      <c r="CC123" s="882"/>
      <c r="CD123" s="882"/>
      <c r="CE123" s="882"/>
      <c r="CF123" s="792"/>
      <c r="CG123" s="793"/>
      <c r="CH123" s="793"/>
      <c r="CI123" s="793"/>
      <c r="CJ123" s="883"/>
      <c r="CK123" s="918"/>
      <c r="CL123" s="904"/>
      <c r="CM123" s="904"/>
      <c r="CN123" s="904"/>
      <c r="CO123" s="905"/>
      <c r="CP123" s="884" t="s">
        <v>483</v>
      </c>
      <c r="CQ123" s="885"/>
      <c r="CR123" s="885"/>
      <c r="CS123" s="885"/>
      <c r="CT123" s="885"/>
      <c r="CU123" s="885"/>
      <c r="CV123" s="885"/>
      <c r="CW123" s="885"/>
      <c r="CX123" s="885"/>
      <c r="CY123" s="885"/>
      <c r="CZ123" s="885"/>
      <c r="DA123" s="885"/>
      <c r="DB123" s="885"/>
      <c r="DC123" s="885"/>
      <c r="DD123" s="885"/>
      <c r="DE123" s="885"/>
      <c r="DF123" s="886"/>
      <c r="DG123" s="825" t="s">
        <v>462</v>
      </c>
      <c r="DH123" s="826"/>
      <c r="DI123" s="826"/>
      <c r="DJ123" s="826"/>
      <c r="DK123" s="827"/>
      <c r="DL123" s="828" t="s">
        <v>440</v>
      </c>
      <c r="DM123" s="826"/>
      <c r="DN123" s="826"/>
      <c r="DO123" s="826"/>
      <c r="DP123" s="827"/>
      <c r="DQ123" s="828" t="s">
        <v>130</v>
      </c>
      <c r="DR123" s="826"/>
      <c r="DS123" s="826"/>
      <c r="DT123" s="826"/>
      <c r="DU123" s="827"/>
      <c r="DV123" s="873" t="s">
        <v>440</v>
      </c>
      <c r="DW123" s="874"/>
      <c r="DX123" s="874"/>
      <c r="DY123" s="874"/>
      <c r="DZ123" s="875"/>
    </row>
    <row r="124" spans="1:130" s="248" customFormat="1" ht="26.25" customHeight="1" thickBot="1" x14ac:dyDescent="0.2">
      <c r="A124" s="866"/>
      <c r="B124" s="867"/>
      <c r="C124" s="870" t="s">
        <v>469</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440</v>
      </c>
      <c r="AB124" s="826"/>
      <c r="AC124" s="826"/>
      <c r="AD124" s="826"/>
      <c r="AE124" s="827"/>
      <c r="AF124" s="828" t="s">
        <v>440</v>
      </c>
      <c r="AG124" s="826"/>
      <c r="AH124" s="826"/>
      <c r="AI124" s="826"/>
      <c r="AJ124" s="827"/>
      <c r="AK124" s="828" t="s">
        <v>440</v>
      </c>
      <c r="AL124" s="826"/>
      <c r="AM124" s="826"/>
      <c r="AN124" s="826"/>
      <c r="AO124" s="827"/>
      <c r="AP124" s="873" t="s">
        <v>440</v>
      </c>
      <c r="AQ124" s="874"/>
      <c r="AR124" s="874"/>
      <c r="AS124" s="874"/>
      <c r="AT124" s="875"/>
      <c r="AU124" s="876" t="s">
        <v>484</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78.2</v>
      </c>
      <c r="BR124" s="880"/>
      <c r="BS124" s="880"/>
      <c r="BT124" s="880"/>
      <c r="BU124" s="880"/>
      <c r="BV124" s="880">
        <v>86.6</v>
      </c>
      <c r="BW124" s="880"/>
      <c r="BX124" s="880"/>
      <c r="BY124" s="880"/>
      <c r="BZ124" s="880"/>
      <c r="CA124" s="880">
        <v>82.8</v>
      </c>
      <c r="CB124" s="880"/>
      <c r="CC124" s="880"/>
      <c r="CD124" s="880"/>
      <c r="CE124" s="880"/>
      <c r="CF124" s="770"/>
      <c r="CG124" s="771"/>
      <c r="CH124" s="771"/>
      <c r="CI124" s="771"/>
      <c r="CJ124" s="911"/>
      <c r="CK124" s="919"/>
      <c r="CL124" s="919"/>
      <c r="CM124" s="919"/>
      <c r="CN124" s="919"/>
      <c r="CO124" s="920"/>
      <c r="CP124" s="884" t="s">
        <v>485</v>
      </c>
      <c r="CQ124" s="885"/>
      <c r="CR124" s="885"/>
      <c r="CS124" s="885"/>
      <c r="CT124" s="885"/>
      <c r="CU124" s="885"/>
      <c r="CV124" s="885"/>
      <c r="CW124" s="885"/>
      <c r="CX124" s="885"/>
      <c r="CY124" s="885"/>
      <c r="CZ124" s="885"/>
      <c r="DA124" s="885"/>
      <c r="DB124" s="885"/>
      <c r="DC124" s="885"/>
      <c r="DD124" s="885"/>
      <c r="DE124" s="885"/>
      <c r="DF124" s="886"/>
      <c r="DG124" s="808">
        <v>5370130</v>
      </c>
      <c r="DH124" s="809"/>
      <c r="DI124" s="809"/>
      <c r="DJ124" s="809"/>
      <c r="DK124" s="810"/>
      <c r="DL124" s="811">
        <v>5157637</v>
      </c>
      <c r="DM124" s="809"/>
      <c r="DN124" s="809"/>
      <c r="DO124" s="809"/>
      <c r="DP124" s="810"/>
      <c r="DQ124" s="811" t="s">
        <v>461</v>
      </c>
      <c r="DR124" s="809"/>
      <c r="DS124" s="809"/>
      <c r="DT124" s="809"/>
      <c r="DU124" s="810"/>
      <c r="DV124" s="897" t="s">
        <v>461</v>
      </c>
      <c r="DW124" s="898"/>
      <c r="DX124" s="898"/>
      <c r="DY124" s="898"/>
      <c r="DZ124" s="899"/>
    </row>
    <row r="125" spans="1:130" s="248" customFormat="1" ht="26.25" customHeight="1" x14ac:dyDescent="0.15">
      <c r="A125" s="866"/>
      <c r="B125" s="867"/>
      <c r="C125" s="870" t="s">
        <v>471</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443</v>
      </c>
      <c r="AB125" s="826"/>
      <c r="AC125" s="826"/>
      <c r="AD125" s="826"/>
      <c r="AE125" s="827"/>
      <c r="AF125" s="828" t="s">
        <v>130</v>
      </c>
      <c r="AG125" s="826"/>
      <c r="AH125" s="826"/>
      <c r="AI125" s="826"/>
      <c r="AJ125" s="827"/>
      <c r="AK125" s="828" t="s">
        <v>440</v>
      </c>
      <c r="AL125" s="826"/>
      <c r="AM125" s="826"/>
      <c r="AN125" s="826"/>
      <c r="AO125" s="827"/>
      <c r="AP125" s="873" t="s">
        <v>461</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486</v>
      </c>
      <c r="CL125" s="901"/>
      <c r="CM125" s="901"/>
      <c r="CN125" s="901"/>
      <c r="CO125" s="902"/>
      <c r="CP125" s="909" t="s">
        <v>487</v>
      </c>
      <c r="CQ125" s="854"/>
      <c r="CR125" s="854"/>
      <c r="CS125" s="854"/>
      <c r="CT125" s="854"/>
      <c r="CU125" s="854"/>
      <c r="CV125" s="854"/>
      <c r="CW125" s="854"/>
      <c r="CX125" s="854"/>
      <c r="CY125" s="854"/>
      <c r="CZ125" s="854"/>
      <c r="DA125" s="854"/>
      <c r="DB125" s="854"/>
      <c r="DC125" s="854"/>
      <c r="DD125" s="854"/>
      <c r="DE125" s="854"/>
      <c r="DF125" s="855"/>
      <c r="DG125" s="910" t="s">
        <v>461</v>
      </c>
      <c r="DH125" s="891"/>
      <c r="DI125" s="891"/>
      <c r="DJ125" s="891"/>
      <c r="DK125" s="891"/>
      <c r="DL125" s="891" t="s">
        <v>461</v>
      </c>
      <c r="DM125" s="891"/>
      <c r="DN125" s="891"/>
      <c r="DO125" s="891"/>
      <c r="DP125" s="891"/>
      <c r="DQ125" s="891" t="s">
        <v>443</v>
      </c>
      <c r="DR125" s="891"/>
      <c r="DS125" s="891"/>
      <c r="DT125" s="891"/>
      <c r="DU125" s="891"/>
      <c r="DV125" s="892" t="s">
        <v>443</v>
      </c>
      <c r="DW125" s="892"/>
      <c r="DX125" s="892"/>
      <c r="DY125" s="892"/>
      <c r="DZ125" s="893"/>
    </row>
    <row r="126" spans="1:130" s="248" customFormat="1" ht="26.25" customHeight="1" thickBot="1" x14ac:dyDescent="0.2">
      <c r="A126" s="866"/>
      <c r="B126" s="867"/>
      <c r="C126" s="870" t="s">
        <v>473</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440</v>
      </c>
      <c r="AB126" s="826"/>
      <c r="AC126" s="826"/>
      <c r="AD126" s="826"/>
      <c r="AE126" s="827"/>
      <c r="AF126" s="828" t="s">
        <v>393</v>
      </c>
      <c r="AG126" s="826"/>
      <c r="AH126" s="826"/>
      <c r="AI126" s="826"/>
      <c r="AJ126" s="827"/>
      <c r="AK126" s="828" t="s">
        <v>443</v>
      </c>
      <c r="AL126" s="826"/>
      <c r="AM126" s="826"/>
      <c r="AN126" s="826"/>
      <c r="AO126" s="827"/>
      <c r="AP126" s="873" t="s">
        <v>130</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488</v>
      </c>
      <c r="CQ126" s="796"/>
      <c r="CR126" s="796"/>
      <c r="CS126" s="796"/>
      <c r="CT126" s="796"/>
      <c r="CU126" s="796"/>
      <c r="CV126" s="796"/>
      <c r="CW126" s="796"/>
      <c r="CX126" s="796"/>
      <c r="CY126" s="796"/>
      <c r="CZ126" s="796"/>
      <c r="DA126" s="796"/>
      <c r="DB126" s="796"/>
      <c r="DC126" s="796"/>
      <c r="DD126" s="796"/>
      <c r="DE126" s="796"/>
      <c r="DF126" s="797"/>
      <c r="DG126" s="862" t="s">
        <v>440</v>
      </c>
      <c r="DH126" s="863"/>
      <c r="DI126" s="863"/>
      <c r="DJ126" s="863"/>
      <c r="DK126" s="863"/>
      <c r="DL126" s="863" t="s">
        <v>443</v>
      </c>
      <c r="DM126" s="863"/>
      <c r="DN126" s="863"/>
      <c r="DO126" s="863"/>
      <c r="DP126" s="863"/>
      <c r="DQ126" s="863" t="s">
        <v>130</v>
      </c>
      <c r="DR126" s="863"/>
      <c r="DS126" s="863"/>
      <c r="DT126" s="863"/>
      <c r="DU126" s="863"/>
      <c r="DV126" s="840" t="s">
        <v>461</v>
      </c>
      <c r="DW126" s="840"/>
      <c r="DX126" s="840"/>
      <c r="DY126" s="840"/>
      <c r="DZ126" s="841"/>
    </row>
    <row r="127" spans="1:130" s="248" customFormat="1" ht="26.25" customHeight="1" x14ac:dyDescent="0.15">
      <c r="A127" s="868"/>
      <c r="B127" s="869"/>
      <c r="C127" s="887" t="s">
        <v>489</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393</v>
      </c>
      <c r="AB127" s="826"/>
      <c r="AC127" s="826"/>
      <c r="AD127" s="826"/>
      <c r="AE127" s="827"/>
      <c r="AF127" s="828" t="s">
        <v>130</v>
      </c>
      <c r="AG127" s="826"/>
      <c r="AH127" s="826"/>
      <c r="AI127" s="826"/>
      <c r="AJ127" s="827"/>
      <c r="AK127" s="828" t="s">
        <v>461</v>
      </c>
      <c r="AL127" s="826"/>
      <c r="AM127" s="826"/>
      <c r="AN127" s="826"/>
      <c r="AO127" s="827"/>
      <c r="AP127" s="873" t="s">
        <v>393</v>
      </c>
      <c r="AQ127" s="874"/>
      <c r="AR127" s="874"/>
      <c r="AS127" s="874"/>
      <c r="AT127" s="875"/>
      <c r="AU127" s="284"/>
      <c r="AV127" s="284"/>
      <c r="AW127" s="284"/>
      <c r="AX127" s="890" t="s">
        <v>490</v>
      </c>
      <c r="AY127" s="858"/>
      <c r="AZ127" s="858"/>
      <c r="BA127" s="858"/>
      <c r="BB127" s="858"/>
      <c r="BC127" s="858"/>
      <c r="BD127" s="858"/>
      <c r="BE127" s="859"/>
      <c r="BF127" s="857" t="s">
        <v>491</v>
      </c>
      <c r="BG127" s="858"/>
      <c r="BH127" s="858"/>
      <c r="BI127" s="858"/>
      <c r="BJ127" s="858"/>
      <c r="BK127" s="858"/>
      <c r="BL127" s="859"/>
      <c r="BM127" s="857" t="s">
        <v>492</v>
      </c>
      <c r="BN127" s="858"/>
      <c r="BO127" s="858"/>
      <c r="BP127" s="858"/>
      <c r="BQ127" s="858"/>
      <c r="BR127" s="858"/>
      <c r="BS127" s="859"/>
      <c r="BT127" s="857" t="s">
        <v>493</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494</v>
      </c>
      <c r="CQ127" s="796"/>
      <c r="CR127" s="796"/>
      <c r="CS127" s="796"/>
      <c r="CT127" s="796"/>
      <c r="CU127" s="796"/>
      <c r="CV127" s="796"/>
      <c r="CW127" s="796"/>
      <c r="CX127" s="796"/>
      <c r="CY127" s="796"/>
      <c r="CZ127" s="796"/>
      <c r="DA127" s="796"/>
      <c r="DB127" s="796"/>
      <c r="DC127" s="796"/>
      <c r="DD127" s="796"/>
      <c r="DE127" s="796"/>
      <c r="DF127" s="797"/>
      <c r="DG127" s="862" t="s">
        <v>440</v>
      </c>
      <c r="DH127" s="863"/>
      <c r="DI127" s="863"/>
      <c r="DJ127" s="863"/>
      <c r="DK127" s="863"/>
      <c r="DL127" s="863" t="s">
        <v>443</v>
      </c>
      <c r="DM127" s="863"/>
      <c r="DN127" s="863"/>
      <c r="DO127" s="863"/>
      <c r="DP127" s="863"/>
      <c r="DQ127" s="863" t="s">
        <v>130</v>
      </c>
      <c r="DR127" s="863"/>
      <c r="DS127" s="863"/>
      <c r="DT127" s="863"/>
      <c r="DU127" s="863"/>
      <c r="DV127" s="840" t="s">
        <v>461</v>
      </c>
      <c r="DW127" s="840"/>
      <c r="DX127" s="840"/>
      <c r="DY127" s="840"/>
      <c r="DZ127" s="841"/>
    </row>
    <row r="128" spans="1:130" s="248" customFormat="1" ht="26.25" customHeight="1" thickBot="1" x14ac:dyDescent="0.2">
      <c r="A128" s="842" t="s">
        <v>495</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496</v>
      </c>
      <c r="X128" s="844"/>
      <c r="Y128" s="844"/>
      <c r="Z128" s="845"/>
      <c r="AA128" s="846" t="s">
        <v>443</v>
      </c>
      <c r="AB128" s="847"/>
      <c r="AC128" s="847"/>
      <c r="AD128" s="847"/>
      <c r="AE128" s="848"/>
      <c r="AF128" s="849">
        <v>551</v>
      </c>
      <c r="AG128" s="847"/>
      <c r="AH128" s="847"/>
      <c r="AI128" s="847"/>
      <c r="AJ128" s="848"/>
      <c r="AK128" s="849" t="s">
        <v>461</v>
      </c>
      <c r="AL128" s="847"/>
      <c r="AM128" s="847"/>
      <c r="AN128" s="847"/>
      <c r="AO128" s="848"/>
      <c r="AP128" s="850"/>
      <c r="AQ128" s="851"/>
      <c r="AR128" s="851"/>
      <c r="AS128" s="851"/>
      <c r="AT128" s="852"/>
      <c r="AU128" s="284"/>
      <c r="AV128" s="284"/>
      <c r="AW128" s="284"/>
      <c r="AX128" s="853" t="s">
        <v>497</v>
      </c>
      <c r="AY128" s="854"/>
      <c r="AZ128" s="854"/>
      <c r="BA128" s="854"/>
      <c r="BB128" s="854"/>
      <c r="BC128" s="854"/>
      <c r="BD128" s="854"/>
      <c r="BE128" s="855"/>
      <c r="BF128" s="832" t="s">
        <v>440</v>
      </c>
      <c r="BG128" s="833"/>
      <c r="BH128" s="833"/>
      <c r="BI128" s="833"/>
      <c r="BJ128" s="833"/>
      <c r="BK128" s="833"/>
      <c r="BL128" s="856"/>
      <c r="BM128" s="832">
        <v>12.88</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498</v>
      </c>
      <c r="CQ128" s="774"/>
      <c r="CR128" s="774"/>
      <c r="CS128" s="774"/>
      <c r="CT128" s="774"/>
      <c r="CU128" s="774"/>
      <c r="CV128" s="774"/>
      <c r="CW128" s="774"/>
      <c r="CX128" s="774"/>
      <c r="CY128" s="774"/>
      <c r="CZ128" s="774"/>
      <c r="DA128" s="774"/>
      <c r="DB128" s="774"/>
      <c r="DC128" s="774"/>
      <c r="DD128" s="774"/>
      <c r="DE128" s="774"/>
      <c r="DF128" s="775"/>
      <c r="DG128" s="836" t="s">
        <v>499</v>
      </c>
      <c r="DH128" s="837"/>
      <c r="DI128" s="837"/>
      <c r="DJ128" s="837"/>
      <c r="DK128" s="837"/>
      <c r="DL128" s="837" t="s">
        <v>130</v>
      </c>
      <c r="DM128" s="837"/>
      <c r="DN128" s="837"/>
      <c r="DO128" s="837"/>
      <c r="DP128" s="837"/>
      <c r="DQ128" s="837" t="s">
        <v>130</v>
      </c>
      <c r="DR128" s="837"/>
      <c r="DS128" s="837"/>
      <c r="DT128" s="837"/>
      <c r="DU128" s="837"/>
      <c r="DV128" s="838" t="s">
        <v>130</v>
      </c>
      <c r="DW128" s="838"/>
      <c r="DX128" s="838"/>
      <c r="DY128" s="838"/>
      <c r="DZ128" s="839"/>
    </row>
    <row r="129" spans="1:131" s="248" customFormat="1" ht="26.25" customHeight="1" x14ac:dyDescent="0.15">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500</v>
      </c>
      <c r="X129" s="823"/>
      <c r="Y129" s="823"/>
      <c r="Z129" s="824"/>
      <c r="AA129" s="825">
        <v>13602932</v>
      </c>
      <c r="AB129" s="826"/>
      <c r="AC129" s="826"/>
      <c r="AD129" s="826"/>
      <c r="AE129" s="827"/>
      <c r="AF129" s="828">
        <v>13440948</v>
      </c>
      <c r="AG129" s="826"/>
      <c r="AH129" s="826"/>
      <c r="AI129" s="826"/>
      <c r="AJ129" s="827"/>
      <c r="AK129" s="828">
        <v>13775579</v>
      </c>
      <c r="AL129" s="826"/>
      <c r="AM129" s="826"/>
      <c r="AN129" s="826"/>
      <c r="AO129" s="827"/>
      <c r="AP129" s="829"/>
      <c r="AQ129" s="830"/>
      <c r="AR129" s="830"/>
      <c r="AS129" s="830"/>
      <c r="AT129" s="831"/>
      <c r="AU129" s="286"/>
      <c r="AV129" s="286"/>
      <c r="AW129" s="286"/>
      <c r="AX129" s="795" t="s">
        <v>501</v>
      </c>
      <c r="AY129" s="796"/>
      <c r="AZ129" s="796"/>
      <c r="BA129" s="796"/>
      <c r="BB129" s="796"/>
      <c r="BC129" s="796"/>
      <c r="BD129" s="796"/>
      <c r="BE129" s="797"/>
      <c r="BF129" s="815" t="s">
        <v>130</v>
      </c>
      <c r="BG129" s="816"/>
      <c r="BH129" s="816"/>
      <c r="BI129" s="816"/>
      <c r="BJ129" s="816"/>
      <c r="BK129" s="816"/>
      <c r="BL129" s="817"/>
      <c r="BM129" s="815">
        <v>17.88</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502</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503</v>
      </c>
      <c r="X130" s="823"/>
      <c r="Y130" s="823"/>
      <c r="Z130" s="824"/>
      <c r="AA130" s="825">
        <v>1510183</v>
      </c>
      <c r="AB130" s="826"/>
      <c r="AC130" s="826"/>
      <c r="AD130" s="826"/>
      <c r="AE130" s="827"/>
      <c r="AF130" s="828">
        <v>1500164</v>
      </c>
      <c r="AG130" s="826"/>
      <c r="AH130" s="826"/>
      <c r="AI130" s="826"/>
      <c r="AJ130" s="827"/>
      <c r="AK130" s="828">
        <v>1447927</v>
      </c>
      <c r="AL130" s="826"/>
      <c r="AM130" s="826"/>
      <c r="AN130" s="826"/>
      <c r="AO130" s="827"/>
      <c r="AP130" s="829"/>
      <c r="AQ130" s="830"/>
      <c r="AR130" s="830"/>
      <c r="AS130" s="830"/>
      <c r="AT130" s="831"/>
      <c r="AU130" s="286"/>
      <c r="AV130" s="286"/>
      <c r="AW130" s="286"/>
      <c r="AX130" s="795" t="s">
        <v>504</v>
      </c>
      <c r="AY130" s="796"/>
      <c r="AZ130" s="796"/>
      <c r="BA130" s="796"/>
      <c r="BB130" s="796"/>
      <c r="BC130" s="796"/>
      <c r="BD130" s="796"/>
      <c r="BE130" s="797"/>
      <c r="BF130" s="798">
        <v>9.4</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505</v>
      </c>
      <c r="X131" s="806"/>
      <c r="Y131" s="806"/>
      <c r="Z131" s="807"/>
      <c r="AA131" s="808">
        <v>12092749</v>
      </c>
      <c r="AB131" s="809"/>
      <c r="AC131" s="809"/>
      <c r="AD131" s="809"/>
      <c r="AE131" s="810"/>
      <c r="AF131" s="811">
        <v>11940784</v>
      </c>
      <c r="AG131" s="809"/>
      <c r="AH131" s="809"/>
      <c r="AI131" s="809"/>
      <c r="AJ131" s="810"/>
      <c r="AK131" s="811">
        <v>12327652</v>
      </c>
      <c r="AL131" s="809"/>
      <c r="AM131" s="809"/>
      <c r="AN131" s="809"/>
      <c r="AO131" s="810"/>
      <c r="AP131" s="812"/>
      <c r="AQ131" s="813"/>
      <c r="AR131" s="813"/>
      <c r="AS131" s="813"/>
      <c r="AT131" s="814"/>
      <c r="AU131" s="286"/>
      <c r="AV131" s="286"/>
      <c r="AW131" s="286"/>
      <c r="AX131" s="773" t="s">
        <v>506</v>
      </c>
      <c r="AY131" s="774"/>
      <c r="AZ131" s="774"/>
      <c r="BA131" s="774"/>
      <c r="BB131" s="774"/>
      <c r="BC131" s="774"/>
      <c r="BD131" s="774"/>
      <c r="BE131" s="775"/>
      <c r="BF131" s="776">
        <v>82.8</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507</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508</v>
      </c>
      <c r="W132" s="786"/>
      <c r="X132" s="786"/>
      <c r="Y132" s="786"/>
      <c r="Z132" s="787"/>
      <c r="AA132" s="788">
        <v>10.19816917</v>
      </c>
      <c r="AB132" s="789"/>
      <c r="AC132" s="789"/>
      <c r="AD132" s="789"/>
      <c r="AE132" s="790"/>
      <c r="AF132" s="791">
        <v>10.043997109999999</v>
      </c>
      <c r="AG132" s="789"/>
      <c r="AH132" s="789"/>
      <c r="AI132" s="789"/>
      <c r="AJ132" s="790"/>
      <c r="AK132" s="791">
        <v>8.0954102209999999</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509</v>
      </c>
      <c r="W133" s="765"/>
      <c r="X133" s="765"/>
      <c r="Y133" s="765"/>
      <c r="Z133" s="766"/>
      <c r="AA133" s="767">
        <v>11</v>
      </c>
      <c r="AB133" s="768"/>
      <c r="AC133" s="768"/>
      <c r="AD133" s="768"/>
      <c r="AE133" s="769"/>
      <c r="AF133" s="767">
        <v>10.5</v>
      </c>
      <c r="AG133" s="768"/>
      <c r="AH133" s="768"/>
      <c r="AI133" s="768"/>
      <c r="AJ133" s="769"/>
      <c r="AK133" s="767">
        <v>9.4</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kUUTxg/yc8Izz4ytRf0wgdnhaCO8oNNblVibDSQ9SaYyo/MPyZIpE4Ub7Z/zVyce3IfMRKGPJmYcvJKPSwkLw==" saltValue="ljvYJlBWFGqoS0Xm1YJeA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Rf1E6fI9lgYYWw/9Z4pTTVNB38n8ZSESwI3m2ex29kV03oYQh+0jOmS+52dIMch9rhjuOTfaejRETlnIrNff+w==" saltValue="hDlxb7Yj8xep4FeOY5CTO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h/gWHVAiX+UxbKdCizBdvv1i/dCncFmkMJNOJI2w8ERM83l1Vql7eNMPccMLHdfLL9IML5NUuWROpvit2a8wA==" saltValue="eA1onIETZ1MoOBD7Wv4NC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513</v>
      </c>
      <c r="AP7" s="305"/>
      <c r="AQ7" s="306" t="s">
        <v>514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515</v>
      </c>
      <c r="AQ8" s="312" t="s">
        <v>516</v>
      </c>
      <c r="AR8" s="313" t="s">
        <v>517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518</v>
      </c>
      <c r="AL9" s="1190"/>
      <c r="AM9" s="1190"/>
      <c r="AN9" s="1191"/>
      <c r="AO9" s="314">
        <v>4686145</v>
      </c>
      <c r="AP9" s="314">
        <v>89873</v>
      </c>
      <c r="AQ9" s="315">
        <v>70597</v>
      </c>
      <c r="AR9" s="316">
        <v>27.3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519</v>
      </c>
      <c r="AL10" s="1190"/>
      <c r="AM10" s="1190"/>
      <c r="AN10" s="1191"/>
      <c r="AO10" s="317">
        <v>47176</v>
      </c>
      <c r="AP10" s="317">
        <v>905</v>
      </c>
      <c r="AQ10" s="318">
        <v>6273</v>
      </c>
      <c r="AR10" s="319">
        <v>-85.6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520</v>
      </c>
      <c r="AL11" s="1190"/>
      <c r="AM11" s="1190"/>
      <c r="AN11" s="1191"/>
      <c r="AO11" s="317">
        <v>14350</v>
      </c>
      <c r="AP11" s="317">
        <v>275</v>
      </c>
      <c r="AQ11" s="318">
        <v>1314</v>
      </c>
      <c r="AR11" s="319">
        <v>-79.099999999999994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521</v>
      </c>
      <c r="AL12" s="1190"/>
      <c r="AM12" s="1190"/>
      <c r="AN12" s="1191"/>
      <c r="AO12" s="317" t="s">
        <v>522</v>
      </c>
      <c r="AP12" s="317" t="s">
        <v>522</v>
      </c>
      <c r="AQ12" s="318">
        <v>3</v>
      </c>
      <c r="AR12" s="319" t="s">
        <v>522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523</v>
      </c>
      <c r="AL13" s="1190"/>
      <c r="AM13" s="1190"/>
      <c r="AN13" s="1191"/>
      <c r="AO13" s="317">
        <v>176075</v>
      </c>
      <c r="AP13" s="317">
        <v>3377</v>
      </c>
      <c r="AQ13" s="318">
        <v>2424</v>
      </c>
      <c r="AR13" s="319">
        <v>39.299999999999997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524</v>
      </c>
      <c r="AL14" s="1190"/>
      <c r="AM14" s="1190"/>
      <c r="AN14" s="1191"/>
      <c r="AO14" s="317">
        <v>67805</v>
      </c>
      <c r="AP14" s="317">
        <v>1300</v>
      </c>
      <c r="AQ14" s="318">
        <v>1774</v>
      </c>
      <c r="AR14" s="319">
        <v>-26.7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525</v>
      </c>
      <c r="AL15" s="1193"/>
      <c r="AM15" s="1193"/>
      <c r="AN15" s="1194"/>
      <c r="AO15" s="317">
        <v>-206238</v>
      </c>
      <c r="AP15" s="317">
        <v>-3955</v>
      </c>
      <c r="AQ15" s="318">
        <v>-4858</v>
      </c>
      <c r="AR15" s="319">
        <v>-18.600000000000001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188</v>
      </c>
      <c r="AL16" s="1193"/>
      <c r="AM16" s="1193"/>
      <c r="AN16" s="1194"/>
      <c r="AO16" s="317">
        <v>4785313</v>
      </c>
      <c r="AP16" s="317">
        <v>91775</v>
      </c>
      <c r="AQ16" s="318">
        <v>77526</v>
      </c>
      <c r="AR16" s="319">
        <v>18.399999999999999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530</v>
      </c>
      <c r="AL21" s="1196"/>
      <c r="AM21" s="1196"/>
      <c r="AN21" s="1197"/>
      <c r="AO21" s="330">
        <v>9.65</v>
      </c>
      <c r="AP21" s="331">
        <v>7.31</v>
      </c>
      <c r="AQ21" s="332">
        <v>2.34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531</v>
      </c>
      <c r="AL22" s="1196"/>
      <c r="AM22" s="1196"/>
      <c r="AN22" s="1197"/>
      <c r="AO22" s="335">
        <v>99.9</v>
      </c>
      <c r="AP22" s="336">
        <v>98.5</v>
      </c>
      <c r="AQ22" s="337">
        <v>1.4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513</v>
      </c>
      <c r="AP30" s="305"/>
      <c r="AQ30" s="306" t="s">
        <v>514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515</v>
      </c>
      <c r="AQ31" s="312" t="s">
        <v>516</v>
      </c>
      <c r="AR31" s="313" t="s">
        <v>517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535</v>
      </c>
      <c r="AL32" s="1179"/>
      <c r="AM32" s="1179"/>
      <c r="AN32" s="1180"/>
      <c r="AO32" s="345">
        <v>1921222</v>
      </c>
      <c r="AP32" s="345">
        <v>36846</v>
      </c>
      <c r="AQ32" s="346">
        <v>38968</v>
      </c>
      <c r="AR32" s="347">
        <v>-5.4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536</v>
      </c>
      <c r="AL33" s="1179"/>
      <c r="AM33" s="1179"/>
      <c r="AN33" s="1180"/>
      <c r="AO33" s="345" t="s">
        <v>522</v>
      </c>
      <c r="AP33" s="345" t="s">
        <v>522</v>
      </c>
      <c r="AQ33" s="346" t="s">
        <v>522</v>
      </c>
      <c r="AR33" s="347" t="s">
        <v>522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537</v>
      </c>
      <c r="AL34" s="1179"/>
      <c r="AM34" s="1179"/>
      <c r="AN34" s="1180"/>
      <c r="AO34" s="345" t="s">
        <v>522</v>
      </c>
      <c r="AP34" s="345" t="s">
        <v>522</v>
      </c>
      <c r="AQ34" s="346">
        <v>58</v>
      </c>
      <c r="AR34" s="347" t="s">
        <v>522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538</v>
      </c>
      <c r="AL35" s="1179"/>
      <c r="AM35" s="1179"/>
      <c r="AN35" s="1180"/>
      <c r="AO35" s="345">
        <v>522609</v>
      </c>
      <c r="AP35" s="345">
        <v>10023</v>
      </c>
      <c r="AQ35" s="346">
        <v>12321</v>
      </c>
      <c r="AR35" s="347">
        <v>-18.7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539</v>
      </c>
      <c r="AL36" s="1179"/>
      <c r="AM36" s="1179"/>
      <c r="AN36" s="1180"/>
      <c r="AO36" s="345">
        <v>683</v>
      </c>
      <c r="AP36" s="345">
        <v>13</v>
      </c>
      <c r="AQ36" s="346">
        <v>1771</v>
      </c>
      <c r="AR36" s="347">
        <v>-99.3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540</v>
      </c>
      <c r="AL37" s="1179"/>
      <c r="AM37" s="1179"/>
      <c r="AN37" s="1180"/>
      <c r="AO37" s="345">
        <v>1387</v>
      </c>
      <c r="AP37" s="345">
        <v>27</v>
      </c>
      <c r="AQ37" s="346">
        <v>588</v>
      </c>
      <c r="AR37" s="347">
        <v>-95.4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541</v>
      </c>
      <c r="AL38" s="1176"/>
      <c r="AM38" s="1176"/>
      <c r="AN38" s="1177"/>
      <c r="AO38" s="348" t="s">
        <v>522</v>
      </c>
      <c r="AP38" s="348" t="s">
        <v>522</v>
      </c>
      <c r="AQ38" s="349">
        <v>1</v>
      </c>
      <c r="AR38" s="337" t="s">
        <v>522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542</v>
      </c>
      <c r="AL39" s="1176"/>
      <c r="AM39" s="1176"/>
      <c r="AN39" s="1177"/>
      <c r="AO39" s="345" t="s">
        <v>522</v>
      </c>
      <c r="AP39" s="345" t="s">
        <v>522</v>
      </c>
      <c r="AQ39" s="346">
        <v>-5205</v>
      </c>
      <c r="AR39" s="347" t="s">
        <v>522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543</v>
      </c>
      <c r="AL40" s="1179"/>
      <c r="AM40" s="1179"/>
      <c r="AN40" s="1180"/>
      <c r="AO40" s="345">
        <v>-1447927</v>
      </c>
      <c r="AP40" s="345">
        <v>-27769</v>
      </c>
      <c r="AQ40" s="346">
        <v>-35431</v>
      </c>
      <c r="AR40" s="347">
        <v>-21.6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298</v>
      </c>
      <c r="AL41" s="1182"/>
      <c r="AM41" s="1182"/>
      <c r="AN41" s="1183"/>
      <c r="AO41" s="345">
        <v>997974</v>
      </c>
      <c r="AP41" s="345">
        <v>19140</v>
      </c>
      <c r="AQ41" s="346">
        <v>13072</v>
      </c>
      <c r="AR41" s="347">
        <v>46.4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513</v>
      </c>
      <c r="AN49" s="1186" t="s">
        <v>547</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548</v>
      </c>
      <c r="AO50" s="362" t="s">
        <v>549</v>
      </c>
      <c r="AP50" s="363" t="s">
        <v>550</v>
      </c>
      <c r="AQ50" s="364" t="s">
        <v>551</v>
      </c>
      <c r="AR50" s="365" t="s">
        <v>552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2381118</v>
      </c>
      <c r="AN51" s="367">
        <v>43914</v>
      </c>
      <c r="AO51" s="368">
        <v>-17.8</v>
      </c>
      <c r="AP51" s="369">
        <v>57295</v>
      </c>
      <c r="AQ51" s="370">
        <v>21.2</v>
      </c>
      <c r="AR51" s="371">
        <v>-39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1610997</v>
      </c>
      <c r="AN52" s="375">
        <v>29711</v>
      </c>
      <c r="AO52" s="376">
        <v>-19.3</v>
      </c>
      <c r="AP52" s="377">
        <v>32771</v>
      </c>
      <c r="AQ52" s="378">
        <v>36</v>
      </c>
      <c r="AR52" s="379">
        <v>-55.3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2383055</v>
      </c>
      <c r="AN53" s="367">
        <v>44297</v>
      </c>
      <c r="AO53" s="368">
        <v>0.9</v>
      </c>
      <c r="AP53" s="369">
        <v>54110</v>
      </c>
      <c r="AQ53" s="370">
        <v>-5.6</v>
      </c>
      <c r="AR53" s="371">
        <v>6.5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1470104</v>
      </c>
      <c r="AN54" s="375">
        <v>27327</v>
      </c>
      <c r="AO54" s="376">
        <v>-8</v>
      </c>
      <c r="AP54" s="377">
        <v>30620</v>
      </c>
      <c r="AQ54" s="378">
        <v>-6.6</v>
      </c>
      <c r="AR54" s="379">
        <v>-1.4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3197252</v>
      </c>
      <c r="AN55" s="367">
        <v>60043</v>
      </c>
      <c r="AO55" s="368">
        <v>35.5</v>
      </c>
      <c r="AP55" s="369">
        <v>54684</v>
      </c>
      <c r="AQ55" s="370">
        <v>1.1000000000000001</v>
      </c>
      <c r="AR55" s="371">
        <v>34.4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2348256</v>
      </c>
      <c r="AN56" s="375">
        <v>44100</v>
      </c>
      <c r="AO56" s="376">
        <v>61.4</v>
      </c>
      <c r="AP56" s="377">
        <v>32829</v>
      </c>
      <c r="AQ56" s="378">
        <v>7.2</v>
      </c>
      <c r="AR56" s="379">
        <v>54.2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4190286</v>
      </c>
      <c r="AN57" s="367">
        <v>79374</v>
      </c>
      <c r="AO57" s="368">
        <v>32.200000000000003</v>
      </c>
      <c r="AP57" s="369">
        <v>62383</v>
      </c>
      <c r="AQ57" s="370">
        <v>14.1</v>
      </c>
      <c r="AR57" s="371">
        <v>18.100000000000001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3515868</v>
      </c>
      <c r="AN58" s="375">
        <v>66598</v>
      </c>
      <c r="AO58" s="376">
        <v>51</v>
      </c>
      <c r="AP58" s="377">
        <v>35325</v>
      </c>
      <c r="AQ58" s="378">
        <v>7.6</v>
      </c>
      <c r="AR58" s="379">
        <v>43.4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3644617</v>
      </c>
      <c r="AN59" s="367">
        <v>69898</v>
      </c>
      <c r="AO59" s="368">
        <v>-11.9</v>
      </c>
      <c r="AP59" s="369">
        <v>63812</v>
      </c>
      <c r="AQ59" s="370">
        <v>2.2999999999999998</v>
      </c>
      <c r="AR59" s="371">
        <v>-14.2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2525405</v>
      </c>
      <c r="AN60" s="375">
        <v>48433</v>
      </c>
      <c r="AO60" s="376">
        <v>-27.3</v>
      </c>
      <c r="AP60" s="377">
        <v>33848</v>
      </c>
      <c r="AQ60" s="378">
        <v>-4.2</v>
      </c>
      <c r="AR60" s="379">
        <v>-23.1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3159266</v>
      </c>
      <c r="AN61" s="382">
        <v>59505</v>
      </c>
      <c r="AO61" s="383">
        <v>7.8</v>
      </c>
      <c r="AP61" s="384">
        <v>58457</v>
      </c>
      <c r="AQ61" s="385">
        <v>6.6</v>
      </c>
      <c r="AR61" s="371">
        <v>1.2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2294126</v>
      </c>
      <c r="AN62" s="375">
        <v>43234</v>
      </c>
      <c r="AO62" s="376">
        <v>11.6</v>
      </c>
      <c r="AP62" s="377">
        <v>33079</v>
      </c>
      <c r="AQ62" s="378">
        <v>8</v>
      </c>
      <c r="AR62" s="379">
        <v>3.6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U02Ql3nfdAetmaL9ohrqvxWbqyvBApobmjVLAby66Ok3gNerlteJTk/sjxd6K9amPefuDpKwqbXu2jTUBiDcpg==" saltValue="BElt1HPDTYSfmiidfDW1N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row r="120" spans="125:125" ht="13.5" hidden="1" customHeight="1" x14ac:dyDescent="0.15"/>
    <row r="121" spans="125:125" ht="13.5" hidden="1" customHeight="1" x14ac:dyDescent="0.15">
      <c r="DU121" s="292"/>
    </row>
  </sheetData>
  <sheetProtection algorithmName="SHA-512" hashValue="F6QEOsjJGwT/wfABLh5xb77RvwE7swheJL5nCA7bl5Ixx2NbTR9Dp4zM5aUsjeIqt/8kJapptO5ATCAx+0Nrsg==" saltValue="DE4iCO+cLmy1Y8/GEwuY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562</v>
      </c>
    </row>
  </sheetData>
  <sheetProtection algorithmName="SHA-512" hashValue="+nxteD8yzKUbzS9zj4eBUQJwYRtl1TGVfXQjb/YIt1hweoZZiH7ih5DAfZiwnJrhzl3Dx1Gn34LLW2d/YU9BBQ==" saltValue="/nk2WWBAHcWTkeimHE4Gi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00" t="s">
        <v>3</v>
      </c>
      <c r="D47" s="1200"/>
      <c r="E47" s="1201"/>
      <c r="F47" s="11">
        <v>23.38</v>
      </c>
      <c r="G47" s="12">
        <v>23.14</v>
      </c>
      <c r="H47" s="12">
        <v>21.53</v>
      </c>
      <c r="I47" s="12">
        <v>23.29</v>
      </c>
      <c r="J47" s="13">
        <v>23.66</v>
      </c>
    </row>
    <row r="48" spans="2:10" ht="57.75" customHeight="1" x14ac:dyDescent="0.15">
      <c r="B48" s="14"/>
      <c r="C48" s="1202" t="s">
        <v>4</v>
      </c>
      <c r="D48" s="1202"/>
      <c r="E48" s="1203"/>
      <c r="F48" s="15">
        <v>5.39</v>
      </c>
      <c r="G48" s="16">
        <v>1.28</v>
      </c>
      <c r="H48" s="16">
        <v>2.9</v>
      </c>
      <c r="I48" s="16">
        <v>1.79</v>
      </c>
      <c r="J48" s="17">
        <v>2.1800000000000002</v>
      </c>
    </row>
    <row r="49" spans="2:10" ht="57.75" customHeight="1" thickBot="1" x14ac:dyDescent="0.2">
      <c r="B49" s="18"/>
      <c r="C49" s="1204" t="s">
        <v>5</v>
      </c>
      <c r="D49" s="1204"/>
      <c r="E49" s="1205"/>
      <c r="F49" s="19" t="s">
        <v>568</v>
      </c>
      <c r="G49" s="20" t="s">
        <v>569</v>
      </c>
      <c r="H49" s="20">
        <v>7.0000000000000007E-2</v>
      </c>
      <c r="I49" s="20">
        <v>0.45</v>
      </c>
      <c r="J49" s="21">
        <v>1.37</v>
      </c>
    </row>
    <row r="50" spans="2:10" ht="13.5" customHeight="1" x14ac:dyDescent="0.15"/>
  </sheetData>
  <sheetProtection algorithmName="SHA-512" hashValue="us3t/Cx1Vh/rzUYAjfLHstAvGhtS2pXtLsDCbm4cJIp5Qoig3PiaNGqurbZDwilKH+IpAAa50W5L1aviB1+c5w==" saltValue="nsNBLhMeyR6TKEnTsU59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2022-03-24T08:16:48Z</cp:lastPrinted>
  <dcterms:created xsi:type="dcterms:W3CDTF">2022-02-02T06:42:53Z</dcterms:created>
  <dcterms:modified xsi:type="dcterms:W3CDTF">2022-09-27T02:44:25Z</dcterms:modified>
  <cp:category/>
</cp:coreProperties>
</file>