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H30決算\09ホームページ用データ（2回目）\"/>
    </mc:Choice>
  </mc:AlternateContent>
  <bookViews>
    <workbookView xWindow="0" yWindow="0" windowWidth="19200" windowHeight="823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W37" i="10"/>
  <c r="BW38" i="10" s="1"/>
  <c r="BE37" i="10"/>
  <c r="AM37" i="10"/>
  <c r="U37" i="10"/>
  <c r="C37" i="10"/>
  <c r="CO36" i="10"/>
  <c r="BE36" i="10"/>
  <c r="AM36" i="10"/>
  <c r="U36" i="10"/>
  <c r="C36" i="10"/>
  <c r="BE35" i="10"/>
  <c r="AM35" i="10"/>
  <c r="U35" i="10"/>
  <c r="C35" i="10"/>
  <c r="BW34" i="10"/>
  <c r="BW35" i="10" s="1"/>
  <c r="BW36"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<sst xmlns="http://schemas.openxmlformats.org/spreadsheetml/2006/main" count="1148" uniqueCount="622">
  <si>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</si>
  <si>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</si>
  <si>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</si>
  <si>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</si>
  <si>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</si>
  <si>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</si>
  <si>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</si>
  <si>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</si>
  <si>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</si>
  <si>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</si>
  <si>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</si>
  <si>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</si>
  <si>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</si>
  <si>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</si>
  <si>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</si>
  <si>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</si>
  <si>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</si>
  <si>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</si>
  <si>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</si>
  <si>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</si>
  <si>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</si>
  <si>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</si>
  <si>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</si>
  <si>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</si>
  <si>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</si>
  <si>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</si>
  <si>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</si>
  <si>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</si>
  <si>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</si>
  <si>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</si>
  <si>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</si>
  <si>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</si>
  <si>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</si>
  <si>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</si>
  <si>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</si>
  <si>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</si>
  <si>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</si>
  <si>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</si>
  <si>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</si>
  <si>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</si>
  <si>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</si>
  <si>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</si>
  <si>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</si>
  <si>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</si>
  <si>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</si>
  <si>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</si>
  <si>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</si>
  <si>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</si>
  <si>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</si>
  <si>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</si>
  <si>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</si>
  <si>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</si>
  <si>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</si>
  <si>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</si>
  <si>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</si>
  <si>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</si>
  <si>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</si>
  <si>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</si>
  <si>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</si>
  <si>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</si>
  <si>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</si>
  <si>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</si>
  <si>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</si>
  <si>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</si>
  <si>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</si>
  <si>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</si>
  <si>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</si>
  <si>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</si>
  <si>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</si>
  <si>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</si>
  <si>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</si>
  <si>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</si>
  <si>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</si>
  <si>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</si>
  <si>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</si>
  <si>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</si>
  <si>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</si>
  <si>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</si>
  <si>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</si>
  <si>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</si>
  <si>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</si>
  <si>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</si>
  <si>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</si>
  <si>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</si>
  <si>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</si>
  <si>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</si>
  <si>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</si>
  <si>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</si>
  <si>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</si>
  <si>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</si>
  <si>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</si>
  <si>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</si>
  <si>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</si>
  <si>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</si>
  <si>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</si>
  <si>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</si>
  <si>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</si>
  <si>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</si>
  <si>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坂出市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</si>
  <si>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</si>
  <si>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</si>
  <si>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</si>
  <si>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</si>
  <si>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</si>
  <si>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</si>
  <si>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</si>
  <si>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</si>
  <si>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</si>
  <si>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</si>
  <si>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</si>
  <si>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</si>
  <si>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</si>
  <si>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</si>
  <si>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</si>
  <si>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</si>
  <si>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</si>
  <si>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</si>
  <si>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</si>
  <si>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</si>
  <si>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</si>
  <si>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</si>
  <si>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</si>
  <si>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</si>
  <si>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</si>
  <si>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</si>
  <si>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</si>
  <si>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</si>
  <si>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</si>
  <si>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</si>
  <si>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</si>
  <si>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</si>
  <si>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</si>
  <si>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</si>
  <si>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</si>
  <si>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</si>
  <si>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</si>
  <si>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</si>
  <si>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</si>
  <si>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</si>
  <si>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</si>
  <si>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</si>
  <si>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</si>
  <si>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</si>
  <si>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</si>
  <si>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</si>
  <si>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</si>
  <si>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</si>
  <si>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</si>
  <si>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</si>
  <si>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</si>
  <si>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</si>
  <si>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</si>
  <si>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</si>
  <si>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</si>
  <si>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</si>
  <si>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</si>
  <si>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</si>
  <si>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</si>
  <si>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</si>
  <si>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</si>
  <si>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</si>
  <si>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</si>
  <si>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</si>
  <si>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</si>
  <si>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</si>
  <si>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</si>
  <si>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</si>
  <si>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</si>
  <si>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</si>
  <si>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</si>
  <si>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</si>
  <si>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</si>
  <si>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</si>
  <si>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</si>
  <si>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</si>
  <si>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</si>
  <si>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</si>
  <si>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</si>
  <si>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</si>
  <si>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</si>
  <si>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</si>
  <si>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</si>
  <si>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</si>
  <si>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</si>
  <si>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</si>
  <si>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</si>
  <si>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</si>
  <si>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</si>
  <si>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</si>
  <si>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</si>
  <si>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</si>
  <si>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</si>
  <si>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</si>
  <si>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</si>
  <si>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</si>
  <si>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</si>
  <si>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</si>
  <si>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</si>
  <si>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</si>
  <si>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</si>
  <si>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</si>
  <si>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</si>
  <si>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</si>
  <si>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</si>
  <si>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</si>
  <si>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</si>
  <si>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</si>
  <si>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</si>
  <si>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</si>
  <si>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</si>
  <si>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</si>
  <si>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</si>
  <si>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</si>
  <si>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香川県坂出市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</si>
  <si>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</si>
  <si>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</si>
  <si>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</si>
  <si>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</si>
  <si>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</si>
  <si>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</si>
  <si>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</si>
  <si>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</si>
  <si>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</si>
  <si>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</si>
  <si>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</si>
  <si>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</si>
  <si>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</si>
  <si>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</si>
  <si>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</si>
  <si>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</si>
  <si>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</si>
  <si>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</si>
  <si>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</si>
  <si>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</si>
  <si>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</si>
  <si>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</si>
  <si>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</si>
  <si>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</si>
  <si>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</si>
  <si>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</si>
  <si>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</si>
  <si>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</si>
  <si>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</si>
  <si>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</si>
  <si>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</si>
  <si>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</si>
  <si>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</si>
  <si>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</si>
  <si>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</si>
  <si>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</si>
  <si>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</si>
  <si>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</si>
  <si>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</si>
  <si>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</si>
  <si>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</si>
  <si>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</si>
  <si>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</si>
  <si>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</si>
  <si>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</si>
  <si>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</si>
  <si>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</si>
  <si>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</si>
  <si>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</si>
  <si>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</si>
  <si>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</si>
  <si>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</si>
  <si>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</si>
  <si>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</si>
  <si>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</si>
  <si>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</si>
  <si>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</si>
  <si>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</si>
  <si>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</si>
  <si>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</si>
  <si>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</si>
  <si>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</si>
  <si>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</si>
  <si>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</si>
  <si>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</si>
  <si>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</si>
  <si>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</si>
  <si>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</si>
  <si>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</si>
  <si>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</si>
  <si>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</si>
  <si>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</si>
  <si>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</si>
  <si>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</si>
  <si>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</si>
  <si>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</si>
  <si>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</si>
  <si>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</si>
  <si>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</si>
  <si>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</si>
  <si>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</si>
  <si>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</si>
  <si>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</si>
  <si>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</si>
  <si>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</si>
  <si>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</si>
  <si>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</si>
  <si>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</si>
  <si>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</si>
  <si>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</si>
  <si>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</si>
  <si>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</si>
  <si>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</si>
  <si>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</si>
  <si>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</si>
  <si>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</si>
  <si>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</si>
  <si>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</si>
  <si>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</si>
  <si>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</si>
  <si>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</si>
  <si>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</si>
  <si>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</si>
  <si>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</si>
  <si>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</si>
  <si>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</si>
  <si>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</si>
  <si>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</si>
  <si>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</si>
  <si>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</si>
  <si>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</si>
  <si>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</si>
  <si>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</si>
  <si>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</si>
  <si>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</si>
  <si>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</si>
  <si>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</si>
  <si>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</si>
  <si>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</si>
  <si>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</si>
  <si>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</si>
  <si>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</si>
  <si>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</si>
  <si>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</si>
  <si>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</si>
  <si>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</si>
  <si>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</si>
  <si>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</si>
  <si>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</si>
  <si>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</si>
  <si>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</si>
  <si>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</si>
  <si>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</si>
  <si>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</si>
  <si>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</si>
  <si>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</si>
  <si>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</si>
  <si>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</si>
  <si>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</si>
  <si>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</si>
  <si>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</si>
  <si>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</si>
  <si>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</si>
  <si>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</si>
  <si>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</si>
  <si>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</si>
  <si>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</si>
  <si>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</si>
  <si>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</si>
  <si>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香川県坂出市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</si>
  <si>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</si>
  <si>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</si>
  <si>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</si>
  <si>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</si>
  <si>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</si>
  <si>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</si>
  <si>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</si>
  <si>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</si>
  <si>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</si>
  <si>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</si>
  <si>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</si>
  <si>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</si>
  <si>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</si>
  <si>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</si>
  <si>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</si>
  <si>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</si>
  <si>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</si>
  <si>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</si>
  <si>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</si>
  <si>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</si>
  <si>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王越診療所特別会計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</si>
  <si>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</si>
  <si>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</si>
  <si>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</si>
  <si>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</si>
  <si>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</si>
  <si>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</si>
  <si>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</si>
  <si>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</si>
  <si>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</si>
  <si>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</si>
  <si>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</si>
  <si>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</si>
  <si>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</si>
  <si>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</si>
  <si>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</si>
  <si>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国民健康保険与島診療所特別会計</t>
    <phoneticPr fontId="5"/>
  </si>
  <si>
    <t>-</t>
    <phoneticPr fontId="5"/>
  </si>
  <si>
    <t>介護保険特別会計</t>
    <phoneticPr fontId="5"/>
  </si>
  <si>
    <t>介護保険介護予防支援事業特別会計</t>
    <phoneticPr fontId="5"/>
  </si>
  <si>
    <t>-</t>
    <phoneticPr fontId="5"/>
  </si>
  <si>
    <t>坂出駅北口地下駐車場事業特別会計</t>
    <phoneticPr fontId="5"/>
  </si>
  <si>
    <t>後期高齢者医療特別会計</t>
    <phoneticPr fontId="5"/>
  </si>
  <si>
    <t>市立病院事業会計</t>
    <phoneticPr fontId="5"/>
  </si>
  <si>
    <t>法適用企業</t>
    <phoneticPr fontId="5"/>
  </si>
  <si>
    <t>坂出港港湾整備事業特別会計</t>
    <phoneticPr fontId="5"/>
  </si>
  <si>
    <t>法非適用企業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</si>
  <si>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</si>
  <si>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</si>
  <si>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</si>
  <si>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</si>
  <si>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</si>
  <si>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</si>
  <si>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</si>
  <si>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</si>
  <si>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</si>
  <si>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</si>
  <si>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</si>
  <si>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</si>
  <si>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</si>
  <si>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</si>
  <si>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</si>
  <si>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</si>
  <si>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</si>
  <si>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</si>
  <si>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</si>
  <si>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</si>
  <si>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</si>
  <si>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</si>
  <si>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</si>
  <si>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</si>
  <si>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</si>
  <si>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</si>
  <si>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</si>
  <si>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</si>
  <si>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</si>
  <si>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</si>
  <si>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</si>
  <si>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</si>
  <si>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</si>
  <si>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</si>
  <si>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</si>
  <si>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</si>
  <si>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</si>
  <si>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</si>
  <si>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</si>
  <si>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</si>
  <si>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</si>
  <si>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</si>
  <si>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</si>
  <si>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</si>
  <si>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</si>
  <si>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</si>
  <si>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</si>
  <si>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</si>
  <si>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</si>
  <si>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</si>
  <si>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</si>
  <si>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</si>
  <si>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</si>
  <si>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</si>
  <si>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</si>
  <si>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</si>
  <si>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</si>
  <si>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</si>
  <si>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</si>
  <si>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</si>
  <si>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</si>
  <si>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</si>
  <si>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</si>
  <si>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</si>
  <si>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</si>
  <si>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</si>
  <si>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</si>
  <si>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</si>
  <si>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坂出駅北口地下駐車場事業特別会計</t>
    <phoneticPr fontId="5"/>
  </si>
  <si>
    <t>(Ｆ)</t>
    <phoneticPr fontId="5"/>
  </si>
  <si>
    <t>介護保険介護予防支援事業特別会計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</si>
  <si>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</si>
  <si>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</si>
  <si>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</si>
  <si>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</si>
  <si>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</si>
  <si>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</si>
  <si>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</si>
  <si>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</si>
  <si>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</si>
  <si>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</si>
  <si>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</si>
  <si>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</si>
  <si>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</si>
  <si>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</si>
  <si>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</si>
  <si>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</si>
  <si>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</si>
  <si>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</si>
  <si>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</si>
  <si>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</si>
  <si>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</si>
  <si>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</si>
  <si>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</si>
  <si>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</si>
  <si>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</si>
  <si>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</si>
  <si>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</si>
  <si>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</si>
  <si>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</si>
  <si>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</si>
  <si>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</si>
  <si>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</si>
  <si>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</si>
  <si>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</si>
  <si>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</si>
  <si>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</si>
  <si>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</si>
  <si>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</si>
  <si>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</si>
  <si>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</si>
  <si>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</si>
  <si>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</si>
  <si>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</si>
  <si>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</si>
  <si>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</si>
  <si>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</si>
  <si>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</si>
  <si>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</si>
  <si>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</si>
  <si>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</si>
  <si>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</si>
  <si>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</si>
  <si>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</si>
  <si>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</si>
  <si>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</si>
  <si>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</si>
  <si>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</si>
  <si>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</si>
  <si>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</si>
  <si>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</si>
  <si>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</si>
  <si>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</si>
  <si>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</si>
  <si>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</si>
  <si>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</si>
  <si>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</si>
  <si>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</si>
  <si>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</si>
  <si>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</si>
  <si>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</si>
  <si>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</si>
  <si>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</si>
  <si>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</si>
  <si>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</si>
  <si>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</si>
  <si>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</si>
  <si>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</si>
  <si>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</si>
  <si>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</si>
  <si>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</si>
  <si>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</si>
  <si>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</si>
  <si>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</si>
  <si>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</si>
  <si>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0.41</t>
  </si>
  <si>
    <t>▲ 4.32</t>
  </si>
  <si>
    <t>市立病院事業会計</t>
  </si>
  <si>
    <t>一般会計</t>
  </si>
  <si>
    <t>介護保険特別会計</t>
  </si>
  <si>
    <t>坂出港港湾整備事業特別会計</t>
  </si>
  <si>
    <t>国民健康保険特別会計</t>
  </si>
  <si>
    <t>▲ 0.72</t>
  </si>
  <si>
    <t>▲ 0.71</t>
  </si>
  <si>
    <t>▲ 0.54</t>
  </si>
  <si>
    <t>後期高齢者医療特別会計</t>
  </si>
  <si>
    <t>王越診療所特別会計</t>
  </si>
  <si>
    <t>国民健康保険与島診療所特別会計</t>
  </si>
  <si>
    <t>▲ 0.23</t>
  </si>
  <si>
    <t>▲ 0.27</t>
  </si>
  <si>
    <t>その他会計（赤字）</t>
  </si>
  <si>
    <t>その他会計（黒字）</t>
  </si>
  <si>
    <t>H25末</t>
    <phoneticPr fontId="5"/>
  </si>
  <si>
    <t>H26末</t>
    <phoneticPr fontId="5"/>
  </si>
  <si>
    <t>H27末</t>
    <phoneticPr fontId="5"/>
  </si>
  <si>
    <t>H28末</t>
    <phoneticPr fontId="5"/>
  </si>
  <si>
    <t>H29末</t>
    <phoneticPr fontId="5"/>
  </si>
  <si>
    <t>-</t>
    <phoneticPr fontId="2"/>
  </si>
  <si>
    <t>坂出、宇多津広域行政事務組合</t>
    <rPh sb="0" eb="2">
      <t>サカイデ</t>
    </rPh>
    <rPh sb="3" eb="6">
      <t>ウタヅ</t>
    </rPh>
    <rPh sb="6" eb="8">
      <t>コウイキ</t>
    </rPh>
    <rPh sb="8" eb="10">
      <t>ギョウセイ</t>
    </rPh>
    <rPh sb="10" eb="12">
      <t>ジム</t>
    </rPh>
    <rPh sb="12" eb="14">
      <t>クミアイ</t>
    </rPh>
    <phoneticPr fontId="11"/>
  </si>
  <si>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11"/>
  </si>
  <si>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11"/>
  </si>
  <si>
    <t>-</t>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</si>
  <si>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</si>
  <si>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</si>
  <si>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t>
    <phoneticPr fontId="2"/>
  </si>
  <si>
    <t>-</t>
    <phoneticPr fontId="2"/>
  </si>
  <si>
    <t>-</t>
    <phoneticPr fontId="2"/>
  </si>
  <si>
    <t>-</t>
    <phoneticPr fontId="2"/>
  </si>
  <si>
    <t>庁舎建設基金</t>
    <rPh sb="0" eb="2">
      <t>チョウシャ</t>
    </rPh>
    <rPh sb="2" eb="4">
      <t>ケンセツ</t>
    </rPh>
    <rPh sb="4" eb="6">
      <t>キキン</t>
    </rPh>
    <phoneticPr fontId="11"/>
  </si>
  <si>
    <t>長寿社会福祉基金</t>
    <rPh sb="0" eb="2">
      <t>チョウジュ</t>
    </rPh>
    <rPh sb="2" eb="4">
      <t>シャカイ</t>
    </rPh>
    <rPh sb="4" eb="6">
      <t>フクシ</t>
    </rPh>
    <rPh sb="6" eb="8">
      <t>キキン</t>
    </rPh>
    <phoneticPr fontId="11"/>
  </si>
  <si>
    <t>ふるさと坂出応援寄付基金</t>
    <rPh sb="4" eb="6">
      <t>サカイデ</t>
    </rPh>
    <rPh sb="6" eb="8">
      <t>オウエン</t>
    </rPh>
    <rPh sb="8" eb="10">
      <t>キフ</t>
    </rPh>
    <rPh sb="10" eb="12">
      <t>キキン</t>
    </rPh>
    <phoneticPr fontId="11"/>
  </si>
  <si>
    <t>社会体育施設等整備基金</t>
    <rPh sb="0" eb="2">
      <t>シャカイ</t>
    </rPh>
    <rPh sb="2" eb="4">
      <t>タイイク</t>
    </rPh>
    <rPh sb="4" eb="6">
      <t>シセツ</t>
    </rPh>
    <rPh sb="6" eb="7">
      <t>トウ</t>
    </rPh>
    <rPh sb="7" eb="9">
      <t>セイビ</t>
    </rPh>
    <rPh sb="9" eb="11">
      <t>キキン</t>
    </rPh>
    <phoneticPr fontId="11"/>
  </si>
  <si>
    <t>公害対策基金</t>
    <rPh sb="0" eb="2">
      <t>コウガイ</t>
    </rPh>
    <rPh sb="2" eb="4">
      <t>タイサク</t>
    </rPh>
    <rPh sb="4" eb="6">
      <t>キキン</t>
    </rPh>
    <phoneticPr fontId="11"/>
  </si>
  <si>
    <t>-</t>
    <phoneticPr fontId="2"/>
  </si>
  <si>
    <t>法適用企業</t>
  </si>
  <si>
    <t>（公財）坂出市学校給食会</t>
    <rPh sb="4" eb="7">
      <t>サカイデシ</t>
    </rPh>
    <rPh sb="7" eb="9">
      <t>ガッコウ</t>
    </rPh>
    <rPh sb="9" eb="11">
      <t>キュウショク</t>
    </rPh>
    <rPh sb="11" eb="12">
      <t>カイ</t>
    </rPh>
    <phoneticPr fontId="11"/>
  </si>
  <si>
    <t>本州四国総合開発（株）</t>
    <rPh sb="0" eb="2">
      <t>ホンシュウ</t>
    </rPh>
    <rPh sb="2" eb="4">
      <t>シコク</t>
    </rPh>
    <rPh sb="4" eb="6">
      <t>ソウゴウ</t>
    </rPh>
    <rPh sb="6" eb="8">
      <t>カイハツ</t>
    </rPh>
    <rPh sb="9" eb="10">
      <t>カブ</t>
    </rPh>
    <phoneticPr fontId="11"/>
  </si>
  <si>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</si>
  <si>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</si>
  <si>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</si>
  <si>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</si>
  <si>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</si>
  <si>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</si>
  <si>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</si>
  <si>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は改善傾向にあるものの，類似団体と比較して高い水準にある。これは，平成17年度にて坂出駅周辺整備主要プロジェクト等の大規模事業が終了しており減少傾向にあったが，平成29年度に着手した新庁舎建設事業の進捗に伴い増加している。また，下水道事業特別会計や病院事業会計への繰出金が多額となっていることなどが影響している。今後，新庁舎建設事業の事業費増加等により，市債残高の増嵩が見込まれるが，臨時財政対策債を除く一般会計の市債発行を抑制し、市債残高（臨時財政対策債を除く）が令和5年度末で140億円程度（平成30年度末約109億円）となることを目指していく。</t>
    <rPh sb="0" eb="2">
      <t>ショウライ</t>
    </rPh>
    <rPh sb="2" eb="4">
      <t>フタン</t>
    </rPh>
    <rPh sb="4" eb="6">
      <t>ヒリツ</t>
    </rPh>
    <rPh sb="6" eb="7">
      <t>オヨ</t>
    </rPh>
    <rPh sb="8" eb="10">
      <t>ジッシツ</t>
    </rPh>
    <rPh sb="10" eb="13">
      <t>コウサイヒ</t>
    </rPh>
    <rPh sb="13" eb="15">
      <t>ヒリツ</t>
    </rPh>
    <rPh sb="16" eb="18">
      <t>カイゼン</t>
    </rPh>
    <rPh sb="18" eb="20">
      <t>ケイコウ</t>
    </rPh>
    <rPh sb="27" eb="29">
      <t>ルイジ</t>
    </rPh>
    <rPh sb="29" eb="31">
      <t>ダンタイ</t>
    </rPh>
    <rPh sb="32" eb="34">
      <t>ヒカク</t>
    </rPh>
    <rPh sb="36" eb="37">
      <t>タカ</t>
    </rPh>
    <rPh sb="38" eb="40">
      <t>スイジュン</t>
    </rPh>
    <rPh sb="48" eb="50">
      <t>ヘイセイ</t>
    </rPh>
    <rPh sb="52" eb="54">
      <t>ネンド</t>
    </rPh>
    <rPh sb="56" eb="58">
      <t>サカイデ</t>
    </rPh>
    <rPh sb="58" eb="59">
      <t>エキ</t>
    </rPh>
    <rPh sb="59" eb="61">
      <t>シュウヘン</t>
    </rPh>
    <rPh sb="61" eb="63">
      <t>セイビ</t>
    </rPh>
    <rPh sb="63" eb="65">
      <t>シュヨウ</t>
    </rPh>
    <rPh sb="71" eb="72">
      <t>トウ</t>
    </rPh>
    <rPh sb="73" eb="76">
      <t>ダイキボ</t>
    </rPh>
    <rPh sb="76" eb="78">
      <t>ジギョウ</t>
    </rPh>
    <rPh sb="79" eb="81">
      <t>シュウリョウ</t>
    </rPh>
    <rPh sb="85" eb="87">
      <t>ゲンショウ</t>
    </rPh>
    <rPh sb="87" eb="89">
      <t>ケイコウ</t>
    </rPh>
    <rPh sb="95" eb="97">
      <t>ヘイセイ</t>
    </rPh>
    <rPh sb="99" eb="101">
      <t>ネンド</t>
    </rPh>
    <rPh sb="102" eb="104">
      <t>チャクシュ</t>
    </rPh>
    <rPh sb="106" eb="109">
      <t>シンチョウシャ</t>
    </rPh>
    <rPh sb="109" eb="111">
      <t>ケンセツ</t>
    </rPh>
    <rPh sb="111" eb="113">
      <t>ジギョウ</t>
    </rPh>
    <rPh sb="114" eb="116">
      <t>シンチョク</t>
    </rPh>
    <rPh sb="117" eb="118">
      <t>トモナ</t>
    </rPh>
    <rPh sb="119" eb="121">
      <t>ゾウカ</t>
    </rPh>
    <rPh sb="129" eb="132">
      <t>ゲスイドウ</t>
    </rPh>
    <rPh sb="132" eb="134">
      <t>ジギョウ</t>
    </rPh>
    <rPh sb="134" eb="136">
      <t>トクベツ</t>
    </rPh>
    <rPh sb="136" eb="138">
      <t>カイケイ</t>
    </rPh>
    <rPh sb="139" eb="141">
      <t>ビョウイン</t>
    </rPh>
    <rPh sb="141" eb="143">
      <t>ジギョウ</t>
    </rPh>
    <rPh sb="143" eb="145">
      <t>カイケイ</t>
    </rPh>
    <rPh sb="147" eb="149">
      <t>クリダ</t>
    </rPh>
    <rPh sb="149" eb="150">
      <t>キン</t>
    </rPh>
    <rPh sb="151" eb="153">
      <t>タガク</t>
    </rPh>
    <rPh sb="164" eb="166">
      <t>エイキョウ</t>
    </rPh>
    <rPh sb="171" eb="173">
      <t>コンゴ</t>
    </rPh>
    <rPh sb="174" eb="177">
      <t>シンチョウシャ</t>
    </rPh>
    <rPh sb="177" eb="179">
      <t>ケンセツ</t>
    </rPh>
    <rPh sb="179" eb="181">
      <t>ジギョウ</t>
    </rPh>
    <rPh sb="182" eb="185">
      <t>ジギョウヒ</t>
    </rPh>
    <rPh sb="185" eb="187">
      <t>ゾウカ</t>
    </rPh>
    <rPh sb="187" eb="188">
      <t>トウ</t>
    </rPh>
    <rPh sb="192" eb="194">
      <t>シサイ</t>
    </rPh>
    <rPh sb="194" eb="196">
      <t>ザンダカ</t>
    </rPh>
    <rPh sb="197" eb="199">
      <t>ゾウコウ</t>
    </rPh>
    <rPh sb="200" eb="202">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</si>
  <si>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</si>
  <si>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</si>
  <si>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</si>
  <si>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類似団体と比べて高い水準にあるが，地方債の新規発行を抑制した結果，低下傾向にある。しかし，今後は新庁舎建設事業の進捗に伴い，増加することが見込まれる。また，有形固定資産減価償却率についても，類似団体より高い水準にある。主な要因として，昭和32年に建設した本庁舎や学校施設，幼稚園・保育所の老朽化が進んでいること，市立体育館の減価償却が終了していること，公営住宅の有形固定資産減価償却率が高い水準にあることがあげられる。公共施設等総合管理計画に基づき，今後，老朽化対策に積極的に取り組んでいく。</t>
    <rPh sb="0" eb="2">
      <t>ショウライ</t>
    </rPh>
    <rPh sb="2" eb="4">
      <t>フタン</t>
    </rPh>
    <rPh sb="4" eb="6">
      <t>ヒリツ</t>
    </rPh>
    <rPh sb="8" eb="10">
      <t>ルイジ</t>
    </rPh>
    <rPh sb="10" eb="12">
      <t>ダンタイ</t>
    </rPh>
    <rPh sb="13" eb="14">
      <t>クラ</t>
    </rPh>
    <rPh sb="16" eb="17">
      <t>タカ</t>
    </rPh>
    <rPh sb="18" eb="20">
      <t>スイジュン</t>
    </rPh>
    <rPh sb="25" eb="28">
      <t>チホウサイ</t>
    </rPh>
    <rPh sb="29" eb="31">
      <t>シンキ</t>
    </rPh>
    <rPh sb="31" eb="33">
      <t>ハッコウ</t>
    </rPh>
    <rPh sb="34" eb="36">
      <t>ヨクセイ</t>
    </rPh>
    <rPh sb="38" eb="40">
      <t>ケッカ</t>
    </rPh>
    <rPh sb="41" eb="43">
      <t>テイカ</t>
    </rPh>
    <rPh sb="43" eb="45">
      <t>ケイコウ</t>
    </rPh>
    <rPh sb="53" eb="55">
      <t>コンゴ</t>
    </rPh>
    <rPh sb="56" eb="59">
      <t>シンチョウシャ</t>
    </rPh>
    <rPh sb="59" eb="61">
      <t>ケンセツ</t>
    </rPh>
    <rPh sb="61" eb="63">
      <t>ジギョウ</t>
    </rPh>
    <rPh sb="64" eb="66">
      <t>シンチョク</t>
    </rPh>
    <rPh sb="67" eb="68">
      <t>トモナ</t>
    </rPh>
    <rPh sb="70" eb="72">
      <t>ゾウカ</t>
    </rPh>
    <rPh sb="77" eb="79">
      <t>ミコ</t>
    </rPh>
    <rPh sb="86" eb="88">
      <t>ユウケイ</t>
    </rPh>
    <rPh sb="88" eb="90">
      <t>コテイ</t>
    </rPh>
    <rPh sb="90" eb="92">
      <t>シサン</t>
    </rPh>
    <rPh sb="92" eb="94">
      <t>ゲンカ</t>
    </rPh>
    <rPh sb="94" eb="96">
      <t>ショウキャク</t>
    </rPh>
    <rPh sb="96" eb="97">
      <t>リツ</t>
    </rPh>
    <rPh sb="103" eb="105">
      <t>ルイジ</t>
    </rPh>
    <rPh sb="105" eb="107">
      <t>ダンタイ</t>
    </rPh>
    <rPh sb="109" eb="110">
      <t>タカ</t>
    </rPh>
    <rPh sb="111" eb="113">
      <t>スイジュン</t>
    </rPh>
    <rPh sb="117" eb="118">
      <t>オモ</t>
    </rPh>
    <rPh sb="119" eb="121">
      <t>ヨウイン</t>
    </rPh>
    <rPh sb="125" eb="127">
      <t>ショウワ</t>
    </rPh>
    <rPh sb="129" eb="130">
      <t>ネン</t>
    </rPh>
    <rPh sb="131" eb="133">
      <t>ケンセツ</t>
    </rPh>
    <rPh sb="135" eb="136">
      <t>ホン</t>
    </rPh>
    <rPh sb="136" eb="138">
      <t>チョウシャ</t>
    </rPh>
    <rPh sb="139" eb="141">
      <t>ガッコウ</t>
    </rPh>
    <rPh sb="141" eb="143">
      <t>シセツ</t>
    </rPh>
    <rPh sb="144" eb="147">
      <t>ヨウチエン</t>
    </rPh>
    <rPh sb="148" eb="150">
      <t>ホイク</t>
    </rPh>
    <rPh sb="150" eb="151">
      <t>ショ</t>
    </rPh>
    <rPh sb="152" eb="155">
      <t>ロウキュウカ</t>
    </rPh>
    <rPh sb="156" eb="157">
      <t>スス</t>
    </rPh>
    <rPh sb="164" eb="166">
      <t>シリツ</t>
    </rPh>
    <rPh sb="166" eb="169">
      <t>タイイクカン</t>
    </rPh>
    <rPh sb="170" eb="172">
      <t>ゲンカ</t>
    </rPh>
    <rPh sb="172" eb="174">
      <t>ショウキャク</t>
    </rPh>
    <rPh sb="175" eb="177">
      <t>シュウリョウ</t>
    </rPh>
    <rPh sb="184" eb="186">
      <t>コウエイ</t>
    </rPh>
    <rPh sb="186" eb="188">
      <t>ジュウタク</t>
    </rPh>
    <rPh sb="189" eb="191">
      <t>ユウケイ</t>
    </rPh>
    <rPh sb="191" eb="193">
      <t>コテイ</t>
    </rPh>
    <rPh sb="193" eb="195">
      <t>シサン</t>
    </rPh>
    <rPh sb="195" eb="197">
      <t>ゲンカ</t>
    </rPh>
    <rPh sb="197" eb="199">
      <t>ショウキャク</t>
    </rPh>
    <rPh sb="199" eb="200">
      <t>リツ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</si>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</sst>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57295</c:v>
                </c:pt>
                <c:pt idx="3">
                  <c:v>54110</c:v>
                </c:pt>
                <c:pt idx="4">
                  <c:v>54684</c:v>
                </c:pt>
              </c:numCache>
            </c:numRef>
          </c:val>
          <c:smooth val="0"/>
          <c:extLst>
            <c:ext xmlns:c16="http://schemas.microsoft.com/office/drawing/2014/chart" uri="{C3380CC4-5D6E-409C-BE32-E72D297353CC}">
              <c16:uniqueId val="{00000000-9CD4-410F-B002-ED64EDAC08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31533</c:v>
                </c:pt>
                <c:pt idx="1">
                  <c:v>53392</c:v>
                </c:pt>
                <c:pt idx="2">
                  <c:v>43914</c:v>
                </c:pt>
                <c:pt idx="3">
                  <c:v>44297</c:v>
                </c:pt>
                <c:pt idx="4">
                  <c:v>60043</c:v>
                </c:pt>
              </c:numCache>
            </c:numRef>
          </c:val>
          <c:smooth val="0"/>
          <c:extLst>
            <c:ext xmlns:c16="http://schemas.microsoft.com/office/drawing/2014/chart" uri="{C3380CC4-5D6E-409C-BE32-E72D297353CC}">
              <c16:uniqueId val="{00000001-9CD4-410F-B002-ED64EDAC089B}"/>
            </c:ext>
          </c:extLst>
        </c:ser>
        <c:dLbls>
          <c:showLegendKey val="0"/>
          <c:showVal val="0"/>
          <c:showCatName val="0"/>
          <c:showSerName val="0"/>
          <c:showPercent val="0"/>
          <c:showBubbleSize val="0"/>
        </c:dLbls>
        <c:marker val="1"/>
        <c:smooth val="0"/>
        <c:axId val="166331048"/>
        <c:axId val="166330264"/>
      </c:lineChart>
      <c:catAx>
        <c:axId val="166331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330264"/>
        <c:crosses val="autoZero"/>
        <c:auto val="1"/>
        <c:lblAlgn val="ctr"/>
        <c:lblOffset val="100"/>
        <c:tickLblSkip val="1"/>
        <c:tickMarkSkip val="1"/>
        <c:noMultiLvlLbl val="0"/>
      </c:catAx>
      <c:valAx>
        <c:axId val="1663302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331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6.39</c:v>
                </c:pt>
                <c:pt idx="1">
                  <c:v>6.2</c:v>
                </c:pt>
                <c:pt idx="2">
                  <c:v>5.39</c:v>
                </c:pt>
                <c:pt idx="3">
                  <c:v>1.28</c:v>
                </c:pt>
                <c:pt idx="4">
                  <c:v>2.9</c:v>
                </c:pt>
              </c:numCache>
            </c:numRef>
          </c:val>
          <c:extLst>
            <c:ext xmlns:c16="http://schemas.microsoft.com/office/drawing/2014/chart" uri="{C3380CC4-5D6E-409C-BE32-E72D297353CC}">
              <c16:uniqueId val="{00000000-4361-476F-95F9-3A03D68E37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21.15</c:v>
                </c:pt>
                <c:pt idx="1">
                  <c:v>23.03</c:v>
                </c:pt>
                <c:pt idx="2">
                  <c:v>23.38</c:v>
                </c:pt>
                <c:pt idx="3">
                  <c:v>23.14</c:v>
                </c:pt>
                <c:pt idx="4">
                  <c:v>21.53</c:v>
                </c:pt>
              </c:numCache>
            </c:numRef>
          </c:val>
          <c:extLst>
            <c:ext xmlns:c16="http://schemas.microsoft.com/office/drawing/2014/chart" uri="{C3380CC4-5D6E-409C-BE32-E72D297353CC}">
              <c16:uniqueId val="{00000001-4361-476F-95F9-3A03D68E372B}"/>
            </c:ext>
          </c:extLst>
        </c:ser>
        <c:dLbls>
          <c:showLegendKey val="0"/>
          <c:showVal val="0"/>
          <c:showCatName val="0"/>
          <c:showSerName val="0"/>
          <c:showPercent val="0"/>
          <c:showBubbleSize val="0"/>
        </c:dLbls>
        <c:gapWidth val="250"/>
        <c:overlap val="100"/>
        <c:axId val="166329872"/>
        <c:axId val="166327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1.63</c:v>
                </c:pt>
                <c:pt idx="1">
                  <c:v>1.64</c:v>
                </c:pt>
                <c:pt idx="2">
                  <c:v>-0.41</c:v>
                </c:pt>
                <c:pt idx="3">
                  <c:v>-4.32</c:v>
                </c:pt>
                <c:pt idx="4">
                  <c:v>7.0000000000000007E-2</c:v>
                </c:pt>
              </c:numCache>
            </c:numRef>
          </c:val>
          <c:smooth val="0"/>
          <c:extLst>
            <c:ext xmlns:c16="http://schemas.microsoft.com/office/drawing/2014/chart" uri="{C3380CC4-5D6E-409C-BE32-E72D297353CC}">
              <c16:uniqueId val="{00000002-4361-476F-95F9-3A03D68E372B}"/>
            </c:ext>
          </c:extLst>
        </c:ser>
        <c:dLbls>
          <c:showLegendKey val="0"/>
          <c:showVal val="0"/>
          <c:showCatName val="0"/>
          <c:showSerName val="0"/>
          <c:showPercent val="0"/>
          <c:showBubbleSize val="0"/>
        </c:dLbls>
        <c:marker val="1"/>
        <c:smooth val="0"/>
        <c:axId val="166329872"/>
        <c:axId val="166327520"/>
      </c:lineChart>
      <c:catAx>
        <c:axId val="16632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6327520"/>
        <c:crosses val="autoZero"/>
        <c:auto val="1"/>
        <c:lblAlgn val="ctr"/>
        <c:lblOffset val="100"/>
        <c:tickLblSkip val="1"/>
        <c:tickMarkSkip val="1"/>
        <c:noMultiLvlLbl val="0"/>
      </c:catAx>
      <c:valAx>
        <c:axId val="166327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32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8.94</c:v>
                </c:pt>
                <c:pt idx="2">
                  <c:v>#N/A</c:v>
                </c:pt>
                <c:pt idx="3">
                  <c:v>8.8699999999999992</c:v>
                </c:pt>
                <c:pt idx="4">
                  <c:v>#N/A</c:v>
                </c:pt>
                <c:pt idx="5">
                  <c:v>8.59</c:v>
                </c:pt>
                <c:pt idx="6">
                  <c:v>#N/A</c:v>
                </c:pt>
                <c:pt idx="7">
                  <c:v>7.96</c:v>
                </c:pt>
                <c:pt idx="8">
                  <c:v>#N/A</c:v>
                </c:pt>
                <c:pt idx="9">
                  <c:v>0</c:v>
                </c:pt>
              </c:numCache>
            </c:numRef>
          </c:val>
          <c:extLst>
            <c:ext xmlns:c16="http://schemas.microsoft.com/office/drawing/2014/chart" uri="{C3380CC4-5D6E-409C-BE32-E72D297353CC}">
              <c16:uniqueId val="{00000000-E361-4FEF-96EE-3DDDA255D8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61-4FEF-96EE-3DDDA255D853}"/>
            </c:ext>
          </c:extLst>
        </c:ser>
        <c:ser>
          <c:idx val="2"/>
          <c:order val="2"/>
          <c:tx>
            <c:strRef>
              <c:f>データシート!$A$29</c:f>
              <c:strCache>
                <c:ptCount val="1"/>
                <c:pt idx="0">
                  <c:v>国民健康保険与島診療所特別会計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0.23</c:v>
                </c:pt>
                <c:pt idx="1">
                  <c:v>#N/A</c:v>
                </c:pt>
                <c:pt idx="2">
                  <c:v>0.23</c:v>
                </c:pt>
                <c:pt idx="3">
                  <c:v>#N/A</c:v>
                </c:pt>
                <c:pt idx="4">
                  <c:v>0.27</c:v>
                </c:pt>
                <c:pt idx="5">
                  <c:v>#N/A</c:v>
                </c:pt>
                <c:pt idx="6">
                  <c:v>#N/A</c:v>
                </c:pt>
                <c:pt idx="7">
                  <c:v>0</c:v>
                </c:pt>
                <c:pt idx="8">
                  <c:v>#N/A</c:v>
                </c:pt>
                <c:pt idx="9">
                  <c:v>0</c:v>
                </c:pt>
              </c:numCache>
            </c:numRef>
          </c:val>
          <c:extLst>
            <c:ext xmlns:c16="http://schemas.microsoft.com/office/drawing/2014/chart" uri="{C3380CC4-5D6E-409C-BE32-E72D297353CC}">
              <c16:uniqueId val="{00000002-E361-4FEF-96EE-3DDDA255D853}"/>
            </c:ext>
          </c:extLst>
        </c:ser>
        <c:ser>
          <c:idx val="3"/>
          <c:order val="3"/>
          <c:tx>
            <c:strRef>
              <c:f>データシート!$A$30</c:f>
              <c:strCache>
                <c:ptCount val="1"/>
                <c:pt idx="0">
                  <c:v>王越診療所特別会計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E361-4FEF-96EE-3DDDA255D85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E361-4FEF-96EE-3DDDA255D85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0.72</c:v>
                </c:pt>
                <c:pt idx="1">
                  <c:v>#N/A</c:v>
                </c:pt>
                <c:pt idx="2">
                  <c:v>0.71</c:v>
                </c:pt>
                <c:pt idx="3">
                  <c:v>#N/A</c:v>
                </c:pt>
                <c:pt idx="4">
                  <c:v>0.54</c:v>
                </c:pt>
                <c:pt idx="5">
                  <c:v>#N/A</c:v>
                </c:pt>
                <c:pt idx="6">
                  <c:v>#N/A</c:v>
                </c:pt>
                <c:pt idx="7">
                  <c:v>0.43</c:v>
                </c:pt>
                <c:pt idx="8">
                  <c:v>#N/A</c:v>
                </c:pt>
                <c:pt idx="9">
                  <c:v>0.16</c:v>
                </c:pt>
              </c:numCache>
            </c:numRef>
          </c:val>
          <c:extLst>
            <c:ext xmlns:c16="http://schemas.microsoft.com/office/drawing/2014/chart" uri="{C3380CC4-5D6E-409C-BE32-E72D297353CC}">
              <c16:uniqueId val="{00000005-E361-4FEF-96EE-3DDDA255D853}"/>
            </c:ext>
          </c:extLst>
        </c:ser>
        <c:ser>
          <c:idx val="6"/>
          <c:order val="6"/>
          <c:tx>
            <c:strRef>
              <c:f>データシート!$A$33</c:f>
              <c:strCache>
                <c:ptCount val="1"/>
                <c:pt idx="0">
                  <c:v>坂出港港湾整備事業特別会計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c:v>
                </c:pt>
                <c:pt idx="2">
                  <c:v>#N/A</c:v>
                </c:pt>
                <c:pt idx="3">
                  <c:v>0.44</c:v>
                </c:pt>
                <c:pt idx="4">
                  <c:v>#N/A</c:v>
                </c:pt>
                <c:pt idx="5">
                  <c:v>0.56999999999999995</c:v>
                </c:pt>
                <c:pt idx="6">
                  <c:v>#N/A</c:v>
                </c:pt>
                <c:pt idx="7">
                  <c:v>0.32</c:v>
                </c:pt>
                <c:pt idx="8">
                  <c:v>#N/A</c:v>
                </c:pt>
                <c:pt idx="9">
                  <c:v>0.73</c:v>
                </c:pt>
              </c:numCache>
            </c:numRef>
          </c:val>
          <c:extLst>
            <c:ext xmlns:c16="http://schemas.microsoft.com/office/drawing/2014/chart" uri="{C3380CC4-5D6E-409C-BE32-E72D297353CC}">
              <c16:uniqueId val="{00000006-E361-4FEF-96EE-3DDDA255D85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1.05</c:v>
                </c:pt>
                <c:pt idx="2">
                  <c:v>#N/A</c:v>
                </c:pt>
                <c:pt idx="3">
                  <c:v>0.63</c:v>
                </c:pt>
                <c:pt idx="4">
                  <c:v>#N/A</c:v>
                </c:pt>
                <c:pt idx="5">
                  <c:v>0.72</c:v>
                </c:pt>
                <c:pt idx="6">
                  <c:v>#N/A</c:v>
                </c:pt>
                <c:pt idx="7">
                  <c:v>1.67</c:v>
                </c:pt>
                <c:pt idx="8">
                  <c:v>#N/A</c:v>
                </c:pt>
                <c:pt idx="9">
                  <c:v>1.08</c:v>
                </c:pt>
              </c:numCache>
            </c:numRef>
          </c:val>
          <c:extLst>
            <c:ext xmlns:c16="http://schemas.microsoft.com/office/drawing/2014/chart" uri="{C3380CC4-5D6E-409C-BE32-E72D297353CC}">
              <c16:uniqueId val="{00000007-E361-4FEF-96EE-3DDDA255D85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6.38</c:v>
                </c:pt>
                <c:pt idx="2">
                  <c:v>#N/A</c:v>
                </c:pt>
                <c:pt idx="3">
                  <c:v>6.18</c:v>
                </c:pt>
                <c:pt idx="4">
                  <c:v>#N/A</c:v>
                </c:pt>
                <c:pt idx="5">
                  <c:v>5.39</c:v>
                </c:pt>
                <c:pt idx="6">
                  <c:v>#N/A</c:v>
                </c:pt>
                <c:pt idx="7">
                  <c:v>1.28</c:v>
                </c:pt>
                <c:pt idx="8">
                  <c:v>#N/A</c:v>
                </c:pt>
                <c:pt idx="9">
                  <c:v>2.89</c:v>
                </c:pt>
              </c:numCache>
            </c:numRef>
          </c:val>
          <c:extLst>
            <c:ext xmlns:c16="http://schemas.microsoft.com/office/drawing/2014/chart" uri="{C3380CC4-5D6E-409C-BE32-E72D297353CC}">
              <c16:uniqueId val="{00000008-E361-4FEF-96EE-3DDDA255D853}"/>
            </c:ext>
          </c:extLst>
        </c:ser>
        <c:ser>
          <c:idx val="9"/>
          <c:order val="9"/>
          <c:tx>
            <c:strRef>
              <c:f>データシート!$A$36</c:f>
              <c:strCache>
                <c:ptCount val="1"/>
                <c:pt idx="0">
                  <c:v>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26.97</c:v>
                </c:pt>
                <c:pt idx="2">
                  <c:v>#N/A</c:v>
                </c:pt>
                <c:pt idx="3">
                  <c:v>29.29</c:v>
                </c:pt>
                <c:pt idx="4">
                  <c:v>#N/A</c:v>
                </c:pt>
                <c:pt idx="5">
                  <c:v>28.82</c:v>
                </c:pt>
                <c:pt idx="6">
                  <c:v>#N/A</c:v>
                </c:pt>
                <c:pt idx="7">
                  <c:v>26.5</c:v>
                </c:pt>
                <c:pt idx="8">
                  <c:v>#N/A</c:v>
                </c:pt>
                <c:pt idx="9">
                  <c:v>27.74</c:v>
                </c:pt>
              </c:numCache>
            </c:numRef>
          </c:val>
          <c:extLst>
            <c:ext xmlns:c16="http://schemas.microsoft.com/office/drawing/2014/chart" uri="{C3380CC4-5D6E-409C-BE32-E72D297353CC}">
              <c16:uniqueId val="{00000009-E361-4FEF-96EE-3DDDA255D853}"/>
            </c:ext>
          </c:extLst>
        </c:ser>
        <c:dLbls>
          <c:showLegendKey val="0"/>
          <c:showVal val="0"/>
          <c:showCatName val="0"/>
          <c:showSerName val="0"/>
          <c:showPercent val="0"/>
          <c:showBubbleSize val="0"/>
        </c:dLbls>
        <c:gapWidth val="150"/>
        <c:overlap val="100"/>
        <c:axId val="166328304"/>
        <c:axId val="166328696"/>
      </c:barChart>
      <c:catAx>
        <c:axId val="16632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328696"/>
        <c:crosses val="autoZero"/>
        <c:auto val="1"/>
        <c:lblAlgn val="ctr"/>
        <c:lblOffset val="100"/>
        <c:tickLblSkip val="1"/>
        <c:tickMarkSkip val="1"/>
        <c:noMultiLvlLbl val="0"/>
      </c:catAx>
      <c:valAx>
        <c:axId val="166328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328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1548</c:v>
                </c:pt>
                <c:pt idx="5">
                  <c:v>1453</c:v>
                </c:pt>
                <c:pt idx="8">
                  <c:v>1480</c:v>
                </c:pt>
                <c:pt idx="11">
                  <c:v>1510</c:v>
                </c:pt>
                <c:pt idx="14">
                  <c:v>1510</c:v>
                </c:pt>
              </c:numCache>
            </c:numRef>
          </c:val>
          <c:extLst>
            <c:ext xmlns:c16="http://schemas.microsoft.com/office/drawing/2014/chart" uri="{C3380CC4-5D6E-409C-BE32-E72D297353CC}">
              <c16:uniqueId val="{00000000-5365-470A-B8A7-020FDBA57CB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65-470A-B8A7-020FDBA57CB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5365-470A-B8A7-020FDBA57CB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75</c:v>
                </c:pt>
                <c:pt idx="3">
                  <c:v>37</c:v>
                </c:pt>
                <c:pt idx="6">
                  <c:v>0</c:v>
                </c:pt>
                <c:pt idx="9">
                  <c:v>0</c:v>
                </c:pt>
                <c:pt idx="12">
                  <c:v>0</c:v>
                </c:pt>
              </c:numCache>
            </c:numRef>
          </c:val>
          <c:extLst>
            <c:ext xmlns:c16="http://schemas.microsoft.com/office/drawing/2014/chart" uri="{C3380CC4-5D6E-409C-BE32-E72D297353CC}">
              <c16:uniqueId val="{00000003-5365-470A-B8A7-020FDBA57CB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597</c:v>
                </c:pt>
                <c:pt idx="3">
                  <c:v>644</c:v>
                </c:pt>
                <c:pt idx="6">
                  <c:v>650</c:v>
                </c:pt>
                <c:pt idx="9">
                  <c:v>673</c:v>
                </c:pt>
                <c:pt idx="12">
                  <c:v>639</c:v>
                </c:pt>
              </c:numCache>
            </c:numRef>
          </c:val>
          <c:extLst>
            <c:ext xmlns:c16="http://schemas.microsoft.com/office/drawing/2014/chart" uri="{C3380CC4-5D6E-409C-BE32-E72D297353CC}">
              <c16:uniqueId val="{00000004-5365-470A-B8A7-020FDBA57CB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65-470A-B8A7-020FDBA57CB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65-470A-B8A7-020FDBA57CB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2427</c:v>
                </c:pt>
                <c:pt idx="3">
                  <c:v>2295</c:v>
                </c:pt>
                <c:pt idx="6">
                  <c:v>2213</c:v>
                </c:pt>
                <c:pt idx="9">
                  <c:v>2205</c:v>
                </c:pt>
                <c:pt idx="12">
                  <c:v>2103</c:v>
                </c:pt>
              </c:numCache>
            </c:numRef>
          </c:val>
          <c:extLst>
            <c:ext xmlns:c16="http://schemas.microsoft.com/office/drawing/2014/chart" uri="{C3380CC4-5D6E-409C-BE32-E72D297353CC}">
              <c16:uniqueId val="{00000007-5365-470A-B8A7-020FDBA57CB2}"/>
            </c:ext>
          </c:extLst>
        </c:ser>
        <c:dLbls>
          <c:showLegendKey val="0"/>
          <c:showVal val="0"/>
          <c:showCatName val="0"/>
          <c:showSerName val="0"/>
          <c:showPercent val="0"/>
          <c:showBubbleSize val="0"/>
        </c:dLbls>
        <c:gapWidth val="100"/>
        <c:overlap val="100"/>
        <c:axId val="318064992"/>
        <c:axId val="318065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1552</c:v>
                </c:pt>
                <c:pt idx="2">
                  <c:v>#N/A</c:v>
                </c:pt>
                <c:pt idx="3">
                  <c:v>#N/A</c:v>
                </c:pt>
                <c:pt idx="4">
                  <c:v>1524</c:v>
                </c:pt>
                <c:pt idx="5">
                  <c:v>#N/A</c:v>
                </c:pt>
                <c:pt idx="6">
                  <c:v>#N/A</c:v>
                </c:pt>
                <c:pt idx="7">
                  <c:v>1384</c:v>
                </c:pt>
                <c:pt idx="8">
                  <c:v>#N/A</c:v>
                </c:pt>
                <c:pt idx="9">
                  <c:v>#N/A</c:v>
                </c:pt>
                <c:pt idx="10">
                  <c:v>1369</c:v>
                </c:pt>
                <c:pt idx="11">
                  <c:v>#N/A</c:v>
                </c:pt>
                <c:pt idx="12">
                  <c:v>#N/A</c:v>
                </c:pt>
                <c:pt idx="13">
                  <c:v>1233</c:v>
                </c:pt>
                <c:pt idx="14">
                  <c:v>#N/A</c:v>
                </c:pt>
              </c:numCache>
            </c:numRef>
          </c:val>
          <c:smooth val="0"/>
          <c:extLst>
            <c:ext xmlns:c16="http://schemas.microsoft.com/office/drawing/2014/chart" uri="{C3380CC4-5D6E-409C-BE32-E72D297353CC}">
              <c16:uniqueId val="{00000008-5365-470A-B8A7-020FDBA57CB2}"/>
            </c:ext>
          </c:extLst>
        </c:ser>
        <c:dLbls>
          <c:showLegendKey val="0"/>
          <c:showVal val="0"/>
          <c:showCatName val="0"/>
          <c:showSerName val="0"/>
          <c:showPercent val="0"/>
          <c:showBubbleSize val="0"/>
        </c:dLbls>
        <c:marker val="1"/>
        <c:smooth val="0"/>
        <c:axId val="318064992"/>
        <c:axId val="318065384"/>
      </c:lineChart>
      <c:catAx>
        <c:axId val="31806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8065384"/>
        <c:crosses val="autoZero"/>
        <c:auto val="1"/>
        <c:lblAlgn val="ctr"/>
        <c:lblOffset val="100"/>
        <c:tickLblSkip val="1"/>
        <c:tickMarkSkip val="1"/>
        <c:noMultiLvlLbl val="0"/>
      </c:catAx>
      <c:valAx>
        <c:axId val="318065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064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18196</c:v>
                </c:pt>
                <c:pt idx="5">
                  <c:v>18385</c:v>
                </c:pt>
                <c:pt idx="8">
                  <c:v>18527</c:v>
                </c:pt>
                <c:pt idx="11">
                  <c:v>18588</c:v>
                </c:pt>
                <c:pt idx="14">
                  <c:v>18821</c:v>
                </c:pt>
              </c:numCache>
            </c:numRef>
          </c:val>
          <c:extLst>
            <c:ext xmlns:c16="http://schemas.microsoft.com/office/drawing/2014/chart" uri="{C3380CC4-5D6E-409C-BE32-E72D297353CC}">
              <c16:uniqueId val="{00000000-A343-4D81-8AE8-F218BE88C3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28</c:v>
                </c:pt>
                <c:pt idx="5">
                  <c:v>21</c:v>
                </c:pt>
                <c:pt idx="8">
                  <c:v>15</c:v>
                </c:pt>
                <c:pt idx="11">
                  <c:v>7</c:v>
                </c:pt>
                <c:pt idx="14">
                  <c:v>2</c:v>
                </c:pt>
              </c:numCache>
            </c:numRef>
          </c:val>
          <c:extLst>
            <c:ext xmlns:c16="http://schemas.microsoft.com/office/drawing/2014/chart" uri="{C3380CC4-5D6E-409C-BE32-E72D297353CC}">
              <c16:uniqueId val="{00000001-A343-4D81-8AE8-F218BE88C3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4827</c:v>
                </c:pt>
                <c:pt idx="5">
                  <c:v>5246</c:v>
                </c:pt>
                <c:pt idx="8">
                  <c:v>5725</c:v>
                </c:pt>
                <c:pt idx="11">
                  <c:v>6088</c:v>
                </c:pt>
                <c:pt idx="14">
                  <c:v>5673</c:v>
                </c:pt>
              </c:numCache>
            </c:numRef>
          </c:val>
          <c:extLst>
            <c:ext xmlns:c16="http://schemas.microsoft.com/office/drawing/2014/chart" uri="{C3380CC4-5D6E-409C-BE32-E72D297353CC}">
              <c16:uniqueId val="{00000002-A343-4D81-8AE8-F218BE88C3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43-4D81-8AE8-F218BE88C3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43-4D81-8AE8-F218BE88C3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43-4D81-8AE8-F218BE88C3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4264</c:v>
                </c:pt>
                <c:pt idx="3">
                  <c:v>3776</c:v>
                </c:pt>
                <c:pt idx="6">
                  <c:v>3514</c:v>
                </c:pt>
                <c:pt idx="9">
                  <c:v>3411</c:v>
                </c:pt>
                <c:pt idx="12">
                  <c:v>2976</c:v>
                </c:pt>
              </c:numCache>
            </c:numRef>
          </c:val>
          <c:extLst>
            <c:ext xmlns:c16="http://schemas.microsoft.com/office/drawing/2014/chart" uri="{C3380CC4-5D6E-409C-BE32-E72D297353CC}">
              <c16:uniqueId val="{00000006-A343-4D81-8AE8-F218BE88C3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36</c:v>
                </c:pt>
                <c:pt idx="3">
                  <c:v>0</c:v>
                </c:pt>
                <c:pt idx="6">
                  <c:v>0</c:v>
                </c:pt>
                <c:pt idx="9">
                  <c:v>0</c:v>
                </c:pt>
                <c:pt idx="12">
                  <c:v>0</c:v>
                </c:pt>
              </c:numCache>
            </c:numRef>
          </c:val>
          <c:extLst>
            <c:ext xmlns:c16="http://schemas.microsoft.com/office/drawing/2014/chart" uri="{C3380CC4-5D6E-409C-BE32-E72D297353CC}">
              <c16:uniqueId val="{00000007-A343-4D81-8AE8-F218BE88C3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9904</c:v>
                </c:pt>
                <c:pt idx="3">
                  <c:v>9812</c:v>
                </c:pt>
                <c:pt idx="6">
                  <c:v>9479</c:v>
                </c:pt>
                <c:pt idx="9">
                  <c:v>9255</c:v>
                </c:pt>
                <c:pt idx="12">
                  <c:v>8589</c:v>
                </c:pt>
              </c:numCache>
            </c:numRef>
          </c:val>
          <c:extLst>
            <c:ext xmlns:c16="http://schemas.microsoft.com/office/drawing/2014/chart" uri="{C3380CC4-5D6E-409C-BE32-E72D297353CC}">
              <c16:uniqueId val="{00000008-A343-4D81-8AE8-F218BE88C3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c:v>
                </c:pt>
                <c:pt idx="3">
                  <c:v>9</c:v>
                </c:pt>
                <c:pt idx="6">
                  <c:v>8</c:v>
                </c:pt>
                <c:pt idx="9">
                  <c:v>7</c:v>
                </c:pt>
                <c:pt idx="12">
                  <c:v>5</c:v>
                </c:pt>
              </c:numCache>
            </c:numRef>
          </c:val>
          <c:extLst>
            <c:ext xmlns:c16="http://schemas.microsoft.com/office/drawing/2014/chart" uri="{C3380CC4-5D6E-409C-BE32-E72D297353CC}">
              <c16:uniqueId val="{00000009-A343-4D81-8AE8-F218BE88C3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21662</c:v>
                </c:pt>
                <c:pt idx="3">
                  <c:v>21937</c:v>
                </c:pt>
                <c:pt idx="6">
                  <c:v>21938</c:v>
                </c:pt>
                <c:pt idx="9">
                  <c:v>21844</c:v>
                </c:pt>
                <c:pt idx="12">
                  <c:v>22393</c:v>
                </c:pt>
              </c:numCache>
            </c:numRef>
          </c:val>
          <c:extLst>
            <c:ext xmlns:c16="http://schemas.microsoft.com/office/drawing/2014/chart" uri="{C3380CC4-5D6E-409C-BE32-E72D297353CC}">
              <c16:uniqueId val="{0000000A-A343-4D81-8AE8-F218BE88C32C}"/>
            </c:ext>
          </c:extLst>
        </c:ser>
        <c:dLbls>
          <c:showLegendKey val="0"/>
          <c:showVal val="0"/>
          <c:showCatName val="0"/>
          <c:showSerName val="0"/>
          <c:showPercent val="0"/>
          <c:showBubbleSize val="0"/>
        </c:dLbls>
        <c:gapWidth val="100"/>
        <c:overlap val="100"/>
        <c:axId val="318070872"/>
        <c:axId val="318066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12825</c:v>
                </c:pt>
                <c:pt idx="2">
                  <c:v>#N/A</c:v>
                </c:pt>
                <c:pt idx="3">
                  <c:v>#N/A</c:v>
                </c:pt>
                <c:pt idx="4">
                  <c:v>11882</c:v>
                </c:pt>
                <c:pt idx="5">
                  <c:v>#N/A</c:v>
                </c:pt>
                <c:pt idx="6">
                  <c:v>#N/A</c:v>
                </c:pt>
                <c:pt idx="7">
                  <c:v>10671</c:v>
                </c:pt>
                <c:pt idx="8">
                  <c:v>#N/A</c:v>
                </c:pt>
                <c:pt idx="9">
                  <c:v>#N/A</c:v>
                </c:pt>
                <c:pt idx="10">
                  <c:v>9834</c:v>
                </c:pt>
                <c:pt idx="11">
                  <c:v>#N/A</c:v>
                </c:pt>
                <c:pt idx="12">
                  <c:v>#N/A</c:v>
                </c:pt>
                <c:pt idx="13">
                  <c:v>9468</c:v>
                </c:pt>
                <c:pt idx="14">
                  <c:v>#N/A</c:v>
                </c:pt>
              </c:numCache>
            </c:numRef>
          </c:val>
          <c:smooth val="0"/>
          <c:extLst>
            <c:ext xmlns:c16="http://schemas.microsoft.com/office/drawing/2014/chart" uri="{C3380CC4-5D6E-409C-BE32-E72D297353CC}">
              <c16:uniqueId val="{0000000B-A343-4D81-8AE8-F218BE88C32C}"/>
            </c:ext>
          </c:extLst>
        </c:ser>
        <c:dLbls>
          <c:showLegendKey val="0"/>
          <c:showVal val="0"/>
          <c:showCatName val="0"/>
          <c:showSerName val="0"/>
          <c:showPercent val="0"/>
          <c:showBubbleSize val="0"/>
        </c:dLbls>
        <c:marker val="1"/>
        <c:smooth val="0"/>
        <c:axId val="318070872"/>
        <c:axId val="318066168"/>
      </c:lineChart>
      <c:catAx>
        <c:axId val="318070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8066168"/>
        <c:crosses val="autoZero"/>
        <c:auto val="1"/>
        <c:lblAlgn val="ctr"/>
        <c:lblOffset val="100"/>
        <c:tickLblSkip val="1"/>
        <c:tickMarkSkip val="1"/>
        <c:noMultiLvlLbl val="0"/>
      </c:catAx>
      <c:valAx>
        <c:axId val="318066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070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3168</c:v>
                </c:pt>
                <c:pt idx="1">
                  <c:v>3139</c:v>
                </c:pt>
                <c:pt idx="2">
                  <c:v>2928</c:v>
                </c:pt>
              </c:numCache>
            </c:numRef>
          </c:val>
          <c:extLst>
            <c:ext xmlns:c16="http://schemas.microsoft.com/office/drawing/2014/chart" uri="{C3380CC4-5D6E-409C-BE32-E72D297353CC}">
              <c16:uniqueId val="{00000000-4825-4B90-BB92-544BBACBDB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c:v>
                </c:pt>
                <c:pt idx="1">
                  <c:v>18</c:v>
                </c:pt>
                <c:pt idx="2">
                  <c:v>18</c:v>
                </c:pt>
              </c:numCache>
            </c:numRef>
          </c:val>
          <c:extLst>
            <c:ext xmlns:c16="http://schemas.microsoft.com/office/drawing/2014/chart" uri="{C3380CC4-5D6E-409C-BE32-E72D297353CC}">
              <c16:uniqueId val="{00000001-4825-4B90-BB92-544BBACBDB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2082</c:v>
                </c:pt>
                <c:pt idx="1">
                  <c:v>2475</c:v>
                </c:pt>
                <c:pt idx="2">
                  <c:v>2225</c:v>
                </c:pt>
              </c:numCache>
            </c:numRef>
          </c:val>
          <c:extLst>
            <c:ext xmlns:c16="http://schemas.microsoft.com/office/drawing/2014/chart" uri="{C3380CC4-5D6E-409C-BE32-E72D297353CC}">
              <c16:uniqueId val="{00000002-4825-4B90-BB92-544BBACBDBF2}"/>
            </c:ext>
          </c:extLst>
        </c:ser>
        <c:dLbls>
          <c:showLegendKey val="0"/>
          <c:showVal val="0"/>
          <c:showCatName val="0"/>
          <c:showSerName val="0"/>
          <c:showPercent val="0"/>
          <c:showBubbleSize val="0"/>
        </c:dLbls>
        <c:gapWidth val="120"/>
        <c:overlap val="100"/>
        <c:axId val="318068520"/>
        <c:axId val="318069696"/>
      </c:barChart>
      <c:catAx>
        <c:axId val="318068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8069696"/>
        <c:crosses val="autoZero"/>
        <c:auto val="1"/>
        <c:lblAlgn val="ctr"/>
        <c:lblOffset val="100"/>
        <c:tickLblSkip val="1"/>
        <c:tickMarkSkip val="1"/>
        <c:noMultiLvlLbl val="0"/>
      </c:catAx>
      <c:valAx>
        <c:axId val="318069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8068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{980B98AA-2CC2-4570-A534-4ACC4CA2BAAA}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858-4501-B539-4CD6FBF0EA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{07B3B5D7-7908-4A46-9F8A-068E359412D0}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58-4501-B539-4CD6FBF0EA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{79A9DC43-8F11-4029-8FAB-81535E79F41A}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58-4501-B539-4CD6FBF0EA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{A29CA51B-7C6A-4EDA-ACA2-A606BB20C3FE}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58-4501-B539-4CD6FBF0EA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{691918C6-017C-4C7D-BF7C-D8BDFB09322E}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58-4501-B539-4CD6FBF0EA8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{D645F945-5D7C-4B78-90F5-767301A6BE49}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858-4501-B539-4CD6FBF0EA8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{BC71D5A2-A46F-4E7C-A817-88FEAA609FC8}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858-4501-B539-4CD6FBF0EA8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{B5DC1F4C-FF54-4CDF-80E1-828E30F329B5}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858-4501-B539-4CD6FBF0EA8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{F04D2EE8-832A-4D23-BE62-FAE876439D43}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858-4501-B539-4CD6FBF0EA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69.8</c:v>
                </c:pt>
                <c:pt idx="16">
                  <c:v>70.7</c:v>
                </c:pt>
                <c:pt idx="24">
                  <c:v>71.5</c:v>
                </c:pt>
                <c:pt idx="32">
                  <c:v>72.2</c:v>
                </c:pt>
              </c:numCache>
            </c:numRef>
          </c:xVal>
          <c:yVal>
            <c:numRef>
              <c:f>公会計指標分析・財政指標組合せ分析表!$BP$51:$DC$51</c:f>
              <c:numCache>
                <c:formatCode>#,##0.0;"▲ "#,##0.0</c:formatCode>
                <c:ptCount val="40"/>
                <c:pt idx="8">
                  <c:v>97.5</c:v>
                </c:pt>
                <c:pt idx="16">
                  <c:v>88.3</c:v>
                </c:pt>
                <c:pt idx="24">
                  <c:v>81.5</c:v>
                </c:pt>
                <c:pt idx="32">
                  <c:v>78.2</c:v>
                </c:pt>
              </c:numCache>
            </c:numRef>
          </c:yVal>
          <c:smooth val="0"/>
          <c:extLst>
            <c:ext xmlns:c16="http://schemas.microsoft.com/office/drawing/2014/chart" uri="{C3380CC4-5D6E-409C-BE32-E72D297353CC}">
              <c16:uniqueId val="{00000009-1858-4501-B539-4CD6FBF0EA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{A966CF69-0F90-4B78-9C19-E101CCA99CC9}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858-4501-B539-4CD6FBF0EA8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{0D8FC9EA-C278-4BA7-9099-0FFE1224C108}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58-4501-B539-4CD6FBF0EA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{EE3EBD13-F8FF-42E2-8D2B-9AE9284D3DA3}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58-4501-B539-4CD6FBF0EA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{224EE933-B830-4B1A-83C4-CB266B589C6E}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58-4501-B539-4CD6FBF0EA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{D61C6777-4830-46F3-B9C7-1440E298D91A}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58-4501-B539-4CD6FBF0EA88}"/>
                </c:ext>
              </c:extLst>
            </c:dLbl>
            <c:dLbl>
              <c:idx val="8"/>
              <c:layout>
                <c:manualLayout>
                  <c:x val="-3.6768481109499984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{B83F4BCE-36B0-4471-A678-F2D552A87A83}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858-4501-B539-4CD6FBF0EA88}"/>
                </c:ext>
              </c:extLst>
            </c:dLbl>
            <c:dLbl>
              <c:idx val="16"/>
              <c:layout>
                <c:manualLayout>
                  <c:x val="-2.7521919829644619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{B5B95821-4B57-44D4-BA8B-80E386ABA7EE}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858-4501-B539-4CD6FBF0EA8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{3A1A12C0-532A-44DA-8C92-CC4759C1713B}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858-4501-B539-4CD6FBF0EA8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{67B3DB77-5A19-4112-91B9-79E6ADFA4668}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858-4501-B539-4CD6FBF0EA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57.2</c:v>
                </c:pt>
                <c:pt idx="24">
                  <c:v>58.5</c:v>
                </c:pt>
                <c:pt idx="32">
                  <c:v>59.9</c:v>
                </c:pt>
              </c:numCache>
            </c:numRef>
          </c:xVal>
          <c:yVal>
            <c:numRef>
              <c:f>公会計指標分析・財政指標組合せ分析表!$BP$55:$DC$55</c:f>
              <c:numCache>
                <c:formatCode>#,##0.0;"▲ "#,##0.0</c:formatCode>
                <c:ptCount val="40"/>
                <c:pt idx="8">
                  <c:v>33.6</c:v>
                </c:pt>
                <c:pt idx="16">
                  <c:v>33.1</c:v>
                </c:pt>
                <c:pt idx="24">
                  <c:v>31.3</c:v>
                </c:pt>
                <c:pt idx="32">
                  <c:v>25.3</c:v>
                </c:pt>
              </c:numCache>
            </c:numRef>
          </c:yVal>
          <c:smooth val="0"/>
          <c:extLst>
            <c:ext xmlns:c16="http://schemas.microsoft.com/office/drawing/2014/chart" uri="{C3380CC4-5D6E-409C-BE32-E72D297353CC}">
              <c16:uniqueId val="{00000013-1858-4501-B539-4CD6FBF0EA88}"/>
            </c:ext>
          </c:extLst>
        </c:ser>
        <c:dLbls>
          <c:showLegendKey val="0"/>
          <c:showVal val="1"/>
          <c:showCatName val="0"/>
          <c:showSerName val="0"/>
          <c:showPercent val="0"/>
          <c:showBubbleSize val="0"/>
        </c:dLbls>
        <c:axId val="46179840"/>
        <c:axId val="46181760"/>
      </c:scatterChart>
      <c:valAx>
        <c:axId val="46179840"/>
        <c:scaling>
          <c:orientation val="minMax"/>
          <c:max val="7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0"/>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{737D4646-9C95-4C65-BEB3-2B3339BECD30}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65B-4913-899D-0F66F35009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{AF09D711-582E-4B3E-B816-F27ECC936BE4}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5B-4913-899D-0F66F35009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{9DFF0F18-2E7D-4866-8C0D-798D160FB03F}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5B-4913-899D-0F66F35009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{B8C50AD3-A1B6-4777-A427-F056DD0CFD87}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5B-4913-899D-0F66F35009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{741B0A78-CD30-4A26-9A17-928EED26F8DA}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5B-4913-899D-0F66F350091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{031C0B31-2826-4CE3-9517-CC6441A6785A}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65B-4913-899D-0F66F350091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{46942CE0-F020-45AC-B8C5-7504780D2ACD}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65B-4913-899D-0F66F350091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{04B482DF-D745-4273-88DA-58FB6A5F1585}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65B-4913-899D-0F66F350091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{B552CC8E-4747-43BE-8C2B-D8E7FBF7A58F}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65B-4913-899D-0F66F35009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12.6</c:v>
                </c:pt>
                <c:pt idx="16">
                  <c:v>12.2</c:v>
                </c:pt>
                <c:pt idx="24">
                  <c:v>11.7</c:v>
                </c:pt>
                <c:pt idx="32">
                  <c:v>11</c:v>
                </c:pt>
              </c:numCache>
            </c:numRef>
          </c:xVal>
          <c:yVal>
            <c:numRef>
              <c:f>公会計指標分析・財政指標組合せ分析表!$BP$73:$DC$73</c:f>
              <c:numCache>
                <c:formatCode>#,##0.0;"▲ "#,##0.0</c:formatCode>
                <c:ptCount val="40"/>
                <c:pt idx="0">
                  <c:v>105.9</c:v>
                </c:pt>
                <c:pt idx="8">
                  <c:v>97.5</c:v>
                </c:pt>
                <c:pt idx="16">
                  <c:v>88.3</c:v>
                </c:pt>
                <c:pt idx="24">
                  <c:v>81.5</c:v>
                </c:pt>
                <c:pt idx="32">
                  <c:v>78.2</c:v>
                </c:pt>
              </c:numCache>
            </c:numRef>
          </c:yVal>
          <c:smooth val="0"/>
          <c:extLst>
            <c:ext xmlns:c16="http://schemas.microsoft.com/office/drawing/2014/chart" uri="{C3380CC4-5D6E-409C-BE32-E72D297353CC}">
              <c16:uniqueId val="{00000009-F65B-4913-899D-0F66F35009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{D7A9F809-C2DC-48B4-BAEE-C9AE1C076EC0}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65B-4913-899D-0F66F350091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{8940237E-97E3-4F7D-85B0-59CB0E16F8D1}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5B-4913-899D-0F66F35009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{34F421A1-AC90-4264-9B4F-92CD39BDA7B9}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5B-4913-899D-0F66F35009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{DBE628EA-76C0-4C08-B75B-1A0429A5A06A}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5B-4913-899D-0F66F35009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{B91A2B9F-4044-4053-B7D7-884789036571}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5B-4913-899D-0F66F3500911}"/>
                </c:ext>
              </c:extLst>
            </c:dLbl>
            <c:dLbl>
              <c:idx val="8"/>
              <c:layout>
                <c:manualLayout>
                  <c:x val="-3.2877200328067707E-2"/>
                  <c:y val="-7.2803952580541176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{2F712443-756C-47FE-AC29-5DEEDD803F02}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65B-4913-899D-0F66F350091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{FF963607-2489-46FB-9A78-FBA8D1944CD3}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65B-4913-899D-0F66F3500911}"/>
                </c:ext>
              </c:extLst>
            </c:dLbl>
            <c:dLbl>
              <c:idx val="24"/>
              <c:layout>
                <c:manualLayout>
                  <c:x val="-3.0518782910153558E-2"/>
                  <c:y val="-5.20293415950468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{CD9D7095-B699-4714-BC31-05B173F89FE9}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65B-4913-899D-0F66F350091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{6AFB65C1-F531-43E7-BD5D-D23ED0C88205}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65B-4913-899D-0F66F35009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7.5</c:v>
                </c:pt>
                <c:pt idx="24">
                  <c:v>7.2</c:v>
                </c:pt>
                <c:pt idx="32">
                  <c:v>6.9</c:v>
                </c:pt>
              </c:numCache>
            </c:numRef>
          </c:xVal>
          <c:yVal>
            <c:numRef>
              <c:f>公会計指標分析・財政指標組合せ分析表!$BP$77:$DC$77</c:f>
              <c:numCache>
                <c:formatCode>#,##0.0;"▲ "#,##0.0</c:formatCode>
                <c:ptCount val="40"/>
                <c:pt idx="0">
                  <c:v>45.9</c:v>
                </c:pt>
                <c:pt idx="8">
                  <c:v>33.6</c:v>
                </c:pt>
                <c:pt idx="16">
                  <c:v>33.1</c:v>
                </c:pt>
                <c:pt idx="24">
                  <c:v>31.3</c:v>
                </c:pt>
                <c:pt idx="32">
                  <c:v>25.3</c:v>
                </c:pt>
              </c:numCache>
            </c:numRef>
          </c:yVal>
          <c:smooth val="0"/>
          <c:extLst>
            <c:ext xmlns:c16="http://schemas.microsoft.com/office/drawing/2014/chart" uri="{C3380CC4-5D6E-409C-BE32-E72D297353CC}">
              <c16:uniqueId val="{00000013-F65B-4913-899D-0F66F3500911}"/>
            </c:ext>
          </c:extLst>
        </c:ser>
        <c:dLbls>
          <c:showLegendKey val="0"/>
          <c:showVal val="1"/>
          <c:showCatName val="0"/>
          <c:showSerName val="0"/>
          <c:showPercent val="0"/>
          <c:showBubbleSize val="0"/>
        </c:dLbls>
        <c:axId val="84219776"/>
        <c:axId val="84234240"/>
      </c:scatterChart>
      <c:valAx>
        <c:axId val="84219776"/>
        <c:scaling>
          <c:orientation val="minMax"/>
          <c:max val="13.4"/>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0"/>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＜元利償還金＞</a:t>
          </a:r>
        </a:p>
        <a:p>
          <a:r>
            <a:rPr kumimoji="1" lang="ja-JP" altLang="en-US" sz="950">
              <a:latin typeface="ＭＳ ゴシック" pitchFamily="49" charset="-128"/>
              <a:ea typeface="ＭＳ ゴシック" pitchFamily="49" charset="-128"/>
            </a:rPr>
            <a:t>平成</a:t>
          </a:r>
          <a:r>
            <a:rPr kumimoji="1" lang="en-US" altLang="ja-JP" sz="950">
              <a:latin typeface="ＭＳ ゴシック" pitchFamily="49" charset="-128"/>
              <a:ea typeface="ＭＳ ゴシック" pitchFamily="49" charset="-128"/>
            </a:rPr>
            <a:t>17</a:t>
          </a:r>
          <a:r>
            <a:rPr kumimoji="1" lang="ja-JP" altLang="en-US" sz="950">
              <a:latin typeface="ＭＳ ゴシック" pitchFamily="49" charset="-128"/>
              <a:ea typeface="ＭＳ ゴシック" pitchFamily="49" charset="-128"/>
            </a:rPr>
            <a:t>年度にて坂出駅周辺整備主要プロジェクト等の大規模事業が終了しており、元利償還金は減少傾向にある。今後は事業の厳しい取捨選択を行い、市債の新規発行を極力抑制し将来に過大な負担を残さないよう努める。</a:t>
          </a:r>
        </a:p>
        <a:p>
          <a:endParaRPr kumimoji="1" lang="ja-JP" altLang="en-US" sz="40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＜公営企業債の元利償還金に対する繰入金＞</a:t>
          </a:r>
        </a:p>
        <a:p>
          <a:r>
            <a:rPr kumimoji="1" lang="ja-JP" altLang="en-US" sz="950">
              <a:latin typeface="ＭＳ ゴシック" pitchFamily="49" charset="-128"/>
              <a:ea typeface="ＭＳ ゴシック" pitchFamily="49" charset="-128"/>
            </a:rPr>
            <a:t>主な構成要素となっている病院事業会計については、新病院建設（平成</a:t>
          </a:r>
          <a:r>
            <a:rPr kumimoji="1" lang="en-US" altLang="ja-JP" sz="950">
              <a:latin typeface="ＭＳ ゴシック" pitchFamily="49" charset="-128"/>
              <a:ea typeface="ＭＳ ゴシック" pitchFamily="49" charset="-128"/>
            </a:rPr>
            <a:t>26</a:t>
          </a:r>
          <a:r>
            <a:rPr kumimoji="1" lang="ja-JP" altLang="en-US" sz="950">
              <a:latin typeface="ＭＳ ゴシック" pitchFamily="49" charset="-128"/>
              <a:ea typeface="ＭＳ ゴシック" pitchFamily="49" charset="-128"/>
            </a:rPr>
            <a:t>年度完了）に伴う公営企業債の元金償還が開始したことに伴い繰入金が同程度となっており、下水道事業特別会計については、経営健全化計画に基づき収支が改善されたことに伴い繰入金が減となったため、全体では減少となっている。</a:t>
          </a:r>
        </a:p>
        <a:p>
          <a:endParaRPr kumimoji="1" lang="ja-JP" altLang="en-US" sz="40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＜実質公債費比率の分子＞</a:t>
          </a:r>
        </a:p>
        <a:p>
          <a:r>
            <a:rPr kumimoji="1" lang="ja-JP" altLang="en-US" sz="950">
              <a:latin typeface="ＭＳ ゴシック" pitchFamily="49" charset="-128"/>
              <a:ea typeface="ＭＳ ゴシック" pitchFamily="49" charset="-128"/>
            </a:rPr>
            <a:t>主に元利償還金の減少に伴い、減少傾向にある。</a:t>
          </a:r>
        </a:p>
        <a:p>
          <a:endParaRPr kumimoji="1" lang="ja-JP" altLang="en-US" sz="400">
            <a:latin typeface="ＭＳ ゴシック" pitchFamily="49" charset="-128"/>
            <a:ea typeface="ＭＳ ゴシック" pitchFamily="49" charset="-128"/>
          </a:endParaRPr>
        </a:p>
        <a:p>
          <a:r>
            <a:rPr kumimoji="1" lang="ja-JP" altLang="en-US" sz="950">
              <a:latin typeface="ＭＳ ゴシック" pitchFamily="49" charset="-128"/>
              <a:ea typeface="ＭＳ ゴシック" pitchFamily="49" charset="-128"/>
            </a:rPr>
            <a:t>＜今後の対応＞</a:t>
          </a:r>
        </a:p>
        <a:p>
          <a:r>
            <a:rPr kumimoji="1" lang="ja-JP" altLang="en-US" sz="950">
              <a:latin typeface="ＭＳ ゴシック" pitchFamily="49" charset="-128"/>
              <a:ea typeface="ＭＳ ゴシック" pitchFamily="49" charset="-128"/>
            </a:rPr>
            <a:t>早期健全化基準未満であるが、今後とも市債の新規発行を極力抑制し、実質公債費比率が</a:t>
          </a:r>
          <a:r>
            <a:rPr kumimoji="1" lang="en-US" altLang="ja-JP" sz="950">
              <a:latin typeface="ＭＳ ゴシック" pitchFamily="49" charset="-128"/>
              <a:ea typeface="ＭＳ ゴシック" pitchFamily="49" charset="-128"/>
            </a:rPr>
            <a:t>12</a:t>
          </a:r>
          <a:r>
            <a:rPr kumimoji="1" lang="ja-JP" altLang="en-US" sz="950">
              <a:latin typeface="ＭＳ ゴシック" pitchFamily="49" charset="-128"/>
              <a:ea typeface="ＭＳ ゴシック" pitchFamily="49" charset="-128"/>
            </a:rPr>
            <a:t>％を超えないように努める。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ＭＳ ゴシック" pitchFamily="49" charset="-128"/>
              <a:ea typeface="ＭＳ ゴシック" pitchFamily="49" charset="-128"/>
            </a:rPr>
            <a:t>満期一括償還地方債を発行していないため、その財源として積み立てた減債基金残高はない。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＜一般会計等に係る地方債現在高＞</a:t>
          </a:r>
        </a:p>
        <a:p>
          <a:r>
            <a:rPr kumimoji="1" lang="ja-JP" altLang="en-US" sz="1100">
              <a:latin typeface="ＭＳ ゴシック" pitchFamily="49" charset="-128"/>
              <a:ea typeface="ＭＳ ゴシック" pitchFamily="49" charset="-128"/>
            </a:rPr>
            <a:t>主に臨時財政対策債や坂出駅周辺整備主要プロジェクト等の大規模事業の元金償還により、減少傾向にあったが、平成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年度に着手した新庁舎建設事業の進捗に伴い増加している。</a:t>
          </a:r>
        </a:p>
        <a:p>
          <a:endParaRPr kumimoji="1" lang="ja-JP" altLang="en-US" sz="4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＜公営企業債等繰入見込額＞</a:t>
          </a:r>
        </a:p>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年度において新病院建設に伴い増加したが、主に病院事業会計における起債残高の減少により、公営企業債等繰入見込額は減少傾向となっている。</a:t>
          </a:r>
        </a:p>
        <a:p>
          <a:endParaRPr kumimoji="1" lang="ja-JP" altLang="en-US" sz="4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＜将来負担比率の分子＞</a:t>
          </a:r>
        </a:p>
        <a:p>
          <a:r>
            <a:rPr kumimoji="1" lang="ja-JP" altLang="en-US" sz="1100">
              <a:latin typeface="ＭＳ ゴシック" pitchFamily="49" charset="-128"/>
              <a:ea typeface="ＭＳ ゴシック" pitchFamily="49" charset="-128"/>
            </a:rPr>
            <a:t>主に公営企業債等繰入見込額と退職手当負担見込額の減少により減少傾向にある。</a:t>
          </a:r>
        </a:p>
        <a:p>
          <a:endParaRPr kumimoji="1" lang="ja-JP" altLang="en-US" sz="4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早期健全化基準未満であるが、第６次坂出市行財政改革大綱に基づき、市債残高の逓減などに取り組み、比率のさらなる改善に努める。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香川県坂出市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主に財政調整基金や庁舎建設基金の取り崩したことにより、基金全体としては減となった。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年度までに全額取り崩すことを予定しているため、基金全体の残高は大幅に減少する見込みである。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・庁舎建設基金：庁舎建設に要する経費へ充当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・長寿社会福祉基金：高齢者の住宅福祉、生きがい、健康対策等の推進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・長寿社会福祉基金：高齢福祉対策事業費の財源として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年度までに全額取崩予定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・長寿社会福祉基金：今後も高齢福祉対策事業費の財源として取崩予定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・決算余剰金および基金運用収入を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・収支不足が見込まれたため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引き続き社会保障費の増大に伴う扶助費や介護保険特別会計への繰出金の増加傾向などから、基金残高の減少が予想される。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・基金運用収入を積立てたことによる増加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現時点において、大規模な積立・取崩の予定はなし。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53,249
52,416
92.49
23,400,436
22,894,090
394,174
13,602,932
22,393,114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0288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08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5939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87337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有形固定資産減価償却率は類似団体より高い水準にある。主な要因としては，本庁舎や学校施設，公営住宅，市立体育館の老朽化が進んでいることがあげられる。本市では，平成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年度に公共施設等総合管理計画を策定しており，当該計画に基づき老朽化した施設の集約化・複合化や除却を今後進めていく。さらに，それぞれの公共施設等について個別施設計画を令和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年度に策定し，当該計画に基づいた施設の維持管理を適切に進めていく。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52525" y="580979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86781" y="57223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52525" y="551406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86781" y="54266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52525" y="521833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86781" y="512453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52525" y="492261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86781" y="482881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52525" y="462053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86781" y="45330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52525" y="432480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86781" y="42373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86781" y="394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300220" y="4500426"/>
          <a:ext cx="1270" cy="11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352925" y="5659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213225" y="565576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352925" y="428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213225" y="4500426"/>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352925" y="485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251325" y="4874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3616325" y="49180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2930525" y="49518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xdr:cNvSpPr/>
      </xdr:nvSpPr>
      <xdr:spPr>
        <a:xfrm>
          <a:off x="2244725" y="49641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50528</xdr:rowOff>
    </xdr:from>
    <xdr:to>
      <xdr:col>23</xdr:col>
      <xdr:colOff>136525</xdr:colOff>
      <xdr:row>27</xdr:row>
      <xdr:rowOff>152128</xdr:rowOff>
    </xdr:to>
    <xdr:sp macro="" textlink="">
      <xdr:nvSpPr>
        <xdr:cNvPr id="81" name="楕円 80"/>
        <xdr:cNvSpPr/>
      </xdr:nvSpPr>
      <xdr:spPr>
        <a:xfrm>
          <a:off x="4251325" y="450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136905</xdr:rowOff>
    </xdr:from>
    <xdr:ext cx="405111" cy="259045"/>
    <xdr:sp macro="" textlink="">
      <xdr:nvSpPr>
        <xdr:cNvPr id="82" name="有形固定資産減価償却率該当値テキスト"/>
        <xdr:cNvSpPr txBox="1"/>
      </xdr:nvSpPr>
      <xdr:spPr>
        <a:xfrm>
          <a:off x="4352925" y="4429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72118</xdr:rowOff>
    </xdr:from>
    <xdr:to>
      <xdr:col>19</xdr:col>
      <xdr:colOff>187325</xdr:colOff>
      <xdr:row>28</xdr:row>
      <xdr:rowOff>2268</xdr:rowOff>
    </xdr:to>
    <xdr:sp macro="" textlink="">
      <xdr:nvSpPr>
        <xdr:cNvPr id="83" name="楕円 82"/>
        <xdr:cNvSpPr/>
      </xdr:nvSpPr>
      <xdr:spPr>
        <a:xfrm>
          <a:off x="3616325" y="45298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101328</xdr:rowOff>
    </xdr:from>
    <xdr:to>
      <xdr:col>23</xdr:col>
      <xdr:colOff>85725</xdr:colOff>
      <xdr:row>27</xdr:row>
      <xdr:rowOff>122918</xdr:rowOff>
    </xdr:to>
    <xdr:cxnSp macro="">
      <xdr:nvCxnSpPr>
        <xdr:cNvPr id="84" name="直線コネクタ 83"/>
        <xdr:cNvCxnSpPr/>
      </xdr:nvCxnSpPr>
      <xdr:spPr>
        <a:xfrm flipV="1">
          <a:off x="3667125" y="4559028"/>
          <a:ext cx="635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96792</xdr:rowOff>
    </xdr:from>
    <xdr:to>
      <xdr:col>15</xdr:col>
      <xdr:colOff>187325</xdr:colOff>
      <xdr:row>28</xdr:row>
      <xdr:rowOff>26942</xdr:rowOff>
    </xdr:to>
    <xdr:sp macro="" textlink="">
      <xdr:nvSpPr>
        <xdr:cNvPr id="85" name="楕円 84"/>
        <xdr:cNvSpPr/>
      </xdr:nvSpPr>
      <xdr:spPr>
        <a:xfrm>
          <a:off x="2930525" y="45544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122918</xdr:rowOff>
    </xdr:from>
    <xdr:to>
      <xdr:col>19</xdr:col>
      <xdr:colOff>136525</xdr:colOff>
      <xdr:row>27</xdr:row>
      <xdr:rowOff>147592</xdr:rowOff>
    </xdr:to>
    <xdr:cxnSp macro="">
      <xdr:nvCxnSpPr>
        <xdr:cNvPr id="86" name="直線コネクタ 85"/>
        <xdr:cNvCxnSpPr/>
      </xdr:nvCxnSpPr>
      <xdr:spPr>
        <a:xfrm flipV="1">
          <a:off x="2981325" y="4580618"/>
          <a:ext cx="6858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124551</xdr:rowOff>
    </xdr:from>
    <xdr:to>
      <xdr:col>11</xdr:col>
      <xdr:colOff>187325</xdr:colOff>
      <xdr:row>28</xdr:row>
      <xdr:rowOff>54701</xdr:rowOff>
    </xdr:to>
    <xdr:sp macro="" textlink="">
      <xdr:nvSpPr>
        <xdr:cNvPr id="87" name="楕円 86"/>
        <xdr:cNvSpPr/>
      </xdr:nvSpPr>
      <xdr:spPr>
        <a:xfrm>
          <a:off x="2244725" y="45822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147592</xdr:rowOff>
    </xdr:from>
    <xdr:to>
      <xdr:col>15</xdr:col>
      <xdr:colOff>136525</xdr:colOff>
      <xdr:row>28</xdr:row>
      <xdr:rowOff>3901</xdr:rowOff>
    </xdr:to>
    <xdr:cxnSp macro="">
      <xdr:nvCxnSpPr>
        <xdr:cNvPr id="88" name="直線コネクタ 87"/>
        <xdr:cNvCxnSpPr/>
      </xdr:nvCxnSpPr>
      <xdr:spPr>
        <a:xfrm flipV="1">
          <a:off x="2295525" y="4605292"/>
          <a:ext cx="685800" cy="2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9" name="n_1aveValue有形固定資産減価償却率"/>
        <xdr:cNvSpPr txBox="1"/>
      </xdr:nvSpPr>
      <xdr:spPr>
        <a:xfrm>
          <a:off x="3470919" y="500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0" name="n_2aveValue有形固定資産減価償却率"/>
        <xdr:cNvSpPr txBox="1"/>
      </xdr:nvSpPr>
      <xdr:spPr>
        <a:xfrm>
          <a:off x="2797819" y="5044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103885</xdr:rowOff>
    </xdr:from>
    <xdr:ext cx="405111" cy="259045"/>
    <xdr:sp macro="" textlink="">
      <xdr:nvSpPr>
        <xdr:cNvPr id="91" name="n_3aveValue有形固定資産減価償却率"/>
        <xdr:cNvSpPr txBox="1"/>
      </xdr:nvSpPr>
      <xdr:spPr>
        <a:xfrm>
          <a:off x="2112019" y="505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18795</xdr:rowOff>
    </xdr:from>
    <xdr:ext cx="405111" cy="259045"/>
    <xdr:sp macro="" textlink="">
      <xdr:nvSpPr>
        <xdr:cNvPr id="92" name="n_1mainValue有形固定資産減価償却率"/>
        <xdr:cNvSpPr txBox="1"/>
      </xdr:nvSpPr>
      <xdr:spPr>
        <a:xfrm>
          <a:off x="3470919" y="431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43469</xdr:rowOff>
    </xdr:from>
    <xdr:ext cx="405111" cy="259045"/>
    <xdr:sp macro="" textlink="">
      <xdr:nvSpPr>
        <xdr:cNvPr id="93" name="n_2mainValue有形固定資産減価償却率"/>
        <xdr:cNvSpPr txBox="1"/>
      </xdr:nvSpPr>
      <xdr:spPr>
        <a:xfrm>
          <a:off x="2797819" y="4336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71228</xdr:rowOff>
    </xdr:from>
    <xdr:ext cx="405111" cy="259045"/>
    <xdr:sp macro="" textlink="">
      <xdr:nvSpPr>
        <xdr:cNvPr id="94" name="n_3mainValue有形固定資産減価償却率"/>
        <xdr:cNvSpPr txBox="1"/>
      </xdr:nvSpPr>
      <xdr:spPr>
        <a:xfrm>
          <a:off x="2112019" y="4363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債務償還比率は，前年度と比較して</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ポイント改善したものの，類似団体平均よりも高い。主な要因としては，将来負担額の中で一番大きな割合を占める地方債残高について平成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年度にて坂出駅周辺整備主要プロジェクト等の大規模事業が終了しており減少傾向にあったが，平成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年度に着手した新庁舎建設事業の進捗に伴い，増加したことや，公営企業債等繰入見込額が多額となっていることが考えられる。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0194925" y="57647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9861428" y="56709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0194925" y="54176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9758836" y="5323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0194925" y="50704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9758836" y="497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0194925" y="47233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9758836" y="46295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0194925" y="43762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9705751" y="42887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9705751" y="3941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3323570" y="4303402"/>
          <a:ext cx="1269" cy="1461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3376275" y="57685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3255625" y="57647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3376275" y="40913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3255625" y="43034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xdr:cNvSpPr txBox="1"/>
      </xdr:nvSpPr>
      <xdr:spPr>
        <a:xfrm>
          <a:off x="13376275" y="4973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3293725" y="49946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2639675" y="49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96950</xdr:rowOff>
    </xdr:from>
    <xdr:to>
      <xdr:col>76</xdr:col>
      <xdr:colOff>73025</xdr:colOff>
      <xdr:row>30</xdr:row>
      <xdr:rowOff>27100</xdr:rowOff>
    </xdr:to>
    <xdr:sp macro="" textlink="">
      <xdr:nvSpPr>
        <xdr:cNvPr id="136" name="楕円 135"/>
        <xdr:cNvSpPr/>
      </xdr:nvSpPr>
      <xdr:spPr>
        <a:xfrm>
          <a:off x="13293725" y="4884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119827</xdr:rowOff>
    </xdr:from>
    <xdr:ext cx="469744" cy="259045"/>
    <xdr:sp macro="" textlink="">
      <xdr:nvSpPr>
        <xdr:cNvPr id="137" name="債務償還比率該当値テキスト"/>
        <xdr:cNvSpPr txBox="1"/>
      </xdr:nvSpPr>
      <xdr:spPr>
        <a:xfrm>
          <a:off x="13376275" y="47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93592</xdr:rowOff>
    </xdr:from>
    <xdr:to>
      <xdr:col>72</xdr:col>
      <xdr:colOff>123825</xdr:colOff>
      <xdr:row>30</xdr:row>
      <xdr:rowOff>23742</xdr:rowOff>
    </xdr:to>
    <xdr:sp macro="" textlink="">
      <xdr:nvSpPr>
        <xdr:cNvPr id="138" name="楕円 137"/>
        <xdr:cNvSpPr/>
      </xdr:nvSpPr>
      <xdr:spPr>
        <a:xfrm>
          <a:off x="12639675" y="48814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144392</xdr:rowOff>
    </xdr:from>
    <xdr:to>
      <xdr:col>76</xdr:col>
      <xdr:colOff>22225</xdr:colOff>
      <xdr:row>29</xdr:row>
      <xdr:rowOff>147750</xdr:rowOff>
    </xdr:to>
    <xdr:cxnSp macro="">
      <xdr:nvCxnSpPr>
        <xdr:cNvPr id="139" name="直線コネクタ 138"/>
        <xdr:cNvCxnSpPr/>
      </xdr:nvCxnSpPr>
      <xdr:spPr>
        <a:xfrm>
          <a:off x="12690475" y="4932292"/>
          <a:ext cx="635000" cy="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xdr:cNvSpPr txBox="1"/>
      </xdr:nvSpPr>
      <xdr:spPr>
        <a:xfrm>
          <a:off x="12461952" y="506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40269</xdr:rowOff>
    </xdr:from>
    <xdr:ext cx="469744" cy="259045"/>
    <xdr:sp macro="" textlink="">
      <xdr:nvSpPr>
        <xdr:cNvPr id="141" name="n_1mainValue債務償還比率"/>
        <xdr:cNvSpPr txBox="1"/>
      </xdr:nvSpPr>
      <xdr:spPr>
        <a:xfrm>
          <a:off x="12461952" y="466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53,249
52,416
92.49
23,400,436
22,894,090
394,174
13,602,932
22,393,114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57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177665" y="5683885"/>
          <a:ext cx="0" cy="1280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216400"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108450" y="6964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216400"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108450" y="56838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216400" y="607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127500" y="62217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384550" y="628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571750" y="6271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5" name="フローチャート: 判断 64"/>
        <xdr:cNvSpPr/>
      </xdr:nvSpPr>
      <xdr:spPr>
        <a:xfrm>
          <a:off x="1778000" y="62217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19685</xdr:rowOff>
    </xdr:from>
    <xdr:to>
      <xdr:col>24</xdr:col>
      <xdr:colOff>114300</xdr:colOff>
      <xdr:row>38</xdr:row>
      <xdr:rowOff>121285</xdr:rowOff>
    </xdr:to>
    <xdr:sp macro="" textlink="">
      <xdr:nvSpPr>
        <xdr:cNvPr id="71" name="楕円 70"/>
        <xdr:cNvSpPr/>
      </xdr:nvSpPr>
      <xdr:spPr>
        <a:xfrm>
          <a:off x="4127500" y="62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169562</xdr:rowOff>
    </xdr:from>
    <xdr:ext cx="405111" cy="259045"/>
    <xdr:sp macro="" textlink="">
      <xdr:nvSpPr>
        <xdr:cNvPr id="72" name="【道路】&#10;有形固定資産減価償却率該当値テキスト"/>
        <xdr:cNvSpPr txBox="1"/>
      </xdr:nvSpPr>
      <xdr:spPr>
        <a:xfrm>
          <a:off x="4216400"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40640</xdr:rowOff>
    </xdr:from>
    <xdr:to>
      <xdr:col>20</xdr:col>
      <xdr:colOff>38100</xdr:colOff>
      <xdr:row>38</xdr:row>
      <xdr:rowOff>142240</xdr:rowOff>
    </xdr:to>
    <xdr:sp macro="" textlink="">
      <xdr:nvSpPr>
        <xdr:cNvPr id="73" name="楕円 72"/>
        <xdr:cNvSpPr/>
      </xdr:nvSpPr>
      <xdr:spPr>
        <a:xfrm>
          <a:off x="3384550" y="63144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70485</xdr:rowOff>
    </xdr:from>
    <xdr:to>
      <xdr:col>24</xdr:col>
      <xdr:colOff>63500</xdr:colOff>
      <xdr:row>38</xdr:row>
      <xdr:rowOff>91440</xdr:rowOff>
    </xdr:to>
    <xdr:cxnSp macro="">
      <xdr:nvCxnSpPr>
        <xdr:cNvPr id="74" name="直線コネクタ 73"/>
        <xdr:cNvCxnSpPr/>
      </xdr:nvCxnSpPr>
      <xdr:spPr>
        <a:xfrm flipV="1">
          <a:off x="3429000" y="6344285"/>
          <a:ext cx="7493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59690</xdr:rowOff>
    </xdr:from>
    <xdr:to>
      <xdr:col>15</xdr:col>
      <xdr:colOff>101600</xdr:colOff>
      <xdr:row>38</xdr:row>
      <xdr:rowOff>161290</xdr:rowOff>
    </xdr:to>
    <xdr:sp macro="" textlink="">
      <xdr:nvSpPr>
        <xdr:cNvPr id="75" name="楕円 74"/>
        <xdr:cNvSpPr/>
      </xdr:nvSpPr>
      <xdr:spPr>
        <a:xfrm>
          <a:off x="257175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91440</xdr:rowOff>
    </xdr:from>
    <xdr:to>
      <xdr:col>19</xdr:col>
      <xdr:colOff>177800</xdr:colOff>
      <xdr:row>38</xdr:row>
      <xdr:rowOff>110490</xdr:rowOff>
    </xdr:to>
    <xdr:cxnSp macro="">
      <xdr:nvCxnSpPr>
        <xdr:cNvPr id="76" name="直線コネクタ 75"/>
        <xdr:cNvCxnSpPr/>
      </xdr:nvCxnSpPr>
      <xdr:spPr>
        <a:xfrm flipV="1">
          <a:off x="2622550" y="6365240"/>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78740</xdr:rowOff>
    </xdr:from>
    <xdr:to>
      <xdr:col>10</xdr:col>
      <xdr:colOff>165100</xdr:colOff>
      <xdr:row>39</xdr:row>
      <xdr:rowOff>8890</xdr:rowOff>
    </xdr:to>
    <xdr:sp macro="" textlink="">
      <xdr:nvSpPr>
        <xdr:cNvPr id="77" name="楕円 76"/>
        <xdr:cNvSpPr/>
      </xdr:nvSpPr>
      <xdr:spPr>
        <a:xfrm>
          <a:off x="1778000" y="63525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110490</xdr:rowOff>
    </xdr:from>
    <xdr:to>
      <xdr:col>15</xdr:col>
      <xdr:colOff>50800</xdr:colOff>
      <xdr:row>38</xdr:row>
      <xdr:rowOff>129540</xdr:rowOff>
    </xdr:to>
    <xdr:cxnSp macro="">
      <xdr:nvCxnSpPr>
        <xdr:cNvPr id="78" name="直線コネクタ 77"/>
        <xdr:cNvCxnSpPr/>
      </xdr:nvCxnSpPr>
      <xdr:spPr>
        <a:xfrm flipV="1">
          <a:off x="1828800" y="6384290"/>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9" name="n_1aveValue【道路】&#10;有形固定資産減価償却率"/>
        <xdr:cNvSpPr txBox="1"/>
      </xdr:nvSpPr>
      <xdr:spPr>
        <a:xfrm>
          <a:off x="32391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0" name="n_2aveValue【道路】&#10;有形固定資産減価償却率"/>
        <xdr:cNvSpPr txBox="1"/>
      </xdr:nvSpPr>
      <xdr:spPr>
        <a:xfrm>
          <a:off x="2439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1" name="n_3aveValue【道路】&#10;有形固定資産減価償却率"/>
        <xdr:cNvSpPr txBox="1"/>
      </xdr:nvSpPr>
      <xdr:spPr>
        <a:xfrm>
          <a:off x="164529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133367</xdr:rowOff>
    </xdr:from>
    <xdr:ext cx="405111" cy="259045"/>
    <xdr:sp macro="" textlink="">
      <xdr:nvSpPr>
        <xdr:cNvPr id="82" name="n_1mainValue【道路】&#10;有形固定資産減価償却率"/>
        <xdr:cNvSpPr txBox="1"/>
      </xdr:nvSpPr>
      <xdr:spPr>
        <a:xfrm>
          <a:off x="32391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152417</xdr:rowOff>
    </xdr:from>
    <xdr:ext cx="405111" cy="259045"/>
    <xdr:sp macro="" textlink="">
      <xdr:nvSpPr>
        <xdr:cNvPr id="83" name="n_2mainValue【道路】&#10;有形固定資産減価償却率"/>
        <xdr:cNvSpPr txBox="1"/>
      </xdr:nvSpPr>
      <xdr:spPr>
        <a:xfrm>
          <a:off x="2439044" y="642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xdr:rowOff>
    </xdr:from>
    <xdr:ext cx="405111" cy="259045"/>
    <xdr:sp macro="" textlink="">
      <xdr:nvSpPr>
        <xdr:cNvPr id="84" name="n_3mainValue【道路】&#10;有形固定資産減価償却率"/>
        <xdr:cNvSpPr txBox="1"/>
      </xdr:nvSpPr>
      <xdr:spPr>
        <a:xfrm>
          <a:off x="164529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5482151" y="6468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54821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5482151" y="5737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5482151" y="536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541803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9429115" y="5429695"/>
          <a:ext cx="0" cy="149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9467850" y="693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9359900" y="6928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9467850" y="521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9359900" y="54296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3" name="【道路】&#10;一人当たり延長平均値テキスト"/>
        <xdr:cNvSpPr txBox="1"/>
      </xdr:nvSpPr>
      <xdr:spPr>
        <a:xfrm>
          <a:off x="9467850" y="653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9398000" y="66724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8636000" y="66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7842250" y="6668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26143</xdr:rowOff>
    </xdr:from>
    <xdr:to>
      <xdr:col>41</xdr:col>
      <xdr:colOff>101600</xdr:colOff>
      <xdr:row>41</xdr:row>
      <xdr:rowOff>127743</xdr:rowOff>
    </xdr:to>
    <xdr:sp macro="" textlink="">
      <xdr:nvSpPr>
        <xdr:cNvPr id="117" name="フローチャート: 判断 116"/>
        <xdr:cNvSpPr/>
      </xdr:nvSpPr>
      <xdr:spPr>
        <a:xfrm>
          <a:off x="7029450" y="67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21495</xdr:rowOff>
    </xdr:from>
    <xdr:to>
      <xdr:col>55</xdr:col>
      <xdr:colOff>50800</xdr:colOff>
      <xdr:row>41</xdr:row>
      <xdr:rowOff>123095</xdr:rowOff>
    </xdr:to>
    <xdr:sp macro="" textlink="">
      <xdr:nvSpPr>
        <xdr:cNvPr id="123" name="楕円 122"/>
        <xdr:cNvSpPr/>
      </xdr:nvSpPr>
      <xdr:spPr>
        <a:xfrm>
          <a:off x="9398000" y="67905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107872</xdr:rowOff>
    </xdr:from>
    <xdr:ext cx="469744" cy="259045"/>
    <xdr:sp macro="" textlink="">
      <xdr:nvSpPr>
        <xdr:cNvPr id="124" name="【道路】&#10;一人当たり延長該当値テキスト"/>
        <xdr:cNvSpPr txBox="1"/>
      </xdr:nvSpPr>
      <xdr:spPr>
        <a:xfrm>
          <a:off x="9467850" y="671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22905</xdr:rowOff>
    </xdr:from>
    <xdr:to>
      <xdr:col>50</xdr:col>
      <xdr:colOff>165100</xdr:colOff>
      <xdr:row>41</xdr:row>
      <xdr:rowOff>124505</xdr:rowOff>
    </xdr:to>
    <xdr:sp macro="" textlink="">
      <xdr:nvSpPr>
        <xdr:cNvPr id="125" name="楕円 124"/>
        <xdr:cNvSpPr/>
      </xdr:nvSpPr>
      <xdr:spPr>
        <a:xfrm>
          <a:off x="8636000" y="679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72295</xdr:rowOff>
    </xdr:from>
    <xdr:to>
      <xdr:col>55</xdr:col>
      <xdr:colOff>0</xdr:colOff>
      <xdr:row>41</xdr:row>
      <xdr:rowOff>73705</xdr:rowOff>
    </xdr:to>
    <xdr:cxnSp macro="">
      <xdr:nvCxnSpPr>
        <xdr:cNvPr id="126" name="直線コネクタ 125"/>
        <xdr:cNvCxnSpPr/>
      </xdr:nvCxnSpPr>
      <xdr:spPr>
        <a:xfrm flipV="1">
          <a:off x="8686800" y="6841395"/>
          <a:ext cx="74295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23952</xdr:rowOff>
    </xdr:from>
    <xdr:to>
      <xdr:col>46</xdr:col>
      <xdr:colOff>38100</xdr:colOff>
      <xdr:row>41</xdr:row>
      <xdr:rowOff>125552</xdr:rowOff>
    </xdr:to>
    <xdr:sp macro="" textlink="">
      <xdr:nvSpPr>
        <xdr:cNvPr id="127" name="楕円 126"/>
        <xdr:cNvSpPr/>
      </xdr:nvSpPr>
      <xdr:spPr>
        <a:xfrm>
          <a:off x="7842250" y="67930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73705</xdr:rowOff>
    </xdr:from>
    <xdr:to>
      <xdr:col>50</xdr:col>
      <xdr:colOff>114300</xdr:colOff>
      <xdr:row>41</xdr:row>
      <xdr:rowOff>74752</xdr:rowOff>
    </xdr:to>
    <xdr:cxnSp macro="">
      <xdr:nvCxnSpPr>
        <xdr:cNvPr id="128" name="直線コネクタ 127"/>
        <xdr:cNvCxnSpPr/>
      </xdr:nvCxnSpPr>
      <xdr:spPr>
        <a:xfrm flipV="1">
          <a:off x="7886700" y="6842805"/>
          <a:ext cx="8001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25381</xdr:rowOff>
    </xdr:from>
    <xdr:to>
      <xdr:col>41</xdr:col>
      <xdr:colOff>101600</xdr:colOff>
      <xdr:row>41</xdr:row>
      <xdr:rowOff>126981</xdr:rowOff>
    </xdr:to>
    <xdr:sp macro="" textlink="">
      <xdr:nvSpPr>
        <xdr:cNvPr id="129" name="楕円 128"/>
        <xdr:cNvSpPr/>
      </xdr:nvSpPr>
      <xdr:spPr>
        <a:xfrm>
          <a:off x="7029450" y="67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74752</xdr:rowOff>
    </xdr:from>
    <xdr:to>
      <xdr:col>45</xdr:col>
      <xdr:colOff>177800</xdr:colOff>
      <xdr:row>41</xdr:row>
      <xdr:rowOff>76181</xdr:rowOff>
    </xdr:to>
    <xdr:cxnSp macro="">
      <xdr:nvCxnSpPr>
        <xdr:cNvPr id="130" name="直線コネクタ 129"/>
        <xdr:cNvCxnSpPr/>
      </xdr:nvCxnSpPr>
      <xdr:spPr>
        <a:xfrm flipV="1">
          <a:off x="7080250" y="6843852"/>
          <a:ext cx="80645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31" name="n_1aveValue【道路】&#10;一人当たり延長"/>
        <xdr:cNvSpPr txBox="1"/>
      </xdr:nvSpPr>
      <xdr:spPr>
        <a:xfrm>
          <a:off x="8425961" y="642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32" name="n_2aveValue【道路】&#10;一人当たり延長"/>
        <xdr:cNvSpPr txBox="1"/>
      </xdr:nvSpPr>
      <xdr:spPr>
        <a:xfrm>
          <a:off x="7644911" y="645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118870</xdr:rowOff>
    </xdr:from>
    <xdr:ext cx="469744" cy="259045"/>
    <xdr:sp macro="" textlink="">
      <xdr:nvSpPr>
        <xdr:cNvPr id="133" name="n_3aveValue【道路】&#10;一人当たり延長"/>
        <xdr:cNvSpPr txBox="1"/>
      </xdr:nvSpPr>
      <xdr:spPr>
        <a:xfrm>
          <a:off x="6864427" y="688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115632</xdr:rowOff>
    </xdr:from>
    <xdr:ext cx="469744" cy="259045"/>
    <xdr:sp macro="" textlink="">
      <xdr:nvSpPr>
        <xdr:cNvPr id="134" name="n_1mainValue【道路】&#10;一人当たり延長"/>
        <xdr:cNvSpPr txBox="1"/>
      </xdr:nvSpPr>
      <xdr:spPr>
        <a:xfrm>
          <a:off x="8458277" y="688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116679</xdr:rowOff>
    </xdr:from>
    <xdr:ext cx="469744" cy="259045"/>
    <xdr:sp macro="" textlink="">
      <xdr:nvSpPr>
        <xdr:cNvPr id="135" name="n_2mainValue【道路】&#10;一人当たり延長"/>
        <xdr:cNvSpPr txBox="1"/>
      </xdr:nvSpPr>
      <xdr:spPr>
        <a:xfrm>
          <a:off x="7677227" y="68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143508</xdr:rowOff>
    </xdr:from>
    <xdr:ext cx="469744" cy="259045"/>
    <xdr:sp macro="" textlink="">
      <xdr:nvSpPr>
        <xdr:cNvPr id="136" name="n_3mainValue【道路】&#10;一人当たり延長"/>
        <xdr:cNvSpPr txBox="1"/>
      </xdr:nvSpPr>
      <xdr:spPr>
        <a:xfrm>
          <a:off x="6864427" y="658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384961" y="10875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6858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39891" y="1050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6858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39891" y="1013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6858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39891" y="977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6858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39891" y="940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6858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757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177665" y="9407525"/>
          <a:ext cx="0" cy="113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216400"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108450" y="105384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216400" y="918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108450" y="94075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xdr:cNvSpPr txBox="1"/>
      </xdr:nvSpPr>
      <xdr:spPr>
        <a:xfrm>
          <a:off x="4216400" y="986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127500" y="9890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384550" y="99104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57175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132080</xdr:rowOff>
    </xdr:from>
    <xdr:to>
      <xdr:col>10</xdr:col>
      <xdr:colOff>165100</xdr:colOff>
      <xdr:row>61</xdr:row>
      <xdr:rowOff>62230</xdr:rowOff>
    </xdr:to>
    <xdr:sp macro="" textlink="">
      <xdr:nvSpPr>
        <xdr:cNvPr id="170" name="フローチャート: 判断 169"/>
        <xdr:cNvSpPr/>
      </xdr:nvSpPr>
      <xdr:spPr>
        <a:xfrm>
          <a:off x="1778000" y="10038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xdr:rowOff>
    </xdr:from>
    <xdr:to>
      <xdr:col>24</xdr:col>
      <xdr:colOff>114300</xdr:colOff>
      <xdr:row>58</xdr:row>
      <xdr:rowOff>102235</xdr:rowOff>
    </xdr:to>
    <xdr:sp macro="" textlink="">
      <xdr:nvSpPr>
        <xdr:cNvPr id="176" name="楕円 175"/>
        <xdr:cNvSpPr/>
      </xdr:nvSpPr>
      <xdr:spPr>
        <a:xfrm>
          <a:off x="4127500" y="95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23512</xdr:rowOff>
    </xdr:from>
    <xdr:ext cx="405111" cy="259045"/>
    <xdr:sp macro="" textlink="">
      <xdr:nvSpPr>
        <xdr:cNvPr id="177" name="【橋りょう・トンネル】&#10;有形固定資産減価償却率該当値テキスト"/>
        <xdr:cNvSpPr txBox="1"/>
      </xdr:nvSpPr>
      <xdr:spPr>
        <a:xfrm>
          <a:off x="4216400" y="943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21590</xdr:rowOff>
    </xdr:from>
    <xdr:to>
      <xdr:col>20</xdr:col>
      <xdr:colOff>38100</xdr:colOff>
      <xdr:row>58</xdr:row>
      <xdr:rowOff>123190</xdr:rowOff>
    </xdr:to>
    <xdr:sp macro="" textlink="">
      <xdr:nvSpPr>
        <xdr:cNvPr id="178" name="楕円 177"/>
        <xdr:cNvSpPr/>
      </xdr:nvSpPr>
      <xdr:spPr>
        <a:xfrm>
          <a:off x="3384550" y="95973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51435</xdr:rowOff>
    </xdr:from>
    <xdr:to>
      <xdr:col>24</xdr:col>
      <xdr:colOff>63500</xdr:colOff>
      <xdr:row>58</xdr:row>
      <xdr:rowOff>72390</xdr:rowOff>
    </xdr:to>
    <xdr:cxnSp macro="">
      <xdr:nvCxnSpPr>
        <xdr:cNvPr id="179" name="直線コネクタ 178"/>
        <xdr:cNvCxnSpPr/>
      </xdr:nvCxnSpPr>
      <xdr:spPr>
        <a:xfrm flipV="1">
          <a:off x="3429000" y="9627235"/>
          <a:ext cx="7493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29210</xdr:rowOff>
    </xdr:from>
    <xdr:to>
      <xdr:col>15</xdr:col>
      <xdr:colOff>101600</xdr:colOff>
      <xdr:row>58</xdr:row>
      <xdr:rowOff>130810</xdr:rowOff>
    </xdr:to>
    <xdr:sp macro="" textlink="">
      <xdr:nvSpPr>
        <xdr:cNvPr id="180" name="楕円 179"/>
        <xdr:cNvSpPr/>
      </xdr:nvSpPr>
      <xdr:spPr>
        <a:xfrm>
          <a:off x="2571750" y="96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72390</xdr:rowOff>
    </xdr:from>
    <xdr:to>
      <xdr:col>19</xdr:col>
      <xdr:colOff>177800</xdr:colOff>
      <xdr:row>58</xdr:row>
      <xdr:rowOff>80010</xdr:rowOff>
    </xdr:to>
    <xdr:cxnSp macro="">
      <xdr:nvCxnSpPr>
        <xdr:cNvPr id="181" name="直線コネクタ 180"/>
        <xdr:cNvCxnSpPr/>
      </xdr:nvCxnSpPr>
      <xdr:spPr>
        <a:xfrm flipV="1">
          <a:off x="2622550" y="964819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25400</xdr:rowOff>
    </xdr:from>
    <xdr:to>
      <xdr:col>10</xdr:col>
      <xdr:colOff>165100</xdr:colOff>
      <xdr:row>58</xdr:row>
      <xdr:rowOff>127000</xdr:rowOff>
    </xdr:to>
    <xdr:sp macro="" textlink="">
      <xdr:nvSpPr>
        <xdr:cNvPr id="182" name="楕円 181"/>
        <xdr:cNvSpPr/>
      </xdr:nvSpPr>
      <xdr:spPr>
        <a:xfrm>
          <a:off x="177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76200</xdr:rowOff>
    </xdr:from>
    <xdr:to>
      <xdr:col>15</xdr:col>
      <xdr:colOff>50800</xdr:colOff>
      <xdr:row>58</xdr:row>
      <xdr:rowOff>80010</xdr:rowOff>
    </xdr:to>
    <xdr:cxnSp macro="">
      <xdr:nvCxnSpPr>
        <xdr:cNvPr id="183" name="直線コネクタ 182"/>
        <xdr:cNvCxnSpPr/>
      </xdr:nvCxnSpPr>
      <xdr:spPr>
        <a:xfrm>
          <a:off x="1828800" y="965200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xdr:cNvSpPr txBox="1"/>
      </xdr:nvSpPr>
      <xdr:spPr>
        <a:xfrm>
          <a:off x="3239144" y="1000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xdr:cNvSpPr txBox="1"/>
      </xdr:nvSpPr>
      <xdr:spPr>
        <a:xfrm>
          <a:off x="2439044" y="1002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53357</xdr:rowOff>
    </xdr:from>
    <xdr:ext cx="405111" cy="259045"/>
    <xdr:sp macro="" textlink="">
      <xdr:nvSpPr>
        <xdr:cNvPr id="186" name="n_3aveValue【橋りょう・トンネル】&#10;有形固定資産減価償却率"/>
        <xdr:cNvSpPr txBox="1"/>
      </xdr:nvSpPr>
      <xdr:spPr>
        <a:xfrm>
          <a:off x="1645294" y="1012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139717</xdr:rowOff>
    </xdr:from>
    <xdr:ext cx="405111" cy="259045"/>
    <xdr:sp macro="" textlink="">
      <xdr:nvSpPr>
        <xdr:cNvPr id="187" name="n_1mainValue【橋りょう・トンネル】&#10;有形固定資産減価償却率"/>
        <xdr:cNvSpPr txBox="1"/>
      </xdr:nvSpPr>
      <xdr:spPr>
        <a:xfrm>
          <a:off x="3239144" y="9385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188" name="n_2mainValue【橋りょう・トンネル】&#10;有形固定資産減価償却率"/>
        <xdr:cNvSpPr txBox="1"/>
      </xdr:nvSpPr>
      <xdr:spPr>
        <a:xfrm>
          <a:off x="2439044" y="9392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143527</xdr:rowOff>
    </xdr:from>
    <xdr:ext cx="405111" cy="259045"/>
    <xdr:sp macro="" textlink="">
      <xdr:nvSpPr>
        <xdr:cNvPr id="189" name="n_3mainValue【橋りょう・トンネル】&#10;有形固定資産減価償却率"/>
        <xdr:cNvSpPr txBox="1"/>
      </xdr:nvSpPr>
      <xdr:spPr>
        <a:xfrm>
          <a:off x="1645294" y="938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5956300" y="1056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5726564" y="10430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5956300" y="1012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5418031" y="999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5956300" y="969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5418031" y="955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5956300" y="9245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5418031" y="9109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5418031" y="867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9429115" y="9284664"/>
          <a:ext cx="0" cy="127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9467850" y="1056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9359900" y="105565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9467850" y="907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9359900" y="9284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xdr:cNvSpPr txBox="1"/>
      </xdr:nvSpPr>
      <xdr:spPr>
        <a:xfrm>
          <a:off x="9467850" y="9917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9398000" y="10065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8636000" y="100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7842250" y="101074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35170</xdr:rowOff>
    </xdr:from>
    <xdr:to>
      <xdr:col>41</xdr:col>
      <xdr:colOff>101600</xdr:colOff>
      <xdr:row>62</xdr:row>
      <xdr:rowOff>136770</xdr:rowOff>
    </xdr:to>
    <xdr:sp macro="" textlink="">
      <xdr:nvSpPr>
        <xdr:cNvPr id="220" name="フローチャート: 判断 219"/>
        <xdr:cNvSpPr/>
      </xdr:nvSpPr>
      <xdr:spPr>
        <a:xfrm>
          <a:off x="7029450" y="102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40816</xdr:rowOff>
    </xdr:from>
    <xdr:to>
      <xdr:col>55</xdr:col>
      <xdr:colOff>50800</xdr:colOff>
      <xdr:row>62</xdr:row>
      <xdr:rowOff>142416</xdr:rowOff>
    </xdr:to>
    <xdr:sp macro="" textlink="">
      <xdr:nvSpPr>
        <xdr:cNvPr id="226" name="楕円 225"/>
        <xdr:cNvSpPr/>
      </xdr:nvSpPr>
      <xdr:spPr>
        <a:xfrm>
          <a:off x="9398000" y="102770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19243</xdr:rowOff>
    </xdr:from>
    <xdr:ext cx="599010" cy="259045"/>
    <xdr:sp macro="" textlink="">
      <xdr:nvSpPr>
        <xdr:cNvPr id="227" name="【橋りょう・トンネル】&#10;一人当たり有形固定資産（償却資産）額該当値テキスト"/>
        <xdr:cNvSpPr txBox="1"/>
      </xdr:nvSpPr>
      <xdr:spPr>
        <a:xfrm>
          <a:off x="9467850" y="1025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44595</xdr:rowOff>
    </xdr:from>
    <xdr:to>
      <xdr:col>50</xdr:col>
      <xdr:colOff>165100</xdr:colOff>
      <xdr:row>62</xdr:row>
      <xdr:rowOff>146195</xdr:rowOff>
    </xdr:to>
    <xdr:sp macro="" textlink="">
      <xdr:nvSpPr>
        <xdr:cNvPr id="228" name="楕円 227"/>
        <xdr:cNvSpPr/>
      </xdr:nvSpPr>
      <xdr:spPr>
        <a:xfrm>
          <a:off x="8636000" y="102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91616</xdr:rowOff>
    </xdr:from>
    <xdr:to>
      <xdr:col>55</xdr:col>
      <xdr:colOff>0</xdr:colOff>
      <xdr:row>62</xdr:row>
      <xdr:rowOff>95395</xdr:rowOff>
    </xdr:to>
    <xdr:cxnSp macro="">
      <xdr:nvCxnSpPr>
        <xdr:cNvPr id="229" name="直線コネクタ 228"/>
        <xdr:cNvCxnSpPr/>
      </xdr:nvCxnSpPr>
      <xdr:spPr>
        <a:xfrm flipV="1">
          <a:off x="8686800" y="10327816"/>
          <a:ext cx="742950" cy="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49926</xdr:rowOff>
    </xdr:from>
    <xdr:to>
      <xdr:col>46</xdr:col>
      <xdr:colOff>38100</xdr:colOff>
      <xdr:row>62</xdr:row>
      <xdr:rowOff>151526</xdr:rowOff>
    </xdr:to>
    <xdr:sp macro="" textlink="">
      <xdr:nvSpPr>
        <xdr:cNvPr id="230" name="楕円 229"/>
        <xdr:cNvSpPr/>
      </xdr:nvSpPr>
      <xdr:spPr>
        <a:xfrm>
          <a:off x="7842250" y="102861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95395</xdr:rowOff>
    </xdr:from>
    <xdr:to>
      <xdr:col>50</xdr:col>
      <xdr:colOff>114300</xdr:colOff>
      <xdr:row>62</xdr:row>
      <xdr:rowOff>100726</xdr:rowOff>
    </xdr:to>
    <xdr:cxnSp macro="">
      <xdr:nvCxnSpPr>
        <xdr:cNvPr id="231" name="直線コネクタ 230"/>
        <xdr:cNvCxnSpPr/>
      </xdr:nvCxnSpPr>
      <xdr:spPr>
        <a:xfrm flipV="1">
          <a:off x="7886700" y="10331595"/>
          <a:ext cx="800100" cy="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57696</xdr:rowOff>
    </xdr:from>
    <xdr:to>
      <xdr:col>41</xdr:col>
      <xdr:colOff>101600</xdr:colOff>
      <xdr:row>62</xdr:row>
      <xdr:rowOff>159296</xdr:rowOff>
    </xdr:to>
    <xdr:sp macro="" textlink="">
      <xdr:nvSpPr>
        <xdr:cNvPr id="232" name="楕円 231"/>
        <xdr:cNvSpPr/>
      </xdr:nvSpPr>
      <xdr:spPr>
        <a:xfrm>
          <a:off x="7029450" y="102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100726</xdr:rowOff>
    </xdr:from>
    <xdr:to>
      <xdr:col>45</xdr:col>
      <xdr:colOff>177800</xdr:colOff>
      <xdr:row>62</xdr:row>
      <xdr:rowOff>108496</xdr:rowOff>
    </xdr:to>
    <xdr:cxnSp macro="">
      <xdr:nvCxnSpPr>
        <xdr:cNvPr id="233" name="直線コネクタ 232"/>
        <xdr:cNvCxnSpPr/>
      </xdr:nvCxnSpPr>
      <xdr:spPr>
        <a:xfrm flipV="1">
          <a:off x="7080250" y="10336926"/>
          <a:ext cx="806450" cy="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34" name="n_1aveValue【橋りょう・トンネル】&#10;一人当たり有形固定資産（償却資産）額"/>
        <xdr:cNvSpPr txBox="1"/>
      </xdr:nvSpPr>
      <xdr:spPr>
        <a:xfrm>
          <a:off x="8399995" y="987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35" name="n_2aveValue【橋りょう・トンネル】&#10;一人当たり有形固定資産（償却資産）額"/>
        <xdr:cNvSpPr txBox="1"/>
      </xdr:nvSpPr>
      <xdr:spPr>
        <a:xfrm>
          <a:off x="7612595" y="989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153297</xdr:rowOff>
    </xdr:from>
    <xdr:ext cx="599010" cy="259045"/>
    <xdr:sp macro="" textlink="">
      <xdr:nvSpPr>
        <xdr:cNvPr id="236" name="n_3aveValue【橋りょう・トンネル】&#10;一人当たり有形固定資産（償却資産）額"/>
        <xdr:cNvSpPr txBox="1"/>
      </xdr:nvSpPr>
      <xdr:spPr>
        <a:xfrm>
          <a:off x="6818845" y="1005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137322</xdr:rowOff>
    </xdr:from>
    <xdr:ext cx="599010" cy="259045"/>
    <xdr:sp macro="" textlink="">
      <xdr:nvSpPr>
        <xdr:cNvPr id="237" name="n_1mainValue【橋りょう・トンネル】&#10;一人当たり有形固定資産（償却資産）額"/>
        <xdr:cNvSpPr txBox="1"/>
      </xdr:nvSpPr>
      <xdr:spPr>
        <a:xfrm>
          <a:off x="8399995" y="10373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142653</xdr:rowOff>
    </xdr:from>
    <xdr:ext cx="599010" cy="259045"/>
    <xdr:sp macro="" textlink="">
      <xdr:nvSpPr>
        <xdr:cNvPr id="238" name="n_2mainValue【橋りょう・トンネル】&#10;一人当たり有形固定資産（償却資産）額"/>
        <xdr:cNvSpPr txBox="1"/>
      </xdr:nvSpPr>
      <xdr:spPr>
        <a:xfrm>
          <a:off x="7612595" y="1037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150423</xdr:rowOff>
    </xdr:from>
    <xdr:ext cx="599010" cy="259045"/>
    <xdr:sp macro="" textlink="">
      <xdr:nvSpPr>
        <xdr:cNvPr id="239" name="n_3mainValue【橋りょう・トンネル】&#10;一人当たり有形固定資産（償却資産）額"/>
        <xdr:cNvSpPr txBox="1"/>
      </xdr:nvSpPr>
      <xdr:spPr>
        <a:xfrm>
          <a:off x="6818845" y="1038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685800" y="143609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384961" y="142251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685800" y="140471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398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685800" y="137332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398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685800" y="13419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398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685800" y="131054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398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685800" y="127916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7577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177665" y="1286020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216400" y="143646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108450" y="143607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216400" y="12641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108450" y="128602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70" name="【公営住宅】&#10;有形固定資産減価償却率平均値テキスト"/>
        <xdr:cNvSpPr txBox="1"/>
      </xdr:nvSpPr>
      <xdr:spPr>
        <a:xfrm>
          <a:off x="4216400" y="13255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127500" y="132769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384550" y="133047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571750" y="133112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127726</xdr:rowOff>
    </xdr:from>
    <xdr:to>
      <xdr:col>10</xdr:col>
      <xdr:colOff>165100</xdr:colOff>
      <xdr:row>81</xdr:row>
      <xdr:rowOff>57876</xdr:rowOff>
    </xdr:to>
    <xdr:sp macro="" textlink="">
      <xdr:nvSpPr>
        <xdr:cNvPr id="274" name="フローチャート: 判断 273"/>
        <xdr:cNvSpPr/>
      </xdr:nvSpPr>
      <xdr:spPr>
        <a:xfrm>
          <a:off x="1778000" y="133357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62412</xdr:rowOff>
    </xdr:from>
    <xdr:to>
      <xdr:col>24</xdr:col>
      <xdr:colOff>114300</xdr:colOff>
      <xdr:row>78</xdr:row>
      <xdr:rowOff>164012</xdr:rowOff>
    </xdr:to>
    <xdr:sp macro="" textlink="">
      <xdr:nvSpPr>
        <xdr:cNvPr id="280" name="楕円 279"/>
        <xdr:cNvSpPr/>
      </xdr:nvSpPr>
      <xdr:spPr>
        <a:xfrm>
          <a:off x="4127500" y="1294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85289</xdr:rowOff>
    </xdr:from>
    <xdr:ext cx="405111" cy="259045"/>
    <xdr:sp macro="" textlink="">
      <xdr:nvSpPr>
        <xdr:cNvPr id="281" name="【公営住宅】&#10;有形固定資産減価償却率該当値テキスト"/>
        <xdr:cNvSpPr txBox="1"/>
      </xdr:nvSpPr>
      <xdr:spPr>
        <a:xfrm>
          <a:off x="4216400" y="1279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70576</xdr:rowOff>
    </xdr:from>
    <xdr:to>
      <xdr:col>20</xdr:col>
      <xdr:colOff>38100</xdr:colOff>
      <xdr:row>79</xdr:row>
      <xdr:rowOff>726</xdr:rowOff>
    </xdr:to>
    <xdr:sp macro="" textlink="">
      <xdr:nvSpPr>
        <xdr:cNvPr id="282" name="楕円 281"/>
        <xdr:cNvSpPr/>
      </xdr:nvSpPr>
      <xdr:spPr>
        <a:xfrm>
          <a:off x="3384550" y="129483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113212</xdr:rowOff>
    </xdr:from>
    <xdr:to>
      <xdr:col>24</xdr:col>
      <xdr:colOff>63500</xdr:colOff>
      <xdr:row>78</xdr:row>
      <xdr:rowOff>121376</xdr:rowOff>
    </xdr:to>
    <xdr:cxnSp macro="">
      <xdr:nvCxnSpPr>
        <xdr:cNvPr id="283" name="直線コネクタ 282"/>
        <xdr:cNvCxnSpPr/>
      </xdr:nvCxnSpPr>
      <xdr:spPr>
        <a:xfrm flipV="1">
          <a:off x="3429000" y="12991012"/>
          <a:ext cx="7493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83638</xdr:rowOff>
    </xdr:from>
    <xdr:to>
      <xdr:col>15</xdr:col>
      <xdr:colOff>101600</xdr:colOff>
      <xdr:row>79</xdr:row>
      <xdr:rowOff>13788</xdr:rowOff>
    </xdr:to>
    <xdr:sp macro="" textlink="">
      <xdr:nvSpPr>
        <xdr:cNvPr id="284" name="楕円 283"/>
        <xdr:cNvSpPr/>
      </xdr:nvSpPr>
      <xdr:spPr>
        <a:xfrm>
          <a:off x="2571750" y="129614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121376</xdr:rowOff>
    </xdr:from>
    <xdr:to>
      <xdr:col>19</xdr:col>
      <xdr:colOff>177800</xdr:colOff>
      <xdr:row>78</xdr:row>
      <xdr:rowOff>134438</xdr:rowOff>
    </xdr:to>
    <xdr:cxnSp macro="">
      <xdr:nvCxnSpPr>
        <xdr:cNvPr id="285" name="直線コネクタ 284"/>
        <xdr:cNvCxnSpPr/>
      </xdr:nvCxnSpPr>
      <xdr:spPr>
        <a:xfrm flipV="1">
          <a:off x="2622550" y="12999176"/>
          <a:ext cx="80645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99968</xdr:rowOff>
    </xdr:from>
    <xdr:to>
      <xdr:col>10</xdr:col>
      <xdr:colOff>165100</xdr:colOff>
      <xdr:row>79</xdr:row>
      <xdr:rowOff>30118</xdr:rowOff>
    </xdr:to>
    <xdr:sp macro="" textlink="">
      <xdr:nvSpPr>
        <xdr:cNvPr id="286" name="楕円 285"/>
        <xdr:cNvSpPr/>
      </xdr:nvSpPr>
      <xdr:spPr>
        <a:xfrm>
          <a:off x="1778000" y="129777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134438</xdr:rowOff>
    </xdr:from>
    <xdr:to>
      <xdr:col>15</xdr:col>
      <xdr:colOff>50800</xdr:colOff>
      <xdr:row>78</xdr:row>
      <xdr:rowOff>150768</xdr:rowOff>
    </xdr:to>
    <xdr:cxnSp macro="">
      <xdr:nvCxnSpPr>
        <xdr:cNvPr id="287" name="直線コネクタ 286"/>
        <xdr:cNvCxnSpPr/>
      </xdr:nvCxnSpPr>
      <xdr:spPr>
        <a:xfrm flipV="1">
          <a:off x="1828800" y="13012238"/>
          <a:ext cx="79375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88" name="n_1aveValue【公営住宅】&#10;有形固定資産減価償却率"/>
        <xdr:cNvSpPr txBox="1"/>
      </xdr:nvSpPr>
      <xdr:spPr>
        <a:xfrm>
          <a:off x="3239144" y="13391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89" name="n_2aveValue【公営住宅】&#10;有形固定資産減価償却率"/>
        <xdr:cNvSpPr txBox="1"/>
      </xdr:nvSpPr>
      <xdr:spPr>
        <a:xfrm>
          <a:off x="2439044" y="13397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49003</xdr:rowOff>
    </xdr:from>
    <xdr:ext cx="405111" cy="259045"/>
    <xdr:sp macro="" textlink="">
      <xdr:nvSpPr>
        <xdr:cNvPr id="290" name="n_3aveValue【公営住宅】&#10;有形固定資産減価償却率"/>
        <xdr:cNvSpPr txBox="1"/>
      </xdr:nvSpPr>
      <xdr:spPr>
        <a:xfrm>
          <a:off x="1645294" y="13422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17253</xdr:rowOff>
    </xdr:from>
    <xdr:ext cx="405111" cy="259045"/>
    <xdr:sp macro="" textlink="">
      <xdr:nvSpPr>
        <xdr:cNvPr id="291" name="n_1mainValue【公営住宅】&#10;有形固定資産減価償却率"/>
        <xdr:cNvSpPr txBox="1"/>
      </xdr:nvSpPr>
      <xdr:spPr>
        <a:xfrm>
          <a:off x="3239144" y="12729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30315</xdr:rowOff>
    </xdr:from>
    <xdr:ext cx="405111" cy="259045"/>
    <xdr:sp macro="" textlink="">
      <xdr:nvSpPr>
        <xdr:cNvPr id="292" name="n_2mainValue【公営住宅】&#10;有形固定資産減価償却率"/>
        <xdr:cNvSpPr txBox="1"/>
      </xdr:nvSpPr>
      <xdr:spPr>
        <a:xfrm>
          <a:off x="2439044" y="1274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46645</xdr:rowOff>
    </xdr:from>
    <xdr:ext cx="405111" cy="259045"/>
    <xdr:sp macro="" textlink="">
      <xdr:nvSpPr>
        <xdr:cNvPr id="293" name="n_3mainValue【公営住宅】&#10;有形固定資産減価償却率"/>
        <xdr:cNvSpPr txBox="1"/>
      </xdr:nvSpPr>
      <xdr:spPr>
        <a:xfrm>
          <a:off x="1645294" y="12759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9429115" y="12948665"/>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9467850" y="1431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9359900" y="14307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9467850" y="1273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9359900" y="129486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22" name="【公営住宅】&#10;一人当たり面積平均値テキスト"/>
        <xdr:cNvSpPr txBox="1"/>
      </xdr:nvSpPr>
      <xdr:spPr>
        <a:xfrm>
          <a:off x="9467850" y="1385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9398000" y="138717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8636000" y="1386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7842250" y="138793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6" name="フローチャート: 判断 325"/>
        <xdr:cNvSpPr/>
      </xdr:nvSpPr>
      <xdr:spPr>
        <a:xfrm>
          <a:off x="7029450" y="13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118363</xdr:rowOff>
    </xdr:from>
    <xdr:to>
      <xdr:col>55</xdr:col>
      <xdr:colOff>50800</xdr:colOff>
      <xdr:row>83</xdr:row>
      <xdr:rowOff>48513</xdr:rowOff>
    </xdr:to>
    <xdr:sp macro="" textlink="">
      <xdr:nvSpPr>
        <xdr:cNvPr id="332" name="楕円 331"/>
        <xdr:cNvSpPr/>
      </xdr:nvSpPr>
      <xdr:spPr>
        <a:xfrm>
          <a:off x="9398000" y="136565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141240</xdr:rowOff>
    </xdr:from>
    <xdr:ext cx="469744" cy="259045"/>
    <xdr:sp macro="" textlink="">
      <xdr:nvSpPr>
        <xdr:cNvPr id="333" name="【公営住宅】&#10;一人当たり面積該当値テキスト"/>
        <xdr:cNvSpPr txBox="1"/>
      </xdr:nvSpPr>
      <xdr:spPr>
        <a:xfrm>
          <a:off x="9467850" y="135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111506</xdr:rowOff>
    </xdr:from>
    <xdr:to>
      <xdr:col>50</xdr:col>
      <xdr:colOff>165100</xdr:colOff>
      <xdr:row>83</xdr:row>
      <xdr:rowOff>41656</xdr:rowOff>
    </xdr:to>
    <xdr:sp macro="" textlink="">
      <xdr:nvSpPr>
        <xdr:cNvPr id="334" name="楕円 333"/>
        <xdr:cNvSpPr/>
      </xdr:nvSpPr>
      <xdr:spPr>
        <a:xfrm>
          <a:off x="8636000" y="136497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162306</xdr:rowOff>
    </xdr:from>
    <xdr:to>
      <xdr:col>55</xdr:col>
      <xdr:colOff>0</xdr:colOff>
      <xdr:row>82</xdr:row>
      <xdr:rowOff>169163</xdr:rowOff>
    </xdr:to>
    <xdr:cxnSp macro="">
      <xdr:nvCxnSpPr>
        <xdr:cNvPr id="335" name="直線コネクタ 334"/>
        <xdr:cNvCxnSpPr/>
      </xdr:nvCxnSpPr>
      <xdr:spPr>
        <a:xfrm>
          <a:off x="8686800" y="13700506"/>
          <a:ext cx="74295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116839</xdr:rowOff>
    </xdr:from>
    <xdr:to>
      <xdr:col>46</xdr:col>
      <xdr:colOff>38100</xdr:colOff>
      <xdr:row>83</xdr:row>
      <xdr:rowOff>46989</xdr:rowOff>
    </xdr:to>
    <xdr:sp macro="" textlink="">
      <xdr:nvSpPr>
        <xdr:cNvPr id="336" name="楕円 335"/>
        <xdr:cNvSpPr/>
      </xdr:nvSpPr>
      <xdr:spPr>
        <a:xfrm>
          <a:off x="7842250" y="136550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162306</xdr:rowOff>
    </xdr:from>
    <xdr:to>
      <xdr:col>50</xdr:col>
      <xdr:colOff>114300</xdr:colOff>
      <xdr:row>82</xdr:row>
      <xdr:rowOff>167639</xdr:rowOff>
    </xdr:to>
    <xdr:cxnSp macro="">
      <xdr:nvCxnSpPr>
        <xdr:cNvPr id="337" name="直線コネクタ 336"/>
        <xdr:cNvCxnSpPr/>
      </xdr:nvCxnSpPr>
      <xdr:spPr>
        <a:xfrm flipV="1">
          <a:off x="7886700" y="13700506"/>
          <a:ext cx="8001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122937</xdr:rowOff>
    </xdr:from>
    <xdr:to>
      <xdr:col>41</xdr:col>
      <xdr:colOff>101600</xdr:colOff>
      <xdr:row>83</xdr:row>
      <xdr:rowOff>53087</xdr:rowOff>
    </xdr:to>
    <xdr:sp macro="" textlink="">
      <xdr:nvSpPr>
        <xdr:cNvPr id="338" name="楕円 337"/>
        <xdr:cNvSpPr/>
      </xdr:nvSpPr>
      <xdr:spPr>
        <a:xfrm>
          <a:off x="7029450" y="136611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167639</xdr:rowOff>
    </xdr:from>
    <xdr:to>
      <xdr:col>45</xdr:col>
      <xdr:colOff>177800</xdr:colOff>
      <xdr:row>83</xdr:row>
      <xdr:rowOff>2287</xdr:rowOff>
    </xdr:to>
    <xdr:cxnSp macro="">
      <xdr:nvCxnSpPr>
        <xdr:cNvPr id="339" name="直線コネクタ 338"/>
        <xdr:cNvCxnSpPr/>
      </xdr:nvCxnSpPr>
      <xdr:spPr>
        <a:xfrm flipV="1">
          <a:off x="7080250" y="1370583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40" name="n_1aveValue【公営住宅】&#10;一人当たり面積"/>
        <xdr:cNvSpPr txBox="1"/>
      </xdr:nvSpPr>
      <xdr:spPr>
        <a:xfrm>
          <a:off x="8458277" y="1396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41" name="n_2aveValue【公営住宅】&#10;一人当たり面積"/>
        <xdr:cNvSpPr txBox="1"/>
      </xdr:nvSpPr>
      <xdr:spPr>
        <a:xfrm>
          <a:off x="7677227" y="1397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101364</xdr:rowOff>
    </xdr:from>
    <xdr:ext cx="469744" cy="259045"/>
    <xdr:sp macro="" textlink="">
      <xdr:nvSpPr>
        <xdr:cNvPr id="342" name="n_3aveValue【公営住宅】&#10;一人当たり面積"/>
        <xdr:cNvSpPr txBox="1"/>
      </xdr:nvSpPr>
      <xdr:spPr>
        <a:xfrm>
          <a:off x="6864427" y="1396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58183</xdr:rowOff>
    </xdr:from>
    <xdr:ext cx="469744" cy="259045"/>
    <xdr:sp macro="" textlink="">
      <xdr:nvSpPr>
        <xdr:cNvPr id="343" name="n_1mainValue【公営住宅】&#10;一人当たり面積"/>
        <xdr:cNvSpPr txBox="1"/>
      </xdr:nvSpPr>
      <xdr:spPr>
        <a:xfrm>
          <a:off x="8458277" y="134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63516</xdr:rowOff>
    </xdr:from>
    <xdr:ext cx="469744" cy="259045"/>
    <xdr:sp macro="" textlink="">
      <xdr:nvSpPr>
        <xdr:cNvPr id="344" name="n_2mainValue【公営住宅】&#10;一人当たり面積"/>
        <xdr:cNvSpPr txBox="1"/>
      </xdr:nvSpPr>
      <xdr:spPr>
        <a:xfrm>
          <a:off x="7677227" y="1343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69614</xdr:rowOff>
    </xdr:from>
    <xdr:ext cx="469744" cy="259045"/>
    <xdr:sp macro="" textlink="">
      <xdr:nvSpPr>
        <xdr:cNvPr id="345" name="n_3mainValue【公営住宅】&#10;一人当たり面積"/>
        <xdr:cNvSpPr txBox="1"/>
      </xdr:nvSpPr>
      <xdr:spPr>
        <a:xfrm>
          <a:off x="6864427" y="1344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xdr:cNvSpPr txBox="1"/>
      </xdr:nvSpPr>
      <xdr:spPr>
        <a:xfrm>
          <a:off x="384961" y="18209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6858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xdr:cNvSpPr txBox="1"/>
      </xdr:nvSpPr>
      <xdr:spPr>
        <a:xfrm>
          <a:off x="339891" y="1784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6858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398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6858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398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6858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398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6858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xdr:cNvSpPr txBox="1"/>
      </xdr:nvSpPr>
      <xdr:spPr>
        <a:xfrm>
          <a:off x="2757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135255</xdr:rowOff>
    </xdr:from>
    <xdr:to>
      <xdr:col>24</xdr:col>
      <xdr:colOff>62865</xdr:colOff>
      <xdr:row>107</xdr:row>
      <xdr:rowOff>60961</xdr:rowOff>
    </xdr:to>
    <xdr:cxnSp macro="">
      <xdr:nvCxnSpPr>
        <xdr:cNvPr id="370" name="直線コネクタ 369"/>
        <xdr:cNvCxnSpPr/>
      </xdr:nvCxnSpPr>
      <xdr:spPr>
        <a:xfrm flipV="1">
          <a:off x="4177665" y="16645255"/>
          <a:ext cx="0" cy="108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64788</xdr:rowOff>
    </xdr:from>
    <xdr:ext cx="405111" cy="259045"/>
    <xdr:sp macro="" textlink="">
      <xdr:nvSpPr>
        <xdr:cNvPr id="371" name="【港湾・漁港】&#10;有形固定資産減価償却率最小値テキスト"/>
        <xdr:cNvSpPr txBox="1"/>
      </xdr:nvSpPr>
      <xdr:spPr>
        <a:xfrm>
          <a:off x="4216400"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60961</xdr:rowOff>
    </xdr:from>
    <xdr:to>
      <xdr:col>24</xdr:col>
      <xdr:colOff>152400</xdr:colOff>
      <xdr:row>107</xdr:row>
      <xdr:rowOff>60961</xdr:rowOff>
    </xdr:to>
    <xdr:cxnSp macro="">
      <xdr:nvCxnSpPr>
        <xdr:cNvPr id="372" name="直線コネクタ 371"/>
        <xdr:cNvCxnSpPr/>
      </xdr:nvCxnSpPr>
      <xdr:spPr>
        <a:xfrm>
          <a:off x="4108450" y="177266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81932</xdr:rowOff>
    </xdr:from>
    <xdr:ext cx="405111" cy="259045"/>
    <xdr:sp macro="" textlink="">
      <xdr:nvSpPr>
        <xdr:cNvPr id="373" name="【港湾・漁港】&#10;有形固定資産減価償却率最大値テキスト"/>
        <xdr:cNvSpPr txBox="1"/>
      </xdr:nvSpPr>
      <xdr:spPr>
        <a:xfrm>
          <a:off x="4216400" y="16426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135255</xdr:rowOff>
    </xdr:from>
    <xdr:to>
      <xdr:col>24</xdr:col>
      <xdr:colOff>152400</xdr:colOff>
      <xdr:row>100</xdr:row>
      <xdr:rowOff>135255</xdr:rowOff>
    </xdr:to>
    <xdr:cxnSp macro="">
      <xdr:nvCxnSpPr>
        <xdr:cNvPr id="374" name="直線コネクタ 373"/>
        <xdr:cNvCxnSpPr/>
      </xdr:nvCxnSpPr>
      <xdr:spPr>
        <a:xfrm>
          <a:off x="4108450" y="16645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85741</xdr:rowOff>
    </xdr:from>
    <xdr:ext cx="405111" cy="259045"/>
    <xdr:sp macro="" textlink="">
      <xdr:nvSpPr>
        <xdr:cNvPr id="375" name="【港湾・漁港】&#10;有形固定資産減価償却率平均値テキスト"/>
        <xdr:cNvSpPr txBox="1"/>
      </xdr:nvSpPr>
      <xdr:spPr>
        <a:xfrm>
          <a:off x="4216400" y="17091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376" name="フローチャート: 判断 375"/>
        <xdr:cNvSpPr/>
      </xdr:nvSpPr>
      <xdr:spPr>
        <a:xfrm>
          <a:off x="4127500" y="171126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164464</xdr:rowOff>
    </xdr:from>
    <xdr:to>
      <xdr:col>20</xdr:col>
      <xdr:colOff>38100</xdr:colOff>
      <xdr:row>104</xdr:row>
      <xdr:rowOff>94614</xdr:rowOff>
    </xdr:to>
    <xdr:sp macro="" textlink="">
      <xdr:nvSpPr>
        <xdr:cNvPr id="377" name="フローチャート: 判断 376"/>
        <xdr:cNvSpPr/>
      </xdr:nvSpPr>
      <xdr:spPr>
        <a:xfrm>
          <a:off x="3384550" y="171697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78" name="フローチャート: 判断 377"/>
        <xdr:cNvSpPr/>
      </xdr:nvSpPr>
      <xdr:spPr>
        <a:xfrm>
          <a:off x="2571750" y="1723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168275</xdr:rowOff>
    </xdr:from>
    <xdr:to>
      <xdr:col>10</xdr:col>
      <xdr:colOff>165100</xdr:colOff>
      <xdr:row>104</xdr:row>
      <xdr:rowOff>98425</xdr:rowOff>
    </xdr:to>
    <xdr:sp macro="" textlink="">
      <xdr:nvSpPr>
        <xdr:cNvPr id="379" name="フローチャート: 判断 378"/>
        <xdr:cNvSpPr/>
      </xdr:nvSpPr>
      <xdr:spPr>
        <a:xfrm>
          <a:off x="1778000" y="1716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46355</xdr:rowOff>
    </xdr:from>
    <xdr:to>
      <xdr:col>24</xdr:col>
      <xdr:colOff>114300</xdr:colOff>
      <xdr:row>102</xdr:row>
      <xdr:rowOff>147955</xdr:rowOff>
    </xdr:to>
    <xdr:sp macro="" textlink="">
      <xdr:nvSpPr>
        <xdr:cNvPr id="385" name="楕円 384"/>
        <xdr:cNvSpPr/>
      </xdr:nvSpPr>
      <xdr:spPr>
        <a:xfrm>
          <a:off x="4127500" y="168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69232</xdr:rowOff>
    </xdr:from>
    <xdr:ext cx="405111" cy="259045"/>
    <xdr:sp macro="" textlink="">
      <xdr:nvSpPr>
        <xdr:cNvPr id="386" name="【港湾・漁港】&#10;有形固定資産減価償却率該当値テキスト"/>
        <xdr:cNvSpPr txBox="1"/>
      </xdr:nvSpPr>
      <xdr:spPr>
        <a:xfrm>
          <a:off x="4216400" y="1674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52070</xdr:rowOff>
    </xdr:from>
    <xdr:to>
      <xdr:col>20</xdr:col>
      <xdr:colOff>38100</xdr:colOff>
      <xdr:row>102</xdr:row>
      <xdr:rowOff>153670</xdr:rowOff>
    </xdr:to>
    <xdr:sp macro="" textlink="">
      <xdr:nvSpPr>
        <xdr:cNvPr id="387" name="楕円 386"/>
        <xdr:cNvSpPr/>
      </xdr:nvSpPr>
      <xdr:spPr>
        <a:xfrm>
          <a:off x="3384550" y="168922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97155</xdr:rowOff>
    </xdr:from>
    <xdr:to>
      <xdr:col>24</xdr:col>
      <xdr:colOff>63500</xdr:colOff>
      <xdr:row>102</xdr:row>
      <xdr:rowOff>102870</xdr:rowOff>
    </xdr:to>
    <xdr:cxnSp macro="">
      <xdr:nvCxnSpPr>
        <xdr:cNvPr id="388" name="直線コネクタ 387"/>
        <xdr:cNvCxnSpPr/>
      </xdr:nvCxnSpPr>
      <xdr:spPr>
        <a:xfrm flipV="1">
          <a:off x="3429000" y="16937355"/>
          <a:ext cx="7493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78739</xdr:rowOff>
    </xdr:from>
    <xdr:to>
      <xdr:col>15</xdr:col>
      <xdr:colOff>101600</xdr:colOff>
      <xdr:row>103</xdr:row>
      <xdr:rowOff>8889</xdr:rowOff>
    </xdr:to>
    <xdr:sp macro="" textlink="">
      <xdr:nvSpPr>
        <xdr:cNvPr id="389" name="楕円 388"/>
        <xdr:cNvSpPr/>
      </xdr:nvSpPr>
      <xdr:spPr>
        <a:xfrm>
          <a:off x="2571750" y="169189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102870</xdr:rowOff>
    </xdr:from>
    <xdr:to>
      <xdr:col>19</xdr:col>
      <xdr:colOff>177800</xdr:colOff>
      <xdr:row>102</xdr:row>
      <xdr:rowOff>129539</xdr:rowOff>
    </xdr:to>
    <xdr:cxnSp macro="">
      <xdr:nvCxnSpPr>
        <xdr:cNvPr id="390" name="直線コネクタ 389"/>
        <xdr:cNvCxnSpPr/>
      </xdr:nvCxnSpPr>
      <xdr:spPr>
        <a:xfrm flipV="1">
          <a:off x="2622550" y="16943070"/>
          <a:ext cx="80645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101600</xdr:rowOff>
    </xdr:from>
    <xdr:to>
      <xdr:col>10</xdr:col>
      <xdr:colOff>165100</xdr:colOff>
      <xdr:row>103</xdr:row>
      <xdr:rowOff>31750</xdr:rowOff>
    </xdr:to>
    <xdr:sp macro="" textlink="">
      <xdr:nvSpPr>
        <xdr:cNvPr id="391" name="楕円 390"/>
        <xdr:cNvSpPr/>
      </xdr:nvSpPr>
      <xdr:spPr>
        <a:xfrm>
          <a:off x="1778000" y="16941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129539</xdr:rowOff>
    </xdr:from>
    <xdr:to>
      <xdr:col>15</xdr:col>
      <xdr:colOff>50800</xdr:colOff>
      <xdr:row>102</xdr:row>
      <xdr:rowOff>152400</xdr:rowOff>
    </xdr:to>
    <xdr:cxnSp macro="">
      <xdr:nvCxnSpPr>
        <xdr:cNvPr id="392" name="直線コネクタ 391"/>
        <xdr:cNvCxnSpPr/>
      </xdr:nvCxnSpPr>
      <xdr:spPr>
        <a:xfrm flipV="1">
          <a:off x="1828800" y="16969739"/>
          <a:ext cx="7937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85741</xdr:rowOff>
    </xdr:from>
    <xdr:ext cx="405111" cy="259045"/>
    <xdr:sp macro="" textlink="">
      <xdr:nvSpPr>
        <xdr:cNvPr id="393" name="n_1aveValue【港湾・漁港】&#10;有形固定資産減価償却率"/>
        <xdr:cNvSpPr txBox="1"/>
      </xdr:nvSpPr>
      <xdr:spPr>
        <a:xfrm>
          <a:off x="3239144" y="172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394" name="n_2aveValue【港湾・漁港】&#10;有形固定資産減価償却率"/>
        <xdr:cNvSpPr txBox="1"/>
      </xdr:nvSpPr>
      <xdr:spPr>
        <a:xfrm>
          <a:off x="24390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89552</xdr:rowOff>
    </xdr:from>
    <xdr:ext cx="405111" cy="259045"/>
    <xdr:sp macro="" textlink="">
      <xdr:nvSpPr>
        <xdr:cNvPr id="395" name="n_3aveValue【港湾・漁港】&#10;有形固定資産減価償却率"/>
        <xdr:cNvSpPr txBox="1"/>
      </xdr:nvSpPr>
      <xdr:spPr>
        <a:xfrm>
          <a:off x="164529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170197</xdr:rowOff>
    </xdr:from>
    <xdr:ext cx="405111" cy="259045"/>
    <xdr:sp macro="" textlink="">
      <xdr:nvSpPr>
        <xdr:cNvPr id="396" name="n_1mainValue【港湾・漁港】&#10;有形固定資産減価償却率"/>
        <xdr:cNvSpPr txBox="1"/>
      </xdr:nvSpPr>
      <xdr:spPr>
        <a:xfrm>
          <a:off x="3239144" y="1667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25416</xdr:rowOff>
    </xdr:from>
    <xdr:ext cx="405111" cy="259045"/>
    <xdr:sp macro="" textlink="">
      <xdr:nvSpPr>
        <xdr:cNvPr id="397" name="n_2mainValue【港湾・漁港】&#10;有形固定資産減価償却率"/>
        <xdr:cNvSpPr txBox="1"/>
      </xdr:nvSpPr>
      <xdr:spPr>
        <a:xfrm>
          <a:off x="2439044" y="1670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48277</xdr:rowOff>
    </xdr:from>
    <xdr:ext cx="405111" cy="259045"/>
    <xdr:sp macro="" textlink="">
      <xdr:nvSpPr>
        <xdr:cNvPr id="398" name="n_3mainValue【港湾・漁港】&#10;有形固定資産減価償却率"/>
        <xdr:cNvSpPr txBox="1"/>
      </xdr:nvSpPr>
      <xdr:spPr>
        <a:xfrm>
          <a:off x="1645294" y="1672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xdr:cNvCxnSpPr/>
      </xdr:nvCxnSpPr>
      <xdr:spPr>
        <a:xfrm>
          <a:off x="5956300" y="1798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0" name="テキスト ボックス 409"/>
        <xdr:cNvSpPr txBox="1"/>
      </xdr:nvSpPr>
      <xdr:spPr>
        <a:xfrm>
          <a:off x="5726564" y="17840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xdr:cNvCxnSpPr/>
      </xdr:nvCxnSpPr>
      <xdr:spPr>
        <a:xfrm>
          <a:off x="5956300" y="1761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12" name="テキスト ボックス 411"/>
        <xdr:cNvSpPr txBox="1"/>
      </xdr:nvSpPr>
      <xdr:spPr>
        <a:xfrm>
          <a:off x="5418031" y="1747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5956300" y="17246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4" name="テキスト ボックス 413"/>
        <xdr:cNvSpPr txBox="1"/>
      </xdr:nvSpPr>
      <xdr:spPr>
        <a:xfrm>
          <a:off x="5418031" y="17110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xdr:cNvCxnSpPr/>
      </xdr:nvCxnSpPr>
      <xdr:spPr>
        <a:xfrm>
          <a:off x="5956300" y="16878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6" name="テキスト ボックス 415"/>
        <xdr:cNvSpPr txBox="1"/>
      </xdr:nvSpPr>
      <xdr:spPr>
        <a:xfrm>
          <a:off x="5418031" y="16742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xdr:cNvCxnSpPr/>
      </xdr:nvCxnSpPr>
      <xdr:spPr>
        <a:xfrm>
          <a:off x="5956300" y="1651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18" name="テキスト ボックス 417"/>
        <xdr:cNvSpPr txBox="1"/>
      </xdr:nvSpPr>
      <xdr:spPr>
        <a:xfrm>
          <a:off x="5327878" y="163741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0" name="テキスト ボックス 419"/>
        <xdr:cNvSpPr txBox="1"/>
      </xdr:nvSpPr>
      <xdr:spPr>
        <a:xfrm>
          <a:off x="5327878" y="16012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144802</xdr:rowOff>
    </xdr:from>
    <xdr:to>
      <xdr:col>54</xdr:col>
      <xdr:colOff>189865</xdr:colOff>
      <xdr:row>108</xdr:row>
      <xdr:rowOff>151659</xdr:rowOff>
    </xdr:to>
    <xdr:cxnSp macro="">
      <xdr:nvCxnSpPr>
        <xdr:cNvPr id="422" name="直線コネクタ 421"/>
        <xdr:cNvCxnSpPr/>
      </xdr:nvCxnSpPr>
      <xdr:spPr>
        <a:xfrm flipV="1">
          <a:off x="9429115" y="16654802"/>
          <a:ext cx="0" cy="132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155486</xdr:rowOff>
    </xdr:from>
    <xdr:ext cx="378565" cy="259045"/>
    <xdr:sp macro="" textlink="">
      <xdr:nvSpPr>
        <xdr:cNvPr id="423" name="【港湾・漁港】&#10;一人当たり有形固定資産（償却資産）額最小値テキスト"/>
        <xdr:cNvSpPr txBox="1"/>
      </xdr:nvSpPr>
      <xdr:spPr>
        <a:xfrm>
          <a:off x="9467850" y="17986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151659</xdr:rowOff>
    </xdr:from>
    <xdr:to>
      <xdr:col>55</xdr:col>
      <xdr:colOff>88900</xdr:colOff>
      <xdr:row>108</xdr:row>
      <xdr:rowOff>151659</xdr:rowOff>
    </xdr:to>
    <xdr:cxnSp macro="">
      <xdr:nvCxnSpPr>
        <xdr:cNvPr id="424" name="直線コネクタ 423"/>
        <xdr:cNvCxnSpPr/>
      </xdr:nvCxnSpPr>
      <xdr:spPr>
        <a:xfrm>
          <a:off x="9359900" y="179824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91479</xdr:rowOff>
    </xdr:from>
    <xdr:ext cx="690189" cy="259045"/>
    <xdr:sp macro="" textlink="">
      <xdr:nvSpPr>
        <xdr:cNvPr id="425" name="【港湾・漁港】&#10;一人当たり有形固定資産（償却資産）額最大値テキスト"/>
        <xdr:cNvSpPr txBox="1"/>
      </xdr:nvSpPr>
      <xdr:spPr>
        <a:xfrm>
          <a:off x="9467850" y="16436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144802</xdr:rowOff>
    </xdr:from>
    <xdr:to>
      <xdr:col>55</xdr:col>
      <xdr:colOff>88900</xdr:colOff>
      <xdr:row>100</xdr:row>
      <xdr:rowOff>144802</xdr:rowOff>
    </xdr:to>
    <xdr:cxnSp macro="">
      <xdr:nvCxnSpPr>
        <xdr:cNvPr id="426" name="直線コネクタ 425"/>
        <xdr:cNvCxnSpPr/>
      </xdr:nvCxnSpPr>
      <xdr:spPr>
        <a:xfrm>
          <a:off x="9359900" y="166548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108531</xdr:rowOff>
    </xdr:from>
    <xdr:ext cx="599010" cy="259045"/>
    <xdr:sp macro="" textlink="">
      <xdr:nvSpPr>
        <xdr:cNvPr id="427" name="【港湾・漁港】&#10;一人当たり有形固定資産（償却資産）額平均値テキスト"/>
        <xdr:cNvSpPr txBox="1"/>
      </xdr:nvSpPr>
      <xdr:spPr>
        <a:xfrm>
          <a:off x="9467850" y="17774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130104</xdr:rowOff>
    </xdr:from>
    <xdr:to>
      <xdr:col>55</xdr:col>
      <xdr:colOff>50800</xdr:colOff>
      <xdr:row>108</xdr:row>
      <xdr:rowOff>60254</xdr:rowOff>
    </xdr:to>
    <xdr:sp macro="" textlink="">
      <xdr:nvSpPr>
        <xdr:cNvPr id="428" name="フローチャート: 判断 427"/>
        <xdr:cNvSpPr/>
      </xdr:nvSpPr>
      <xdr:spPr>
        <a:xfrm>
          <a:off x="9398000" y="177958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122668</xdr:rowOff>
    </xdr:from>
    <xdr:to>
      <xdr:col>50</xdr:col>
      <xdr:colOff>165100</xdr:colOff>
      <xdr:row>108</xdr:row>
      <xdr:rowOff>52818</xdr:rowOff>
    </xdr:to>
    <xdr:sp macro="" textlink="">
      <xdr:nvSpPr>
        <xdr:cNvPr id="429" name="フローチャート: 判断 428"/>
        <xdr:cNvSpPr/>
      </xdr:nvSpPr>
      <xdr:spPr>
        <a:xfrm>
          <a:off x="8636000" y="177883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118086</xdr:rowOff>
    </xdr:from>
    <xdr:to>
      <xdr:col>46</xdr:col>
      <xdr:colOff>38100</xdr:colOff>
      <xdr:row>108</xdr:row>
      <xdr:rowOff>48236</xdr:rowOff>
    </xdr:to>
    <xdr:sp macro="" textlink="">
      <xdr:nvSpPr>
        <xdr:cNvPr id="430" name="フローチャート: 判断 429"/>
        <xdr:cNvSpPr/>
      </xdr:nvSpPr>
      <xdr:spPr>
        <a:xfrm>
          <a:off x="7842250" y="177837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93890</xdr:rowOff>
    </xdr:from>
    <xdr:to>
      <xdr:col>41</xdr:col>
      <xdr:colOff>101600</xdr:colOff>
      <xdr:row>108</xdr:row>
      <xdr:rowOff>24040</xdr:rowOff>
    </xdr:to>
    <xdr:sp macro="" textlink="">
      <xdr:nvSpPr>
        <xdr:cNvPr id="431" name="フローチャート: 判断 430"/>
        <xdr:cNvSpPr/>
      </xdr:nvSpPr>
      <xdr:spPr>
        <a:xfrm>
          <a:off x="7029450" y="17759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94002</xdr:rowOff>
    </xdr:from>
    <xdr:to>
      <xdr:col>55</xdr:col>
      <xdr:colOff>50800</xdr:colOff>
      <xdr:row>101</xdr:row>
      <xdr:rowOff>24152</xdr:rowOff>
    </xdr:to>
    <xdr:sp macro="" textlink="">
      <xdr:nvSpPr>
        <xdr:cNvPr id="437" name="楕円 436"/>
        <xdr:cNvSpPr/>
      </xdr:nvSpPr>
      <xdr:spPr>
        <a:xfrm>
          <a:off x="9398000" y="166040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47029</xdr:rowOff>
    </xdr:from>
    <xdr:ext cx="690189" cy="259045"/>
    <xdr:sp macro="" textlink="">
      <xdr:nvSpPr>
        <xdr:cNvPr id="438" name="【港湾・漁港】&#10;一人当たり有形固定資産（償却資産）額該当値テキスト"/>
        <xdr:cNvSpPr txBox="1"/>
      </xdr:nvSpPr>
      <xdr:spPr>
        <a:xfrm>
          <a:off x="9467850" y="16557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131462</xdr:rowOff>
    </xdr:from>
    <xdr:to>
      <xdr:col>50</xdr:col>
      <xdr:colOff>165100</xdr:colOff>
      <xdr:row>101</xdr:row>
      <xdr:rowOff>61612</xdr:rowOff>
    </xdr:to>
    <xdr:sp macro="" textlink="">
      <xdr:nvSpPr>
        <xdr:cNvPr id="439" name="楕円 438"/>
        <xdr:cNvSpPr/>
      </xdr:nvSpPr>
      <xdr:spPr>
        <a:xfrm>
          <a:off x="8636000" y="166414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144802</xdr:rowOff>
    </xdr:from>
    <xdr:to>
      <xdr:col>55</xdr:col>
      <xdr:colOff>0</xdr:colOff>
      <xdr:row>101</xdr:row>
      <xdr:rowOff>10812</xdr:rowOff>
    </xdr:to>
    <xdr:cxnSp macro="">
      <xdr:nvCxnSpPr>
        <xdr:cNvPr id="440" name="直線コネクタ 439"/>
        <xdr:cNvCxnSpPr/>
      </xdr:nvCxnSpPr>
      <xdr:spPr>
        <a:xfrm flipV="1">
          <a:off x="8686800" y="16654802"/>
          <a:ext cx="742950" cy="3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144543</xdr:rowOff>
    </xdr:from>
    <xdr:to>
      <xdr:col>46</xdr:col>
      <xdr:colOff>38100</xdr:colOff>
      <xdr:row>101</xdr:row>
      <xdr:rowOff>74693</xdr:rowOff>
    </xdr:to>
    <xdr:sp macro="" textlink="">
      <xdr:nvSpPr>
        <xdr:cNvPr id="441" name="楕円 440"/>
        <xdr:cNvSpPr/>
      </xdr:nvSpPr>
      <xdr:spPr>
        <a:xfrm>
          <a:off x="7842250" y="166545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10812</xdr:rowOff>
    </xdr:from>
    <xdr:to>
      <xdr:col>50</xdr:col>
      <xdr:colOff>114300</xdr:colOff>
      <xdr:row>101</xdr:row>
      <xdr:rowOff>23893</xdr:rowOff>
    </xdr:to>
    <xdr:cxnSp macro="">
      <xdr:nvCxnSpPr>
        <xdr:cNvPr id="442" name="直線コネクタ 441"/>
        <xdr:cNvCxnSpPr/>
      </xdr:nvCxnSpPr>
      <xdr:spPr>
        <a:xfrm flipV="1">
          <a:off x="7886700" y="16685912"/>
          <a:ext cx="8001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165923</xdr:rowOff>
    </xdr:from>
    <xdr:to>
      <xdr:col>41</xdr:col>
      <xdr:colOff>101600</xdr:colOff>
      <xdr:row>101</xdr:row>
      <xdr:rowOff>96073</xdr:rowOff>
    </xdr:to>
    <xdr:sp macro="" textlink="">
      <xdr:nvSpPr>
        <xdr:cNvPr id="443" name="楕円 442"/>
        <xdr:cNvSpPr/>
      </xdr:nvSpPr>
      <xdr:spPr>
        <a:xfrm>
          <a:off x="7029450" y="166759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23893</xdr:rowOff>
    </xdr:from>
    <xdr:to>
      <xdr:col>45</xdr:col>
      <xdr:colOff>177800</xdr:colOff>
      <xdr:row>101</xdr:row>
      <xdr:rowOff>45273</xdr:rowOff>
    </xdr:to>
    <xdr:cxnSp macro="">
      <xdr:nvCxnSpPr>
        <xdr:cNvPr id="444" name="直線コネクタ 443"/>
        <xdr:cNvCxnSpPr/>
      </xdr:nvCxnSpPr>
      <xdr:spPr>
        <a:xfrm flipV="1">
          <a:off x="7080250" y="16698993"/>
          <a:ext cx="806450" cy="2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43945</xdr:rowOff>
    </xdr:from>
    <xdr:ext cx="599010" cy="259045"/>
    <xdr:sp macro="" textlink="">
      <xdr:nvSpPr>
        <xdr:cNvPr id="445" name="n_1aveValue【港湾・漁港】&#10;一人当たり有形固定資産（償却資産）額"/>
        <xdr:cNvSpPr txBox="1"/>
      </xdr:nvSpPr>
      <xdr:spPr>
        <a:xfrm>
          <a:off x="8399995" y="1787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39363</xdr:rowOff>
    </xdr:from>
    <xdr:ext cx="599010" cy="259045"/>
    <xdr:sp macro="" textlink="">
      <xdr:nvSpPr>
        <xdr:cNvPr id="446" name="n_2aveValue【港湾・漁港】&#10;一人当たり有形固定資産（償却資産）額"/>
        <xdr:cNvSpPr txBox="1"/>
      </xdr:nvSpPr>
      <xdr:spPr>
        <a:xfrm>
          <a:off x="7612595" y="1787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15167</xdr:rowOff>
    </xdr:from>
    <xdr:ext cx="599010" cy="259045"/>
    <xdr:sp macro="" textlink="">
      <xdr:nvSpPr>
        <xdr:cNvPr id="447" name="n_3aveValue【港湾・漁港】&#10;一人当たり有形固定資産（償却資産）額"/>
        <xdr:cNvSpPr txBox="1"/>
      </xdr:nvSpPr>
      <xdr:spPr>
        <a:xfrm>
          <a:off x="6818845" y="1784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78139</xdr:rowOff>
    </xdr:from>
    <xdr:ext cx="690189" cy="259045"/>
    <xdr:sp macro="" textlink="">
      <xdr:nvSpPr>
        <xdr:cNvPr id="448" name="n_1mainValue【港湾・漁港】&#10;一人当たり有形固定資産（償却資産）額"/>
        <xdr:cNvSpPr txBox="1"/>
      </xdr:nvSpPr>
      <xdr:spPr>
        <a:xfrm>
          <a:off x="8367105" y="164230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91220</xdr:rowOff>
    </xdr:from>
    <xdr:ext cx="690189" cy="259045"/>
    <xdr:sp macro="" textlink="">
      <xdr:nvSpPr>
        <xdr:cNvPr id="449" name="n_2mainValue【港湾・漁港】&#10;一人当たり有形固定資産（償却資産）額"/>
        <xdr:cNvSpPr txBox="1"/>
      </xdr:nvSpPr>
      <xdr:spPr>
        <a:xfrm>
          <a:off x="7567005" y="164361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112600</xdr:rowOff>
    </xdr:from>
    <xdr:ext cx="690189" cy="259045"/>
    <xdr:sp macro="" textlink="">
      <xdr:nvSpPr>
        <xdr:cNvPr id="450" name="n_3mainValue【港湾・漁港】&#10;一人当たり有形固定資産（償却資産）額"/>
        <xdr:cNvSpPr txBox="1"/>
      </xdr:nvSpPr>
      <xdr:spPr>
        <a:xfrm>
          <a:off x="6773255" y="164575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1" name="テキスト ボックス 460"/>
        <xdr:cNvSpPr txBox="1"/>
      </xdr:nvSpPr>
      <xdr:spPr>
        <a:xfrm>
          <a:off x="1090691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3" name="テキスト ボックス 462"/>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1" name="テキスト ボックス 470"/>
        <xdr:cNvSpPr txBox="1"/>
      </xdr:nvSpPr>
      <xdr:spPr>
        <a:xfrm>
          <a:off x="107977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認定こども園・幼稚園・保育所】&#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475" name="直線コネクタ 474"/>
        <xdr:cNvCxnSpPr/>
      </xdr:nvCxnSpPr>
      <xdr:spPr>
        <a:xfrm flipV="1">
          <a:off x="14699614" y="55930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76" name="【認定こども園・幼稚園・保育所】&#10;有形固定資産減価償却率最小値テキスト"/>
        <xdr:cNvSpPr txBox="1"/>
      </xdr:nvSpPr>
      <xdr:spPr>
        <a:xfrm>
          <a:off x="1473835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77" name="直線コネクタ 476"/>
        <xdr:cNvCxnSpPr/>
      </xdr:nvCxnSpPr>
      <xdr:spPr>
        <a:xfrm>
          <a:off x="14611350" y="7018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78" name="【認定こども園・幼稚園・保育所】&#10;有形固定資産減価償却率最大値テキスト"/>
        <xdr:cNvSpPr txBox="1"/>
      </xdr:nvSpPr>
      <xdr:spPr>
        <a:xfrm>
          <a:off x="14738350" y="53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79" name="直線コネクタ 478"/>
        <xdr:cNvCxnSpPr/>
      </xdr:nvCxnSpPr>
      <xdr:spPr>
        <a:xfrm>
          <a:off x="14611350" y="5593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480" name="【認定こども園・幼稚園・保育所】&#10;有形固定資産減価償却率平均値テキスト"/>
        <xdr:cNvSpPr txBox="1"/>
      </xdr:nvSpPr>
      <xdr:spPr>
        <a:xfrm>
          <a:off x="14738350" y="6154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81" name="フローチャート: 判断 480"/>
        <xdr:cNvSpPr/>
      </xdr:nvSpPr>
      <xdr:spPr>
        <a:xfrm>
          <a:off x="14649450" y="61760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82" name="フローチャート: 判断 481"/>
        <xdr:cNvSpPr/>
      </xdr:nvSpPr>
      <xdr:spPr>
        <a:xfrm>
          <a:off x="13887450" y="61855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83" name="フローチャート: 判断 482"/>
        <xdr:cNvSpPr/>
      </xdr:nvSpPr>
      <xdr:spPr>
        <a:xfrm>
          <a:off x="13093700" y="6191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484" name="フローチャート: 判断 483"/>
        <xdr:cNvSpPr/>
      </xdr:nvSpPr>
      <xdr:spPr>
        <a:xfrm>
          <a:off x="12299950" y="63468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158750</xdr:rowOff>
    </xdr:from>
    <xdr:to>
      <xdr:col>85</xdr:col>
      <xdr:colOff>177800</xdr:colOff>
      <xdr:row>35</xdr:row>
      <xdr:rowOff>88900</xdr:rowOff>
    </xdr:to>
    <xdr:sp macro="" textlink="">
      <xdr:nvSpPr>
        <xdr:cNvPr id="490" name="楕円 489"/>
        <xdr:cNvSpPr/>
      </xdr:nvSpPr>
      <xdr:spPr>
        <a:xfrm>
          <a:off x="14649450" y="5772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10177</xdr:rowOff>
    </xdr:from>
    <xdr:ext cx="405111" cy="259045"/>
    <xdr:sp macro="" textlink="">
      <xdr:nvSpPr>
        <xdr:cNvPr id="491" name="【認定こども園・幼稚園・保育所】&#10;有形固定資産減価償却率該当値テキスト"/>
        <xdr:cNvSpPr txBox="1"/>
      </xdr:nvSpPr>
      <xdr:spPr>
        <a:xfrm>
          <a:off x="1473835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15875</xdr:rowOff>
    </xdr:from>
    <xdr:to>
      <xdr:col>81</xdr:col>
      <xdr:colOff>101600</xdr:colOff>
      <xdr:row>35</xdr:row>
      <xdr:rowOff>117475</xdr:rowOff>
    </xdr:to>
    <xdr:sp macro="" textlink="">
      <xdr:nvSpPr>
        <xdr:cNvPr id="492" name="楕円 491"/>
        <xdr:cNvSpPr/>
      </xdr:nvSpPr>
      <xdr:spPr>
        <a:xfrm>
          <a:off x="13887450" y="57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38100</xdr:rowOff>
    </xdr:from>
    <xdr:to>
      <xdr:col>85</xdr:col>
      <xdr:colOff>127000</xdr:colOff>
      <xdr:row>35</xdr:row>
      <xdr:rowOff>66675</xdr:rowOff>
    </xdr:to>
    <xdr:cxnSp macro="">
      <xdr:nvCxnSpPr>
        <xdr:cNvPr id="493" name="直線コネクタ 492"/>
        <xdr:cNvCxnSpPr/>
      </xdr:nvCxnSpPr>
      <xdr:spPr>
        <a:xfrm flipV="1">
          <a:off x="13938250" y="5816600"/>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44450</xdr:rowOff>
    </xdr:from>
    <xdr:to>
      <xdr:col>76</xdr:col>
      <xdr:colOff>165100</xdr:colOff>
      <xdr:row>35</xdr:row>
      <xdr:rowOff>146050</xdr:rowOff>
    </xdr:to>
    <xdr:sp macro="" textlink="">
      <xdr:nvSpPr>
        <xdr:cNvPr id="494" name="楕円 493"/>
        <xdr:cNvSpPr/>
      </xdr:nvSpPr>
      <xdr:spPr>
        <a:xfrm>
          <a:off x="13093700" y="58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66675</xdr:rowOff>
    </xdr:from>
    <xdr:to>
      <xdr:col>81</xdr:col>
      <xdr:colOff>50800</xdr:colOff>
      <xdr:row>35</xdr:row>
      <xdr:rowOff>95250</xdr:rowOff>
    </xdr:to>
    <xdr:cxnSp macro="">
      <xdr:nvCxnSpPr>
        <xdr:cNvPr id="495" name="直線コネクタ 494"/>
        <xdr:cNvCxnSpPr/>
      </xdr:nvCxnSpPr>
      <xdr:spPr>
        <a:xfrm flipV="1">
          <a:off x="13144500" y="5845175"/>
          <a:ext cx="7937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44450</xdr:rowOff>
    </xdr:from>
    <xdr:to>
      <xdr:col>72</xdr:col>
      <xdr:colOff>38100</xdr:colOff>
      <xdr:row>35</xdr:row>
      <xdr:rowOff>146050</xdr:rowOff>
    </xdr:to>
    <xdr:sp macro="" textlink="">
      <xdr:nvSpPr>
        <xdr:cNvPr id="496" name="楕円 495"/>
        <xdr:cNvSpPr/>
      </xdr:nvSpPr>
      <xdr:spPr>
        <a:xfrm>
          <a:off x="12299950" y="5822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95250</xdr:rowOff>
    </xdr:from>
    <xdr:to>
      <xdr:col>76</xdr:col>
      <xdr:colOff>114300</xdr:colOff>
      <xdr:row>35</xdr:row>
      <xdr:rowOff>95250</xdr:rowOff>
    </xdr:to>
    <xdr:cxnSp macro="">
      <xdr:nvCxnSpPr>
        <xdr:cNvPr id="497" name="直線コネクタ 496"/>
        <xdr:cNvCxnSpPr/>
      </xdr:nvCxnSpPr>
      <xdr:spPr>
        <a:xfrm>
          <a:off x="12344400" y="58737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98" name="n_1aveValue【認定こども園・幼稚園・保育所】&#10;有形固定資産減価償却率"/>
        <xdr:cNvSpPr txBox="1"/>
      </xdr:nvSpPr>
      <xdr:spPr>
        <a:xfrm>
          <a:off x="13742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99" name="n_2aveValue【認定こども園・幼稚園・保育所】&#10;有形固定資産減価償却率"/>
        <xdr:cNvSpPr txBox="1"/>
      </xdr:nvSpPr>
      <xdr:spPr>
        <a:xfrm>
          <a:off x="1296099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500" name="n_3aveValue【認定こども園・幼稚園・保育所】&#10;有形固定資産減価償却率"/>
        <xdr:cNvSpPr txBox="1"/>
      </xdr:nvSpPr>
      <xdr:spPr>
        <a:xfrm>
          <a:off x="12167244" y="643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134002</xdr:rowOff>
    </xdr:from>
    <xdr:ext cx="405111" cy="259045"/>
    <xdr:sp macro="" textlink="">
      <xdr:nvSpPr>
        <xdr:cNvPr id="501" name="n_1mainValue【認定こども園・幼稚園・保育所】&#10;有形固定資産減価償却率"/>
        <xdr:cNvSpPr txBox="1"/>
      </xdr:nvSpPr>
      <xdr:spPr>
        <a:xfrm>
          <a:off x="13742044"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162577</xdr:rowOff>
    </xdr:from>
    <xdr:ext cx="405111" cy="259045"/>
    <xdr:sp macro="" textlink="">
      <xdr:nvSpPr>
        <xdr:cNvPr id="502" name="n_2mainValue【認定こども園・幼稚園・保育所】&#10;有形固定資産減価償却率"/>
        <xdr:cNvSpPr txBox="1"/>
      </xdr:nvSpPr>
      <xdr:spPr>
        <a:xfrm>
          <a:off x="1296099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162577</xdr:rowOff>
    </xdr:from>
    <xdr:ext cx="405111" cy="259045"/>
    <xdr:sp macro="" textlink="">
      <xdr:nvSpPr>
        <xdr:cNvPr id="503" name="n_3mainValue【認定こども園・幼稚園・保育所】&#10;有形固定資産減価償却率"/>
        <xdr:cNvSpPr txBox="1"/>
      </xdr:nvSpPr>
      <xdr:spPr>
        <a:xfrm>
          <a:off x="121672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5" name="テキスト ボックス 514"/>
        <xdr:cNvSpPr txBox="1"/>
      </xdr:nvSpPr>
      <xdr:spPr>
        <a:xfrm>
          <a:off x="1604917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7" name="テキスト ボックス 516"/>
        <xdr:cNvSpPr txBox="1"/>
      </xdr:nvSpPr>
      <xdr:spPr>
        <a:xfrm>
          <a:off x="1604917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9" name="テキスト ボックス 518"/>
        <xdr:cNvSpPr txBox="1"/>
      </xdr:nvSpPr>
      <xdr:spPr>
        <a:xfrm>
          <a:off x="1604917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1" name="テキスト ボックス 520"/>
        <xdr:cNvSpPr txBox="1"/>
      </xdr:nvSpPr>
      <xdr:spPr>
        <a:xfrm>
          <a:off x="1604917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3" name="テキスト ボックス 522"/>
        <xdr:cNvSpPr txBox="1"/>
      </xdr:nvSpPr>
      <xdr:spPr>
        <a:xfrm>
          <a:off x="160491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5" name="テキスト ボックス 524"/>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認定こども園・幼稚園・保育所】&#10;一人当たり面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527" name="直線コネクタ 526"/>
        <xdr:cNvCxnSpPr/>
      </xdr:nvCxnSpPr>
      <xdr:spPr>
        <a:xfrm flipV="1">
          <a:off x="19951064" y="553974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28" name="【認定こども園・幼稚園・保育所】&#10;一人当たり面積最小値テキスト"/>
        <xdr:cNvSpPr txBox="1"/>
      </xdr:nvSpPr>
      <xdr:spPr>
        <a:xfrm>
          <a:off x="1998980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29" name="直線コネクタ 528"/>
        <xdr:cNvCxnSpPr/>
      </xdr:nvCxnSpPr>
      <xdr:spPr>
        <a:xfrm>
          <a:off x="19881850" y="69380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530" name="【認定こども園・幼稚園・保育所】&#10;一人当たり面積最大値テキスト"/>
        <xdr:cNvSpPr txBox="1"/>
      </xdr:nvSpPr>
      <xdr:spPr>
        <a:xfrm>
          <a:off x="199898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531" name="直線コネクタ 530"/>
        <xdr:cNvCxnSpPr/>
      </xdr:nvCxnSpPr>
      <xdr:spPr>
        <a:xfrm>
          <a:off x="19881850" y="55397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532" name="【認定こども園・幼稚園・保育所】&#10;一人当たり面積平均値テキスト"/>
        <xdr:cNvSpPr txBox="1"/>
      </xdr:nvSpPr>
      <xdr:spPr>
        <a:xfrm>
          <a:off x="19989800" y="633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533" name="フローチャート: 判断 532"/>
        <xdr:cNvSpPr/>
      </xdr:nvSpPr>
      <xdr:spPr>
        <a:xfrm>
          <a:off x="19900900" y="6356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534" name="フローチャート: 判断 533"/>
        <xdr:cNvSpPr/>
      </xdr:nvSpPr>
      <xdr:spPr>
        <a:xfrm>
          <a:off x="19157950" y="63677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535" name="フローチャート: 判断 534"/>
        <xdr:cNvSpPr/>
      </xdr:nvSpPr>
      <xdr:spPr>
        <a:xfrm>
          <a:off x="18345150" y="6386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55880</xdr:rowOff>
    </xdr:from>
    <xdr:to>
      <xdr:col>102</xdr:col>
      <xdr:colOff>165100</xdr:colOff>
      <xdr:row>40</xdr:row>
      <xdr:rowOff>157480</xdr:rowOff>
    </xdr:to>
    <xdr:sp macro="" textlink="">
      <xdr:nvSpPr>
        <xdr:cNvPr id="536" name="フローチャート: 判断 535"/>
        <xdr:cNvSpPr/>
      </xdr:nvSpPr>
      <xdr:spPr>
        <a:xfrm>
          <a:off x="175514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542" name="楕円 541"/>
        <xdr:cNvSpPr/>
      </xdr:nvSpPr>
      <xdr:spPr>
        <a:xfrm>
          <a:off x="199009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63517</xdr:rowOff>
    </xdr:from>
    <xdr:ext cx="469744" cy="259045"/>
    <xdr:sp macro="" textlink="">
      <xdr:nvSpPr>
        <xdr:cNvPr id="543" name="【認定こども園・幼稚園・保育所】&#10;一人当たり面積該当値テキスト"/>
        <xdr:cNvSpPr txBox="1"/>
      </xdr:nvSpPr>
      <xdr:spPr>
        <a:xfrm>
          <a:off x="19989800" y="617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44450</xdr:rowOff>
    </xdr:from>
    <xdr:to>
      <xdr:col>112</xdr:col>
      <xdr:colOff>38100</xdr:colOff>
      <xdr:row>38</xdr:row>
      <xdr:rowOff>146050</xdr:rowOff>
    </xdr:to>
    <xdr:sp macro="" textlink="">
      <xdr:nvSpPr>
        <xdr:cNvPr id="544" name="楕円 543"/>
        <xdr:cNvSpPr/>
      </xdr:nvSpPr>
      <xdr:spPr>
        <a:xfrm>
          <a:off x="19157950" y="6318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91440</xdr:rowOff>
    </xdr:from>
    <xdr:to>
      <xdr:col>116</xdr:col>
      <xdr:colOff>63500</xdr:colOff>
      <xdr:row>38</xdr:row>
      <xdr:rowOff>95250</xdr:rowOff>
    </xdr:to>
    <xdr:cxnSp macro="">
      <xdr:nvCxnSpPr>
        <xdr:cNvPr id="545" name="直線コネクタ 544"/>
        <xdr:cNvCxnSpPr/>
      </xdr:nvCxnSpPr>
      <xdr:spPr>
        <a:xfrm flipV="1">
          <a:off x="19202400" y="6365240"/>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52070</xdr:rowOff>
    </xdr:from>
    <xdr:to>
      <xdr:col>107</xdr:col>
      <xdr:colOff>101600</xdr:colOff>
      <xdr:row>38</xdr:row>
      <xdr:rowOff>153670</xdr:rowOff>
    </xdr:to>
    <xdr:sp macro="" textlink="">
      <xdr:nvSpPr>
        <xdr:cNvPr id="546" name="楕円 545"/>
        <xdr:cNvSpPr/>
      </xdr:nvSpPr>
      <xdr:spPr>
        <a:xfrm>
          <a:off x="1834515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95250</xdr:rowOff>
    </xdr:from>
    <xdr:to>
      <xdr:col>111</xdr:col>
      <xdr:colOff>177800</xdr:colOff>
      <xdr:row>38</xdr:row>
      <xdr:rowOff>102870</xdr:rowOff>
    </xdr:to>
    <xdr:cxnSp macro="">
      <xdr:nvCxnSpPr>
        <xdr:cNvPr id="547" name="直線コネクタ 546"/>
        <xdr:cNvCxnSpPr/>
      </xdr:nvCxnSpPr>
      <xdr:spPr>
        <a:xfrm flipV="1">
          <a:off x="18395950" y="636905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55880</xdr:rowOff>
    </xdr:from>
    <xdr:to>
      <xdr:col>102</xdr:col>
      <xdr:colOff>165100</xdr:colOff>
      <xdr:row>38</xdr:row>
      <xdr:rowOff>157480</xdr:rowOff>
    </xdr:to>
    <xdr:sp macro="" textlink="">
      <xdr:nvSpPr>
        <xdr:cNvPr id="548" name="楕円 547"/>
        <xdr:cNvSpPr/>
      </xdr:nvSpPr>
      <xdr:spPr>
        <a:xfrm>
          <a:off x="175514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102870</xdr:rowOff>
    </xdr:from>
    <xdr:to>
      <xdr:col>107</xdr:col>
      <xdr:colOff>50800</xdr:colOff>
      <xdr:row>38</xdr:row>
      <xdr:rowOff>106680</xdr:rowOff>
    </xdr:to>
    <xdr:cxnSp macro="">
      <xdr:nvCxnSpPr>
        <xdr:cNvPr id="549" name="直線コネクタ 548"/>
        <xdr:cNvCxnSpPr/>
      </xdr:nvCxnSpPr>
      <xdr:spPr>
        <a:xfrm flipV="1">
          <a:off x="17602200" y="637667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550" name="n_1aveValue【認定こども園・幼稚園・保育所】&#10;一人当たり面積"/>
        <xdr:cNvSpPr txBox="1"/>
      </xdr:nvSpPr>
      <xdr:spPr>
        <a:xfrm>
          <a:off x="18980227"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551" name="n_2aveValue【認定こども園・幼稚園・保育所】&#10;一人当たり面積"/>
        <xdr:cNvSpPr txBox="1"/>
      </xdr:nvSpPr>
      <xdr:spPr>
        <a:xfrm>
          <a:off x="181801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148607</xdr:rowOff>
    </xdr:from>
    <xdr:ext cx="469744" cy="259045"/>
    <xdr:sp macro="" textlink="">
      <xdr:nvSpPr>
        <xdr:cNvPr id="552" name="n_3aveValue【認定こども園・幼稚園・保育所】&#10;一人当たり面積"/>
        <xdr:cNvSpPr txBox="1"/>
      </xdr:nvSpPr>
      <xdr:spPr>
        <a:xfrm>
          <a:off x="17386377" y="675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162577</xdr:rowOff>
    </xdr:from>
    <xdr:ext cx="469744" cy="259045"/>
    <xdr:sp macro="" textlink="">
      <xdr:nvSpPr>
        <xdr:cNvPr id="553" name="n_1mainValue【認定こども園・幼稚園・保育所】&#10;一人当たり面積"/>
        <xdr:cNvSpPr txBox="1"/>
      </xdr:nvSpPr>
      <xdr:spPr>
        <a:xfrm>
          <a:off x="1898022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170197</xdr:rowOff>
    </xdr:from>
    <xdr:ext cx="469744" cy="259045"/>
    <xdr:sp macro="" textlink="">
      <xdr:nvSpPr>
        <xdr:cNvPr id="554" name="n_2mainValue【認定こども園・幼稚園・保育所】&#10;一人当たり面積"/>
        <xdr:cNvSpPr txBox="1"/>
      </xdr:nvSpPr>
      <xdr:spPr>
        <a:xfrm>
          <a:off x="18180127" y="610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2557</xdr:rowOff>
    </xdr:from>
    <xdr:ext cx="469744" cy="259045"/>
    <xdr:sp macro="" textlink="">
      <xdr:nvSpPr>
        <xdr:cNvPr id="555" name="n_3mainValue【認定こども園・幼稚園・保育所】&#10;一人当たり面積"/>
        <xdr:cNvSpPr txBox="1"/>
      </xdr:nvSpPr>
      <xdr:spPr>
        <a:xfrm>
          <a:off x="17386377" y="611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6" name="テキスト ボックス 565"/>
        <xdr:cNvSpPr txBox="1"/>
      </xdr:nvSpPr>
      <xdr:spPr>
        <a:xfrm>
          <a:off x="108427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7" name="直線コネクタ 566"/>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8" name="テキスト ボックス 567"/>
        <xdr:cNvSpPr txBox="1"/>
      </xdr:nvSpPr>
      <xdr:spPr>
        <a:xfrm>
          <a:off x="10842791" y="10561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9" name="直線コネクタ 568"/>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0" name="テキスト ボックス 569"/>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1" name="直線コネクタ 570"/>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2" name="テキスト ボックス 571"/>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3" name="直線コネクタ 572"/>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4" name="テキスト ボックス 573"/>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5" name="直線コネクタ 574"/>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6" name="テキスト ボックス 575"/>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7" name="直線コネクタ 576"/>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8" name="テキスト ボックス 577"/>
        <xdr:cNvSpPr txBox="1"/>
      </xdr:nvSpPr>
      <xdr:spPr>
        <a:xfrm>
          <a:off x="10842791" y="89854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xdr:cNvSpPr txBox="1"/>
      </xdr:nvSpPr>
      <xdr:spPr>
        <a:xfrm>
          <a:off x="107977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学校施設】&#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582" name="直線コネクタ 581"/>
        <xdr:cNvCxnSpPr/>
      </xdr:nvCxnSpPr>
      <xdr:spPr>
        <a:xfrm flipV="1">
          <a:off x="14699614" y="9314180"/>
          <a:ext cx="0" cy="117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83" name="【学校施設】&#10;有形固定資産減価償却率最小値テキスト"/>
        <xdr:cNvSpPr txBox="1"/>
      </xdr:nvSpPr>
      <xdr:spPr>
        <a:xfrm>
          <a:off x="14738350" y="1048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84" name="直線コネクタ 583"/>
        <xdr:cNvCxnSpPr/>
      </xdr:nvCxnSpPr>
      <xdr:spPr>
        <a:xfrm>
          <a:off x="14611350" y="10484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585" name="【学校施設】&#10;有形固定資産減価償却率最大値テキスト"/>
        <xdr:cNvSpPr txBox="1"/>
      </xdr:nvSpPr>
      <xdr:spPr>
        <a:xfrm>
          <a:off x="14738350" y="909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586" name="直線コネクタ 585"/>
        <xdr:cNvCxnSpPr/>
      </xdr:nvCxnSpPr>
      <xdr:spPr>
        <a:xfrm>
          <a:off x="14611350" y="93141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587" name="【学校施設】&#10;有形固定資産減価償却率平均値テキスト"/>
        <xdr:cNvSpPr txBox="1"/>
      </xdr:nvSpPr>
      <xdr:spPr>
        <a:xfrm>
          <a:off x="14738350" y="9885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88" name="フローチャート: 判断 587"/>
        <xdr:cNvSpPr/>
      </xdr:nvSpPr>
      <xdr:spPr>
        <a:xfrm>
          <a:off x="14649450" y="99072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89" name="フローチャート: 判断 588"/>
        <xdr:cNvSpPr/>
      </xdr:nvSpPr>
      <xdr:spPr>
        <a:xfrm>
          <a:off x="13887450" y="991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90" name="フローチャート: 判断 589"/>
        <xdr:cNvSpPr/>
      </xdr:nvSpPr>
      <xdr:spPr>
        <a:xfrm>
          <a:off x="13093700" y="99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27577</xdr:rowOff>
    </xdr:from>
    <xdr:to>
      <xdr:col>72</xdr:col>
      <xdr:colOff>38100</xdr:colOff>
      <xdr:row>60</xdr:row>
      <xdr:rowOff>129177</xdr:rowOff>
    </xdr:to>
    <xdr:sp macro="" textlink="">
      <xdr:nvSpPr>
        <xdr:cNvPr id="591" name="フローチャート: 判断 590"/>
        <xdr:cNvSpPr/>
      </xdr:nvSpPr>
      <xdr:spPr>
        <a:xfrm>
          <a:off x="12299950" y="99335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114119</xdr:rowOff>
    </xdr:from>
    <xdr:to>
      <xdr:col>85</xdr:col>
      <xdr:colOff>177800</xdr:colOff>
      <xdr:row>58</xdr:row>
      <xdr:rowOff>44269</xdr:rowOff>
    </xdr:to>
    <xdr:sp macro="" textlink="">
      <xdr:nvSpPr>
        <xdr:cNvPr id="597" name="楕円 596"/>
        <xdr:cNvSpPr/>
      </xdr:nvSpPr>
      <xdr:spPr>
        <a:xfrm>
          <a:off x="14649450" y="952481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136996</xdr:rowOff>
    </xdr:from>
    <xdr:ext cx="405111" cy="259045"/>
    <xdr:sp macro="" textlink="">
      <xdr:nvSpPr>
        <xdr:cNvPr id="598" name="【学校施設】&#10;有形固定資産減価償却率該当値テキスト"/>
        <xdr:cNvSpPr txBox="1"/>
      </xdr:nvSpPr>
      <xdr:spPr>
        <a:xfrm>
          <a:off x="14738350" y="9382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136978</xdr:rowOff>
    </xdr:from>
    <xdr:to>
      <xdr:col>81</xdr:col>
      <xdr:colOff>101600</xdr:colOff>
      <xdr:row>58</xdr:row>
      <xdr:rowOff>67128</xdr:rowOff>
    </xdr:to>
    <xdr:sp macro="" textlink="">
      <xdr:nvSpPr>
        <xdr:cNvPr id="599" name="楕円 598"/>
        <xdr:cNvSpPr/>
      </xdr:nvSpPr>
      <xdr:spPr>
        <a:xfrm>
          <a:off x="13887450" y="95476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164919</xdr:rowOff>
    </xdr:from>
    <xdr:to>
      <xdr:col>85</xdr:col>
      <xdr:colOff>127000</xdr:colOff>
      <xdr:row>58</xdr:row>
      <xdr:rowOff>16328</xdr:rowOff>
    </xdr:to>
    <xdr:cxnSp macro="">
      <xdr:nvCxnSpPr>
        <xdr:cNvPr id="600" name="直線コネクタ 599"/>
        <xdr:cNvCxnSpPr/>
      </xdr:nvCxnSpPr>
      <xdr:spPr>
        <a:xfrm flipV="1">
          <a:off x="13938250" y="9575619"/>
          <a:ext cx="762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143510</xdr:rowOff>
    </xdr:from>
    <xdr:to>
      <xdr:col>76</xdr:col>
      <xdr:colOff>165100</xdr:colOff>
      <xdr:row>58</xdr:row>
      <xdr:rowOff>73660</xdr:rowOff>
    </xdr:to>
    <xdr:sp macro="" textlink="">
      <xdr:nvSpPr>
        <xdr:cNvPr id="601" name="楕円 600"/>
        <xdr:cNvSpPr/>
      </xdr:nvSpPr>
      <xdr:spPr>
        <a:xfrm>
          <a:off x="13093700" y="95542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16328</xdr:rowOff>
    </xdr:from>
    <xdr:to>
      <xdr:col>81</xdr:col>
      <xdr:colOff>50800</xdr:colOff>
      <xdr:row>58</xdr:row>
      <xdr:rowOff>22860</xdr:rowOff>
    </xdr:to>
    <xdr:cxnSp macro="">
      <xdr:nvCxnSpPr>
        <xdr:cNvPr id="602" name="直線コネクタ 601"/>
        <xdr:cNvCxnSpPr/>
      </xdr:nvCxnSpPr>
      <xdr:spPr>
        <a:xfrm flipV="1">
          <a:off x="13144500" y="9592128"/>
          <a:ext cx="7937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4717</xdr:rowOff>
    </xdr:from>
    <xdr:to>
      <xdr:col>72</xdr:col>
      <xdr:colOff>38100</xdr:colOff>
      <xdr:row>58</xdr:row>
      <xdr:rowOff>106317</xdr:rowOff>
    </xdr:to>
    <xdr:sp macro="" textlink="">
      <xdr:nvSpPr>
        <xdr:cNvPr id="603" name="楕円 602"/>
        <xdr:cNvSpPr/>
      </xdr:nvSpPr>
      <xdr:spPr>
        <a:xfrm>
          <a:off x="12299950" y="95805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22860</xdr:rowOff>
    </xdr:from>
    <xdr:to>
      <xdr:col>76</xdr:col>
      <xdr:colOff>114300</xdr:colOff>
      <xdr:row>58</xdr:row>
      <xdr:rowOff>55517</xdr:rowOff>
    </xdr:to>
    <xdr:cxnSp macro="">
      <xdr:nvCxnSpPr>
        <xdr:cNvPr id="604" name="直線コネクタ 603"/>
        <xdr:cNvCxnSpPr/>
      </xdr:nvCxnSpPr>
      <xdr:spPr>
        <a:xfrm flipV="1">
          <a:off x="12344400" y="9598660"/>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605" name="n_1aveValue【学校施設】&#10;有形固定資産減価償却率"/>
        <xdr:cNvSpPr txBox="1"/>
      </xdr:nvSpPr>
      <xdr:spPr>
        <a:xfrm>
          <a:off x="13742044" y="10003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606" name="n_2aveValue【学校施設】&#10;有形固定資産減価償却率"/>
        <xdr:cNvSpPr txBox="1"/>
      </xdr:nvSpPr>
      <xdr:spPr>
        <a:xfrm>
          <a:off x="12960994" y="10032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120304</xdr:rowOff>
    </xdr:from>
    <xdr:ext cx="405111" cy="259045"/>
    <xdr:sp macro="" textlink="">
      <xdr:nvSpPr>
        <xdr:cNvPr id="607" name="n_3aveValue【学校施設】&#10;有形固定資産減価償却率"/>
        <xdr:cNvSpPr txBox="1"/>
      </xdr:nvSpPr>
      <xdr:spPr>
        <a:xfrm>
          <a:off x="12167244" y="10026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83655</xdr:rowOff>
    </xdr:from>
    <xdr:ext cx="405111" cy="259045"/>
    <xdr:sp macro="" textlink="">
      <xdr:nvSpPr>
        <xdr:cNvPr id="608" name="n_1mainValue【学校施設】&#10;有形固定資産減価償却率"/>
        <xdr:cNvSpPr txBox="1"/>
      </xdr:nvSpPr>
      <xdr:spPr>
        <a:xfrm>
          <a:off x="13742044" y="9329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90187</xdr:rowOff>
    </xdr:from>
    <xdr:ext cx="405111" cy="259045"/>
    <xdr:sp macro="" textlink="">
      <xdr:nvSpPr>
        <xdr:cNvPr id="609" name="n_2mainValue【学校施設】&#10;有形固定資産減価償却率"/>
        <xdr:cNvSpPr txBox="1"/>
      </xdr:nvSpPr>
      <xdr:spPr>
        <a:xfrm>
          <a:off x="12960994" y="9335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122844</xdr:rowOff>
    </xdr:from>
    <xdr:ext cx="405111" cy="259045"/>
    <xdr:sp macro="" textlink="">
      <xdr:nvSpPr>
        <xdr:cNvPr id="610" name="n_3mainValue【学校施設】&#10;有形固定資産減価償却率"/>
        <xdr:cNvSpPr txBox="1"/>
      </xdr:nvSpPr>
      <xdr:spPr>
        <a:xfrm>
          <a:off x="12167244" y="9368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1" name="テキスト ボックス 620"/>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22" name="直線コネクタ 621"/>
        <xdr:cNvCxnSpPr/>
      </xdr:nvCxnSpPr>
      <xdr:spPr>
        <a:xfrm>
          <a:off x="16459200" y="10731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23" name="テキスト ボックス 622"/>
        <xdr:cNvSpPr txBox="1"/>
      </xdr:nvSpPr>
      <xdr:spPr>
        <a:xfrm>
          <a:off x="16049171" y="10595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24" name="直線コネクタ 623"/>
        <xdr:cNvCxnSpPr/>
      </xdr:nvCxnSpPr>
      <xdr:spPr>
        <a:xfrm>
          <a:off x="16459200" y="10458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25" name="テキスト ボックス 624"/>
        <xdr:cNvSpPr txBox="1"/>
      </xdr:nvSpPr>
      <xdr:spPr>
        <a:xfrm>
          <a:off x="16049171" y="1032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26" name="直線コネクタ 625"/>
        <xdr:cNvCxnSpPr/>
      </xdr:nvCxnSpPr>
      <xdr:spPr>
        <a:xfrm>
          <a:off x="16459200" y="1018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27" name="テキスト ボックス 626"/>
        <xdr:cNvSpPr txBox="1"/>
      </xdr:nvSpPr>
      <xdr:spPr>
        <a:xfrm>
          <a:off x="16049171" y="1004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8" name="直線コネクタ 627"/>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9" name="テキスト ボックス 628"/>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30" name="直線コネクタ 629"/>
        <xdr:cNvCxnSpPr/>
      </xdr:nvCxnSpPr>
      <xdr:spPr>
        <a:xfrm>
          <a:off x="16459200" y="9632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31" name="テキスト ボックス 630"/>
        <xdr:cNvSpPr txBox="1"/>
      </xdr:nvSpPr>
      <xdr:spPr>
        <a:xfrm>
          <a:off x="16049171" y="9497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32" name="直線コネクタ 631"/>
        <xdr:cNvCxnSpPr/>
      </xdr:nvCxnSpPr>
      <xdr:spPr>
        <a:xfrm>
          <a:off x="16459200" y="9359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33" name="テキスト ボックス 632"/>
        <xdr:cNvSpPr txBox="1"/>
      </xdr:nvSpPr>
      <xdr:spPr>
        <a:xfrm>
          <a:off x="16049171" y="922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34" name="直線コネクタ 633"/>
        <xdr:cNvCxnSpPr/>
      </xdr:nvCxnSpPr>
      <xdr:spPr>
        <a:xfrm>
          <a:off x="16459200" y="9080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35" name="テキスト ボックス 634"/>
        <xdr:cNvSpPr txBox="1"/>
      </xdr:nvSpPr>
      <xdr:spPr>
        <a:xfrm>
          <a:off x="16049171" y="894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6" name="直線コネクタ 635"/>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7" name="テキスト ボックス 636"/>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8" name="【学校施設】&#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639" name="直線コネクタ 638"/>
        <xdr:cNvCxnSpPr/>
      </xdr:nvCxnSpPr>
      <xdr:spPr>
        <a:xfrm flipV="1">
          <a:off x="19951064" y="9173845"/>
          <a:ext cx="0" cy="1375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640" name="【学校施設】&#10;一人当たり面積最小値テキスト"/>
        <xdr:cNvSpPr txBox="1"/>
      </xdr:nvSpPr>
      <xdr:spPr>
        <a:xfrm>
          <a:off x="19989800" y="1055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641" name="直線コネクタ 640"/>
        <xdr:cNvCxnSpPr/>
      </xdr:nvCxnSpPr>
      <xdr:spPr>
        <a:xfrm>
          <a:off x="19881850" y="105489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642" name="【学校施設】&#10;一人当たり面積最大値テキスト"/>
        <xdr:cNvSpPr txBox="1"/>
      </xdr:nvSpPr>
      <xdr:spPr>
        <a:xfrm>
          <a:off x="19989800" y="895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643" name="直線コネクタ 642"/>
        <xdr:cNvCxnSpPr/>
      </xdr:nvCxnSpPr>
      <xdr:spPr>
        <a:xfrm>
          <a:off x="19881850" y="9173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644" name="【学校施設】&#10;一人当たり面積平均値テキスト"/>
        <xdr:cNvSpPr txBox="1"/>
      </xdr:nvSpPr>
      <xdr:spPr>
        <a:xfrm>
          <a:off x="19989800" y="98977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645" name="フローチャート: 判断 644"/>
        <xdr:cNvSpPr/>
      </xdr:nvSpPr>
      <xdr:spPr>
        <a:xfrm>
          <a:off x="19900900" y="100399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646" name="フローチャート: 判断 645"/>
        <xdr:cNvSpPr/>
      </xdr:nvSpPr>
      <xdr:spPr>
        <a:xfrm>
          <a:off x="19157950" y="100523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647" name="フローチャート: 判断 646"/>
        <xdr:cNvSpPr/>
      </xdr:nvSpPr>
      <xdr:spPr>
        <a:xfrm>
          <a:off x="18345150" y="100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147320</xdr:rowOff>
    </xdr:from>
    <xdr:to>
      <xdr:col>102</xdr:col>
      <xdr:colOff>165100</xdr:colOff>
      <xdr:row>61</xdr:row>
      <xdr:rowOff>77470</xdr:rowOff>
    </xdr:to>
    <xdr:sp macro="" textlink="">
      <xdr:nvSpPr>
        <xdr:cNvPr id="648" name="フローチャート: 判断 647"/>
        <xdr:cNvSpPr/>
      </xdr:nvSpPr>
      <xdr:spPr>
        <a:xfrm>
          <a:off x="17551400" y="10053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9" name="テキスト ボックス 648"/>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0" name="テキスト ボックス 649"/>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1" name="テキスト ボックス 650"/>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2" name="テキスト ボックス 651"/>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3" name="テキスト ボックス 652"/>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133985</xdr:rowOff>
    </xdr:from>
    <xdr:to>
      <xdr:col>116</xdr:col>
      <xdr:colOff>114300</xdr:colOff>
      <xdr:row>63</xdr:row>
      <xdr:rowOff>64135</xdr:rowOff>
    </xdr:to>
    <xdr:sp macro="" textlink="">
      <xdr:nvSpPr>
        <xdr:cNvPr id="654" name="楕円 653"/>
        <xdr:cNvSpPr/>
      </xdr:nvSpPr>
      <xdr:spPr>
        <a:xfrm>
          <a:off x="19900900" y="103701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112412</xdr:rowOff>
    </xdr:from>
    <xdr:ext cx="469744" cy="259045"/>
    <xdr:sp macro="" textlink="">
      <xdr:nvSpPr>
        <xdr:cNvPr id="655" name="【学校施設】&#10;一人当たり面積該当値テキスト"/>
        <xdr:cNvSpPr txBox="1"/>
      </xdr:nvSpPr>
      <xdr:spPr>
        <a:xfrm>
          <a:off x="19989800" y="1034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146368</xdr:rowOff>
    </xdr:from>
    <xdr:to>
      <xdr:col>112</xdr:col>
      <xdr:colOff>38100</xdr:colOff>
      <xdr:row>63</xdr:row>
      <xdr:rowOff>76518</xdr:rowOff>
    </xdr:to>
    <xdr:sp macro="" textlink="">
      <xdr:nvSpPr>
        <xdr:cNvPr id="656" name="楕円 655"/>
        <xdr:cNvSpPr/>
      </xdr:nvSpPr>
      <xdr:spPr>
        <a:xfrm>
          <a:off x="19157950" y="103825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13335</xdr:rowOff>
    </xdr:from>
    <xdr:to>
      <xdr:col>116</xdr:col>
      <xdr:colOff>63500</xdr:colOff>
      <xdr:row>63</xdr:row>
      <xdr:rowOff>25718</xdr:rowOff>
    </xdr:to>
    <xdr:cxnSp macro="">
      <xdr:nvCxnSpPr>
        <xdr:cNvPr id="657" name="直線コネクタ 656"/>
        <xdr:cNvCxnSpPr/>
      </xdr:nvCxnSpPr>
      <xdr:spPr>
        <a:xfrm flipV="1">
          <a:off x="19202400" y="10414635"/>
          <a:ext cx="7493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58" name="楕円 657"/>
        <xdr:cNvSpPr/>
      </xdr:nvSpPr>
      <xdr:spPr>
        <a:xfrm>
          <a:off x="18345150" y="103911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25718</xdr:rowOff>
    </xdr:from>
    <xdr:to>
      <xdr:col>111</xdr:col>
      <xdr:colOff>177800</xdr:colOff>
      <xdr:row>63</xdr:row>
      <xdr:rowOff>34290</xdr:rowOff>
    </xdr:to>
    <xdr:cxnSp macro="">
      <xdr:nvCxnSpPr>
        <xdr:cNvPr id="659" name="直線コネクタ 658"/>
        <xdr:cNvCxnSpPr/>
      </xdr:nvCxnSpPr>
      <xdr:spPr>
        <a:xfrm flipV="1">
          <a:off x="18395950" y="10427018"/>
          <a:ext cx="80645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167322</xdr:rowOff>
    </xdr:from>
    <xdr:to>
      <xdr:col>102</xdr:col>
      <xdr:colOff>165100</xdr:colOff>
      <xdr:row>63</xdr:row>
      <xdr:rowOff>97472</xdr:rowOff>
    </xdr:to>
    <xdr:sp macro="" textlink="">
      <xdr:nvSpPr>
        <xdr:cNvPr id="660" name="楕円 659"/>
        <xdr:cNvSpPr/>
      </xdr:nvSpPr>
      <xdr:spPr>
        <a:xfrm>
          <a:off x="17551400" y="104035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46672</xdr:rowOff>
    </xdr:to>
    <xdr:cxnSp macro="">
      <xdr:nvCxnSpPr>
        <xdr:cNvPr id="661" name="直線コネクタ 660"/>
        <xdr:cNvCxnSpPr/>
      </xdr:nvCxnSpPr>
      <xdr:spPr>
        <a:xfrm flipV="1">
          <a:off x="17602200" y="10435590"/>
          <a:ext cx="79375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662" name="n_1aveValue【学校施設】&#10;一人当たり面積"/>
        <xdr:cNvSpPr txBox="1"/>
      </xdr:nvSpPr>
      <xdr:spPr>
        <a:xfrm>
          <a:off x="18980227" y="983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663" name="n_2aveValue【学校施設】&#10;一人当たり面積"/>
        <xdr:cNvSpPr txBox="1"/>
      </xdr:nvSpPr>
      <xdr:spPr>
        <a:xfrm>
          <a:off x="18180127" y="986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93997</xdr:rowOff>
    </xdr:from>
    <xdr:ext cx="469744" cy="259045"/>
    <xdr:sp macro="" textlink="">
      <xdr:nvSpPr>
        <xdr:cNvPr id="664" name="n_3aveValue【学校施設】&#10;一人当たり面積"/>
        <xdr:cNvSpPr txBox="1"/>
      </xdr:nvSpPr>
      <xdr:spPr>
        <a:xfrm>
          <a:off x="17386377" y="983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67645</xdr:rowOff>
    </xdr:from>
    <xdr:ext cx="469744" cy="259045"/>
    <xdr:sp macro="" textlink="">
      <xdr:nvSpPr>
        <xdr:cNvPr id="665" name="n_1mainValue【学校施設】&#10;一人当たり面積"/>
        <xdr:cNvSpPr txBox="1"/>
      </xdr:nvSpPr>
      <xdr:spPr>
        <a:xfrm>
          <a:off x="18980227" y="1046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666" name="n_2mainValue【学校施設】&#10;一人当たり面積"/>
        <xdr:cNvSpPr txBox="1"/>
      </xdr:nvSpPr>
      <xdr:spPr>
        <a:xfrm>
          <a:off x="181801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88599</xdr:rowOff>
    </xdr:from>
    <xdr:ext cx="469744" cy="259045"/>
    <xdr:sp macro="" textlink="">
      <xdr:nvSpPr>
        <xdr:cNvPr id="667" name="n_3mainValue【学校施設】&#10;一人当たり面積"/>
        <xdr:cNvSpPr txBox="1"/>
      </xdr:nvSpPr>
      <xdr:spPr>
        <a:xfrm>
          <a:off x="17386377" y="1048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8" name="正方形/長方形 667"/>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9" name="正方形/長方形 668"/>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0" name="正方形/長方形 669"/>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1" name="正方形/長方形 670"/>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2" name="正方形/長方形 671"/>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3" name="正方形/長方形 672"/>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4" name="正方形/長方形 673"/>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5" name="正方形/長方形 674"/>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6" name="テキスト ボックス 675"/>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7" name="直線コネクタ 676"/>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8" name="テキスト ボックス 677"/>
        <xdr:cNvSpPr txBox="1"/>
      </xdr:nvSpPr>
      <xdr:spPr>
        <a:xfrm>
          <a:off x="1090691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9" name="直線コネクタ 678"/>
        <xdr:cNvCxnSpPr/>
      </xdr:nvCxnSpPr>
      <xdr:spPr>
        <a:xfrm>
          <a:off x="11207750" y="14312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80" name="テキスト ボックス 679"/>
        <xdr:cNvSpPr txBox="1"/>
      </xdr:nvSpPr>
      <xdr:spPr>
        <a:xfrm>
          <a:off x="108427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1" name="直線コネクタ 680"/>
        <xdr:cNvCxnSpPr/>
      </xdr:nvCxnSpPr>
      <xdr:spPr>
        <a:xfrm>
          <a:off x="11207750" y="1394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2" name="テキスト ボックス 681"/>
        <xdr:cNvSpPr txBox="1"/>
      </xdr:nvSpPr>
      <xdr:spPr>
        <a:xfrm>
          <a:off x="108427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3" name="直線コネクタ 682"/>
        <xdr:cNvCxnSpPr/>
      </xdr:nvCxnSpPr>
      <xdr:spPr>
        <a:xfrm>
          <a:off x="11207750" y="13576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4" name="テキスト ボックス 683"/>
        <xdr:cNvSpPr txBox="1"/>
      </xdr:nvSpPr>
      <xdr:spPr>
        <a:xfrm>
          <a:off x="108427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5" name="直線コネクタ 684"/>
        <xdr:cNvCxnSpPr/>
      </xdr:nvCxnSpPr>
      <xdr:spPr>
        <a:xfrm>
          <a:off x="11207750" y="1320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6" name="テキスト ボックス 685"/>
        <xdr:cNvSpPr txBox="1"/>
      </xdr:nvSpPr>
      <xdr:spPr>
        <a:xfrm>
          <a:off x="108427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7" name="直線コネクタ 686"/>
        <xdr:cNvCxnSpPr/>
      </xdr:nvCxnSpPr>
      <xdr:spPr>
        <a:xfrm>
          <a:off x="11207750" y="12846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8" name="テキスト ボックス 687"/>
        <xdr:cNvSpPr txBox="1"/>
      </xdr:nvSpPr>
      <xdr:spPr>
        <a:xfrm>
          <a:off x="107977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9" name="直線コネクタ 688"/>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0" name="テキスト ボックス 689"/>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1" name="【児童館】&#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92" name="直線コネクタ 691"/>
        <xdr:cNvCxnSpPr/>
      </xdr:nvCxnSpPr>
      <xdr:spPr>
        <a:xfrm flipV="1">
          <a:off x="14699614" y="12846050"/>
          <a:ext cx="0" cy="129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93" name="【児童館】&#10;有形固定資産減価償却率最小値テキスト"/>
        <xdr:cNvSpPr txBox="1"/>
      </xdr:nvSpPr>
      <xdr:spPr>
        <a:xfrm>
          <a:off x="14738350" y="14142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94" name="直線コネクタ 693"/>
        <xdr:cNvCxnSpPr/>
      </xdr:nvCxnSpPr>
      <xdr:spPr>
        <a:xfrm>
          <a:off x="14611350" y="141382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95" name="【児童館】&#10;有形固定資産減価償却率最大値テキスト"/>
        <xdr:cNvSpPr txBox="1"/>
      </xdr:nvSpPr>
      <xdr:spPr>
        <a:xfrm>
          <a:off x="14738350" y="126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96" name="直線コネクタ 695"/>
        <xdr:cNvCxnSpPr/>
      </xdr:nvCxnSpPr>
      <xdr:spPr>
        <a:xfrm>
          <a:off x="14611350" y="12846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97" name="【児童館】&#10;有形固定資産減価償却率平均値テキスト"/>
        <xdr:cNvSpPr txBox="1"/>
      </xdr:nvSpPr>
      <xdr:spPr>
        <a:xfrm>
          <a:off x="14738350" y="13485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98" name="フローチャート: 判断 697"/>
        <xdr:cNvSpPr/>
      </xdr:nvSpPr>
      <xdr:spPr>
        <a:xfrm>
          <a:off x="14649450" y="135070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99" name="フローチャート: 判断 698"/>
        <xdr:cNvSpPr/>
      </xdr:nvSpPr>
      <xdr:spPr>
        <a:xfrm>
          <a:off x="13887450" y="134880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700" name="フローチャート: 判断 699"/>
        <xdr:cNvSpPr/>
      </xdr:nvSpPr>
      <xdr:spPr>
        <a:xfrm>
          <a:off x="13093700" y="13512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105411</xdr:rowOff>
    </xdr:from>
    <xdr:to>
      <xdr:col>72</xdr:col>
      <xdr:colOff>38100</xdr:colOff>
      <xdr:row>84</xdr:row>
      <xdr:rowOff>35561</xdr:rowOff>
    </xdr:to>
    <xdr:sp macro="" textlink="">
      <xdr:nvSpPr>
        <xdr:cNvPr id="701" name="フローチャート: 判断 700"/>
        <xdr:cNvSpPr/>
      </xdr:nvSpPr>
      <xdr:spPr>
        <a:xfrm>
          <a:off x="12299950" y="138087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2" name="テキスト ボックス 701"/>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3" name="テキスト ボックス 702"/>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4" name="テキスト ボックス 703"/>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5" name="テキスト ボックス 704"/>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6" name="テキスト ボックス 705"/>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120650</xdr:rowOff>
    </xdr:from>
    <xdr:to>
      <xdr:col>85</xdr:col>
      <xdr:colOff>177800</xdr:colOff>
      <xdr:row>80</xdr:row>
      <xdr:rowOff>50800</xdr:rowOff>
    </xdr:to>
    <xdr:sp macro="" textlink="">
      <xdr:nvSpPr>
        <xdr:cNvPr id="707" name="楕円 706"/>
        <xdr:cNvSpPr/>
      </xdr:nvSpPr>
      <xdr:spPr>
        <a:xfrm>
          <a:off x="14649450" y="131635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143527</xdr:rowOff>
    </xdr:from>
    <xdr:ext cx="405111" cy="259045"/>
    <xdr:sp macro="" textlink="">
      <xdr:nvSpPr>
        <xdr:cNvPr id="708" name="【児童館】&#10;有形固定資産減価償却率該当値テキスト"/>
        <xdr:cNvSpPr txBox="1"/>
      </xdr:nvSpPr>
      <xdr:spPr>
        <a:xfrm>
          <a:off x="14738350" y="1302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158750</xdr:rowOff>
    </xdr:from>
    <xdr:to>
      <xdr:col>81</xdr:col>
      <xdr:colOff>101600</xdr:colOff>
      <xdr:row>80</xdr:row>
      <xdr:rowOff>88900</xdr:rowOff>
    </xdr:to>
    <xdr:sp macro="" textlink="">
      <xdr:nvSpPr>
        <xdr:cNvPr id="709" name="楕円 708"/>
        <xdr:cNvSpPr/>
      </xdr:nvSpPr>
      <xdr:spPr>
        <a:xfrm>
          <a:off x="13887450" y="13201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0</xdr:rowOff>
    </xdr:from>
    <xdr:to>
      <xdr:col>85</xdr:col>
      <xdr:colOff>127000</xdr:colOff>
      <xdr:row>80</xdr:row>
      <xdr:rowOff>38100</xdr:rowOff>
    </xdr:to>
    <xdr:cxnSp macro="">
      <xdr:nvCxnSpPr>
        <xdr:cNvPr id="710" name="直線コネクタ 709"/>
        <xdr:cNvCxnSpPr/>
      </xdr:nvCxnSpPr>
      <xdr:spPr>
        <a:xfrm flipV="1">
          <a:off x="13938250" y="1320800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25400</xdr:rowOff>
    </xdr:from>
    <xdr:to>
      <xdr:col>76</xdr:col>
      <xdr:colOff>165100</xdr:colOff>
      <xdr:row>80</xdr:row>
      <xdr:rowOff>127000</xdr:rowOff>
    </xdr:to>
    <xdr:sp macro="" textlink="">
      <xdr:nvSpPr>
        <xdr:cNvPr id="711" name="楕円 710"/>
        <xdr:cNvSpPr/>
      </xdr:nvSpPr>
      <xdr:spPr>
        <a:xfrm>
          <a:off x="130937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38100</xdr:rowOff>
    </xdr:from>
    <xdr:to>
      <xdr:col>81</xdr:col>
      <xdr:colOff>50800</xdr:colOff>
      <xdr:row>80</xdr:row>
      <xdr:rowOff>76200</xdr:rowOff>
    </xdr:to>
    <xdr:cxnSp macro="">
      <xdr:nvCxnSpPr>
        <xdr:cNvPr id="712" name="直線コネクタ 711"/>
        <xdr:cNvCxnSpPr/>
      </xdr:nvCxnSpPr>
      <xdr:spPr>
        <a:xfrm flipV="1">
          <a:off x="13144500" y="1324610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63500</xdr:rowOff>
    </xdr:from>
    <xdr:to>
      <xdr:col>72</xdr:col>
      <xdr:colOff>38100</xdr:colOff>
      <xdr:row>80</xdr:row>
      <xdr:rowOff>165100</xdr:rowOff>
    </xdr:to>
    <xdr:sp macro="" textlink="">
      <xdr:nvSpPr>
        <xdr:cNvPr id="713" name="楕円 712"/>
        <xdr:cNvSpPr/>
      </xdr:nvSpPr>
      <xdr:spPr>
        <a:xfrm>
          <a:off x="12299950" y="13271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76200</xdr:rowOff>
    </xdr:from>
    <xdr:to>
      <xdr:col>76</xdr:col>
      <xdr:colOff>114300</xdr:colOff>
      <xdr:row>80</xdr:row>
      <xdr:rowOff>114300</xdr:rowOff>
    </xdr:to>
    <xdr:cxnSp macro="">
      <xdr:nvCxnSpPr>
        <xdr:cNvPr id="714" name="直線コネクタ 713"/>
        <xdr:cNvCxnSpPr/>
      </xdr:nvCxnSpPr>
      <xdr:spPr>
        <a:xfrm flipV="1">
          <a:off x="12344400" y="1328420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715" name="n_1aveValue【児童館】&#10;有形固定資産減価償却率"/>
        <xdr:cNvSpPr txBox="1"/>
      </xdr:nvSpPr>
      <xdr:spPr>
        <a:xfrm>
          <a:off x="13742044" y="1357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716" name="n_2aveValue【児童館】&#10;有形固定資産減価償却率"/>
        <xdr:cNvSpPr txBox="1"/>
      </xdr:nvSpPr>
      <xdr:spPr>
        <a:xfrm>
          <a:off x="12960994" y="1359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26688</xdr:rowOff>
    </xdr:from>
    <xdr:ext cx="405111" cy="259045"/>
    <xdr:sp macro="" textlink="">
      <xdr:nvSpPr>
        <xdr:cNvPr id="717" name="n_3aveValue【児童館】&#10;有形固定資産減価償却率"/>
        <xdr:cNvSpPr txBox="1"/>
      </xdr:nvSpPr>
      <xdr:spPr>
        <a:xfrm>
          <a:off x="12167244" y="1389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105427</xdr:rowOff>
    </xdr:from>
    <xdr:ext cx="405111" cy="259045"/>
    <xdr:sp macro="" textlink="">
      <xdr:nvSpPr>
        <xdr:cNvPr id="718" name="n_1mainValue【児童館】&#10;有形固定資産減価償却率"/>
        <xdr:cNvSpPr txBox="1"/>
      </xdr:nvSpPr>
      <xdr:spPr>
        <a:xfrm>
          <a:off x="13742044" y="1298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143527</xdr:rowOff>
    </xdr:from>
    <xdr:ext cx="405111" cy="259045"/>
    <xdr:sp macro="" textlink="">
      <xdr:nvSpPr>
        <xdr:cNvPr id="719" name="n_2mainValue【児童館】&#10;有形固定資産減価償却率"/>
        <xdr:cNvSpPr txBox="1"/>
      </xdr:nvSpPr>
      <xdr:spPr>
        <a:xfrm>
          <a:off x="12960994" y="1302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10177</xdr:rowOff>
    </xdr:from>
    <xdr:ext cx="405111" cy="259045"/>
    <xdr:sp macro="" textlink="">
      <xdr:nvSpPr>
        <xdr:cNvPr id="720" name="n_3mainValue【児童館】&#10;有形固定資産減価償却率"/>
        <xdr:cNvSpPr txBox="1"/>
      </xdr:nvSpPr>
      <xdr:spPr>
        <a:xfrm>
          <a:off x="12167244" y="1305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2" name="正方形/長方形 721"/>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3" name="正方形/長方形 722"/>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4" name="正方形/長方形 723"/>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5" name="正方形/長方形 724"/>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6" name="正方形/長方形 725"/>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7" name="正方形/長方形 726"/>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9" name="テキスト ボックス 728"/>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0" name="直線コネクタ 729"/>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1" name="直線コネクタ 730"/>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2" name="テキスト ボックス 731"/>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3" name="直線コネクタ 732"/>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4" name="テキスト ボックス 733"/>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5" name="直線コネクタ 734"/>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6" name="テキスト ボックス 735"/>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7" name="直線コネクタ 736"/>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8" name="テキスト ボックス 737"/>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9" name="直線コネクタ 738"/>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0" name="テキスト ボックス 739"/>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1" name="直線コネクタ 740"/>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2" name="テキスト ボックス 741"/>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3" name="【児童館】&#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44" name="直線コネクタ 743"/>
        <xdr:cNvCxnSpPr/>
      </xdr:nvCxnSpPr>
      <xdr:spPr>
        <a:xfrm flipV="1">
          <a:off x="19951064" y="12788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45" name="【児童館】&#10;一人当たり面積最小値テキスト"/>
        <xdr:cNvSpPr txBox="1"/>
      </xdr:nvSpPr>
      <xdr:spPr>
        <a:xfrm>
          <a:off x="19989800"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46" name="直線コネクタ 745"/>
        <xdr:cNvCxnSpPr/>
      </xdr:nvCxnSpPr>
      <xdr:spPr>
        <a:xfrm>
          <a:off x="19881850" y="1429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47" name="【児童館】&#10;一人当たり面積最大値テキスト"/>
        <xdr:cNvSpPr txBox="1"/>
      </xdr:nvSpPr>
      <xdr:spPr>
        <a:xfrm>
          <a:off x="19989800" y="1257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48" name="直線コネクタ 747"/>
        <xdr:cNvCxnSpPr/>
      </xdr:nvCxnSpPr>
      <xdr:spPr>
        <a:xfrm>
          <a:off x="19881850" y="1278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49" name="【児童館】&#10;一人当たり面積平均値テキスト"/>
        <xdr:cNvSpPr txBox="1"/>
      </xdr:nvSpPr>
      <xdr:spPr>
        <a:xfrm>
          <a:off x="19989800" y="13713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50" name="フローチャート: 判断 749"/>
        <xdr:cNvSpPr/>
      </xdr:nvSpPr>
      <xdr:spPr>
        <a:xfrm>
          <a:off x="19900900" y="1386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751" name="フローチャート: 判断 750"/>
        <xdr:cNvSpPr/>
      </xdr:nvSpPr>
      <xdr:spPr>
        <a:xfrm>
          <a:off x="19157950" y="138049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52" name="フローチャート: 判断 751"/>
        <xdr:cNvSpPr/>
      </xdr:nvSpPr>
      <xdr:spPr>
        <a:xfrm>
          <a:off x="18345150" y="1382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53" name="フローチャート: 判断 752"/>
        <xdr:cNvSpPr/>
      </xdr:nvSpPr>
      <xdr:spPr>
        <a:xfrm>
          <a:off x="17551400" y="1382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4" name="テキスト ボックス 753"/>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5" name="テキスト ボックス 754"/>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6" name="テキスト ボックス 755"/>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7" name="テキスト ボックス 756"/>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8" name="テキスト ボックス 757"/>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59" name="楕円 758"/>
        <xdr:cNvSpPr/>
      </xdr:nvSpPr>
      <xdr:spPr>
        <a:xfrm>
          <a:off x="19900900" y="14154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60" name="【児童館】&#10;一人当たり面積該当値テキスト"/>
        <xdr:cNvSpPr txBox="1"/>
      </xdr:nvSpPr>
      <xdr:spPr>
        <a:xfrm>
          <a:off x="19989800"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61" name="楕円 760"/>
        <xdr:cNvSpPr/>
      </xdr:nvSpPr>
      <xdr:spPr>
        <a:xfrm>
          <a:off x="19157950" y="14154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62" name="直線コネクタ 761"/>
        <xdr:cNvCxnSpPr/>
      </xdr:nvCxnSpPr>
      <xdr:spPr>
        <a:xfrm>
          <a:off x="19202400" y="141986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63" name="楕円 762"/>
        <xdr:cNvSpPr/>
      </xdr:nvSpPr>
      <xdr:spPr>
        <a:xfrm>
          <a:off x="18345150" y="14154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64" name="直線コネクタ 763"/>
        <xdr:cNvCxnSpPr/>
      </xdr:nvCxnSpPr>
      <xdr:spPr>
        <a:xfrm>
          <a:off x="18395950" y="141986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65" name="楕円 764"/>
        <xdr:cNvSpPr/>
      </xdr:nvSpPr>
      <xdr:spPr>
        <a:xfrm>
          <a:off x="17551400" y="14154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66" name="直線コネクタ 765"/>
        <xdr:cNvCxnSpPr/>
      </xdr:nvCxnSpPr>
      <xdr:spPr>
        <a:xfrm>
          <a:off x="17602200" y="141986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767" name="n_1aveValue【児童館】&#10;一人当たり面積"/>
        <xdr:cNvSpPr txBox="1"/>
      </xdr:nvSpPr>
      <xdr:spPr>
        <a:xfrm>
          <a:off x="18980227" y="135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68" name="n_2aveValue【児童館】&#10;一人当たり面積"/>
        <xdr:cNvSpPr txBox="1"/>
      </xdr:nvSpPr>
      <xdr:spPr>
        <a:xfrm>
          <a:off x="18180127" y="136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69" name="n_3aveValue【児童館】&#10;一人当たり面積"/>
        <xdr:cNvSpPr txBox="1"/>
      </xdr:nvSpPr>
      <xdr:spPr>
        <a:xfrm>
          <a:off x="17386377" y="136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70" name="n_1mainValue【児童館】&#10;一人当たり面積"/>
        <xdr:cNvSpPr txBox="1"/>
      </xdr:nvSpPr>
      <xdr:spPr>
        <a:xfrm>
          <a:off x="189802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71" name="n_2mainValue【児童館】&#10;一人当たり面積"/>
        <xdr:cNvSpPr txBox="1"/>
      </xdr:nvSpPr>
      <xdr:spPr>
        <a:xfrm>
          <a:off x="181801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72" name="n_3mainValue【児童館】&#10;一人当たり面積"/>
        <xdr:cNvSpPr txBox="1"/>
      </xdr:nvSpPr>
      <xdr:spPr>
        <a:xfrm>
          <a:off x="1738637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3" name="正方形/長方形 772"/>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4" name="正方形/長方形 773"/>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5" name="正方形/長方形 774"/>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6" name="正方形/長方形 775"/>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7" name="正方形/長方形 776"/>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8" name="正方形/長方形 777"/>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9" name="正方形/長方形 778"/>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0" name="正方形/長方形 779"/>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1" name="テキスト ボックス 780"/>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2" name="直線コネクタ 781"/>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83" name="テキスト ボックス 782"/>
        <xdr:cNvSpPr txBox="1"/>
      </xdr:nvSpPr>
      <xdr:spPr>
        <a:xfrm>
          <a:off x="10906911" y="18209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84" name="直線コネクタ 783"/>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85" name="テキスト ボックス 784"/>
        <xdr:cNvSpPr txBox="1"/>
      </xdr:nvSpPr>
      <xdr:spPr>
        <a:xfrm>
          <a:off x="10842791" y="1784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6" name="直線コネクタ 785"/>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7" name="テキスト ボックス 786"/>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8" name="直線コネクタ 787"/>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9" name="テキスト ボックス 788"/>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0" name="直線コネクタ 789"/>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1" name="テキスト ボックス 790"/>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2" name="直線コネクタ 791"/>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93" name="テキスト ボックス 792"/>
        <xdr:cNvSpPr txBox="1"/>
      </xdr:nvSpPr>
      <xdr:spPr>
        <a:xfrm>
          <a:off x="1079772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4" name="直線コネクタ 793"/>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5" name="テキスト ボックス 794"/>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6" name="【公民館】&#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97" name="直線コネクタ 796"/>
        <xdr:cNvCxnSpPr/>
      </xdr:nvCxnSpPr>
      <xdr:spPr>
        <a:xfrm flipV="1">
          <a:off x="14699614" y="165100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98" name="【公民館】&#10;有形固定資産減価償却率最小値テキスト"/>
        <xdr:cNvSpPr txBox="1"/>
      </xdr:nvSpPr>
      <xdr:spPr>
        <a:xfrm>
          <a:off x="14738350"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99" name="直線コネクタ 798"/>
        <xdr:cNvCxnSpPr/>
      </xdr:nvCxnSpPr>
      <xdr:spPr>
        <a:xfrm>
          <a:off x="14611350" y="1786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800" name="【公民館】&#10;有形固定資産減価償却率最大値テキスト"/>
        <xdr:cNvSpPr txBox="1"/>
      </xdr:nvSpPr>
      <xdr:spPr>
        <a:xfrm>
          <a:off x="14738350" y="162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01" name="直線コネクタ 800"/>
        <xdr:cNvCxnSpPr/>
      </xdr:nvCxnSpPr>
      <xdr:spPr>
        <a:xfrm>
          <a:off x="14611350" y="16510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802" name="【公民館】&#10;有形固定資産減価償却率平均値テキスト"/>
        <xdr:cNvSpPr txBox="1"/>
      </xdr:nvSpPr>
      <xdr:spPr>
        <a:xfrm>
          <a:off x="14738350" y="1722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803" name="フローチャート: 判断 802"/>
        <xdr:cNvSpPr/>
      </xdr:nvSpPr>
      <xdr:spPr>
        <a:xfrm>
          <a:off x="14649450" y="172510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804" name="フローチャート: 判断 803"/>
        <xdr:cNvSpPr/>
      </xdr:nvSpPr>
      <xdr:spPr>
        <a:xfrm>
          <a:off x="13887450" y="172567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805" name="フローチャート: 判断 804"/>
        <xdr:cNvSpPr/>
      </xdr:nvSpPr>
      <xdr:spPr>
        <a:xfrm>
          <a:off x="13093700" y="1727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33020</xdr:rowOff>
    </xdr:from>
    <xdr:to>
      <xdr:col>72</xdr:col>
      <xdr:colOff>38100</xdr:colOff>
      <xdr:row>104</xdr:row>
      <xdr:rowOff>134620</xdr:rowOff>
    </xdr:to>
    <xdr:sp macro="" textlink="">
      <xdr:nvSpPr>
        <xdr:cNvPr id="806" name="フローチャート: 判断 805"/>
        <xdr:cNvSpPr/>
      </xdr:nvSpPr>
      <xdr:spPr>
        <a:xfrm>
          <a:off x="12299950" y="17203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7" name="テキスト ボックス 806"/>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8" name="テキスト ボックス 807"/>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9" name="テキスト ボックス 808"/>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0" name="テキスト ボックス 809"/>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1" name="テキスト ボックス 810"/>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812" name="楕円 811"/>
        <xdr:cNvSpPr/>
      </xdr:nvSpPr>
      <xdr:spPr>
        <a:xfrm>
          <a:off x="14649450" y="171335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151147</xdr:rowOff>
    </xdr:from>
    <xdr:ext cx="405111" cy="259045"/>
    <xdr:sp macro="" textlink="">
      <xdr:nvSpPr>
        <xdr:cNvPr id="813" name="【公民館】&#10;有形固定資産減価償却率該当値テキスト"/>
        <xdr:cNvSpPr txBox="1"/>
      </xdr:nvSpPr>
      <xdr:spPr>
        <a:xfrm>
          <a:off x="14738350"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158750</xdr:rowOff>
    </xdr:from>
    <xdr:to>
      <xdr:col>81</xdr:col>
      <xdr:colOff>101600</xdr:colOff>
      <xdr:row>104</xdr:row>
      <xdr:rowOff>88900</xdr:rowOff>
    </xdr:to>
    <xdr:sp macro="" textlink="">
      <xdr:nvSpPr>
        <xdr:cNvPr id="814" name="楕円 813"/>
        <xdr:cNvSpPr/>
      </xdr:nvSpPr>
      <xdr:spPr>
        <a:xfrm>
          <a:off x="13887450" y="17164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xdr:rowOff>
    </xdr:from>
    <xdr:to>
      <xdr:col>85</xdr:col>
      <xdr:colOff>127000</xdr:colOff>
      <xdr:row>104</xdr:row>
      <xdr:rowOff>38100</xdr:rowOff>
    </xdr:to>
    <xdr:cxnSp macro="">
      <xdr:nvCxnSpPr>
        <xdr:cNvPr id="815" name="直線コネクタ 814"/>
        <xdr:cNvCxnSpPr/>
      </xdr:nvCxnSpPr>
      <xdr:spPr>
        <a:xfrm flipV="1">
          <a:off x="13938250" y="17178020"/>
          <a:ext cx="762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23495</xdr:rowOff>
    </xdr:from>
    <xdr:to>
      <xdr:col>76</xdr:col>
      <xdr:colOff>165100</xdr:colOff>
      <xdr:row>104</xdr:row>
      <xdr:rowOff>125095</xdr:rowOff>
    </xdr:to>
    <xdr:sp macro="" textlink="">
      <xdr:nvSpPr>
        <xdr:cNvPr id="816" name="楕円 815"/>
        <xdr:cNvSpPr/>
      </xdr:nvSpPr>
      <xdr:spPr>
        <a:xfrm>
          <a:off x="13093700" y="1719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38100</xdr:rowOff>
    </xdr:from>
    <xdr:to>
      <xdr:col>81</xdr:col>
      <xdr:colOff>50800</xdr:colOff>
      <xdr:row>104</xdr:row>
      <xdr:rowOff>74295</xdr:rowOff>
    </xdr:to>
    <xdr:cxnSp macro="">
      <xdr:nvCxnSpPr>
        <xdr:cNvPr id="817" name="直線コネクタ 816"/>
        <xdr:cNvCxnSpPr/>
      </xdr:nvCxnSpPr>
      <xdr:spPr>
        <a:xfrm flipV="1">
          <a:off x="13144500" y="17208500"/>
          <a:ext cx="7937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55880</xdr:rowOff>
    </xdr:from>
    <xdr:to>
      <xdr:col>72</xdr:col>
      <xdr:colOff>38100</xdr:colOff>
      <xdr:row>104</xdr:row>
      <xdr:rowOff>157480</xdr:rowOff>
    </xdr:to>
    <xdr:sp macro="" textlink="">
      <xdr:nvSpPr>
        <xdr:cNvPr id="818" name="楕円 817"/>
        <xdr:cNvSpPr/>
      </xdr:nvSpPr>
      <xdr:spPr>
        <a:xfrm>
          <a:off x="12299950" y="172262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74295</xdr:rowOff>
    </xdr:from>
    <xdr:to>
      <xdr:col>76</xdr:col>
      <xdr:colOff>114300</xdr:colOff>
      <xdr:row>104</xdr:row>
      <xdr:rowOff>106680</xdr:rowOff>
    </xdr:to>
    <xdr:cxnSp macro="">
      <xdr:nvCxnSpPr>
        <xdr:cNvPr id="819" name="直線コネクタ 818"/>
        <xdr:cNvCxnSpPr/>
      </xdr:nvCxnSpPr>
      <xdr:spPr>
        <a:xfrm flipV="1">
          <a:off x="12344400" y="17244695"/>
          <a:ext cx="8001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820" name="n_1aveValue【公民館】&#10;有形固定資産減価償却率"/>
        <xdr:cNvSpPr txBox="1"/>
      </xdr:nvSpPr>
      <xdr:spPr>
        <a:xfrm>
          <a:off x="13742044" y="1734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821" name="n_2aveValue【公民館】&#10;有形固定資産減価償却率"/>
        <xdr:cNvSpPr txBox="1"/>
      </xdr:nvSpPr>
      <xdr:spPr>
        <a:xfrm>
          <a:off x="12960994" y="1735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151147</xdr:rowOff>
    </xdr:from>
    <xdr:ext cx="405111" cy="259045"/>
    <xdr:sp macro="" textlink="">
      <xdr:nvSpPr>
        <xdr:cNvPr id="822" name="n_3aveValue【公民館】&#10;有形固定資産減価償却率"/>
        <xdr:cNvSpPr txBox="1"/>
      </xdr:nvSpPr>
      <xdr:spPr>
        <a:xfrm>
          <a:off x="121672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105427</xdr:rowOff>
    </xdr:from>
    <xdr:ext cx="405111" cy="259045"/>
    <xdr:sp macro="" textlink="">
      <xdr:nvSpPr>
        <xdr:cNvPr id="823" name="n_1mainValue【公民館】&#10;有形固定資産減価償却率"/>
        <xdr:cNvSpPr txBox="1"/>
      </xdr:nvSpPr>
      <xdr:spPr>
        <a:xfrm>
          <a:off x="137420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141622</xdr:rowOff>
    </xdr:from>
    <xdr:ext cx="405111" cy="259045"/>
    <xdr:sp macro="" textlink="">
      <xdr:nvSpPr>
        <xdr:cNvPr id="824" name="n_2mainValue【公民館】&#10;有形固定資産減価償却率"/>
        <xdr:cNvSpPr txBox="1"/>
      </xdr:nvSpPr>
      <xdr:spPr>
        <a:xfrm>
          <a:off x="12960994" y="1698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148607</xdr:rowOff>
    </xdr:from>
    <xdr:ext cx="405111" cy="259045"/>
    <xdr:sp macro="" textlink="">
      <xdr:nvSpPr>
        <xdr:cNvPr id="825" name="n_3mainValue【公民館】&#10;有形固定資産減価償却率"/>
        <xdr:cNvSpPr txBox="1"/>
      </xdr:nvSpPr>
      <xdr:spPr>
        <a:xfrm>
          <a:off x="121672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6" name="正方形/長方形 825"/>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7" name="正方形/長方形 826"/>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8" name="正方形/長方形 827"/>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9" name="正方形/長方形 828"/>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0" name="正方形/長方形 829"/>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1" name="正方形/長方形 830"/>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2" name="正方形/長方形 831"/>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3" name="正方形/長方形 832"/>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4" name="テキスト ボックス 833"/>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5" name="直線コネクタ 834"/>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6" name="直線コネクタ 835"/>
        <xdr:cNvCxnSpPr/>
      </xdr:nvCxnSpPr>
      <xdr:spPr>
        <a:xfrm>
          <a:off x="164592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7" name="テキスト ボックス 836"/>
        <xdr:cNvSpPr txBox="1"/>
      </xdr:nvSpPr>
      <xdr:spPr>
        <a:xfrm>
          <a:off x="1604917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8" name="直線コネクタ 837"/>
        <xdr:cNvCxnSpPr/>
      </xdr:nvCxnSpPr>
      <xdr:spPr>
        <a:xfrm>
          <a:off x="164592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9" name="テキスト ボックス 838"/>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40" name="直線コネクタ 839"/>
        <xdr:cNvCxnSpPr/>
      </xdr:nvCxnSpPr>
      <xdr:spPr>
        <a:xfrm>
          <a:off x="164592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41" name="テキスト ボックス 840"/>
        <xdr:cNvSpPr txBox="1"/>
      </xdr:nvSpPr>
      <xdr:spPr>
        <a:xfrm>
          <a:off x="1604917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42" name="直線コネクタ 841"/>
        <xdr:cNvCxnSpPr/>
      </xdr:nvCxnSpPr>
      <xdr:spPr>
        <a:xfrm>
          <a:off x="164592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43" name="テキスト ボックス 842"/>
        <xdr:cNvSpPr txBox="1"/>
      </xdr:nvSpPr>
      <xdr:spPr>
        <a:xfrm>
          <a:off x="1604917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44" name="直線コネクタ 843"/>
        <xdr:cNvCxnSpPr/>
      </xdr:nvCxnSpPr>
      <xdr:spPr>
        <a:xfrm>
          <a:off x="164592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45" name="テキスト ボックス 844"/>
        <xdr:cNvSpPr txBox="1"/>
      </xdr:nvSpPr>
      <xdr:spPr>
        <a:xfrm>
          <a:off x="1604917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6" name="直線コネクタ 845"/>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7" name="テキスト ボックス 846"/>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8" name="【公民館】&#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849" name="直線コネクタ 848"/>
        <xdr:cNvCxnSpPr/>
      </xdr:nvCxnSpPr>
      <xdr:spPr>
        <a:xfrm flipV="1">
          <a:off x="19951064" y="16455389"/>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850" name="【公民館】&#10;一人当たり面積最小値テキスト"/>
        <xdr:cNvSpPr txBox="1"/>
      </xdr:nvSpPr>
      <xdr:spPr>
        <a:xfrm>
          <a:off x="199898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851" name="直線コネクタ 850"/>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852" name="【公民館】&#10;一人当たり面積最大値テキスト"/>
        <xdr:cNvSpPr txBox="1"/>
      </xdr:nvSpPr>
      <xdr:spPr>
        <a:xfrm>
          <a:off x="19989800" y="1623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853" name="直線コネクタ 852"/>
        <xdr:cNvCxnSpPr/>
      </xdr:nvCxnSpPr>
      <xdr:spPr>
        <a:xfrm>
          <a:off x="19881850" y="16455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54" name="【公民館】&#10;一人当たり面積平均値テキスト"/>
        <xdr:cNvSpPr txBox="1"/>
      </xdr:nvSpPr>
      <xdr:spPr>
        <a:xfrm>
          <a:off x="19989800" y="1728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55" name="フローチャート: 判断 854"/>
        <xdr:cNvSpPr/>
      </xdr:nvSpPr>
      <xdr:spPr>
        <a:xfrm>
          <a:off x="19900900" y="17429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856" name="フローチャート: 判断 855"/>
        <xdr:cNvSpPr/>
      </xdr:nvSpPr>
      <xdr:spPr>
        <a:xfrm>
          <a:off x="19157950" y="174713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57" name="フローチャート: 判断 856"/>
        <xdr:cNvSpPr/>
      </xdr:nvSpPr>
      <xdr:spPr>
        <a:xfrm>
          <a:off x="18345150" y="174523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858" name="フローチャート: 判断 857"/>
        <xdr:cNvSpPr/>
      </xdr:nvSpPr>
      <xdr:spPr>
        <a:xfrm>
          <a:off x="17551400" y="176174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9" name="テキスト ボックス 858"/>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0" name="テキスト ボックス 859"/>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1" name="テキスト ボックス 860"/>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2" name="テキスト ボックス 861"/>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3" name="テキスト ボックス 862"/>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124461</xdr:rowOff>
    </xdr:from>
    <xdr:to>
      <xdr:col>116</xdr:col>
      <xdr:colOff>114300</xdr:colOff>
      <xdr:row>107</xdr:row>
      <xdr:rowOff>54611</xdr:rowOff>
    </xdr:to>
    <xdr:sp macro="" textlink="">
      <xdr:nvSpPr>
        <xdr:cNvPr id="864" name="楕円 863"/>
        <xdr:cNvSpPr/>
      </xdr:nvSpPr>
      <xdr:spPr>
        <a:xfrm>
          <a:off x="19900900" y="176250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102888</xdr:rowOff>
    </xdr:from>
    <xdr:ext cx="469744" cy="259045"/>
    <xdr:sp macro="" textlink="">
      <xdr:nvSpPr>
        <xdr:cNvPr id="865" name="【公民館】&#10;一人当たり面積該当値テキスト"/>
        <xdr:cNvSpPr txBox="1"/>
      </xdr:nvSpPr>
      <xdr:spPr>
        <a:xfrm>
          <a:off x="19989800" y="1760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124461</xdr:rowOff>
    </xdr:from>
    <xdr:to>
      <xdr:col>112</xdr:col>
      <xdr:colOff>38100</xdr:colOff>
      <xdr:row>107</xdr:row>
      <xdr:rowOff>54611</xdr:rowOff>
    </xdr:to>
    <xdr:sp macro="" textlink="">
      <xdr:nvSpPr>
        <xdr:cNvPr id="866" name="楕円 865"/>
        <xdr:cNvSpPr/>
      </xdr:nvSpPr>
      <xdr:spPr>
        <a:xfrm>
          <a:off x="19157950" y="176250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3811</xdr:rowOff>
    </xdr:from>
    <xdr:to>
      <xdr:col>116</xdr:col>
      <xdr:colOff>63500</xdr:colOff>
      <xdr:row>107</xdr:row>
      <xdr:rowOff>3811</xdr:rowOff>
    </xdr:to>
    <xdr:cxnSp macro="">
      <xdr:nvCxnSpPr>
        <xdr:cNvPr id="867" name="直線コネクタ 866"/>
        <xdr:cNvCxnSpPr/>
      </xdr:nvCxnSpPr>
      <xdr:spPr>
        <a:xfrm>
          <a:off x="19202400" y="1766951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124461</xdr:rowOff>
    </xdr:from>
    <xdr:to>
      <xdr:col>107</xdr:col>
      <xdr:colOff>101600</xdr:colOff>
      <xdr:row>107</xdr:row>
      <xdr:rowOff>54611</xdr:rowOff>
    </xdr:to>
    <xdr:sp macro="" textlink="">
      <xdr:nvSpPr>
        <xdr:cNvPr id="868" name="楕円 867"/>
        <xdr:cNvSpPr/>
      </xdr:nvSpPr>
      <xdr:spPr>
        <a:xfrm>
          <a:off x="18345150" y="176250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3811</xdr:rowOff>
    </xdr:from>
    <xdr:to>
      <xdr:col>111</xdr:col>
      <xdr:colOff>177800</xdr:colOff>
      <xdr:row>107</xdr:row>
      <xdr:rowOff>3811</xdr:rowOff>
    </xdr:to>
    <xdr:cxnSp macro="">
      <xdr:nvCxnSpPr>
        <xdr:cNvPr id="869" name="直線コネクタ 868"/>
        <xdr:cNvCxnSpPr/>
      </xdr:nvCxnSpPr>
      <xdr:spPr>
        <a:xfrm>
          <a:off x="18395950" y="1766951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870" name="楕円 869"/>
        <xdr:cNvSpPr/>
      </xdr:nvSpPr>
      <xdr:spPr>
        <a:xfrm>
          <a:off x="17551400" y="17628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3811</xdr:rowOff>
    </xdr:from>
    <xdr:to>
      <xdr:col>107</xdr:col>
      <xdr:colOff>50800</xdr:colOff>
      <xdr:row>107</xdr:row>
      <xdr:rowOff>7620</xdr:rowOff>
    </xdr:to>
    <xdr:cxnSp macro="">
      <xdr:nvCxnSpPr>
        <xdr:cNvPr id="871" name="直線コネクタ 870"/>
        <xdr:cNvCxnSpPr/>
      </xdr:nvCxnSpPr>
      <xdr:spPr>
        <a:xfrm flipV="1">
          <a:off x="17602200" y="17669511"/>
          <a:ext cx="7937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872" name="n_1aveValue【公民館】&#10;一人当たり面積"/>
        <xdr:cNvSpPr txBox="1"/>
      </xdr:nvSpPr>
      <xdr:spPr>
        <a:xfrm>
          <a:off x="18980227" y="1725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873" name="n_2aveValue【公民館】&#10;一人当たり面積"/>
        <xdr:cNvSpPr txBox="1"/>
      </xdr:nvSpPr>
      <xdr:spPr>
        <a:xfrm>
          <a:off x="18180127" y="1723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874" name="n_3aveValue【公民館】&#10;一人当たり面積"/>
        <xdr:cNvSpPr txBox="1"/>
      </xdr:nvSpPr>
      <xdr:spPr>
        <a:xfrm>
          <a:off x="17386377" y="173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45738</xdr:rowOff>
    </xdr:from>
    <xdr:ext cx="469744" cy="259045"/>
    <xdr:sp macro="" textlink="">
      <xdr:nvSpPr>
        <xdr:cNvPr id="875" name="n_1mainValue【公民館】&#10;一人当たり面積"/>
        <xdr:cNvSpPr txBox="1"/>
      </xdr:nvSpPr>
      <xdr:spPr>
        <a:xfrm>
          <a:off x="189802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45738</xdr:rowOff>
    </xdr:from>
    <xdr:ext cx="469744" cy="259045"/>
    <xdr:sp macro="" textlink="">
      <xdr:nvSpPr>
        <xdr:cNvPr id="876" name="n_2mainValue【公民館】&#10;一人当たり面積"/>
        <xdr:cNvSpPr txBox="1"/>
      </xdr:nvSpPr>
      <xdr:spPr>
        <a:xfrm>
          <a:off x="181801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49547</xdr:rowOff>
    </xdr:from>
    <xdr:ext cx="469744" cy="259045"/>
    <xdr:sp macro="" textlink="">
      <xdr:nvSpPr>
        <xdr:cNvPr id="877" name="n_3mainValue【公民館】&#10;一人当たり面積"/>
        <xdr:cNvSpPr txBox="1"/>
      </xdr:nvSpPr>
      <xdr:spPr>
        <a:xfrm>
          <a:off x="1738637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8" name="正方形/長方形 877"/>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9" name="正方形/長方形 878"/>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0" name="テキスト ボックス 879"/>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ほとんどの施設類型において，有形固定資産減価償却率は類似団体平均を上回っている。その中でも類似団体内順位が特に高くなっている施設は橋りょう，公営住宅，港湾・漁港，幼稚園・保育所である。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・架設後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年以上経過した橋りょうは全体の</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を占めており，平成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月に橋梁長寿命化修繕計画を策定し，計画的かつ予防的な対応に転換を図り，橋梁の長寿命化およびコスト縮減を図ることとしている。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割が耐用年数を経過し，老朽化が進んでおり，平成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月に「坂出市公営住宅等長寿命化計画」を策定し，適正な管理戸数の維持・確保を目指している。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・港湾・漁港については，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箇所の港湾，</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箇所の漁港があり，その多くは昭和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年代ごろに整備されたものであり，高潮対策事業や地震津波対策事業を実施している。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・幼稚園・保育所の多くは，建設後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年以上経過しており，緊急性等の観点から優先順位をつけ認定こども園として集約・複合化を行っていく予定である。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53,249
52,416
92.49
23,400,436
22,894,090
394,174
13,602,932
22,393,114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177665" y="5514703"/>
          <a:ext cx="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216400" y="6881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108450" y="68779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216400" y="529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108450" y="55147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216400" y="61860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127500" y="62075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384550" y="63089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571750" y="633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778000" y="6266361"/>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2540</xdr:rowOff>
    </xdr:from>
    <xdr:to>
      <xdr:col>24</xdr:col>
      <xdr:colOff>114300</xdr:colOff>
      <xdr:row>35</xdr:row>
      <xdr:rowOff>104140</xdr:rowOff>
    </xdr:to>
    <xdr:sp macro="" textlink="">
      <xdr:nvSpPr>
        <xdr:cNvPr id="72" name="楕円 71"/>
        <xdr:cNvSpPr/>
      </xdr:nvSpPr>
      <xdr:spPr>
        <a:xfrm>
          <a:off x="4127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25417</xdr:rowOff>
    </xdr:from>
    <xdr:ext cx="405111" cy="259045"/>
    <xdr:sp macro="" textlink="">
      <xdr:nvSpPr>
        <xdr:cNvPr id="73" name="【図書館】&#10;有形固定資産減価償却率該当値テキスト"/>
        <xdr:cNvSpPr txBox="1"/>
      </xdr:nvSpPr>
      <xdr:spPr>
        <a:xfrm>
          <a:off x="42164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27033</xdr:rowOff>
    </xdr:from>
    <xdr:to>
      <xdr:col>20</xdr:col>
      <xdr:colOff>38100</xdr:colOff>
      <xdr:row>35</xdr:row>
      <xdr:rowOff>128633</xdr:rowOff>
    </xdr:to>
    <xdr:sp macro="" textlink="">
      <xdr:nvSpPr>
        <xdr:cNvPr id="74" name="楕円 73"/>
        <xdr:cNvSpPr/>
      </xdr:nvSpPr>
      <xdr:spPr>
        <a:xfrm>
          <a:off x="3384550" y="58055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53340</xdr:rowOff>
    </xdr:from>
    <xdr:to>
      <xdr:col>24</xdr:col>
      <xdr:colOff>63500</xdr:colOff>
      <xdr:row>35</xdr:row>
      <xdr:rowOff>77833</xdr:rowOff>
    </xdr:to>
    <xdr:cxnSp macro="">
      <xdr:nvCxnSpPr>
        <xdr:cNvPr id="75" name="直線コネクタ 74"/>
        <xdr:cNvCxnSpPr/>
      </xdr:nvCxnSpPr>
      <xdr:spPr>
        <a:xfrm flipV="1">
          <a:off x="3429000" y="5831840"/>
          <a:ext cx="7493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43361</xdr:rowOff>
    </xdr:from>
    <xdr:to>
      <xdr:col>15</xdr:col>
      <xdr:colOff>101600</xdr:colOff>
      <xdr:row>35</xdr:row>
      <xdr:rowOff>144961</xdr:rowOff>
    </xdr:to>
    <xdr:sp macro="" textlink="">
      <xdr:nvSpPr>
        <xdr:cNvPr id="76" name="楕円 75"/>
        <xdr:cNvSpPr/>
      </xdr:nvSpPr>
      <xdr:spPr>
        <a:xfrm>
          <a:off x="2571750" y="58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77833</xdr:rowOff>
    </xdr:from>
    <xdr:to>
      <xdr:col>19</xdr:col>
      <xdr:colOff>177800</xdr:colOff>
      <xdr:row>35</xdr:row>
      <xdr:rowOff>94161</xdr:rowOff>
    </xdr:to>
    <xdr:cxnSp macro="">
      <xdr:nvCxnSpPr>
        <xdr:cNvPr id="77" name="直線コネクタ 76"/>
        <xdr:cNvCxnSpPr/>
      </xdr:nvCxnSpPr>
      <xdr:spPr>
        <a:xfrm flipV="1">
          <a:off x="2622550" y="5856333"/>
          <a:ext cx="8064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66222</xdr:rowOff>
    </xdr:from>
    <xdr:to>
      <xdr:col>10</xdr:col>
      <xdr:colOff>165100</xdr:colOff>
      <xdr:row>35</xdr:row>
      <xdr:rowOff>167822</xdr:rowOff>
    </xdr:to>
    <xdr:sp macro="" textlink="">
      <xdr:nvSpPr>
        <xdr:cNvPr id="78" name="楕円 77"/>
        <xdr:cNvSpPr/>
      </xdr:nvSpPr>
      <xdr:spPr>
        <a:xfrm>
          <a:off x="1778000" y="58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94161</xdr:rowOff>
    </xdr:from>
    <xdr:to>
      <xdr:col>15</xdr:col>
      <xdr:colOff>50800</xdr:colOff>
      <xdr:row>35</xdr:row>
      <xdr:rowOff>117022</xdr:rowOff>
    </xdr:to>
    <xdr:cxnSp macro="">
      <xdr:nvCxnSpPr>
        <xdr:cNvPr id="79" name="直線コネクタ 78"/>
        <xdr:cNvCxnSpPr/>
      </xdr:nvCxnSpPr>
      <xdr:spPr>
        <a:xfrm flipV="1">
          <a:off x="1828800" y="5872661"/>
          <a:ext cx="7937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239144" y="640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439044" y="642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xdr:cNvSpPr txBox="1"/>
      </xdr:nvSpPr>
      <xdr:spPr>
        <a:xfrm>
          <a:off x="1645294" y="635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145160</xdr:rowOff>
    </xdr:from>
    <xdr:ext cx="405111" cy="259045"/>
    <xdr:sp macro="" textlink="">
      <xdr:nvSpPr>
        <xdr:cNvPr id="83" name="n_1mainValue【図書館】&#10;有形固定資産減価償却率"/>
        <xdr:cNvSpPr txBox="1"/>
      </xdr:nvSpPr>
      <xdr:spPr>
        <a:xfrm>
          <a:off x="3239144"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161488</xdr:rowOff>
    </xdr:from>
    <xdr:ext cx="405111" cy="259045"/>
    <xdr:sp macro="" textlink="">
      <xdr:nvSpPr>
        <xdr:cNvPr id="84" name="n_2mainValue【図書館】&#10;有形固定資産減価償却率"/>
        <xdr:cNvSpPr txBox="1"/>
      </xdr:nvSpPr>
      <xdr:spPr>
        <a:xfrm>
          <a:off x="2439044" y="560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12899</xdr:rowOff>
    </xdr:from>
    <xdr:ext cx="405111" cy="259045"/>
    <xdr:sp macro="" textlink="">
      <xdr:nvSpPr>
        <xdr:cNvPr id="85" name="n_3mainValue【図書館】&#10;有形固定資産減価償却率"/>
        <xdr:cNvSpPr txBox="1"/>
      </xdr:nvSpPr>
      <xdr:spPr>
        <a:xfrm>
          <a:off x="1645294" y="562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55272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552722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55272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9429115" y="54673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9467850"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9359900" y="6877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9467850" y="52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9359900" y="546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xdr:cNvSpPr txBox="1"/>
      </xdr:nvSpPr>
      <xdr:spPr>
        <a:xfrm>
          <a:off x="9467850" y="619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9398000" y="6337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8636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7842250" y="6337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xdr:cNvSpPr/>
      </xdr:nvSpPr>
      <xdr:spPr>
        <a:xfrm>
          <a:off x="702945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4" name="楕円 123"/>
        <xdr:cNvSpPr/>
      </xdr:nvSpPr>
      <xdr:spPr>
        <a:xfrm>
          <a:off x="9398000" y="6413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25" name="【図書館】&#10;一人当たり面積該当値テキスト"/>
        <xdr:cNvSpPr txBox="1"/>
      </xdr:nvSpPr>
      <xdr:spPr>
        <a:xfrm>
          <a:off x="946785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26" name="楕円 125"/>
        <xdr:cNvSpPr/>
      </xdr:nvSpPr>
      <xdr:spPr>
        <a:xfrm>
          <a:off x="8636000" y="6413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27" name="直線コネクタ 126"/>
        <xdr:cNvCxnSpPr/>
      </xdr:nvCxnSpPr>
      <xdr:spPr>
        <a:xfrm>
          <a:off x="8686800" y="64579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152400</xdr:rowOff>
    </xdr:from>
    <xdr:to>
      <xdr:col>46</xdr:col>
      <xdr:colOff>38100</xdr:colOff>
      <xdr:row>39</xdr:row>
      <xdr:rowOff>82550</xdr:rowOff>
    </xdr:to>
    <xdr:sp macro="" textlink="">
      <xdr:nvSpPr>
        <xdr:cNvPr id="128" name="楕円 127"/>
        <xdr:cNvSpPr/>
      </xdr:nvSpPr>
      <xdr:spPr>
        <a:xfrm>
          <a:off x="7842250" y="6426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31750</xdr:rowOff>
    </xdr:to>
    <xdr:cxnSp macro="">
      <xdr:nvCxnSpPr>
        <xdr:cNvPr id="129" name="直線コネクタ 128"/>
        <xdr:cNvCxnSpPr/>
      </xdr:nvCxnSpPr>
      <xdr:spPr>
        <a:xfrm flipV="1">
          <a:off x="7886700" y="6457950"/>
          <a:ext cx="8001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152400</xdr:rowOff>
    </xdr:from>
    <xdr:to>
      <xdr:col>41</xdr:col>
      <xdr:colOff>101600</xdr:colOff>
      <xdr:row>39</xdr:row>
      <xdr:rowOff>82550</xdr:rowOff>
    </xdr:to>
    <xdr:sp macro="" textlink="">
      <xdr:nvSpPr>
        <xdr:cNvPr id="130" name="楕円 129"/>
        <xdr:cNvSpPr/>
      </xdr:nvSpPr>
      <xdr:spPr>
        <a:xfrm>
          <a:off x="7029450" y="6426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31750</xdr:rowOff>
    </xdr:from>
    <xdr:to>
      <xdr:col>45</xdr:col>
      <xdr:colOff>177800</xdr:colOff>
      <xdr:row>39</xdr:row>
      <xdr:rowOff>31750</xdr:rowOff>
    </xdr:to>
    <xdr:cxnSp macro="">
      <xdr:nvCxnSpPr>
        <xdr:cNvPr id="131" name="直線コネクタ 130"/>
        <xdr:cNvCxnSpPr/>
      </xdr:nvCxnSpPr>
      <xdr:spPr>
        <a:xfrm>
          <a:off x="7080250" y="64706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xdr:cNvSpPr txBox="1"/>
      </xdr:nvSpPr>
      <xdr:spPr>
        <a:xfrm>
          <a:off x="845827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xdr:cNvSpPr txBox="1"/>
      </xdr:nvSpPr>
      <xdr:spPr>
        <a:xfrm>
          <a:off x="7677227" y="611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34" name="n_3aveValue【図書館】&#10;一人当たり面積"/>
        <xdr:cNvSpPr txBox="1"/>
      </xdr:nvSpPr>
      <xdr:spPr>
        <a:xfrm>
          <a:off x="6864427" y="655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35" name="n_1mainValue【図書館】&#10;一人当たり面積"/>
        <xdr:cNvSpPr txBox="1"/>
      </xdr:nvSpPr>
      <xdr:spPr>
        <a:xfrm>
          <a:off x="845827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73677</xdr:rowOff>
    </xdr:from>
    <xdr:ext cx="469744" cy="259045"/>
    <xdr:sp macro="" textlink="">
      <xdr:nvSpPr>
        <xdr:cNvPr id="136" name="n_2mainValue【図書館】&#10;一人当たり面積"/>
        <xdr:cNvSpPr txBox="1"/>
      </xdr:nvSpPr>
      <xdr:spPr>
        <a:xfrm>
          <a:off x="7677227" y="65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99077</xdr:rowOff>
    </xdr:from>
    <xdr:ext cx="469744" cy="259045"/>
    <xdr:sp macro="" textlink="">
      <xdr:nvSpPr>
        <xdr:cNvPr id="137" name="n_3mainValue【図書館】&#10;一人当たり面積"/>
        <xdr:cNvSpPr txBox="1"/>
      </xdr:nvSpPr>
      <xdr:spPr>
        <a:xfrm>
          <a:off x="6864427" y="620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6858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384961" y="105611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6858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398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6858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398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6858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398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6858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398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6858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757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177665" y="9122954"/>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216400" y="106371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108450" y="106333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216400" y="891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108450" y="9122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8" name="【体育館・プール】&#10;有形固定資産減価償却率平均値テキスト"/>
        <xdr:cNvSpPr txBox="1"/>
      </xdr:nvSpPr>
      <xdr:spPr>
        <a:xfrm>
          <a:off x="4216400" y="9617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1275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384550" y="96964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571750" y="96997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2" name="フローチャート: 判断 171"/>
        <xdr:cNvSpPr/>
      </xdr:nvSpPr>
      <xdr:spPr>
        <a:xfrm>
          <a:off x="1778000" y="97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70031</xdr:rowOff>
    </xdr:from>
    <xdr:to>
      <xdr:col>24</xdr:col>
      <xdr:colOff>114300</xdr:colOff>
      <xdr:row>56</xdr:row>
      <xdr:rowOff>181</xdr:rowOff>
    </xdr:to>
    <xdr:sp macro="" textlink="">
      <xdr:nvSpPr>
        <xdr:cNvPr id="178" name="楕円 177"/>
        <xdr:cNvSpPr/>
      </xdr:nvSpPr>
      <xdr:spPr>
        <a:xfrm>
          <a:off x="4127500" y="91505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156408</xdr:rowOff>
    </xdr:from>
    <xdr:ext cx="405111" cy="259045"/>
    <xdr:sp macro="" textlink="">
      <xdr:nvSpPr>
        <xdr:cNvPr id="179" name="【体育館・プール】&#10;有形固定資産減価償却率該当値テキスト"/>
        <xdr:cNvSpPr txBox="1"/>
      </xdr:nvSpPr>
      <xdr:spPr>
        <a:xfrm>
          <a:off x="4216400" y="9071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73297</xdr:rowOff>
    </xdr:from>
    <xdr:to>
      <xdr:col>20</xdr:col>
      <xdr:colOff>38100</xdr:colOff>
      <xdr:row>56</xdr:row>
      <xdr:rowOff>3447</xdr:rowOff>
    </xdr:to>
    <xdr:sp macro="" textlink="">
      <xdr:nvSpPr>
        <xdr:cNvPr id="180" name="楕円 179"/>
        <xdr:cNvSpPr/>
      </xdr:nvSpPr>
      <xdr:spPr>
        <a:xfrm>
          <a:off x="3384550" y="91537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120831</xdr:rowOff>
    </xdr:from>
    <xdr:to>
      <xdr:col>24</xdr:col>
      <xdr:colOff>63500</xdr:colOff>
      <xdr:row>55</xdr:row>
      <xdr:rowOff>124097</xdr:rowOff>
    </xdr:to>
    <xdr:cxnSp macro="">
      <xdr:nvCxnSpPr>
        <xdr:cNvPr id="181" name="直線コネクタ 180"/>
        <xdr:cNvCxnSpPr/>
      </xdr:nvCxnSpPr>
      <xdr:spPr>
        <a:xfrm flipV="1">
          <a:off x="3429000" y="9201331"/>
          <a:ext cx="7493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168003</xdr:rowOff>
    </xdr:from>
    <xdr:to>
      <xdr:col>15</xdr:col>
      <xdr:colOff>101600</xdr:colOff>
      <xdr:row>55</xdr:row>
      <xdr:rowOff>98153</xdr:rowOff>
    </xdr:to>
    <xdr:sp macro="" textlink="">
      <xdr:nvSpPr>
        <xdr:cNvPr id="182" name="楕円 181"/>
        <xdr:cNvSpPr/>
      </xdr:nvSpPr>
      <xdr:spPr>
        <a:xfrm>
          <a:off x="2571750" y="90834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47353</xdr:rowOff>
    </xdr:from>
    <xdr:to>
      <xdr:col>19</xdr:col>
      <xdr:colOff>177800</xdr:colOff>
      <xdr:row>55</xdr:row>
      <xdr:rowOff>124097</xdr:rowOff>
    </xdr:to>
    <xdr:cxnSp macro="">
      <xdr:nvCxnSpPr>
        <xdr:cNvPr id="183" name="直線コネクタ 182"/>
        <xdr:cNvCxnSpPr/>
      </xdr:nvCxnSpPr>
      <xdr:spPr>
        <a:xfrm>
          <a:off x="2622550" y="9127853"/>
          <a:ext cx="80645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168003</xdr:rowOff>
    </xdr:from>
    <xdr:to>
      <xdr:col>10</xdr:col>
      <xdr:colOff>165100</xdr:colOff>
      <xdr:row>55</xdr:row>
      <xdr:rowOff>98153</xdr:rowOff>
    </xdr:to>
    <xdr:sp macro="" textlink="">
      <xdr:nvSpPr>
        <xdr:cNvPr id="184" name="楕円 183"/>
        <xdr:cNvSpPr/>
      </xdr:nvSpPr>
      <xdr:spPr>
        <a:xfrm>
          <a:off x="1778000" y="90834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47353</xdr:rowOff>
    </xdr:from>
    <xdr:to>
      <xdr:col>15</xdr:col>
      <xdr:colOff>50800</xdr:colOff>
      <xdr:row>55</xdr:row>
      <xdr:rowOff>47353</xdr:rowOff>
    </xdr:to>
    <xdr:cxnSp macro="">
      <xdr:nvCxnSpPr>
        <xdr:cNvPr id="185" name="直線コネクタ 184"/>
        <xdr:cNvCxnSpPr/>
      </xdr:nvCxnSpPr>
      <xdr:spPr>
        <a:xfrm>
          <a:off x="1828800" y="912785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86" name="n_1aveValue【体育館・プール】&#10;有形固定資産減価償却率"/>
        <xdr:cNvSpPr txBox="1"/>
      </xdr:nvSpPr>
      <xdr:spPr>
        <a:xfrm>
          <a:off x="32391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xdr:cNvSpPr txBox="1"/>
      </xdr:nvSpPr>
      <xdr:spPr>
        <a:xfrm>
          <a:off x="2439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108874</xdr:rowOff>
    </xdr:from>
    <xdr:ext cx="405111" cy="259045"/>
    <xdr:sp macro="" textlink="">
      <xdr:nvSpPr>
        <xdr:cNvPr id="188" name="n_3aveValue【体育館・プール】&#10;有形固定資産減価償却率"/>
        <xdr:cNvSpPr txBox="1"/>
      </xdr:nvSpPr>
      <xdr:spPr>
        <a:xfrm>
          <a:off x="164529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19974</xdr:rowOff>
    </xdr:from>
    <xdr:ext cx="405111" cy="259045"/>
    <xdr:sp macro="" textlink="">
      <xdr:nvSpPr>
        <xdr:cNvPr id="189" name="n_1mainValue【体育館・プール】&#10;有形固定資産減価償却率"/>
        <xdr:cNvSpPr txBox="1"/>
      </xdr:nvSpPr>
      <xdr:spPr>
        <a:xfrm>
          <a:off x="3239144" y="8935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114680</xdr:rowOff>
    </xdr:from>
    <xdr:ext cx="405111" cy="259045"/>
    <xdr:sp macro="" textlink="">
      <xdr:nvSpPr>
        <xdr:cNvPr id="190" name="n_2mainValue【体育館・プール】&#10;有形固定資産減価償却率"/>
        <xdr:cNvSpPr txBox="1"/>
      </xdr:nvSpPr>
      <xdr:spPr>
        <a:xfrm>
          <a:off x="2439044" y="886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114680</xdr:rowOff>
    </xdr:from>
    <xdr:ext cx="405111" cy="259045"/>
    <xdr:sp macro="" textlink="">
      <xdr:nvSpPr>
        <xdr:cNvPr id="191" name="n_3mainValue【体育館・プール】&#10;有形固定資産減価償却率"/>
        <xdr:cNvSpPr txBox="1"/>
      </xdr:nvSpPr>
      <xdr:spPr>
        <a:xfrm>
          <a:off x="1645294" y="886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552722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552722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552722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552722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552722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9429115" y="9083421"/>
          <a:ext cx="0" cy="154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9467850" y="1063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9359900" y="106326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9467850" y="886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9359900" y="90834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9467850" y="1036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9398000" y="105074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8636000" y="105109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7842250" y="105329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144653</xdr:rowOff>
    </xdr:from>
    <xdr:to>
      <xdr:col>41</xdr:col>
      <xdr:colOff>101600</xdr:colOff>
      <xdr:row>64</xdr:row>
      <xdr:rowOff>74803</xdr:rowOff>
    </xdr:to>
    <xdr:sp macro="" textlink="">
      <xdr:nvSpPr>
        <xdr:cNvPr id="224" name="フローチャート: 判断 223"/>
        <xdr:cNvSpPr/>
      </xdr:nvSpPr>
      <xdr:spPr>
        <a:xfrm>
          <a:off x="7029450" y="105459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163703</xdr:rowOff>
    </xdr:from>
    <xdr:to>
      <xdr:col>55</xdr:col>
      <xdr:colOff>50800</xdr:colOff>
      <xdr:row>64</xdr:row>
      <xdr:rowOff>93853</xdr:rowOff>
    </xdr:to>
    <xdr:sp macro="" textlink="">
      <xdr:nvSpPr>
        <xdr:cNvPr id="230" name="楕円 229"/>
        <xdr:cNvSpPr/>
      </xdr:nvSpPr>
      <xdr:spPr>
        <a:xfrm>
          <a:off x="9398000" y="105650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9467850" y="1048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164084</xdr:rowOff>
    </xdr:from>
    <xdr:to>
      <xdr:col>50</xdr:col>
      <xdr:colOff>165100</xdr:colOff>
      <xdr:row>64</xdr:row>
      <xdr:rowOff>94234</xdr:rowOff>
    </xdr:to>
    <xdr:sp macro="" textlink="">
      <xdr:nvSpPr>
        <xdr:cNvPr id="232" name="楕円 231"/>
        <xdr:cNvSpPr/>
      </xdr:nvSpPr>
      <xdr:spPr>
        <a:xfrm>
          <a:off x="8636000" y="105653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43053</xdr:rowOff>
    </xdr:from>
    <xdr:to>
      <xdr:col>55</xdr:col>
      <xdr:colOff>0</xdr:colOff>
      <xdr:row>64</xdr:row>
      <xdr:rowOff>43434</xdr:rowOff>
    </xdr:to>
    <xdr:cxnSp macro="">
      <xdr:nvCxnSpPr>
        <xdr:cNvPr id="233" name="直線コネクタ 232"/>
        <xdr:cNvCxnSpPr/>
      </xdr:nvCxnSpPr>
      <xdr:spPr>
        <a:xfrm flipV="1">
          <a:off x="8686800" y="10609453"/>
          <a:ext cx="7429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164084</xdr:rowOff>
    </xdr:from>
    <xdr:to>
      <xdr:col>46</xdr:col>
      <xdr:colOff>38100</xdr:colOff>
      <xdr:row>64</xdr:row>
      <xdr:rowOff>94234</xdr:rowOff>
    </xdr:to>
    <xdr:sp macro="" textlink="">
      <xdr:nvSpPr>
        <xdr:cNvPr id="234" name="楕円 233"/>
        <xdr:cNvSpPr/>
      </xdr:nvSpPr>
      <xdr:spPr>
        <a:xfrm>
          <a:off x="7842250" y="105653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43434</xdr:rowOff>
    </xdr:from>
    <xdr:to>
      <xdr:col>50</xdr:col>
      <xdr:colOff>114300</xdr:colOff>
      <xdr:row>64</xdr:row>
      <xdr:rowOff>43434</xdr:rowOff>
    </xdr:to>
    <xdr:cxnSp macro="">
      <xdr:nvCxnSpPr>
        <xdr:cNvPr id="235" name="直線コネクタ 234"/>
        <xdr:cNvCxnSpPr/>
      </xdr:nvCxnSpPr>
      <xdr:spPr>
        <a:xfrm>
          <a:off x="7886700" y="1060983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164465</xdr:rowOff>
    </xdr:from>
    <xdr:to>
      <xdr:col>41</xdr:col>
      <xdr:colOff>101600</xdr:colOff>
      <xdr:row>64</xdr:row>
      <xdr:rowOff>94615</xdr:rowOff>
    </xdr:to>
    <xdr:sp macro="" textlink="">
      <xdr:nvSpPr>
        <xdr:cNvPr id="236" name="楕円 235"/>
        <xdr:cNvSpPr/>
      </xdr:nvSpPr>
      <xdr:spPr>
        <a:xfrm>
          <a:off x="7029450" y="10565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43434</xdr:rowOff>
    </xdr:from>
    <xdr:to>
      <xdr:col>45</xdr:col>
      <xdr:colOff>177800</xdr:colOff>
      <xdr:row>64</xdr:row>
      <xdr:rowOff>43815</xdr:rowOff>
    </xdr:to>
    <xdr:cxnSp macro="">
      <xdr:nvCxnSpPr>
        <xdr:cNvPr id="237" name="直線コネクタ 236"/>
        <xdr:cNvCxnSpPr/>
      </xdr:nvCxnSpPr>
      <xdr:spPr>
        <a:xfrm flipV="1">
          <a:off x="7080250" y="10609834"/>
          <a:ext cx="8064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8458277" y="1029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xdr:cNvSpPr txBox="1"/>
      </xdr:nvSpPr>
      <xdr:spPr>
        <a:xfrm>
          <a:off x="7677227" y="1031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91330</xdr:rowOff>
    </xdr:from>
    <xdr:ext cx="469744" cy="259045"/>
    <xdr:sp macro="" textlink="">
      <xdr:nvSpPr>
        <xdr:cNvPr id="240" name="n_3aveValue【体育館・プール】&#10;一人当たり面積"/>
        <xdr:cNvSpPr txBox="1"/>
      </xdr:nvSpPr>
      <xdr:spPr>
        <a:xfrm>
          <a:off x="6864427" y="103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85361</xdr:rowOff>
    </xdr:from>
    <xdr:ext cx="469744" cy="259045"/>
    <xdr:sp macro="" textlink="">
      <xdr:nvSpPr>
        <xdr:cNvPr id="241" name="n_1mainValue【体育館・プール】&#10;一人当たり面積"/>
        <xdr:cNvSpPr txBox="1"/>
      </xdr:nvSpPr>
      <xdr:spPr>
        <a:xfrm>
          <a:off x="8458277" y="1065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85361</xdr:rowOff>
    </xdr:from>
    <xdr:ext cx="469744" cy="259045"/>
    <xdr:sp macro="" textlink="">
      <xdr:nvSpPr>
        <xdr:cNvPr id="242" name="n_2mainValue【体育館・プール】&#10;一人当たり面積"/>
        <xdr:cNvSpPr txBox="1"/>
      </xdr:nvSpPr>
      <xdr:spPr>
        <a:xfrm>
          <a:off x="7677227" y="1065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85742</xdr:rowOff>
    </xdr:from>
    <xdr:ext cx="469744" cy="259045"/>
    <xdr:sp macro="" textlink="">
      <xdr:nvSpPr>
        <xdr:cNvPr id="243" name="n_3mainValue【体育館・プール】&#10;一人当たり面積"/>
        <xdr:cNvSpPr txBox="1"/>
      </xdr:nvSpPr>
      <xdr:spPr>
        <a:xfrm>
          <a:off x="6864427" y="1065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38496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757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177665" y="1285557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216400" y="1421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108450" y="142081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216400" y="1263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108450" y="12855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xdr:cNvSpPr txBox="1"/>
      </xdr:nvSpPr>
      <xdr:spPr>
        <a:xfrm>
          <a:off x="4216400" y="13574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127500" y="1359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384550" y="13639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571750" y="13613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168275</xdr:rowOff>
    </xdr:from>
    <xdr:to>
      <xdr:col>10</xdr:col>
      <xdr:colOff>165100</xdr:colOff>
      <xdr:row>83</xdr:row>
      <xdr:rowOff>98425</xdr:rowOff>
    </xdr:to>
    <xdr:sp macro="" textlink="">
      <xdr:nvSpPr>
        <xdr:cNvPr id="277" name="フローチャート: 判断 276"/>
        <xdr:cNvSpPr/>
      </xdr:nvSpPr>
      <xdr:spPr>
        <a:xfrm>
          <a:off x="1778000" y="1370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38736</xdr:rowOff>
    </xdr:from>
    <xdr:to>
      <xdr:col>24</xdr:col>
      <xdr:colOff>114300</xdr:colOff>
      <xdr:row>81</xdr:row>
      <xdr:rowOff>140336</xdr:rowOff>
    </xdr:to>
    <xdr:sp macro="" textlink="">
      <xdr:nvSpPr>
        <xdr:cNvPr id="283" name="楕円 282"/>
        <xdr:cNvSpPr/>
      </xdr:nvSpPr>
      <xdr:spPr>
        <a:xfrm>
          <a:off x="4127500" y="134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61613</xdr:rowOff>
    </xdr:from>
    <xdr:ext cx="405111" cy="259045"/>
    <xdr:sp macro="" textlink="">
      <xdr:nvSpPr>
        <xdr:cNvPr id="284" name="【福祉施設】&#10;有形固定資産減価償却率該当値テキスト"/>
        <xdr:cNvSpPr txBox="1"/>
      </xdr:nvSpPr>
      <xdr:spPr>
        <a:xfrm>
          <a:off x="4216400" y="13269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76836</xdr:rowOff>
    </xdr:from>
    <xdr:to>
      <xdr:col>20</xdr:col>
      <xdr:colOff>38100</xdr:colOff>
      <xdr:row>82</xdr:row>
      <xdr:rowOff>6986</xdr:rowOff>
    </xdr:to>
    <xdr:sp macro="" textlink="">
      <xdr:nvSpPr>
        <xdr:cNvPr id="285" name="楕円 284"/>
        <xdr:cNvSpPr/>
      </xdr:nvSpPr>
      <xdr:spPr>
        <a:xfrm>
          <a:off x="3384550" y="134499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89536</xdr:rowOff>
    </xdr:from>
    <xdr:to>
      <xdr:col>24</xdr:col>
      <xdr:colOff>63500</xdr:colOff>
      <xdr:row>81</xdr:row>
      <xdr:rowOff>127636</xdr:rowOff>
    </xdr:to>
    <xdr:cxnSp macro="">
      <xdr:nvCxnSpPr>
        <xdr:cNvPr id="286" name="直線コネクタ 285"/>
        <xdr:cNvCxnSpPr/>
      </xdr:nvCxnSpPr>
      <xdr:spPr>
        <a:xfrm flipV="1">
          <a:off x="3429000" y="13462636"/>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111125</xdr:rowOff>
    </xdr:from>
    <xdr:to>
      <xdr:col>15</xdr:col>
      <xdr:colOff>101600</xdr:colOff>
      <xdr:row>82</xdr:row>
      <xdr:rowOff>41275</xdr:rowOff>
    </xdr:to>
    <xdr:sp macro="" textlink="">
      <xdr:nvSpPr>
        <xdr:cNvPr id="287" name="楕円 286"/>
        <xdr:cNvSpPr/>
      </xdr:nvSpPr>
      <xdr:spPr>
        <a:xfrm>
          <a:off x="2571750" y="134842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127636</xdr:rowOff>
    </xdr:from>
    <xdr:to>
      <xdr:col>19</xdr:col>
      <xdr:colOff>177800</xdr:colOff>
      <xdr:row>81</xdr:row>
      <xdr:rowOff>161925</xdr:rowOff>
    </xdr:to>
    <xdr:cxnSp macro="">
      <xdr:nvCxnSpPr>
        <xdr:cNvPr id="288" name="直線コネクタ 287"/>
        <xdr:cNvCxnSpPr/>
      </xdr:nvCxnSpPr>
      <xdr:spPr>
        <a:xfrm flipV="1">
          <a:off x="2622550" y="13500736"/>
          <a:ext cx="8064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93980</xdr:rowOff>
    </xdr:from>
    <xdr:to>
      <xdr:col>10</xdr:col>
      <xdr:colOff>165100</xdr:colOff>
      <xdr:row>82</xdr:row>
      <xdr:rowOff>24130</xdr:rowOff>
    </xdr:to>
    <xdr:sp macro="" textlink="">
      <xdr:nvSpPr>
        <xdr:cNvPr id="289" name="楕円 288"/>
        <xdr:cNvSpPr/>
      </xdr:nvSpPr>
      <xdr:spPr>
        <a:xfrm>
          <a:off x="1778000" y="13467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144780</xdr:rowOff>
    </xdr:from>
    <xdr:to>
      <xdr:col>15</xdr:col>
      <xdr:colOff>50800</xdr:colOff>
      <xdr:row>81</xdr:row>
      <xdr:rowOff>161925</xdr:rowOff>
    </xdr:to>
    <xdr:cxnSp macro="">
      <xdr:nvCxnSpPr>
        <xdr:cNvPr id="290" name="直線コネクタ 289"/>
        <xdr:cNvCxnSpPr/>
      </xdr:nvCxnSpPr>
      <xdr:spPr>
        <a:xfrm>
          <a:off x="1828800" y="13517880"/>
          <a:ext cx="7937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xdr:cNvSpPr txBox="1"/>
      </xdr:nvSpPr>
      <xdr:spPr>
        <a:xfrm>
          <a:off x="32391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2" name="n_2aveValue【福祉施設】&#10;有形固定資産減価償却率"/>
        <xdr:cNvSpPr txBox="1"/>
      </xdr:nvSpPr>
      <xdr:spPr>
        <a:xfrm>
          <a:off x="2439044" y="1370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89552</xdr:rowOff>
    </xdr:from>
    <xdr:ext cx="405111" cy="259045"/>
    <xdr:sp macro="" textlink="">
      <xdr:nvSpPr>
        <xdr:cNvPr id="293" name="n_3aveValue【福祉施設】&#10;有形固定資産減価償却率"/>
        <xdr:cNvSpPr txBox="1"/>
      </xdr:nvSpPr>
      <xdr:spPr>
        <a:xfrm>
          <a:off x="164529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23513</xdr:rowOff>
    </xdr:from>
    <xdr:ext cx="405111" cy="259045"/>
    <xdr:sp macro="" textlink="">
      <xdr:nvSpPr>
        <xdr:cNvPr id="294" name="n_1mainValue【福祉施設】&#10;有形固定資産減価償却率"/>
        <xdr:cNvSpPr txBox="1"/>
      </xdr:nvSpPr>
      <xdr:spPr>
        <a:xfrm>
          <a:off x="3239144" y="13231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57802</xdr:rowOff>
    </xdr:from>
    <xdr:ext cx="405111" cy="259045"/>
    <xdr:sp macro="" textlink="">
      <xdr:nvSpPr>
        <xdr:cNvPr id="295" name="n_2mainValue【福祉施設】&#10;有形固定資産減価償却率"/>
        <xdr:cNvSpPr txBox="1"/>
      </xdr:nvSpPr>
      <xdr:spPr>
        <a:xfrm>
          <a:off x="2439044" y="1326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296" name="n_3mainValue【福祉施設】&#10;有形固定資産減価償却率"/>
        <xdr:cNvSpPr txBox="1"/>
      </xdr:nvSpPr>
      <xdr:spPr>
        <a:xfrm>
          <a:off x="1645294" y="1324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5956300" y="143609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55272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5956300" y="140471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552722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5956300" y="137332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552722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5956300" y="13419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552722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5956300" y="131054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552722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5956300" y="127916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55272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9429115" y="12922431"/>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9467850" y="1436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9359900" y="143575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9467850" y="127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9359900" y="129224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27" name="【福祉施設】&#10;一人当たり面積平均値テキスト"/>
        <xdr:cNvSpPr txBox="1"/>
      </xdr:nvSpPr>
      <xdr:spPr>
        <a:xfrm>
          <a:off x="9467850" y="13893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9398000" y="140354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8636000" y="14048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7842250" y="140681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11793</xdr:rowOff>
    </xdr:from>
    <xdr:to>
      <xdr:col>41</xdr:col>
      <xdr:colOff>101600</xdr:colOff>
      <xdr:row>85</xdr:row>
      <xdr:rowOff>113393</xdr:rowOff>
    </xdr:to>
    <xdr:sp macro="" textlink="">
      <xdr:nvSpPr>
        <xdr:cNvPr id="331" name="フローチャート: 判断 330"/>
        <xdr:cNvSpPr/>
      </xdr:nvSpPr>
      <xdr:spPr>
        <a:xfrm>
          <a:off x="7029450" y="1404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78739</xdr:rowOff>
    </xdr:from>
    <xdr:to>
      <xdr:col>55</xdr:col>
      <xdr:colOff>50800</xdr:colOff>
      <xdr:row>87</xdr:row>
      <xdr:rowOff>8889</xdr:rowOff>
    </xdr:to>
    <xdr:sp macro="" textlink="">
      <xdr:nvSpPr>
        <xdr:cNvPr id="337" name="楕円 336"/>
        <xdr:cNvSpPr/>
      </xdr:nvSpPr>
      <xdr:spPr>
        <a:xfrm>
          <a:off x="9398000" y="142773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165116</xdr:rowOff>
    </xdr:from>
    <xdr:ext cx="469744" cy="259045"/>
    <xdr:sp macro="" textlink="">
      <xdr:nvSpPr>
        <xdr:cNvPr id="338" name="【福祉施設】&#10;一人当たり面積該当値テキスト"/>
        <xdr:cNvSpPr txBox="1"/>
      </xdr:nvSpPr>
      <xdr:spPr>
        <a:xfrm>
          <a:off x="9467850"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78739</xdr:rowOff>
    </xdr:from>
    <xdr:to>
      <xdr:col>50</xdr:col>
      <xdr:colOff>165100</xdr:colOff>
      <xdr:row>87</xdr:row>
      <xdr:rowOff>8889</xdr:rowOff>
    </xdr:to>
    <xdr:sp macro="" textlink="">
      <xdr:nvSpPr>
        <xdr:cNvPr id="339" name="楕円 338"/>
        <xdr:cNvSpPr/>
      </xdr:nvSpPr>
      <xdr:spPr>
        <a:xfrm>
          <a:off x="8636000" y="142773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129539</xdr:rowOff>
    </xdr:from>
    <xdr:to>
      <xdr:col>55</xdr:col>
      <xdr:colOff>0</xdr:colOff>
      <xdr:row>86</xdr:row>
      <xdr:rowOff>129539</xdr:rowOff>
    </xdr:to>
    <xdr:cxnSp macro="">
      <xdr:nvCxnSpPr>
        <xdr:cNvPr id="340" name="直線コネクタ 339"/>
        <xdr:cNvCxnSpPr/>
      </xdr:nvCxnSpPr>
      <xdr:spPr>
        <a:xfrm>
          <a:off x="8686800" y="1432813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78739</xdr:rowOff>
    </xdr:from>
    <xdr:to>
      <xdr:col>46</xdr:col>
      <xdr:colOff>38100</xdr:colOff>
      <xdr:row>87</xdr:row>
      <xdr:rowOff>8889</xdr:rowOff>
    </xdr:to>
    <xdr:sp macro="" textlink="">
      <xdr:nvSpPr>
        <xdr:cNvPr id="341" name="楕円 340"/>
        <xdr:cNvSpPr/>
      </xdr:nvSpPr>
      <xdr:spPr>
        <a:xfrm>
          <a:off x="7842250" y="142773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129539</xdr:rowOff>
    </xdr:from>
    <xdr:to>
      <xdr:col>50</xdr:col>
      <xdr:colOff>114300</xdr:colOff>
      <xdr:row>86</xdr:row>
      <xdr:rowOff>129539</xdr:rowOff>
    </xdr:to>
    <xdr:cxnSp macro="">
      <xdr:nvCxnSpPr>
        <xdr:cNvPr id="342" name="直線コネクタ 341"/>
        <xdr:cNvCxnSpPr/>
      </xdr:nvCxnSpPr>
      <xdr:spPr>
        <a:xfrm>
          <a:off x="7886700" y="1432813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78739</xdr:rowOff>
    </xdr:from>
    <xdr:to>
      <xdr:col>41</xdr:col>
      <xdr:colOff>101600</xdr:colOff>
      <xdr:row>87</xdr:row>
      <xdr:rowOff>8889</xdr:rowOff>
    </xdr:to>
    <xdr:sp macro="" textlink="">
      <xdr:nvSpPr>
        <xdr:cNvPr id="343" name="楕円 342"/>
        <xdr:cNvSpPr/>
      </xdr:nvSpPr>
      <xdr:spPr>
        <a:xfrm>
          <a:off x="7029450" y="142773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129539</xdr:rowOff>
    </xdr:from>
    <xdr:to>
      <xdr:col>45</xdr:col>
      <xdr:colOff>177800</xdr:colOff>
      <xdr:row>86</xdr:row>
      <xdr:rowOff>129539</xdr:rowOff>
    </xdr:to>
    <xdr:cxnSp macro="">
      <xdr:nvCxnSpPr>
        <xdr:cNvPr id="344" name="直線コネクタ 343"/>
        <xdr:cNvCxnSpPr/>
      </xdr:nvCxnSpPr>
      <xdr:spPr>
        <a:xfrm>
          <a:off x="7080250" y="1432813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45" name="n_1aveValue【福祉施設】&#10;一人当たり面積"/>
        <xdr:cNvSpPr txBox="1"/>
      </xdr:nvSpPr>
      <xdr:spPr>
        <a:xfrm>
          <a:off x="8458277" y="1383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6" name="n_2aveValue【福祉施設】&#10;一人当たり面積"/>
        <xdr:cNvSpPr txBox="1"/>
      </xdr:nvSpPr>
      <xdr:spPr>
        <a:xfrm>
          <a:off x="7677227" y="1385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129920</xdr:rowOff>
    </xdr:from>
    <xdr:ext cx="469744" cy="259045"/>
    <xdr:sp macro="" textlink="">
      <xdr:nvSpPr>
        <xdr:cNvPr id="347" name="n_3aveValue【福祉施設】&#10;一人当たり面積"/>
        <xdr:cNvSpPr txBox="1"/>
      </xdr:nvSpPr>
      <xdr:spPr>
        <a:xfrm>
          <a:off x="6864427" y="1383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16</xdr:rowOff>
    </xdr:from>
    <xdr:ext cx="469744" cy="259045"/>
    <xdr:sp macro="" textlink="">
      <xdr:nvSpPr>
        <xdr:cNvPr id="348" name="n_1mainValue【福祉施設】&#10;一人当たり面積"/>
        <xdr:cNvSpPr txBox="1"/>
      </xdr:nvSpPr>
      <xdr:spPr>
        <a:xfrm>
          <a:off x="845827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16</xdr:rowOff>
    </xdr:from>
    <xdr:ext cx="469744" cy="259045"/>
    <xdr:sp macro="" textlink="">
      <xdr:nvSpPr>
        <xdr:cNvPr id="349" name="n_2mainValue【福祉施設】&#10;一人当たり面積"/>
        <xdr:cNvSpPr txBox="1"/>
      </xdr:nvSpPr>
      <xdr:spPr>
        <a:xfrm>
          <a:off x="76772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16</xdr:rowOff>
    </xdr:from>
    <xdr:ext cx="469744" cy="259045"/>
    <xdr:sp macro="" textlink="">
      <xdr:nvSpPr>
        <xdr:cNvPr id="350" name="n_3mainValue【福祉施設】&#10;一人当たり面積"/>
        <xdr:cNvSpPr txBox="1"/>
      </xdr:nvSpPr>
      <xdr:spPr>
        <a:xfrm>
          <a:off x="6864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6858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38496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6858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398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6858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398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6858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398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6858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398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6858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757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757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177665" y="1647335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216400" y="179140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108450" y="179102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216400" y="16254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108450" y="164733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xdr:cNvSpPr txBox="1"/>
      </xdr:nvSpPr>
      <xdr:spPr>
        <a:xfrm>
          <a:off x="4216400" y="17174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127500" y="1719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384550" y="172055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571750" y="1719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85" name="フローチャート: 判断 384"/>
        <xdr:cNvSpPr/>
      </xdr:nvSpPr>
      <xdr:spPr>
        <a:xfrm>
          <a:off x="1778000" y="1718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46627</xdr:rowOff>
    </xdr:from>
    <xdr:to>
      <xdr:col>24</xdr:col>
      <xdr:colOff>114300</xdr:colOff>
      <xdr:row>103</xdr:row>
      <xdr:rowOff>148227</xdr:rowOff>
    </xdr:to>
    <xdr:sp macro="" textlink="">
      <xdr:nvSpPr>
        <xdr:cNvPr id="391" name="楕円 390"/>
        <xdr:cNvSpPr/>
      </xdr:nvSpPr>
      <xdr:spPr>
        <a:xfrm>
          <a:off x="4127500" y="1705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69504</xdr:rowOff>
    </xdr:from>
    <xdr:ext cx="405111" cy="259045"/>
    <xdr:sp macro="" textlink="">
      <xdr:nvSpPr>
        <xdr:cNvPr id="392" name="【市民会館】&#10;有形固定資産減価償却率該当値テキスト"/>
        <xdr:cNvSpPr txBox="1"/>
      </xdr:nvSpPr>
      <xdr:spPr>
        <a:xfrm>
          <a:off x="4216400" y="1690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77651</xdr:rowOff>
    </xdr:from>
    <xdr:to>
      <xdr:col>20</xdr:col>
      <xdr:colOff>38100</xdr:colOff>
      <xdr:row>104</xdr:row>
      <xdr:rowOff>7801</xdr:rowOff>
    </xdr:to>
    <xdr:sp macro="" textlink="">
      <xdr:nvSpPr>
        <xdr:cNvPr id="393" name="楕円 392"/>
        <xdr:cNvSpPr/>
      </xdr:nvSpPr>
      <xdr:spPr>
        <a:xfrm>
          <a:off x="3384550" y="170829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97427</xdr:rowOff>
    </xdr:from>
    <xdr:to>
      <xdr:col>24</xdr:col>
      <xdr:colOff>63500</xdr:colOff>
      <xdr:row>103</xdr:row>
      <xdr:rowOff>128451</xdr:rowOff>
    </xdr:to>
    <xdr:cxnSp macro="">
      <xdr:nvCxnSpPr>
        <xdr:cNvPr id="394" name="直線コネクタ 393"/>
        <xdr:cNvCxnSpPr/>
      </xdr:nvCxnSpPr>
      <xdr:spPr>
        <a:xfrm flipV="1">
          <a:off x="3429000" y="17102727"/>
          <a:ext cx="7493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105411</xdr:rowOff>
    </xdr:from>
    <xdr:to>
      <xdr:col>15</xdr:col>
      <xdr:colOff>101600</xdr:colOff>
      <xdr:row>104</xdr:row>
      <xdr:rowOff>35561</xdr:rowOff>
    </xdr:to>
    <xdr:sp macro="" textlink="">
      <xdr:nvSpPr>
        <xdr:cNvPr id="395" name="楕円 394"/>
        <xdr:cNvSpPr/>
      </xdr:nvSpPr>
      <xdr:spPr>
        <a:xfrm>
          <a:off x="2571750" y="171107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128451</xdr:rowOff>
    </xdr:from>
    <xdr:to>
      <xdr:col>19</xdr:col>
      <xdr:colOff>177800</xdr:colOff>
      <xdr:row>103</xdr:row>
      <xdr:rowOff>156211</xdr:rowOff>
    </xdr:to>
    <xdr:cxnSp macro="">
      <xdr:nvCxnSpPr>
        <xdr:cNvPr id="396" name="直線コネクタ 395"/>
        <xdr:cNvCxnSpPr/>
      </xdr:nvCxnSpPr>
      <xdr:spPr>
        <a:xfrm flipV="1">
          <a:off x="2622550" y="17133751"/>
          <a:ext cx="80645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136434</xdr:rowOff>
    </xdr:from>
    <xdr:to>
      <xdr:col>10</xdr:col>
      <xdr:colOff>165100</xdr:colOff>
      <xdr:row>104</xdr:row>
      <xdr:rowOff>66584</xdr:rowOff>
    </xdr:to>
    <xdr:sp macro="" textlink="">
      <xdr:nvSpPr>
        <xdr:cNvPr id="397" name="楕円 396"/>
        <xdr:cNvSpPr/>
      </xdr:nvSpPr>
      <xdr:spPr>
        <a:xfrm>
          <a:off x="1778000" y="171417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156211</xdr:rowOff>
    </xdr:from>
    <xdr:to>
      <xdr:col>15</xdr:col>
      <xdr:colOff>50800</xdr:colOff>
      <xdr:row>104</xdr:row>
      <xdr:rowOff>15784</xdr:rowOff>
    </xdr:to>
    <xdr:cxnSp macro="">
      <xdr:nvCxnSpPr>
        <xdr:cNvPr id="398" name="直線コネクタ 397"/>
        <xdr:cNvCxnSpPr/>
      </xdr:nvCxnSpPr>
      <xdr:spPr>
        <a:xfrm flipV="1">
          <a:off x="1828800" y="17161511"/>
          <a:ext cx="79375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xdr:cNvSpPr txBox="1"/>
      </xdr:nvSpPr>
      <xdr:spPr>
        <a:xfrm>
          <a:off x="32391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400" name="n_2aveValue【市民会館】&#10;有形固定資産減価償却率"/>
        <xdr:cNvSpPr txBox="1"/>
      </xdr:nvSpPr>
      <xdr:spPr>
        <a:xfrm>
          <a:off x="2439044" y="1728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109963</xdr:rowOff>
    </xdr:from>
    <xdr:ext cx="405111" cy="259045"/>
    <xdr:sp macro="" textlink="">
      <xdr:nvSpPr>
        <xdr:cNvPr id="401" name="n_3aveValue【市民会館】&#10;有形固定資産減価償却率"/>
        <xdr:cNvSpPr txBox="1"/>
      </xdr:nvSpPr>
      <xdr:spPr>
        <a:xfrm>
          <a:off x="164529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24328</xdr:rowOff>
    </xdr:from>
    <xdr:ext cx="405111" cy="259045"/>
    <xdr:sp macro="" textlink="">
      <xdr:nvSpPr>
        <xdr:cNvPr id="402" name="n_1mainValue【市民会館】&#10;有形固定資産減価償却率"/>
        <xdr:cNvSpPr txBox="1"/>
      </xdr:nvSpPr>
      <xdr:spPr>
        <a:xfrm>
          <a:off x="3239144" y="16864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52088</xdr:rowOff>
    </xdr:from>
    <xdr:ext cx="405111" cy="259045"/>
    <xdr:sp macro="" textlink="">
      <xdr:nvSpPr>
        <xdr:cNvPr id="403" name="n_2mainValue【市民会館】&#10;有形固定資産減価償却率"/>
        <xdr:cNvSpPr txBox="1"/>
      </xdr:nvSpPr>
      <xdr:spPr>
        <a:xfrm>
          <a:off x="2439044" y="1689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83111</xdr:rowOff>
    </xdr:from>
    <xdr:ext cx="405111" cy="259045"/>
    <xdr:sp macro="" textlink="">
      <xdr:nvSpPr>
        <xdr:cNvPr id="404" name="n_3mainValue【市民会館】&#10;有形固定資産減価償却率"/>
        <xdr:cNvSpPr txBox="1"/>
      </xdr:nvSpPr>
      <xdr:spPr>
        <a:xfrm>
          <a:off x="1645294" y="16923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5956300" y="18031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552722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5956300" y="177174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552722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5956300" y="17403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552722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5956300" y="170896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552722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5956300" y="167757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552722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5956300" y="164619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552722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9429115" y="16442327"/>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9467850" y="1798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9359900" y="179821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9467850" y="1622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9359900" y="164423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35" name="【市民会館】&#10;一人当たり面積平均値テキスト"/>
        <xdr:cNvSpPr txBox="1"/>
      </xdr:nvSpPr>
      <xdr:spPr>
        <a:xfrm>
          <a:off x="9467850" y="17419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9398000" y="175619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8636000" y="175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7842250" y="175586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110308</xdr:rowOff>
    </xdr:from>
    <xdr:to>
      <xdr:col>41</xdr:col>
      <xdr:colOff>101600</xdr:colOff>
      <xdr:row>107</xdr:row>
      <xdr:rowOff>40458</xdr:rowOff>
    </xdr:to>
    <xdr:sp macro="" textlink="">
      <xdr:nvSpPr>
        <xdr:cNvPr id="439" name="フローチャート: 判断 438"/>
        <xdr:cNvSpPr/>
      </xdr:nvSpPr>
      <xdr:spPr>
        <a:xfrm>
          <a:off x="7029450" y="176109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89081</xdr:rowOff>
    </xdr:from>
    <xdr:to>
      <xdr:col>55</xdr:col>
      <xdr:colOff>50800</xdr:colOff>
      <xdr:row>108</xdr:row>
      <xdr:rowOff>19231</xdr:rowOff>
    </xdr:to>
    <xdr:sp macro="" textlink="">
      <xdr:nvSpPr>
        <xdr:cNvPr id="445" name="楕円 444"/>
        <xdr:cNvSpPr/>
      </xdr:nvSpPr>
      <xdr:spPr>
        <a:xfrm>
          <a:off x="9398000" y="177547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67508</xdr:rowOff>
    </xdr:from>
    <xdr:ext cx="469744" cy="259045"/>
    <xdr:sp macro="" textlink="">
      <xdr:nvSpPr>
        <xdr:cNvPr id="446" name="【市民会館】&#10;一人当たり面積該当値テキスト"/>
        <xdr:cNvSpPr txBox="1"/>
      </xdr:nvSpPr>
      <xdr:spPr>
        <a:xfrm>
          <a:off x="9467850" y="1773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92348</xdr:rowOff>
    </xdr:from>
    <xdr:to>
      <xdr:col>50</xdr:col>
      <xdr:colOff>165100</xdr:colOff>
      <xdr:row>108</xdr:row>
      <xdr:rowOff>22498</xdr:rowOff>
    </xdr:to>
    <xdr:sp macro="" textlink="">
      <xdr:nvSpPr>
        <xdr:cNvPr id="447" name="楕円 446"/>
        <xdr:cNvSpPr/>
      </xdr:nvSpPr>
      <xdr:spPr>
        <a:xfrm>
          <a:off x="8636000" y="177580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139881</xdr:rowOff>
    </xdr:from>
    <xdr:to>
      <xdr:col>55</xdr:col>
      <xdr:colOff>0</xdr:colOff>
      <xdr:row>107</xdr:row>
      <xdr:rowOff>143148</xdr:rowOff>
    </xdr:to>
    <xdr:cxnSp macro="">
      <xdr:nvCxnSpPr>
        <xdr:cNvPr id="448" name="直線コネクタ 447"/>
        <xdr:cNvCxnSpPr/>
      </xdr:nvCxnSpPr>
      <xdr:spPr>
        <a:xfrm flipV="1">
          <a:off x="8686800" y="17805581"/>
          <a:ext cx="7429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92348</xdr:rowOff>
    </xdr:from>
    <xdr:to>
      <xdr:col>46</xdr:col>
      <xdr:colOff>38100</xdr:colOff>
      <xdr:row>108</xdr:row>
      <xdr:rowOff>22498</xdr:rowOff>
    </xdr:to>
    <xdr:sp macro="" textlink="">
      <xdr:nvSpPr>
        <xdr:cNvPr id="449" name="楕円 448"/>
        <xdr:cNvSpPr/>
      </xdr:nvSpPr>
      <xdr:spPr>
        <a:xfrm>
          <a:off x="7842250" y="177580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143148</xdr:rowOff>
    </xdr:from>
    <xdr:to>
      <xdr:col>50</xdr:col>
      <xdr:colOff>114300</xdr:colOff>
      <xdr:row>107</xdr:row>
      <xdr:rowOff>143148</xdr:rowOff>
    </xdr:to>
    <xdr:cxnSp macro="">
      <xdr:nvCxnSpPr>
        <xdr:cNvPr id="450" name="直線コネクタ 449"/>
        <xdr:cNvCxnSpPr/>
      </xdr:nvCxnSpPr>
      <xdr:spPr>
        <a:xfrm>
          <a:off x="7886700" y="1780884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95613</xdr:rowOff>
    </xdr:from>
    <xdr:to>
      <xdr:col>41</xdr:col>
      <xdr:colOff>101600</xdr:colOff>
      <xdr:row>108</xdr:row>
      <xdr:rowOff>25763</xdr:rowOff>
    </xdr:to>
    <xdr:sp macro="" textlink="">
      <xdr:nvSpPr>
        <xdr:cNvPr id="451" name="楕円 450"/>
        <xdr:cNvSpPr/>
      </xdr:nvSpPr>
      <xdr:spPr>
        <a:xfrm>
          <a:off x="7029450" y="177613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143148</xdr:rowOff>
    </xdr:from>
    <xdr:to>
      <xdr:col>45</xdr:col>
      <xdr:colOff>177800</xdr:colOff>
      <xdr:row>107</xdr:row>
      <xdr:rowOff>146413</xdr:rowOff>
    </xdr:to>
    <xdr:cxnSp macro="">
      <xdr:nvCxnSpPr>
        <xdr:cNvPr id="452" name="直線コネクタ 451"/>
        <xdr:cNvCxnSpPr/>
      </xdr:nvCxnSpPr>
      <xdr:spPr>
        <a:xfrm flipV="1">
          <a:off x="7080250" y="17808848"/>
          <a:ext cx="8064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53" name="n_1aveValue【市民会館】&#10;一人当たり面積"/>
        <xdr:cNvSpPr txBox="1"/>
      </xdr:nvSpPr>
      <xdr:spPr>
        <a:xfrm>
          <a:off x="8458277" y="1733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4" name="n_2aveValue【市民会館】&#10;一人当たり面積"/>
        <xdr:cNvSpPr txBox="1"/>
      </xdr:nvSpPr>
      <xdr:spPr>
        <a:xfrm>
          <a:off x="7677227" y="1734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56985</xdr:rowOff>
    </xdr:from>
    <xdr:ext cx="469744" cy="259045"/>
    <xdr:sp macro="" textlink="">
      <xdr:nvSpPr>
        <xdr:cNvPr id="455" name="n_3aveValue【市民会館】&#10;一人当たり面積"/>
        <xdr:cNvSpPr txBox="1"/>
      </xdr:nvSpPr>
      <xdr:spPr>
        <a:xfrm>
          <a:off x="6864427" y="173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13625</xdr:rowOff>
    </xdr:from>
    <xdr:ext cx="469744" cy="259045"/>
    <xdr:sp macro="" textlink="">
      <xdr:nvSpPr>
        <xdr:cNvPr id="456" name="n_1mainValue【市民会館】&#10;一人当たり面積"/>
        <xdr:cNvSpPr txBox="1"/>
      </xdr:nvSpPr>
      <xdr:spPr>
        <a:xfrm>
          <a:off x="8458277" y="1784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13625</xdr:rowOff>
    </xdr:from>
    <xdr:ext cx="469744" cy="259045"/>
    <xdr:sp macro="" textlink="">
      <xdr:nvSpPr>
        <xdr:cNvPr id="457" name="n_2mainValue【市民会館】&#10;一人当たり面積"/>
        <xdr:cNvSpPr txBox="1"/>
      </xdr:nvSpPr>
      <xdr:spPr>
        <a:xfrm>
          <a:off x="7677227" y="1784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16890</xdr:rowOff>
    </xdr:from>
    <xdr:ext cx="469744" cy="259045"/>
    <xdr:sp macro="" textlink="">
      <xdr:nvSpPr>
        <xdr:cNvPr id="458" name="n_3mainValue【市民会館】&#10;一人当たり面積"/>
        <xdr:cNvSpPr txBox="1"/>
      </xdr:nvSpPr>
      <xdr:spPr>
        <a:xfrm>
          <a:off x="6864427" y="178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1207750" y="70267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090691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1207750" y="67128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08427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1207750" y="63989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08427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1207750" y="60851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08427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1207750" y="57712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08427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1207750" y="54510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079772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4699614" y="5535930"/>
          <a:ext cx="0" cy="135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4738350" y="6898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4611350" y="6894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4738350" y="53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4611350" y="5535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89" name="【一般廃棄物処理施設】&#10;有形固定資産減価償却率平均値テキスト"/>
        <xdr:cNvSpPr txBox="1"/>
      </xdr:nvSpPr>
      <xdr:spPr>
        <a:xfrm>
          <a:off x="14738350" y="5805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4649450" y="594777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3887450" y="5929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3093700" y="596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93" name="フローチャート: 判断 492"/>
        <xdr:cNvSpPr/>
      </xdr:nvSpPr>
      <xdr:spPr>
        <a:xfrm>
          <a:off x="12299950" y="5980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99" name="楕円 498"/>
        <xdr:cNvSpPr/>
      </xdr:nvSpPr>
      <xdr:spPr>
        <a:xfrm>
          <a:off x="14649450" y="60767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111596</xdr:rowOff>
    </xdr:from>
    <xdr:ext cx="405111" cy="259045"/>
    <xdr:sp macro="" textlink="">
      <xdr:nvSpPr>
        <xdr:cNvPr id="500" name="【一般廃棄物処理施設】&#10;有形固定資産減価償却率該当値テキスト"/>
        <xdr:cNvSpPr txBox="1"/>
      </xdr:nvSpPr>
      <xdr:spPr>
        <a:xfrm>
          <a:off x="14738350" y="6055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151130</xdr:rowOff>
    </xdr:from>
    <xdr:to>
      <xdr:col>81</xdr:col>
      <xdr:colOff>101600</xdr:colOff>
      <xdr:row>37</xdr:row>
      <xdr:rowOff>81280</xdr:rowOff>
    </xdr:to>
    <xdr:sp macro="" textlink="">
      <xdr:nvSpPr>
        <xdr:cNvPr id="501" name="楕円 500"/>
        <xdr:cNvSpPr/>
      </xdr:nvSpPr>
      <xdr:spPr>
        <a:xfrm>
          <a:off x="13887450" y="60947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12519</xdr:rowOff>
    </xdr:from>
    <xdr:to>
      <xdr:col>85</xdr:col>
      <xdr:colOff>127000</xdr:colOff>
      <xdr:row>37</xdr:row>
      <xdr:rowOff>30480</xdr:rowOff>
    </xdr:to>
    <xdr:cxnSp macro="">
      <xdr:nvCxnSpPr>
        <xdr:cNvPr id="502" name="直線コネクタ 501"/>
        <xdr:cNvCxnSpPr/>
      </xdr:nvCxnSpPr>
      <xdr:spPr>
        <a:xfrm flipV="1">
          <a:off x="13938250" y="6121219"/>
          <a:ext cx="762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159294</xdr:rowOff>
    </xdr:from>
    <xdr:to>
      <xdr:col>76</xdr:col>
      <xdr:colOff>165100</xdr:colOff>
      <xdr:row>37</xdr:row>
      <xdr:rowOff>89444</xdr:rowOff>
    </xdr:to>
    <xdr:sp macro="" textlink="">
      <xdr:nvSpPr>
        <xdr:cNvPr id="503" name="楕円 502"/>
        <xdr:cNvSpPr/>
      </xdr:nvSpPr>
      <xdr:spPr>
        <a:xfrm>
          <a:off x="13093700" y="61028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30480</xdr:rowOff>
    </xdr:from>
    <xdr:to>
      <xdr:col>81</xdr:col>
      <xdr:colOff>50800</xdr:colOff>
      <xdr:row>37</xdr:row>
      <xdr:rowOff>38644</xdr:rowOff>
    </xdr:to>
    <xdr:cxnSp macro="">
      <xdr:nvCxnSpPr>
        <xdr:cNvPr id="504" name="直線コネクタ 503"/>
        <xdr:cNvCxnSpPr/>
      </xdr:nvCxnSpPr>
      <xdr:spPr>
        <a:xfrm flipV="1">
          <a:off x="13144500" y="6139180"/>
          <a:ext cx="79375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505" name="楕円 504"/>
        <xdr:cNvSpPr/>
      </xdr:nvSpPr>
      <xdr:spPr>
        <a:xfrm>
          <a:off x="12299950" y="6083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19050</xdr:rowOff>
    </xdr:from>
    <xdr:to>
      <xdr:col>76</xdr:col>
      <xdr:colOff>114300</xdr:colOff>
      <xdr:row>37</xdr:row>
      <xdr:rowOff>38644</xdr:rowOff>
    </xdr:to>
    <xdr:cxnSp macro="">
      <xdr:nvCxnSpPr>
        <xdr:cNvPr id="506" name="直線コネクタ 505"/>
        <xdr:cNvCxnSpPr/>
      </xdr:nvCxnSpPr>
      <xdr:spPr>
        <a:xfrm>
          <a:off x="12344400" y="6127750"/>
          <a:ext cx="8001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507" name="n_1aveValue【一般廃棄物処理施設】&#10;有形固定資産減価償却率"/>
        <xdr:cNvSpPr txBox="1"/>
      </xdr:nvSpPr>
      <xdr:spPr>
        <a:xfrm>
          <a:off x="13742044"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508" name="n_2aveValue【一般廃棄物処理施設】&#10;有形固定資産減価償却率"/>
        <xdr:cNvSpPr txBox="1"/>
      </xdr:nvSpPr>
      <xdr:spPr>
        <a:xfrm>
          <a:off x="12960994" y="5748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509" name="n_3aveValue【一般廃棄物処理施設】&#10;有形固定資産減価償却率"/>
        <xdr:cNvSpPr txBox="1"/>
      </xdr:nvSpPr>
      <xdr:spPr>
        <a:xfrm>
          <a:off x="12167244" y="57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72407</xdr:rowOff>
    </xdr:from>
    <xdr:ext cx="405111" cy="259045"/>
    <xdr:sp macro="" textlink="">
      <xdr:nvSpPr>
        <xdr:cNvPr id="510" name="n_1mainValue【一般廃棄物処理施設】&#10;有形固定資産減価償却率"/>
        <xdr:cNvSpPr txBox="1"/>
      </xdr:nvSpPr>
      <xdr:spPr>
        <a:xfrm>
          <a:off x="13742044" y="618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511" name="n_2mainValue【一般廃棄物処理施設】&#10;有形固定資産減価償却率"/>
        <xdr:cNvSpPr txBox="1"/>
      </xdr:nvSpPr>
      <xdr:spPr>
        <a:xfrm>
          <a:off x="12960994" y="6189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60977</xdr:rowOff>
    </xdr:from>
    <xdr:ext cx="405111" cy="259045"/>
    <xdr:sp macro="" textlink="">
      <xdr:nvSpPr>
        <xdr:cNvPr id="512" name="n_3mainValue【一般廃棄物処理施設】&#10;有形固定資産減価償却率"/>
        <xdr:cNvSpPr txBox="1"/>
      </xdr:nvSpPr>
      <xdr:spPr>
        <a:xfrm>
          <a:off x="121672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xdr:cNvCxnSpPr/>
      </xdr:nvCxnSpPr>
      <xdr:spPr>
        <a:xfrm>
          <a:off x="164592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4" name="テキスト ボックス 523"/>
        <xdr:cNvSpPr txBox="1"/>
      </xdr:nvSpPr>
      <xdr:spPr>
        <a:xfrm>
          <a:off x="16248514" y="68364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xdr:cNvCxnSpPr/>
      </xdr:nvCxnSpPr>
      <xdr:spPr>
        <a:xfrm>
          <a:off x="164592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6" name="テキスト ボックス 525"/>
        <xdr:cNvSpPr txBox="1"/>
      </xdr:nvSpPr>
      <xdr:spPr>
        <a:xfrm>
          <a:off x="15939981" y="6468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xdr:cNvCxnSpPr/>
      </xdr:nvCxnSpPr>
      <xdr:spPr>
        <a:xfrm>
          <a:off x="164592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xdr:cNvSpPr txBox="1"/>
      </xdr:nvSpPr>
      <xdr:spPr>
        <a:xfrm>
          <a:off x="159399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xdr:cNvCxnSpPr/>
      </xdr:nvCxnSpPr>
      <xdr:spPr>
        <a:xfrm>
          <a:off x="164592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0" name="テキスト ボックス 529"/>
        <xdr:cNvSpPr txBox="1"/>
      </xdr:nvSpPr>
      <xdr:spPr>
        <a:xfrm>
          <a:off x="15939981" y="5737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xdr:cNvCxnSpPr/>
      </xdr:nvCxnSpPr>
      <xdr:spPr>
        <a:xfrm>
          <a:off x="164592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2" name="テキスト ボックス 531"/>
        <xdr:cNvSpPr txBox="1"/>
      </xdr:nvSpPr>
      <xdr:spPr>
        <a:xfrm>
          <a:off x="15939981" y="536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4" name="テキスト ボックス 533"/>
        <xdr:cNvSpPr txBox="1"/>
      </xdr:nvSpPr>
      <xdr:spPr>
        <a:xfrm>
          <a:off x="15849828" y="5001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6" name="直線コネクタ 535"/>
        <xdr:cNvCxnSpPr/>
      </xdr:nvCxnSpPr>
      <xdr:spPr>
        <a:xfrm flipV="1">
          <a:off x="19951064" y="5684982"/>
          <a:ext cx="0" cy="128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7" name="【一般廃棄物処理施設】&#10;一人当たり有形固定資産（償却資産）額最小値テキスト"/>
        <xdr:cNvSpPr txBox="1"/>
      </xdr:nvSpPr>
      <xdr:spPr>
        <a:xfrm>
          <a:off x="19989800" y="6975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8" name="直線コネクタ 537"/>
        <xdr:cNvCxnSpPr/>
      </xdr:nvCxnSpPr>
      <xdr:spPr>
        <a:xfrm>
          <a:off x="19881850" y="6972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9" name="【一般廃棄物処理施設】&#10;一人当たり有形固定資産（償却資産）額最大値テキスト"/>
        <xdr:cNvSpPr txBox="1"/>
      </xdr:nvSpPr>
      <xdr:spPr>
        <a:xfrm>
          <a:off x="19989800" y="546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40" name="直線コネクタ 539"/>
        <xdr:cNvCxnSpPr/>
      </xdr:nvCxnSpPr>
      <xdr:spPr>
        <a:xfrm>
          <a:off x="19881850" y="56849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41" name="【一般廃棄物処理施設】&#10;一人当たり有形固定資産（償却資産）額平均値テキスト"/>
        <xdr:cNvSpPr txBox="1"/>
      </xdr:nvSpPr>
      <xdr:spPr>
        <a:xfrm>
          <a:off x="19989800" y="6730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42" name="フローチャート: 判断 541"/>
        <xdr:cNvSpPr/>
      </xdr:nvSpPr>
      <xdr:spPr>
        <a:xfrm>
          <a:off x="19900900" y="67523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3" name="フローチャート: 判断 542"/>
        <xdr:cNvSpPr/>
      </xdr:nvSpPr>
      <xdr:spPr>
        <a:xfrm>
          <a:off x="19157950" y="67672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4" name="フローチャート: 判断 543"/>
        <xdr:cNvSpPr/>
      </xdr:nvSpPr>
      <xdr:spPr>
        <a:xfrm>
          <a:off x="18345150" y="677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45302</xdr:rowOff>
    </xdr:from>
    <xdr:to>
      <xdr:col>102</xdr:col>
      <xdr:colOff>165100</xdr:colOff>
      <xdr:row>41</xdr:row>
      <xdr:rowOff>146902</xdr:rowOff>
    </xdr:to>
    <xdr:sp macro="" textlink="">
      <xdr:nvSpPr>
        <xdr:cNvPr id="545" name="フローチャート: 判断 544"/>
        <xdr:cNvSpPr/>
      </xdr:nvSpPr>
      <xdr:spPr>
        <a:xfrm>
          <a:off x="17551400" y="681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107903</xdr:rowOff>
    </xdr:from>
    <xdr:to>
      <xdr:col>116</xdr:col>
      <xdr:colOff>114300</xdr:colOff>
      <xdr:row>41</xdr:row>
      <xdr:rowOff>38053</xdr:rowOff>
    </xdr:to>
    <xdr:sp macro="" textlink="">
      <xdr:nvSpPr>
        <xdr:cNvPr id="551" name="楕円 550"/>
        <xdr:cNvSpPr/>
      </xdr:nvSpPr>
      <xdr:spPr>
        <a:xfrm>
          <a:off x="19900900" y="67119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130780</xdr:rowOff>
    </xdr:from>
    <xdr:ext cx="599010" cy="259045"/>
    <xdr:sp macro="" textlink="">
      <xdr:nvSpPr>
        <xdr:cNvPr id="552" name="【一般廃棄物処理施設】&#10;一人当たり有形固定資産（償却資産）額該当値テキスト"/>
        <xdr:cNvSpPr txBox="1"/>
      </xdr:nvSpPr>
      <xdr:spPr>
        <a:xfrm>
          <a:off x="19989800" y="656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115171</xdr:rowOff>
    </xdr:from>
    <xdr:to>
      <xdr:col>112</xdr:col>
      <xdr:colOff>38100</xdr:colOff>
      <xdr:row>41</xdr:row>
      <xdr:rowOff>45321</xdr:rowOff>
    </xdr:to>
    <xdr:sp macro="" textlink="">
      <xdr:nvSpPr>
        <xdr:cNvPr id="553" name="楕円 552"/>
        <xdr:cNvSpPr/>
      </xdr:nvSpPr>
      <xdr:spPr>
        <a:xfrm>
          <a:off x="19157950" y="67191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158703</xdr:rowOff>
    </xdr:from>
    <xdr:to>
      <xdr:col>116</xdr:col>
      <xdr:colOff>63500</xdr:colOff>
      <xdr:row>40</xdr:row>
      <xdr:rowOff>165971</xdr:rowOff>
    </xdr:to>
    <xdr:cxnSp macro="">
      <xdr:nvCxnSpPr>
        <xdr:cNvPr id="554" name="直線コネクタ 553"/>
        <xdr:cNvCxnSpPr/>
      </xdr:nvCxnSpPr>
      <xdr:spPr>
        <a:xfrm flipV="1">
          <a:off x="19202400" y="6762703"/>
          <a:ext cx="749300" cy="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120951</xdr:rowOff>
    </xdr:from>
    <xdr:to>
      <xdr:col>107</xdr:col>
      <xdr:colOff>101600</xdr:colOff>
      <xdr:row>41</xdr:row>
      <xdr:rowOff>51101</xdr:rowOff>
    </xdr:to>
    <xdr:sp macro="" textlink="">
      <xdr:nvSpPr>
        <xdr:cNvPr id="555" name="楕円 554"/>
        <xdr:cNvSpPr/>
      </xdr:nvSpPr>
      <xdr:spPr>
        <a:xfrm>
          <a:off x="18345150" y="67249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165971</xdr:rowOff>
    </xdr:from>
    <xdr:to>
      <xdr:col>111</xdr:col>
      <xdr:colOff>177800</xdr:colOff>
      <xdr:row>41</xdr:row>
      <xdr:rowOff>301</xdr:rowOff>
    </xdr:to>
    <xdr:cxnSp macro="">
      <xdr:nvCxnSpPr>
        <xdr:cNvPr id="556" name="直線コネクタ 555"/>
        <xdr:cNvCxnSpPr/>
      </xdr:nvCxnSpPr>
      <xdr:spPr>
        <a:xfrm flipV="1">
          <a:off x="18395950" y="676997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63913</xdr:rowOff>
    </xdr:from>
    <xdr:to>
      <xdr:col>102</xdr:col>
      <xdr:colOff>165100</xdr:colOff>
      <xdr:row>41</xdr:row>
      <xdr:rowOff>165513</xdr:rowOff>
    </xdr:to>
    <xdr:sp macro="" textlink="">
      <xdr:nvSpPr>
        <xdr:cNvPr id="557" name="楕円 556"/>
        <xdr:cNvSpPr/>
      </xdr:nvSpPr>
      <xdr:spPr>
        <a:xfrm>
          <a:off x="17551400" y="68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301</xdr:rowOff>
    </xdr:from>
    <xdr:to>
      <xdr:col>107</xdr:col>
      <xdr:colOff>50800</xdr:colOff>
      <xdr:row>41</xdr:row>
      <xdr:rowOff>114713</xdr:rowOff>
    </xdr:to>
    <xdr:cxnSp macro="">
      <xdr:nvCxnSpPr>
        <xdr:cNvPr id="558" name="直線コネクタ 557"/>
        <xdr:cNvCxnSpPr/>
      </xdr:nvCxnSpPr>
      <xdr:spPr>
        <a:xfrm flipV="1">
          <a:off x="17602200" y="6769401"/>
          <a:ext cx="793750" cy="11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59" name="n_1aveValue【一般廃棄物処理施設】&#10;一人当たり有形固定資産（償却資産）額"/>
        <xdr:cNvSpPr txBox="1"/>
      </xdr:nvSpPr>
      <xdr:spPr>
        <a:xfrm>
          <a:off x="18947911" y="68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60" name="n_2aveValue【一般廃棄物処理施設】&#10;一人当たり有形固定資産（償却資産）額"/>
        <xdr:cNvSpPr txBox="1"/>
      </xdr:nvSpPr>
      <xdr:spPr>
        <a:xfrm>
          <a:off x="18166861" y="686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163429</xdr:rowOff>
    </xdr:from>
    <xdr:ext cx="534377" cy="259045"/>
    <xdr:sp macro="" textlink="">
      <xdr:nvSpPr>
        <xdr:cNvPr id="561" name="n_3aveValue【一般廃棄物処理施設】&#10;一人当たり有形固定資産（償却資産）額"/>
        <xdr:cNvSpPr txBox="1"/>
      </xdr:nvSpPr>
      <xdr:spPr>
        <a:xfrm>
          <a:off x="17354061" y="660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61848</xdr:rowOff>
    </xdr:from>
    <xdr:ext cx="599010" cy="259045"/>
    <xdr:sp macro="" textlink="">
      <xdr:nvSpPr>
        <xdr:cNvPr id="562" name="n_1mainValue【一般廃棄物処理施設】&#10;一人当たり有形固定資産（償却資産）額"/>
        <xdr:cNvSpPr txBox="1"/>
      </xdr:nvSpPr>
      <xdr:spPr>
        <a:xfrm>
          <a:off x="18915595" y="650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67628</xdr:rowOff>
    </xdr:from>
    <xdr:ext cx="599010" cy="259045"/>
    <xdr:sp macro="" textlink="">
      <xdr:nvSpPr>
        <xdr:cNvPr id="563" name="n_2mainValue【一般廃棄物処理施設】&#10;一人当たり有形固定資産（償却資産）額"/>
        <xdr:cNvSpPr txBox="1"/>
      </xdr:nvSpPr>
      <xdr:spPr>
        <a:xfrm>
          <a:off x="18134545" y="650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156640</xdr:rowOff>
    </xdr:from>
    <xdr:ext cx="534377" cy="259045"/>
    <xdr:sp macro="" textlink="">
      <xdr:nvSpPr>
        <xdr:cNvPr id="564" name="n_3mainValue【一般廃棄物処理施設】&#10;一人当たり有形固定資産（償却資産）額"/>
        <xdr:cNvSpPr txBox="1"/>
      </xdr:nvSpPr>
      <xdr:spPr>
        <a:xfrm>
          <a:off x="17354061" y="692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5" name="直線コネクタ 574"/>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6" name="テキスト ボックス 575"/>
        <xdr:cNvSpPr txBox="1"/>
      </xdr:nvSpPr>
      <xdr:spPr>
        <a:xfrm>
          <a:off x="10906911" y="105611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7" name="直線コネクタ 576"/>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8" name="テキスト ボックス 577"/>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9" name="直線コネクタ 578"/>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0" name="テキスト ボックス 579"/>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1" name="直線コネクタ 580"/>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2" name="テキスト ボックス 581"/>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3" name="直線コネクタ 582"/>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4" name="テキスト ボックス 583"/>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5" name="直線コネクタ 584"/>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6" name="テキスト ボックス 585"/>
        <xdr:cNvSpPr txBox="1"/>
      </xdr:nvSpPr>
      <xdr:spPr>
        <a:xfrm>
          <a:off x="1079772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07977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90" name="直線コネクタ 589"/>
        <xdr:cNvCxnSpPr/>
      </xdr:nvCxnSpPr>
      <xdr:spPr>
        <a:xfrm flipV="1">
          <a:off x="14699614" y="912132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91" name="【保健センター・保健所】&#10;有形固定資産減価償却率最小値テキスト"/>
        <xdr:cNvSpPr txBox="1"/>
      </xdr:nvSpPr>
      <xdr:spPr>
        <a:xfrm>
          <a:off x="14738350" y="106681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92" name="直線コネクタ 591"/>
        <xdr:cNvCxnSpPr/>
      </xdr:nvCxnSpPr>
      <xdr:spPr>
        <a:xfrm>
          <a:off x="14611350" y="10664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93" name="【保健センター・保健所】&#10;有形固定資産減価償却率最大値テキスト"/>
        <xdr:cNvSpPr txBox="1"/>
      </xdr:nvSpPr>
      <xdr:spPr>
        <a:xfrm>
          <a:off x="14738350" y="89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4" name="直線コネクタ 593"/>
        <xdr:cNvCxnSpPr/>
      </xdr:nvCxnSpPr>
      <xdr:spPr>
        <a:xfrm>
          <a:off x="14611350" y="91213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595" name="【保健センター・保健所】&#10;有形固定資産減価償却率平均値テキスト"/>
        <xdr:cNvSpPr txBox="1"/>
      </xdr:nvSpPr>
      <xdr:spPr>
        <a:xfrm>
          <a:off x="14738350" y="9722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6" name="フローチャート: 判断 595"/>
        <xdr:cNvSpPr/>
      </xdr:nvSpPr>
      <xdr:spPr>
        <a:xfrm>
          <a:off x="14649450" y="98648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7" name="フローチャート: 判断 596"/>
        <xdr:cNvSpPr/>
      </xdr:nvSpPr>
      <xdr:spPr>
        <a:xfrm>
          <a:off x="13887450" y="98958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8" name="フローチャート: 判断 597"/>
        <xdr:cNvSpPr/>
      </xdr:nvSpPr>
      <xdr:spPr>
        <a:xfrm>
          <a:off x="13093700" y="990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99" name="フローチャート: 判断 598"/>
        <xdr:cNvSpPr/>
      </xdr:nvSpPr>
      <xdr:spPr>
        <a:xfrm>
          <a:off x="12299950" y="9969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21046</xdr:rowOff>
    </xdr:from>
    <xdr:to>
      <xdr:col>85</xdr:col>
      <xdr:colOff>177800</xdr:colOff>
      <xdr:row>61</xdr:row>
      <xdr:rowOff>122646</xdr:rowOff>
    </xdr:to>
    <xdr:sp macro="" textlink="">
      <xdr:nvSpPr>
        <xdr:cNvPr id="605" name="楕円 604"/>
        <xdr:cNvSpPr/>
      </xdr:nvSpPr>
      <xdr:spPr>
        <a:xfrm>
          <a:off x="14649450" y="1009214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170923</xdr:rowOff>
    </xdr:from>
    <xdr:ext cx="405111" cy="259045"/>
    <xdr:sp macro="" textlink="">
      <xdr:nvSpPr>
        <xdr:cNvPr id="606" name="【保健センター・保健所】&#10;有形固定資産減価償却率該当値テキスト"/>
        <xdr:cNvSpPr txBox="1"/>
      </xdr:nvSpPr>
      <xdr:spPr>
        <a:xfrm>
          <a:off x="14738350" y="10070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65133</xdr:rowOff>
    </xdr:from>
    <xdr:to>
      <xdr:col>81</xdr:col>
      <xdr:colOff>101600</xdr:colOff>
      <xdr:row>61</xdr:row>
      <xdr:rowOff>166733</xdr:rowOff>
    </xdr:to>
    <xdr:sp macro="" textlink="">
      <xdr:nvSpPr>
        <xdr:cNvPr id="607" name="楕円 606"/>
        <xdr:cNvSpPr/>
      </xdr:nvSpPr>
      <xdr:spPr>
        <a:xfrm>
          <a:off x="13887450" y="1013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71846</xdr:rowOff>
    </xdr:from>
    <xdr:to>
      <xdr:col>85</xdr:col>
      <xdr:colOff>127000</xdr:colOff>
      <xdr:row>61</xdr:row>
      <xdr:rowOff>115933</xdr:rowOff>
    </xdr:to>
    <xdr:cxnSp macro="">
      <xdr:nvCxnSpPr>
        <xdr:cNvPr id="608" name="直線コネクタ 607"/>
        <xdr:cNvCxnSpPr/>
      </xdr:nvCxnSpPr>
      <xdr:spPr>
        <a:xfrm flipV="1">
          <a:off x="13938250" y="10142946"/>
          <a:ext cx="762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109220</xdr:rowOff>
    </xdr:from>
    <xdr:to>
      <xdr:col>76</xdr:col>
      <xdr:colOff>165100</xdr:colOff>
      <xdr:row>62</xdr:row>
      <xdr:rowOff>39370</xdr:rowOff>
    </xdr:to>
    <xdr:sp macro="" textlink="">
      <xdr:nvSpPr>
        <xdr:cNvPr id="609" name="楕円 608"/>
        <xdr:cNvSpPr/>
      </xdr:nvSpPr>
      <xdr:spPr>
        <a:xfrm>
          <a:off x="13093700" y="10180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115933</xdr:rowOff>
    </xdr:from>
    <xdr:to>
      <xdr:col>81</xdr:col>
      <xdr:colOff>50800</xdr:colOff>
      <xdr:row>61</xdr:row>
      <xdr:rowOff>160020</xdr:rowOff>
    </xdr:to>
    <xdr:cxnSp macro="">
      <xdr:nvCxnSpPr>
        <xdr:cNvPr id="610" name="直線コネクタ 609"/>
        <xdr:cNvCxnSpPr/>
      </xdr:nvCxnSpPr>
      <xdr:spPr>
        <a:xfrm flipV="1">
          <a:off x="13144500" y="10187033"/>
          <a:ext cx="7937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153307</xdr:rowOff>
    </xdr:from>
    <xdr:to>
      <xdr:col>72</xdr:col>
      <xdr:colOff>38100</xdr:colOff>
      <xdr:row>62</xdr:row>
      <xdr:rowOff>83457</xdr:rowOff>
    </xdr:to>
    <xdr:sp macro="" textlink="">
      <xdr:nvSpPr>
        <xdr:cNvPr id="611" name="楕円 610"/>
        <xdr:cNvSpPr/>
      </xdr:nvSpPr>
      <xdr:spPr>
        <a:xfrm>
          <a:off x="12299950" y="102244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160020</xdr:rowOff>
    </xdr:from>
    <xdr:to>
      <xdr:col>76</xdr:col>
      <xdr:colOff>114300</xdr:colOff>
      <xdr:row>62</xdr:row>
      <xdr:rowOff>32657</xdr:rowOff>
    </xdr:to>
    <xdr:cxnSp macro="">
      <xdr:nvCxnSpPr>
        <xdr:cNvPr id="612" name="直線コネクタ 611"/>
        <xdr:cNvCxnSpPr/>
      </xdr:nvCxnSpPr>
      <xdr:spPr>
        <a:xfrm flipV="1">
          <a:off x="12344400" y="10231120"/>
          <a:ext cx="800100"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613" name="n_1aveValue【保健センター・保健所】&#10;有形固定資産減価償却率"/>
        <xdr:cNvSpPr txBox="1"/>
      </xdr:nvSpPr>
      <xdr:spPr>
        <a:xfrm>
          <a:off x="13742044" y="967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614" name="n_2aveValue【保健センター・保健所】&#10;有形固定資産減価償却率"/>
        <xdr:cNvSpPr txBox="1"/>
      </xdr:nvSpPr>
      <xdr:spPr>
        <a:xfrm>
          <a:off x="12960994" y="9695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615" name="n_3aveValue【保健センター・保健所】&#10;有形固定資産減価償却率"/>
        <xdr:cNvSpPr txBox="1"/>
      </xdr:nvSpPr>
      <xdr:spPr>
        <a:xfrm>
          <a:off x="12167244" y="975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157860</xdr:rowOff>
    </xdr:from>
    <xdr:ext cx="405111" cy="259045"/>
    <xdr:sp macro="" textlink="">
      <xdr:nvSpPr>
        <xdr:cNvPr id="616" name="n_1mainValue【保健センター・保健所】&#10;有形固定資産減価償却率"/>
        <xdr:cNvSpPr txBox="1"/>
      </xdr:nvSpPr>
      <xdr:spPr>
        <a:xfrm>
          <a:off x="13742044" y="10228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617" name="n_2mainValue【保健センター・保健所】&#10;有形固定資産減価償却率"/>
        <xdr:cNvSpPr txBox="1"/>
      </xdr:nvSpPr>
      <xdr:spPr>
        <a:xfrm>
          <a:off x="12960994" y="1026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74584</xdr:rowOff>
    </xdr:from>
    <xdr:ext cx="405111" cy="259045"/>
    <xdr:sp macro="" textlink="">
      <xdr:nvSpPr>
        <xdr:cNvPr id="618" name="n_3mainValue【保健センター・保健所】&#10;有形固定資産減価償却率"/>
        <xdr:cNvSpPr txBox="1"/>
      </xdr:nvSpPr>
      <xdr:spPr>
        <a:xfrm>
          <a:off x="12167244" y="10310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xdr:cNvCxnSpPr/>
      </xdr:nvCxnSpPr>
      <xdr:spPr>
        <a:xfrm>
          <a:off x="164592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xdr:cNvSpPr txBox="1"/>
      </xdr:nvSpPr>
      <xdr:spPr>
        <a:xfrm>
          <a:off x="1604917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xdr:cNvCxnSpPr/>
      </xdr:nvCxnSpPr>
      <xdr:spPr>
        <a:xfrm>
          <a:off x="164592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xdr:cNvSpPr txBox="1"/>
      </xdr:nvSpPr>
      <xdr:spPr>
        <a:xfrm>
          <a:off x="1604917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xdr:cNvCxnSpPr/>
      </xdr:nvCxnSpPr>
      <xdr:spPr>
        <a:xfrm>
          <a:off x="164592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xdr:cNvSpPr txBox="1"/>
      </xdr:nvSpPr>
      <xdr:spPr>
        <a:xfrm>
          <a:off x="1604917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xdr:cNvCxnSpPr/>
      </xdr:nvCxnSpPr>
      <xdr:spPr>
        <a:xfrm>
          <a:off x="164592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xdr:cNvSpPr txBox="1"/>
      </xdr:nvSpPr>
      <xdr:spPr>
        <a:xfrm>
          <a:off x="1604917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xdr:cNvCxnSpPr/>
      </xdr:nvCxnSpPr>
      <xdr:spPr>
        <a:xfrm>
          <a:off x="164592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xdr:cNvSpPr txBox="1"/>
      </xdr:nvSpPr>
      <xdr:spPr>
        <a:xfrm>
          <a:off x="16049171" y="9299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xdr:cNvCxnSpPr/>
      </xdr:nvCxnSpPr>
      <xdr:spPr>
        <a:xfrm>
          <a:off x="164592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xdr:cNvSpPr txBox="1"/>
      </xdr:nvSpPr>
      <xdr:spPr>
        <a:xfrm>
          <a:off x="160491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44" name="直線コネクタ 643"/>
        <xdr:cNvCxnSpPr/>
      </xdr:nvCxnSpPr>
      <xdr:spPr>
        <a:xfrm flipV="1">
          <a:off x="19951064" y="9310915"/>
          <a:ext cx="0" cy="136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45" name="【保健センター・保健所】&#10;一人当たり面積最小値テキスト"/>
        <xdr:cNvSpPr txBox="1"/>
      </xdr:nvSpPr>
      <xdr:spPr>
        <a:xfrm>
          <a:off x="19989800" y="1067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6" name="直線コネクタ 645"/>
        <xdr:cNvCxnSpPr/>
      </xdr:nvCxnSpPr>
      <xdr:spPr>
        <a:xfrm>
          <a:off x="19881850" y="106752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7" name="【保健センター・保健所】&#10;一人当たり面積最大値テキスト"/>
        <xdr:cNvSpPr txBox="1"/>
      </xdr:nvSpPr>
      <xdr:spPr>
        <a:xfrm>
          <a:off x="19989800" y="909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8" name="直線コネクタ 647"/>
        <xdr:cNvCxnSpPr/>
      </xdr:nvCxnSpPr>
      <xdr:spPr>
        <a:xfrm>
          <a:off x="19881850" y="9310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49" name="【保健センター・保健所】&#10;一人当たり面積平均値テキスト"/>
        <xdr:cNvSpPr txBox="1"/>
      </xdr:nvSpPr>
      <xdr:spPr>
        <a:xfrm>
          <a:off x="19989800" y="1006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0" name="フローチャート: 判断 649"/>
        <xdr:cNvSpPr/>
      </xdr:nvSpPr>
      <xdr:spPr>
        <a:xfrm>
          <a:off x="19900900" y="102080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51" name="フローチャート: 判断 650"/>
        <xdr:cNvSpPr/>
      </xdr:nvSpPr>
      <xdr:spPr>
        <a:xfrm>
          <a:off x="19157950" y="102189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52" name="フローチャート: 判断 651"/>
        <xdr:cNvSpPr/>
      </xdr:nvSpPr>
      <xdr:spPr>
        <a:xfrm>
          <a:off x="18345150" y="1022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52615</xdr:rowOff>
    </xdr:from>
    <xdr:to>
      <xdr:col>102</xdr:col>
      <xdr:colOff>165100</xdr:colOff>
      <xdr:row>62</xdr:row>
      <xdr:rowOff>154215</xdr:rowOff>
    </xdr:to>
    <xdr:sp macro="" textlink="">
      <xdr:nvSpPr>
        <xdr:cNvPr id="653" name="フローチャート: 判断 652"/>
        <xdr:cNvSpPr/>
      </xdr:nvSpPr>
      <xdr:spPr>
        <a:xfrm>
          <a:off x="17551400" y="1028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36285</xdr:rowOff>
    </xdr:from>
    <xdr:to>
      <xdr:col>116</xdr:col>
      <xdr:colOff>114300</xdr:colOff>
      <xdr:row>64</xdr:row>
      <xdr:rowOff>137885</xdr:rowOff>
    </xdr:to>
    <xdr:sp macro="" textlink="">
      <xdr:nvSpPr>
        <xdr:cNvPr id="659" name="楕円 658"/>
        <xdr:cNvSpPr/>
      </xdr:nvSpPr>
      <xdr:spPr>
        <a:xfrm>
          <a:off x="19900900" y="106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122662</xdr:rowOff>
    </xdr:from>
    <xdr:ext cx="469744" cy="259045"/>
    <xdr:sp macro="" textlink="">
      <xdr:nvSpPr>
        <xdr:cNvPr id="660" name="【保健センター・保健所】&#10;一人当たり面積該当値テキスト"/>
        <xdr:cNvSpPr txBox="1"/>
      </xdr:nvSpPr>
      <xdr:spPr>
        <a:xfrm>
          <a:off x="19989800" y="1052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36285</xdr:rowOff>
    </xdr:from>
    <xdr:to>
      <xdr:col>112</xdr:col>
      <xdr:colOff>38100</xdr:colOff>
      <xdr:row>64</xdr:row>
      <xdr:rowOff>137885</xdr:rowOff>
    </xdr:to>
    <xdr:sp macro="" textlink="">
      <xdr:nvSpPr>
        <xdr:cNvPr id="661" name="楕円 660"/>
        <xdr:cNvSpPr/>
      </xdr:nvSpPr>
      <xdr:spPr>
        <a:xfrm>
          <a:off x="19157950" y="106026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87085</xdr:rowOff>
    </xdr:from>
    <xdr:to>
      <xdr:col>116</xdr:col>
      <xdr:colOff>63500</xdr:colOff>
      <xdr:row>64</xdr:row>
      <xdr:rowOff>87085</xdr:rowOff>
    </xdr:to>
    <xdr:cxnSp macro="">
      <xdr:nvCxnSpPr>
        <xdr:cNvPr id="662" name="直線コネクタ 661"/>
        <xdr:cNvCxnSpPr/>
      </xdr:nvCxnSpPr>
      <xdr:spPr>
        <a:xfrm>
          <a:off x="19202400" y="10653485"/>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36285</xdr:rowOff>
    </xdr:from>
    <xdr:to>
      <xdr:col>107</xdr:col>
      <xdr:colOff>101600</xdr:colOff>
      <xdr:row>64</xdr:row>
      <xdr:rowOff>137885</xdr:rowOff>
    </xdr:to>
    <xdr:sp macro="" textlink="">
      <xdr:nvSpPr>
        <xdr:cNvPr id="663" name="楕円 662"/>
        <xdr:cNvSpPr/>
      </xdr:nvSpPr>
      <xdr:spPr>
        <a:xfrm>
          <a:off x="18345150" y="106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87085</xdr:rowOff>
    </xdr:from>
    <xdr:to>
      <xdr:col>111</xdr:col>
      <xdr:colOff>177800</xdr:colOff>
      <xdr:row>64</xdr:row>
      <xdr:rowOff>87085</xdr:rowOff>
    </xdr:to>
    <xdr:cxnSp macro="">
      <xdr:nvCxnSpPr>
        <xdr:cNvPr id="664" name="直線コネクタ 663"/>
        <xdr:cNvCxnSpPr/>
      </xdr:nvCxnSpPr>
      <xdr:spPr>
        <a:xfrm>
          <a:off x="18395950" y="1065348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36285</xdr:rowOff>
    </xdr:from>
    <xdr:to>
      <xdr:col>102</xdr:col>
      <xdr:colOff>165100</xdr:colOff>
      <xdr:row>64</xdr:row>
      <xdr:rowOff>137885</xdr:rowOff>
    </xdr:to>
    <xdr:sp macro="" textlink="">
      <xdr:nvSpPr>
        <xdr:cNvPr id="665" name="楕円 664"/>
        <xdr:cNvSpPr/>
      </xdr:nvSpPr>
      <xdr:spPr>
        <a:xfrm>
          <a:off x="17551400" y="106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87085</xdr:rowOff>
    </xdr:from>
    <xdr:to>
      <xdr:col>107</xdr:col>
      <xdr:colOff>50800</xdr:colOff>
      <xdr:row>64</xdr:row>
      <xdr:rowOff>87085</xdr:rowOff>
    </xdr:to>
    <xdr:cxnSp macro="">
      <xdr:nvCxnSpPr>
        <xdr:cNvPr id="666" name="直線コネクタ 665"/>
        <xdr:cNvCxnSpPr/>
      </xdr:nvCxnSpPr>
      <xdr:spPr>
        <a:xfrm>
          <a:off x="17602200" y="1065348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67" name="n_1aveValue【保健センター・保健所】&#10;一人当たり面積"/>
        <xdr:cNvSpPr txBox="1"/>
      </xdr:nvSpPr>
      <xdr:spPr>
        <a:xfrm>
          <a:off x="18980227" y="1000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68" name="n_2aveValue【保健センター・保健所】&#10;一人当たり面積"/>
        <xdr:cNvSpPr txBox="1"/>
      </xdr:nvSpPr>
      <xdr:spPr>
        <a:xfrm>
          <a:off x="181801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170742</xdr:rowOff>
    </xdr:from>
    <xdr:ext cx="469744" cy="259045"/>
    <xdr:sp macro="" textlink="">
      <xdr:nvSpPr>
        <xdr:cNvPr id="669" name="n_3aveValue【保健センター・保健所】&#10;一人当たり面積"/>
        <xdr:cNvSpPr txBox="1"/>
      </xdr:nvSpPr>
      <xdr:spPr>
        <a:xfrm>
          <a:off x="17386377" y="1007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129012</xdr:rowOff>
    </xdr:from>
    <xdr:ext cx="469744" cy="259045"/>
    <xdr:sp macro="" textlink="">
      <xdr:nvSpPr>
        <xdr:cNvPr id="670" name="n_1mainValue【保健センター・保健所】&#10;一人当たり面積"/>
        <xdr:cNvSpPr txBox="1"/>
      </xdr:nvSpPr>
      <xdr:spPr>
        <a:xfrm>
          <a:off x="18980227" y="1069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129012</xdr:rowOff>
    </xdr:from>
    <xdr:ext cx="469744" cy="259045"/>
    <xdr:sp macro="" textlink="">
      <xdr:nvSpPr>
        <xdr:cNvPr id="671" name="n_2mainValue【保健センター・保健所】&#10;一人当たり面積"/>
        <xdr:cNvSpPr txBox="1"/>
      </xdr:nvSpPr>
      <xdr:spPr>
        <a:xfrm>
          <a:off x="18180127" y="1069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129012</xdr:rowOff>
    </xdr:from>
    <xdr:ext cx="469744" cy="259045"/>
    <xdr:sp macro="" textlink="">
      <xdr:nvSpPr>
        <xdr:cNvPr id="672" name="n_3mainValue【保健センター・保健所】&#10;一人当たり面積"/>
        <xdr:cNvSpPr txBox="1"/>
      </xdr:nvSpPr>
      <xdr:spPr>
        <a:xfrm>
          <a:off x="17386377" y="1069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xdr:cNvCxnSpPr/>
      </xdr:nvCxnSpPr>
      <xdr:spPr>
        <a:xfrm>
          <a:off x="11207750" y="143609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4" name="テキスト ボックス 683"/>
        <xdr:cNvSpPr txBox="1"/>
      </xdr:nvSpPr>
      <xdr:spPr>
        <a:xfrm>
          <a:off x="10906911" y="142251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xdr:cNvCxnSpPr/>
      </xdr:nvCxnSpPr>
      <xdr:spPr>
        <a:xfrm>
          <a:off x="11207750" y="140471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xdr:cNvSpPr txBox="1"/>
      </xdr:nvSpPr>
      <xdr:spPr>
        <a:xfrm>
          <a:off x="108427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xdr:cNvCxnSpPr/>
      </xdr:nvCxnSpPr>
      <xdr:spPr>
        <a:xfrm>
          <a:off x="11207750" y="137332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xdr:cNvSpPr txBox="1"/>
      </xdr:nvSpPr>
      <xdr:spPr>
        <a:xfrm>
          <a:off x="108427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xdr:cNvCxnSpPr/>
      </xdr:nvCxnSpPr>
      <xdr:spPr>
        <a:xfrm>
          <a:off x="11207750" y="134193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xdr:cNvSpPr txBox="1"/>
      </xdr:nvSpPr>
      <xdr:spPr>
        <a:xfrm>
          <a:off x="108427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xdr:cNvCxnSpPr/>
      </xdr:nvCxnSpPr>
      <xdr:spPr>
        <a:xfrm>
          <a:off x="11207750" y="131054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xdr:cNvSpPr txBox="1"/>
      </xdr:nvSpPr>
      <xdr:spPr>
        <a:xfrm>
          <a:off x="108427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xdr:cNvCxnSpPr/>
      </xdr:nvCxnSpPr>
      <xdr:spPr>
        <a:xfrm>
          <a:off x="11207750" y="127916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4" name="テキスト ボックス 693"/>
        <xdr:cNvSpPr txBox="1"/>
      </xdr:nvSpPr>
      <xdr:spPr>
        <a:xfrm>
          <a:off x="107977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6" name="テキスト ボックス 695"/>
        <xdr:cNvSpPr txBox="1"/>
      </xdr:nvSpPr>
      <xdr:spPr>
        <a:xfrm>
          <a:off x="107977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8" name="直線コネクタ 697"/>
        <xdr:cNvCxnSpPr/>
      </xdr:nvCxnSpPr>
      <xdr:spPr>
        <a:xfrm flipV="1">
          <a:off x="14699614" y="12840607"/>
          <a:ext cx="0"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9" name="【消防施設】&#10;有形固定資産減価償却率最小値テキスト"/>
        <xdr:cNvSpPr txBox="1"/>
      </xdr:nvSpPr>
      <xdr:spPr>
        <a:xfrm>
          <a:off x="14738350" y="14176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700" name="直線コネクタ 699"/>
        <xdr:cNvCxnSpPr/>
      </xdr:nvCxnSpPr>
      <xdr:spPr>
        <a:xfrm>
          <a:off x="14611350" y="141728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701" name="【消防施設】&#10;有形固定資産減価償却率最大値テキスト"/>
        <xdr:cNvSpPr txBox="1"/>
      </xdr:nvSpPr>
      <xdr:spPr>
        <a:xfrm>
          <a:off x="14738350" y="12622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702" name="直線コネクタ 701"/>
        <xdr:cNvCxnSpPr/>
      </xdr:nvCxnSpPr>
      <xdr:spPr>
        <a:xfrm>
          <a:off x="14611350" y="12840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703" name="【消防施設】&#10;有形固定資産減価償却率平均値テキスト"/>
        <xdr:cNvSpPr txBox="1"/>
      </xdr:nvSpPr>
      <xdr:spPr>
        <a:xfrm>
          <a:off x="14738350" y="13351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704" name="フローチャート: 判断 703"/>
        <xdr:cNvSpPr/>
      </xdr:nvSpPr>
      <xdr:spPr>
        <a:xfrm>
          <a:off x="14649450" y="1337328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705" name="フローチャート: 判断 704"/>
        <xdr:cNvSpPr/>
      </xdr:nvSpPr>
      <xdr:spPr>
        <a:xfrm>
          <a:off x="13887450" y="1338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6" name="フローチャート: 判断 705"/>
        <xdr:cNvSpPr/>
      </xdr:nvSpPr>
      <xdr:spPr>
        <a:xfrm>
          <a:off x="13093700" y="135073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7" name="フローチャート: 判断 706"/>
        <xdr:cNvSpPr/>
      </xdr:nvSpPr>
      <xdr:spPr>
        <a:xfrm>
          <a:off x="12299950" y="134567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10161</xdr:rowOff>
    </xdr:from>
    <xdr:to>
      <xdr:col>85</xdr:col>
      <xdr:colOff>177800</xdr:colOff>
      <xdr:row>80</xdr:row>
      <xdr:rowOff>111761</xdr:rowOff>
    </xdr:to>
    <xdr:sp macro="" textlink="">
      <xdr:nvSpPr>
        <xdr:cNvPr id="713" name="楕円 712"/>
        <xdr:cNvSpPr/>
      </xdr:nvSpPr>
      <xdr:spPr>
        <a:xfrm>
          <a:off x="14649450" y="1321816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33038</xdr:rowOff>
    </xdr:from>
    <xdr:ext cx="405111" cy="259045"/>
    <xdr:sp macro="" textlink="">
      <xdr:nvSpPr>
        <xdr:cNvPr id="714" name="【消防施設】&#10;有形固定資産減価償却率該当値テキスト"/>
        <xdr:cNvSpPr txBox="1"/>
      </xdr:nvSpPr>
      <xdr:spPr>
        <a:xfrm>
          <a:off x="1473835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41184</xdr:rowOff>
    </xdr:from>
    <xdr:to>
      <xdr:col>81</xdr:col>
      <xdr:colOff>101600</xdr:colOff>
      <xdr:row>80</xdr:row>
      <xdr:rowOff>142784</xdr:rowOff>
    </xdr:to>
    <xdr:sp macro="" textlink="">
      <xdr:nvSpPr>
        <xdr:cNvPr id="715" name="楕円 714"/>
        <xdr:cNvSpPr/>
      </xdr:nvSpPr>
      <xdr:spPr>
        <a:xfrm>
          <a:off x="13887450" y="1324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60961</xdr:rowOff>
    </xdr:from>
    <xdr:to>
      <xdr:col>85</xdr:col>
      <xdr:colOff>127000</xdr:colOff>
      <xdr:row>80</xdr:row>
      <xdr:rowOff>91984</xdr:rowOff>
    </xdr:to>
    <xdr:cxnSp macro="">
      <xdr:nvCxnSpPr>
        <xdr:cNvPr id="716" name="直線コネクタ 715"/>
        <xdr:cNvCxnSpPr/>
      </xdr:nvCxnSpPr>
      <xdr:spPr>
        <a:xfrm flipV="1">
          <a:off x="13938250" y="13268961"/>
          <a:ext cx="762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41184</xdr:rowOff>
    </xdr:from>
    <xdr:to>
      <xdr:col>76</xdr:col>
      <xdr:colOff>165100</xdr:colOff>
      <xdr:row>80</xdr:row>
      <xdr:rowOff>142784</xdr:rowOff>
    </xdr:to>
    <xdr:sp macro="" textlink="">
      <xdr:nvSpPr>
        <xdr:cNvPr id="717" name="楕円 716"/>
        <xdr:cNvSpPr/>
      </xdr:nvSpPr>
      <xdr:spPr>
        <a:xfrm>
          <a:off x="13093700" y="1324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91984</xdr:rowOff>
    </xdr:from>
    <xdr:to>
      <xdr:col>81</xdr:col>
      <xdr:colOff>50800</xdr:colOff>
      <xdr:row>80</xdr:row>
      <xdr:rowOff>91984</xdr:rowOff>
    </xdr:to>
    <xdr:cxnSp macro="">
      <xdr:nvCxnSpPr>
        <xdr:cNvPr id="718" name="直線コネクタ 717"/>
        <xdr:cNvCxnSpPr/>
      </xdr:nvCxnSpPr>
      <xdr:spPr>
        <a:xfrm>
          <a:off x="13144500" y="1329998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6894</xdr:rowOff>
    </xdr:from>
    <xdr:to>
      <xdr:col>72</xdr:col>
      <xdr:colOff>38100</xdr:colOff>
      <xdr:row>80</xdr:row>
      <xdr:rowOff>108494</xdr:rowOff>
    </xdr:to>
    <xdr:sp macro="" textlink="">
      <xdr:nvSpPr>
        <xdr:cNvPr id="719" name="楕円 718"/>
        <xdr:cNvSpPr/>
      </xdr:nvSpPr>
      <xdr:spPr>
        <a:xfrm>
          <a:off x="12299950" y="132148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57694</xdr:rowOff>
    </xdr:from>
    <xdr:to>
      <xdr:col>76</xdr:col>
      <xdr:colOff>114300</xdr:colOff>
      <xdr:row>80</xdr:row>
      <xdr:rowOff>91984</xdr:rowOff>
    </xdr:to>
    <xdr:cxnSp macro="">
      <xdr:nvCxnSpPr>
        <xdr:cNvPr id="720" name="直線コネクタ 719"/>
        <xdr:cNvCxnSpPr/>
      </xdr:nvCxnSpPr>
      <xdr:spPr>
        <a:xfrm>
          <a:off x="12344400" y="13265694"/>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721" name="n_1aveValue【消防施設】&#10;有形固定資産減価償却率"/>
        <xdr:cNvSpPr txBox="1"/>
      </xdr:nvSpPr>
      <xdr:spPr>
        <a:xfrm>
          <a:off x="13742044" y="13479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722" name="n_2aveValue【消防施設】&#10;有形固定資産減価償却率"/>
        <xdr:cNvSpPr txBox="1"/>
      </xdr:nvSpPr>
      <xdr:spPr>
        <a:xfrm>
          <a:off x="12960994" y="13593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4915</xdr:rowOff>
    </xdr:from>
    <xdr:ext cx="405111" cy="259045"/>
    <xdr:sp macro="" textlink="">
      <xdr:nvSpPr>
        <xdr:cNvPr id="723" name="n_3aveValue【消防施設】&#10;有形固定資産減価償却率"/>
        <xdr:cNvSpPr txBox="1"/>
      </xdr:nvSpPr>
      <xdr:spPr>
        <a:xfrm>
          <a:off x="12167244" y="13543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159311</xdr:rowOff>
    </xdr:from>
    <xdr:ext cx="405111" cy="259045"/>
    <xdr:sp macro="" textlink="">
      <xdr:nvSpPr>
        <xdr:cNvPr id="724" name="n_1mainValue【消防施設】&#10;有形固定資産減価償却率"/>
        <xdr:cNvSpPr txBox="1"/>
      </xdr:nvSpPr>
      <xdr:spPr>
        <a:xfrm>
          <a:off x="13742044" y="1303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159311</xdr:rowOff>
    </xdr:from>
    <xdr:ext cx="405111" cy="259045"/>
    <xdr:sp macro="" textlink="">
      <xdr:nvSpPr>
        <xdr:cNvPr id="725" name="n_2mainValue【消防施設】&#10;有形固定資産減価償却率"/>
        <xdr:cNvSpPr txBox="1"/>
      </xdr:nvSpPr>
      <xdr:spPr>
        <a:xfrm>
          <a:off x="12960994" y="1303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125021</xdr:rowOff>
    </xdr:from>
    <xdr:ext cx="405111" cy="259045"/>
    <xdr:sp macro="" textlink="">
      <xdr:nvSpPr>
        <xdr:cNvPr id="726" name="n_3mainValue【消防施設】&#10;有形固定資産減価償却率"/>
        <xdr:cNvSpPr txBox="1"/>
      </xdr:nvSpPr>
      <xdr:spPr>
        <a:xfrm>
          <a:off x="12167244" y="1300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5" name="テキスト ボックス 734"/>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xdr:cNvCxnSpPr/>
      </xdr:nvCxnSpPr>
      <xdr:spPr>
        <a:xfrm>
          <a:off x="16459200" y="14236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8" name="テキスト ボックス 737"/>
        <xdr:cNvSpPr txBox="1"/>
      </xdr:nvSpPr>
      <xdr:spPr>
        <a:xfrm>
          <a:off x="16049171" y="1410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xdr:cNvCxnSpPr/>
      </xdr:nvCxnSpPr>
      <xdr:spPr>
        <a:xfrm>
          <a:off x="16459200" y="1379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0" name="テキスト ボックス 739"/>
        <xdr:cNvSpPr txBox="1"/>
      </xdr:nvSpPr>
      <xdr:spPr>
        <a:xfrm>
          <a:off x="16049171" y="1366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xdr:cNvCxnSpPr/>
      </xdr:nvCxnSpPr>
      <xdr:spPr>
        <a:xfrm>
          <a:off x="16459200" y="1336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2" name="テキスト ボックス 741"/>
        <xdr:cNvSpPr txBox="1"/>
      </xdr:nvSpPr>
      <xdr:spPr>
        <a:xfrm>
          <a:off x="16049171" y="1321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xdr:cNvCxnSpPr/>
      </xdr:nvCxnSpPr>
      <xdr:spPr>
        <a:xfrm>
          <a:off x="16459200" y="1291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4" name="テキスト ボックス 743"/>
        <xdr:cNvSpPr txBox="1"/>
      </xdr:nvSpPr>
      <xdr:spPr>
        <a:xfrm>
          <a:off x="16049171" y="1278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消防施設】&#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8" name="直線コネクタ 747"/>
        <xdr:cNvCxnSpPr/>
      </xdr:nvCxnSpPr>
      <xdr:spPr>
        <a:xfrm flipV="1">
          <a:off x="19951064" y="1278966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9" name="【消防施設】&#10;一人当たり面積最小値テキスト"/>
        <xdr:cNvSpPr txBox="1"/>
      </xdr:nvSpPr>
      <xdr:spPr>
        <a:xfrm>
          <a:off x="19989800"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0" name="直線コネクタ 749"/>
        <xdr:cNvCxnSpPr/>
      </xdr:nvCxnSpPr>
      <xdr:spPr>
        <a:xfrm>
          <a:off x="19881850" y="14218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51" name="【消防施設】&#10;一人当たり面積最大値テキスト"/>
        <xdr:cNvSpPr txBox="1"/>
      </xdr:nvSpPr>
      <xdr:spPr>
        <a:xfrm>
          <a:off x="19989800" y="1257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52" name="直線コネクタ 751"/>
        <xdr:cNvCxnSpPr/>
      </xdr:nvCxnSpPr>
      <xdr:spPr>
        <a:xfrm>
          <a:off x="19881850" y="127896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53" name="【消防施設】&#10;一人当たり面積平均値テキスト"/>
        <xdr:cNvSpPr txBox="1"/>
      </xdr:nvSpPr>
      <xdr:spPr>
        <a:xfrm>
          <a:off x="19989800" y="13642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54" name="フローチャート: 判断 753"/>
        <xdr:cNvSpPr/>
      </xdr:nvSpPr>
      <xdr:spPr>
        <a:xfrm>
          <a:off x="19900900" y="137843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55" name="フローチャート: 判断 754"/>
        <xdr:cNvSpPr/>
      </xdr:nvSpPr>
      <xdr:spPr>
        <a:xfrm>
          <a:off x="19157950" y="137934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6" name="フローチャート: 判断 755"/>
        <xdr:cNvSpPr/>
      </xdr:nvSpPr>
      <xdr:spPr>
        <a:xfrm>
          <a:off x="18345150" y="138117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57" name="フローチャート: 判断 756"/>
        <xdr:cNvSpPr/>
      </xdr:nvSpPr>
      <xdr:spPr>
        <a:xfrm>
          <a:off x="17551400" y="139974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63" name="楕円 762"/>
        <xdr:cNvSpPr/>
      </xdr:nvSpPr>
      <xdr:spPr>
        <a:xfrm>
          <a:off x="19900900" y="1389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2303</xdr:rowOff>
    </xdr:from>
    <xdr:ext cx="469744" cy="259045"/>
    <xdr:sp macro="" textlink="">
      <xdr:nvSpPr>
        <xdr:cNvPr id="764" name="【消防施設】&#10;一人当たり面積該当値テキスト"/>
        <xdr:cNvSpPr txBox="1"/>
      </xdr:nvSpPr>
      <xdr:spPr>
        <a:xfrm>
          <a:off x="19989800" y="1387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765" name="楕円 764"/>
        <xdr:cNvSpPr/>
      </xdr:nvSpPr>
      <xdr:spPr>
        <a:xfrm>
          <a:off x="19157950" y="138922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74676</xdr:rowOff>
    </xdr:from>
    <xdr:to>
      <xdr:col>116</xdr:col>
      <xdr:colOff>63500</xdr:colOff>
      <xdr:row>84</xdr:row>
      <xdr:rowOff>74676</xdr:rowOff>
    </xdr:to>
    <xdr:cxnSp macro="">
      <xdr:nvCxnSpPr>
        <xdr:cNvPr id="766" name="直線コネクタ 765"/>
        <xdr:cNvCxnSpPr/>
      </xdr:nvCxnSpPr>
      <xdr:spPr>
        <a:xfrm>
          <a:off x="19202400" y="13943076"/>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42163</xdr:rowOff>
    </xdr:from>
    <xdr:to>
      <xdr:col>107</xdr:col>
      <xdr:colOff>101600</xdr:colOff>
      <xdr:row>84</xdr:row>
      <xdr:rowOff>143763</xdr:rowOff>
    </xdr:to>
    <xdr:sp macro="" textlink="">
      <xdr:nvSpPr>
        <xdr:cNvPr id="767" name="楕円 766"/>
        <xdr:cNvSpPr/>
      </xdr:nvSpPr>
      <xdr:spPr>
        <a:xfrm>
          <a:off x="18345150" y="1391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92963</xdr:rowOff>
    </xdr:to>
    <xdr:cxnSp macro="">
      <xdr:nvCxnSpPr>
        <xdr:cNvPr id="768" name="直線コネクタ 767"/>
        <xdr:cNvCxnSpPr/>
      </xdr:nvCxnSpPr>
      <xdr:spPr>
        <a:xfrm flipV="1">
          <a:off x="18395950" y="13943076"/>
          <a:ext cx="80645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51308</xdr:rowOff>
    </xdr:from>
    <xdr:to>
      <xdr:col>102</xdr:col>
      <xdr:colOff>165100</xdr:colOff>
      <xdr:row>84</xdr:row>
      <xdr:rowOff>152908</xdr:rowOff>
    </xdr:to>
    <xdr:sp macro="" textlink="">
      <xdr:nvSpPr>
        <xdr:cNvPr id="769" name="楕円 768"/>
        <xdr:cNvSpPr/>
      </xdr:nvSpPr>
      <xdr:spPr>
        <a:xfrm>
          <a:off x="17551400" y="1391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92963</xdr:rowOff>
    </xdr:from>
    <xdr:to>
      <xdr:col>107</xdr:col>
      <xdr:colOff>50800</xdr:colOff>
      <xdr:row>84</xdr:row>
      <xdr:rowOff>102108</xdr:rowOff>
    </xdr:to>
    <xdr:cxnSp macro="">
      <xdr:nvCxnSpPr>
        <xdr:cNvPr id="770" name="直線コネクタ 769"/>
        <xdr:cNvCxnSpPr/>
      </xdr:nvCxnSpPr>
      <xdr:spPr>
        <a:xfrm flipV="1">
          <a:off x="17602200" y="13961363"/>
          <a:ext cx="79375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71" name="n_1aveValue【消防施設】&#10;一人当たり面積"/>
        <xdr:cNvSpPr txBox="1"/>
      </xdr:nvSpPr>
      <xdr:spPr>
        <a:xfrm>
          <a:off x="18980227" y="1357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72" name="n_2aveValue【消防施設】&#10;一人当たり面積"/>
        <xdr:cNvSpPr txBox="1"/>
      </xdr:nvSpPr>
      <xdr:spPr>
        <a:xfrm>
          <a:off x="18180127" y="1359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773" name="n_3aveValue【消防施設】&#10;一人当たり面積"/>
        <xdr:cNvSpPr txBox="1"/>
      </xdr:nvSpPr>
      <xdr:spPr>
        <a:xfrm>
          <a:off x="17386377" y="1408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116603</xdr:rowOff>
    </xdr:from>
    <xdr:ext cx="469744" cy="259045"/>
    <xdr:sp macro="" textlink="">
      <xdr:nvSpPr>
        <xdr:cNvPr id="774" name="n_1mainValue【消防施設】&#10;一人当たり面積"/>
        <xdr:cNvSpPr txBox="1"/>
      </xdr:nvSpPr>
      <xdr:spPr>
        <a:xfrm>
          <a:off x="18980227" y="1398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134890</xdr:rowOff>
    </xdr:from>
    <xdr:ext cx="469744" cy="259045"/>
    <xdr:sp macro="" textlink="">
      <xdr:nvSpPr>
        <xdr:cNvPr id="775" name="n_2mainValue【消防施設】&#10;一人当たり面積"/>
        <xdr:cNvSpPr txBox="1"/>
      </xdr:nvSpPr>
      <xdr:spPr>
        <a:xfrm>
          <a:off x="18180127" y="1400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169435</xdr:rowOff>
    </xdr:from>
    <xdr:ext cx="469744" cy="259045"/>
    <xdr:sp macro="" textlink="">
      <xdr:nvSpPr>
        <xdr:cNvPr id="776" name="n_3mainValue【消防施設】&#10;一人当たり面積"/>
        <xdr:cNvSpPr txBox="1"/>
      </xdr:nvSpPr>
      <xdr:spPr>
        <a:xfrm>
          <a:off x="17386377" y="1370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7" name="正方形/長方形 776"/>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8" name="正方形/長方形 777"/>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9" name="正方形/長方形 778"/>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0" name="正方形/長方形 779"/>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1" name="正方形/長方形 780"/>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2" name="正方形/長方形 781"/>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3" name="正方形/長方形 782"/>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4" name="正方形/長方形 783"/>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5" name="テキスト ボックス 784"/>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6" name="直線コネクタ 785"/>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7" name="直線コネクタ 786"/>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8" name="テキスト ボックス 787"/>
        <xdr:cNvSpPr txBox="1"/>
      </xdr:nvSpPr>
      <xdr:spPr>
        <a:xfrm>
          <a:off x="1090691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9" name="直線コネクタ 788"/>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0" name="テキスト ボックス 789"/>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1" name="直線コネクタ 790"/>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2" name="テキスト ボックス 791"/>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3" name="直線コネクタ 792"/>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4" name="テキスト ボックス 793"/>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5" name="直線コネクタ 794"/>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6" name="テキスト ボックス 795"/>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7" name="直線コネクタ 796"/>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8" name="テキスト ボックス 797"/>
        <xdr:cNvSpPr txBox="1"/>
      </xdr:nvSpPr>
      <xdr:spPr>
        <a:xfrm>
          <a:off x="1079772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9" name="直線コネクタ 798"/>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800" name="テキスト ボックス 799"/>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1" name="【庁舎】&#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802" name="直線コネクタ 801"/>
        <xdr:cNvCxnSpPr/>
      </xdr:nvCxnSpPr>
      <xdr:spPr>
        <a:xfrm flipV="1">
          <a:off x="14699614" y="16461921"/>
          <a:ext cx="0" cy="138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803" name="【庁舎】&#10;有形固定資産減価償却率最小値テキスト"/>
        <xdr:cNvSpPr txBox="1"/>
      </xdr:nvSpPr>
      <xdr:spPr>
        <a:xfrm>
          <a:off x="14738350" y="17847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804" name="直線コネクタ 803"/>
        <xdr:cNvCxnSpPr/>
      </xdr:nvCxnSpPr>
      <xdr:spPr>
        <a:xfrm>
          <a:off x="14611350" y="178433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805" name="【庁舎】&#10;有形固定資産減価償却率最大値テキスト"/>
        <xdr:cNvSpPr txBox="1"/>
      </xdr:nvSpPr>
      <xdr:spPr>
        <a:xfrm>
          <a:off x="14738350" y="162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6" name="直線コネクタ 805"/>
        <xdr:cNvCxnSpPr/>
      </xdr:nvCxnSpPr>
      <xdr:spPr>
        <a:xfrm>
          <a:off x="14611350" y="16461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807" name="【庁舎】&#10;有形固定資産減価償却率平均値テキスト"/>
        <xdr:cNvSpPr txBox="1"/>
      </xdr:nvSpPr>
      <xdr:spPr>
        <a:xfrm>
          <a:off x="14738350" y="17041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8" name="フローチャート: 判断 807"/>
        <xdr:cNvSpPr/>
      </xdr:nvSpPr>
      <xdr:spPr>
        <a:xfrm>
          <a:off x="14649450" y="1706335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9" name="フローチャート: 判断 808"/>
        <xdr:cNvSpPr/>
      </xdr:nvSpPr>
      <xdr:spPr>
        <a:xfrm>
          <a:off x="13887450" y="170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10" name="フローチャート: 判断 809"/>
        <xdr:cNvSpPr/>
      </xdr:nvSpPr>
      <xdr:spPr>
        <a:xfrm>
          <a:off x="13093700" y="1704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811" name="フローチャート: 判断 810"/>
        <xdr:cNvSpPr/>
      </xdr:nvSpPr>
      <xdr:spPr>
        <a:xfrm>
          <a:off x="12299950" y="170241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2" name="テキスト ボックス 811"/>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3" name="テキスト ボックス 812"/>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4" name="テキスト ボックス 813"/>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5" name="テキスト ボックス 814"/>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6" name="テキスト ボックス 815"/>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138068</xdr:rowOff>
    </xdr:from>
    <xdr:to>
      <xdr:col>85</xdr:col>
      <xdr:colOff>177800</xdr:colOff>
      <xdr:row>102</xdr:row>
      <xdr:rowOff>68218</xdr:rowOff>
    </xdr:to>
    <xdr:sp macro="" textlink="">
      <xdr:nvSpPr>
        <xdr:cNvPr id="817" name="楕円 816"/>
        <xdr:cNvSpPr/>
      </xdr:nvSpPr>
      <xdr:spPr>
        <a:xfrm>
          <a:off x="14649450" y="168131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160945</xdr:rowOff>
    </xdr:from>
    <xdr:ext cx="405111" cy="259045"/>
    <xdr:sp macro="" textlink="">
      <xdr:nvSpPr>
        <xdr:cNvPr id="818" name="【庁舎】&#10;有形固定資産減価償却率該当値テキスト"/>
        <xdr:cNvSpPr txBox="1"/>
      </xdr:nvSpPr>
      <xdr:spPr>
        <a:xfrm>
          <a:off x="14738350" y="16670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126637</xdr:rowOff>
    </xdr:from>
    <xdr:to>
      <xdr:col>81</xdr:col>
      <xdr:colOff>101600</xdr:colOff>
      <xdr:row>102</xdr:row>
      <xdr:rowOff>56787</xdr:rowOff>
    </xdr:to>
    <xdr:sp macro="" textlink="">
      <xdr:nvSpPr>
        <xdr:cNvPr id="819" name="楕円 818"/>
        <xdr:cNvSpPr/>
      </xdr:nvSpPr>
      <xdr:spPr>
        <a:xfrm>
          <a:off x="13887450" y="168017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5987</xdr:rowOff>
    </xdr:from>
    <xdr:to>
      <xdr:col>85</xdr:col>
      <xdr:colOff>127000</xdr:colOff>
      <xdr:row>102</xdr:row>
      <xdr:rowOff>17418</xdr:rowOff>
    </xdr:to>
    <xdr:cxnSp macro="">
      <xdr:nvCxnSpPr>
        <xdr:cNvPr id="820" name="直線コネクタ 819"/>
        <xdr:cNvCxnSpPr/>
      </xdr:nvCxnSpPr>
      <xdr:spPr>
        <a:xfrm>
          <a:off x="13938250" y="16846187"/>
          <a:ext cx="762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102144</xdr:rowOff>
    </xdr:from>
    <xdr:to>
      <xdr:col>76</xdr:col>
      <xdr:colOff>165100</xdr:colOff>
      <xdr:row>102</xdr:row>
      <xdr:rowOff>32294</xdr:rowOff>
    </xdr:to>
    <xdr:sp macro="" textlink="">
      <xdr:nvSpPr>
        <xdr:cNvPr id="821" name="楕円 820"/>
        <xdr:cNvSpPr/>
      </xdr:nvSpPr>
      <xdr:spPr>
        <a:xfrm>
          <a:off x="13093700" y="167772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152944</xdr:rowOff>
    </xdr:from>
    <xdr:to>
      <xdr:col>81</xdr:col>
      <xdr:colOff>50800</xdr:colOff>
      <xdr:row>102</xdr:row>
      <xdr:rowOff>5987</xdr:rowOff>
    </xdr:to>
    <xdr:cxnSp macro="">
      <xdr:nvCxnSpPr>
        <xdr:cNvPr id="822" name="直線コネクタ 821"/>
        <xdr:cNvCxnSpPr/>
      </xdr:nvCxnSpPr>
      <xdr:spPr>
        <a:xfrm>
          <a:off x="13144500" y="16828044"/>
          <a:ext cx="79375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121738</xdr:rowOff>
    </xdr:from>
    <xdr:to>
      <xdr:col>72</xdr:col>
      <xdr:colOff>38100</xdr:colOff>
      <xdr:row>102</xdr:row>
      <xdr:rowOff>51888</xdr:rowOff>
    </xdr:to>
    <xdr:sp macro="" textlink="">
      <xdr:nvSpPr>
        <xdr:cNvPr id="823" name="楕円 822"/>
        <xdr:cNvSpPr/>
      </xdr:nvSpPr>
      <xdr:spPr>
        <a:xfrm>
          <a:off x="12299950" y="167968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152944</xdr:rowOff>
    </xdr:from>
    <xdr:to>
      <xdr:col>76</xdr:col>
      <xdr:colOff>114300</xdr:colOff>
      <xdr:row>102</xdr:row>
      <xdr:rowOff>1088</xdr:rowOff>
    </xdr:to>
    <xdr:cxnSp macro="">
      <xdr:nvCxnSpPr>
        <xdr:cNvPr id="824" name="直線コネクタ 823"/>
        <xdr:cNvCxnSpPr/>
      </xdr:nvCxnSpPr>
      <xdr:spPr>
        <a:xfrm flipV="1">
          <a:off x="12344400" y="16828044"/>
          <a:ext cx="800100" cy="1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25" name="n_1aveValue【庁舎】&#10;有形固定資産減価償却率"/>
        <xdr:cNvSpPr txBox="1"/>
      </xdr:nvSpPr>
      <xdr:spPr>
        <a:xfrm>
          <a:off x="13742044" y="17164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26" name="n_2aveValue【庁舎】&#10;有形固定資産減価償却率"/>
        <xdr:cNvSpPr txBox="1"/>
      </xdr:nvSpPr>
      <xdr:spPr>
        <a:xfrm>
          <a:off x="12960994" y="1713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111596</xdr:rowOff>
    </xdr:from>
    <xdr:ext cx="405111" cy="259045"/>
    <xdr:sp macro="" textlink="">
      <xdr:nvSpPr>
        <xdr:cNvPr id="827" name="n_3aveValue【庁舎】&#10;有形固定資産減価償却率"/>
        <xdr:cNvSpPr txBox="1"/>
      </xdr:nvSpPr>
      <xdr:spPr>
        <a:xfrm>
          <a:off x="12167244" y="17116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73314</xdr:rowOff>
    </xdr:from>
    <xdr:ext cx="405111" cy="259045"/>
    <xdr:sp macro="" textlink="">
      <xdr:nvSpPr>
        <xdr:cNvPr id="828" name="n_1mainValue【庁舎】&#10;有形固定資産減価償却率"/>
        <xdr:cNvSpPr txBox="1"/>
      </xdr:nvSpPr>
      <xdr:spPr>
        <a:xfrm>
          <a:off x="13742044" y="16583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48821</xdr:rowOff>
    </xdr:from>
    <xdr:ext cx="405111" cy="259045"/>
    <xdr:sp macro="" textlink="">
      <xdr:nvSpPr>
        <xdr:cNvPr id="829" name="n_2mainValue【庁舎】&#10;有形固定資産減価償却率"/>
        <xdr:cNvSpPr txBox="1"/>
      </xdr:nvSpPr>
      <xdr:spPr>
        <a:xfrm>
          <a:off x="12960994" y="16558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68415</xdr:rowOff>
    </xdr:from>
    <xdr:ext cx="405111" cy="259045"/>
    <xdr:sp macro="" textlink="">
      <xdr:nvSpPr>
        <xdr:cNvPr id="830" name="n_3mainValue【庁舎】&#10;有形固定資産減価償却率"/>
        <xdr:cNvSpPr txBox="1"/>
      </xdr:nvSpPr>
      <xdr:spPr>
        <a:xfrm>
          <a:off x="12167244" y="16578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1" name="正方形/長方形 830"/>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2" name="正方形/長方形 831"/>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3" name="正方形/長方形 832"/>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4" name="正方形/長方形 833"/>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5" name="正方形/長方形 834"/>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6" name="正方形/長方形 835"/>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7" name="正方形/長方形 836"/>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8" name="正方形/長方形 837"/>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9" name="テキスト ボックス 838"/>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0" name="直線コネクタ 839"/>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1" name="テキスト ボックス 840"/>
        <xdr:cNvSpPr txBox="1"/>
      </xdr:nvSpPr>
      <xdr:spPr>
        <a:xfrm>
          <a:off x="1604917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42" name="直線コネクタ 841"/>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3" name="テキスト ボックス 842"/>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4" name="直線コネクタ 843"/>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5" name="テキスト ボックス 844"/>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6" name="直線コネクタ 845"/>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7" name="テキスト ボックス 846"/>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8" name="直線コネクタ 847"/>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9" name="テキスト ボックス 848"/>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0" name="直線コネクタ 849"/>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1" name="テキスト ボックス 850"/>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2" name="直線コネクタ 851"/>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3" name="テキスト ボックス 852"/>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4" name="直線コネクタ 853"/>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5" name="テキスト ボックス 854"/>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6" name="【庁舎】&#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7" name="直線コネクタ 856"/>
        <xdr:cNvCxnSpPr/>
      </xdr:nvCxnSpPr>
      <xdr:spPr>
        <a:xfrm flipV="1">
          <a:off x="19951064" y="16566606"/>
          <a:ext cx="0"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8" name="【庁舎】&#10;一人当たり面積最小値テキスト"/>
        <xdr:cNvSpPr txBox="1"/>
      </xdr:nvSpPr>
      <xdr:spPr>
        <a:xfrm>
          <a:off x="19989800" y="1805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9" name="直線コネクタ 858"/>
        <xdr:cNvCxnSpPr/>
      </xdr:nvCxnSpPr>
      <xdr:spPr>
        <a:xfrm>
          <a:off x="19881850" y="180541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60" name="【庁舎】&#10;一人当たり面積最大値テキスト"/>
        <xdr:cNvSpPr txBox="1"/>
      </xdr:nvSpPr>
      <xdr:spPr>
        <a:xfrm>
          <a:off x="19989800" y="1634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61" name="直線コネクタ 860"/>
        <xdr:cNvCxnSpPr/>
      </xdr:nvCxnSpPr>
      <xdr:spPr>
        <a:xfrm>
          <a:off x="19881850" y="165666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62" name="【庁舎】&#10;一人当たり面積平均値テキスト"/>
        <xdr:cNvSpPr txBox="1"/>
      </xdr:nvSpPr>
      <xdr:spPr>
        <a:xfrm>
          <a:off x="19989800" y="17475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63" name="フローチャート: 判断 862"/>
        <xdr:cNvSpPr/>
      </xdr:nvSpPr>
      <xdr:spPr>
        <a:xfrm>
          <a:off x="19900900" y="176174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64" name="フローチャート: 判断 863"/>
        <xdr:cNvSpPr/>
      </xdr:nvSpPr>
      <xdr:spPr>
        <a:xfrm>
          <a:off x="19157950" y="176435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65" name="フローチャート: 判断 864"/>
        <xdr:cNvSpPr/>
      </xdr:nvSpPr>
      <xdr:spPr>
        <a:xfrm>
          <a:off x="18345150" y="176533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111942</xdr:rowOff>
    </xdr:from>
    <xdr:to>
      <xdr:col>102</xdr:col>
      <xdr:colOff>165100</xdr:colOff>
      <xdr:row>108</xdr:row>
      <xdr:rowOff>42092</xdr:rowOff>
    </xdr:to>
    <xdr:sp macro="" textlink="">
      <xdr:nvSpPr>
        <xdr:cNvPr id="866" name="フローチャート: 判断 865"/>
        <xdr:cNvSpPr/>
      </xdr:nvSpPr>
      <xdr:spPr>
        <a:xfrm>
          <a:off x="17551400" y="177776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872" name="楕円 871"/>
        <xdr:cNvSpPr/>
      </xdr:nvSpPr>
      <xdr:spPr>
        <a:xfrm>
          <a:off x="19900900" y="17793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106697</xdr:rowOff>
    </xdr:from>
    <xdr:ext cx="469744" cy="259045"/>
    <xdr:sp macro="" textlink="">
      <xdr:nvSpPr>
        <xdr:cNvPr id="873" name="【庁舎】&#10;一人当たり面積該当値テキスト"/>
        <xdr:cNvSpPr txBox="1"/>
      </xdr:nvSpPr>
      <xdr:spPr>
        <a:xfrm>
          <a:off x="19989800"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874" name="楕円 873"/>
        <xdr:cNvSpPr/>
      </xdr:nvSpPr>
      <xdr:spPr>
        <a:xfrm>
          <a:off x="19157950" y="17748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108</xdr:row>
      <xdr:rowOff>7620</xdr:rowOff>
    </xdr:to>
    <xdr:cxnSp macro="">
      <xdr:nvCxnSpPr>
        <xdr:cNvPr id="875" name="直線コネクタ 874"/>
        <xdr:cNvCxnSpPr/>
      </xdr:nvCxnSpPr>
      <xdr:spPr>
        <a:xfrm>
          <a:off x="19202400" y="17799050"/>
          <a:ext cx="7493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85816</xdr:rowOff>
    </xdr:from>
    <xdr:to>
      <xdr:col>107</xdr:col>
      <xdr:colOff>101600</xdr:colOff>
      <xdr:row>108</xdr:row>
      <xdr:rowOff>15966</xdr:rowOff>
    </xdr:to>
    <xdr:sp macro="" textlink="">
      <xdr:nvSpPr>
        <xdr:cNvPr id="876" name="楕円 875"/>
        <xdr:cNvSpPr/>
      </xdr:nvSpPr>
      <xdr:spPr>
        <a:xfrm>
          <a:off x="18345150" y="177515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136616</xdr:rowOff>
    </xdr:to>
    <xdr:cxnSp macro="">
      <xdr:nvCxnSpPr>
        <xdr:cNvPr id="877" name="直線コネクタ 876"/>
        <xdr:cNvCxnSpPr/>
      </xdr:nvCxnSpPr>
      <xdr:spPr>
        <a:xfrm flipV="1">
          <a:off x="18395950" y="17799050"/>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92348</xdr:rowOff>
    </xdr:from>
    <xdr:to>
      <xdr:col>102</xdr:col>
      <xdr:colOff>165100</xdr:colOff>
      <xdr:row>108</xdr:row>
      <xdr:rowOff>22498</xdr:rowOff>
    </xdr:to>
    <xdr:sp macro="" textlink="">
      <xdr:nvSpPr>
        <xdr:cNvPr id="878" name="楕円 877"/>
        <xdr:cNvSpPr/>
      </xdr:nvSpPr>
      <xdr:spPr>
        <a:xfrm>
          <a:off x="17551400" y="177580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136616</xdr:rowOff>
    </xdr:from>
    <xdr:to>
      <xdr:col>107</xdr:col>
      <xdr:colOff>50800</xdr:colOff>
      <xdr:row>107</xdr:row>
      <xdr:rowOff>143148</xdr:rowOff>
    </xdr:to>
    <xdr:cxnSp macro="">
      <xdr:nvCxnSpPr>
        <xdr:cNvPr id="879" name="直線コネクタ 878"/>
        <xdr:cNvCxnSpPr/>
      </xdr:nvCxnSpPr>
      <xdr:spPr>
        <a:xfrm flipV="1">
          <a:off x="17602200" y="17802316"/>
          <a:ext cx="7937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80" name="n_1aveValue【庁舎】&#10;一人当たり面積"/>
        <xdr:cNvSpPr txBox="1"/>
      </xdr:nvSpPr>
      <xdr:spPr>
        <a:xfrm>
          <a:off x="18980227" y="174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99440</xdr:rowOff>
    </xdr:from>
    <xdr:ext cx="469744" cy="259045"/>
    <xdr:sp macro="" textlink="">
      <xdr:nvSpPr>
        <xdr:cNvPr id="881" name="n_2aveValue【庁舎】&#10;一人当たり面積"/>
        <xdr:cNvSpPr txBox="1"/>
      </xdr:nvSpPr>
      <xdr:spPr>
        <a:xfrm>
          <a:off x="18180127" y="174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33219</xdr:rowOff>
    </xdr:from>
    <xdr:ext cx="469744" cy="259045"/>
    <xdr:sp macro="" textlink="">
      <xdr:nvSpPr>
        <xdr:cNvPr id="882" name="n_3aveValue【庁舎】&#10;一人当たり面積"/>
        <xdr:cNvSpPr txBox="1"/>
      </xdr:nvSpPr>
      <xdr:spPr>
        <a:xfrm>
          <a:off x="17386377" y="1786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883" name="n_1mainValue【庁舎】&#10;一人当たり面積"/>
        <xdr:cNvSpPr txBox="1"/>
      </xdr:nvSpPr>
      <xdr:spPr>
        <a:xfrm>
          <a:off x="189802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7093</xdr:rowOff>
    </xdr:from>
    <xdr:ext cx="469744" cy="259045"/>
    <xdr:sp macro="" textlink="">
      <xdr:nvSpPr>
        <xdr:cNvPr id="884" name="n_2mainValue【庁舎】&#10;一人当たり面積"/>
        <xdr:cNvSpPr txBox="1"/>
      </xdr:nvSpPr>
      <xdr:spPr>
        <a:xfrm>
          <a:off x="18180127" y="1783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39025</xdr:rowOff>
    </xdr:from>
    <xdr:ext cx="469744" cy="259045"/>
    <xdr:sp macro="" textlink="">
      <xdr:nvSpPr>
        <xdr:cNvPr id="885" name="n_3mainValue【庁舎】&#10;一人当たり面積"/>
        <xdr:cNvSpPr txBox="1"/>
      </xdr:nvSpPr>
      <xdr:spPr>
        <a:xfrm>
          <a:off x="17386377" y="1753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6" name="正方形/長方形 885"/>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7" name="正方形/長方形 886"/>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8" name="テキスト ボックス 887"/>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ほとんどの施設類型において，有形固定資産減価償却率は類似団体を上回っている。その中でも類似団体内順位が特に高くなっている施設は図書館，体育館，消防施設，庁舎である。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・大橋記念図書館および市立体育館については，建築後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年以上が経過し，老朽化が進んでおり，今後，大規模な改修が必要と考えられる。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・消防本部については建築後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年近く経過しており，その他消防団建物についても昭和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年前後に建築した建物が大半を占め，老朽化が進んでおり，建て替えや改修が今後の課題となっている。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・本庁舎については，老朽化が進んでおり，耐震性の問題から取り壊し，新庁舎を建設する。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53,249
52,416
92.49
23,400,436
22,894,090
394,174
13,602,932
22,393,114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0.85</a:t>
          </a:r>
          <a:r>
            <a:rPr kumimoji="1" lang="ja-JP" altLang="en-US" sz="1100">
              <a:latin typeface="ＭＳ Ｐゴシック" panose="020B0600070205080204" pitchFamily="50" charset="-128"/>
              <a:ea typeface="ＭＳ Ｐゴシック" panose="020B0600070205080204" pitchFamily="50" charset="-128"/>
            </a:rPr>
            <a:t>となり、類似団体平均を上回っている。主な要因としては、本市は臨海型の埋め立て工業地帯を有していることなどから、市税収入が類似団体に比べ多いためである。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22578</xdr:rowOff>
    </xdr:to>
    <xdr:cxnSp macro="">
      <xdr:nvCxnSpPr>
        <xdr:cNvPr id="69" name="直線コネクタ 68"/>
        <xdr:cNvCxnSpPr/>
      </xdr:nvCxnSpPr>
      <xdr:spPr>
        <a:xfrm>
          <a:off x="4114800" y="705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22578</xdr:rowOff>
    </xdr:to>
    <xdr:cxnSp macro="">
      <xdr:nvCxnSpPr>
        <xdr:cNvPr id="72" name="直線コネクタ 71"/>
        <xdr:cNvCxnSpPr/>
      </xdr:nvCxnSpPr>
      <xdr:spPr>
        <a:xfrm>
          <a:off x="3225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35983</xdr:rowOff>
    </xdr:to>
    <xdr:cxnSp macro="">
      <xdr:nvCxnSpPr>
        <xdr:cNvPr id="75" name="直線コネクタ 74"/>
        <xdr:cNvCxnSpPr/>
      </xdr:nvCxnSpPr>
      <xdr:spPr>
        <a:xfrm flipV="1">
          <a:off x="2336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35983</xdr:rowOff>
    </xdr:to>
    <xdr:cxnSp macro="">
      <xdr:nvCxnSpPr>
        <xdr:cNvPr id="78" name="直線コネクタ 77"/>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159455</xdr:rowOff>
    </xdr:from>
    <xdr:to>
      <xdr:col>11</xdr:col>
      <xdr:colOff>82550</xdr:colOff>
      <xdr:row>42</xdr:row>
      <xdr:rowOff>89605</xdr:rowOff>
    </xdr:to>
    <xdr:sp macro="" textlink="">
      <xdr:nvSpPr>
        <xdr:cNvPr id="79" name="フローチャート: 判断 78"/>
        <xdr:cNvSpPr/>
      </xdr:nvSpPr>
      <xdr:spPr>
        <a:xfrm>
          <a:off x="2286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74382</xdr:rowOff>
    </xdr:from>
    <xdr:ext cx="762000" cy="259045"/>
    <xdr:sp macro="" textlink="">
      <xdr:nvSpPr>
        <xdr:cNvPr id="80" name="テキスト ボックス 79"/>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90.3</a:t>
          </a:r>
          <a:r>
            <a:rPr kumimoji="1" lang="ja-JP" altLang="en-US" sz="1100">
              <a:latin typeface="ＭＳ Ｐゴシック" panose="020B0600070205080204" pitchFamily="50" charset="-128"/>
              <a:ea typeface="ＭＳ Ｐゴシック" panose="020B0600070205080204" pitchFamily="50" charset="-128"/>
            </a:rPr>
            <a:t>％となり、類似団体平均を若干下回っている。平成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年度の比率が前年度と比較して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改善した主な要因としては、分子となる経常的経費充当一般財源が公債費や扶助費の減などにより減少となったためである。今後、社会保障費の増大に伴う扶助費や介護保険特別会計への繰出金などの増加傾向が危惧されるが、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月に策定した「第６次坂出市行財政改革大綱」に基づき、市債発行の抑制などに取り組み、財政基盤の強化に努める。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64</xdr:row>
      <xdr:rowOff>116586</xdr:rowOff>
    </xdr:to>
    <xdr:cxnSp macro="">
      <xdr:nvCxnSpPr>
        <xdr:cNvPr id="130" name="直線コネクタ 129"/>
        <xdr:cNvCxnSpPr/>
      </xdr:nvCxnSpPr>
      <xdr:spPr>
        <a:xfrm flipV="1">
          <a:off x="4114800" y="1105077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64</xdr:row>
      <xdr:rowOff>116586</xdr:rowOff>
    </xdr:to>
    <xdr:cxnSp macro="">
      <xdr:nvCxnSpPr>
        <xdr:cNvPr id="133" name="直線コネクタ 132"/>
        <xdr:cNvCxnSpPr/>
      </xdr:nvCxnSpPr>
      <xdr:spPr>
        <a:xfrm>
          <a:off x="3225800" y="1104595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73152</xdr:rowOff>
    </xdr:from>
    <xdr:to>
      <xdr:col>15</xdr:col>
      <xdr:colOff>82550</xdr:colOff>
      <xdr:row>64</xdr:row>
      <xdr:rowOff>92456</xdr:rowOff>
    </xdr:to>
    <xdr:cxnSp macro="">
      <xdr:nvCxnSpPr>
        <xdr:cNvPr id="136" name="直線コネクタ 135"/>
        <xdr:cNvCxnSpPr/>
      </xdr:nvCxnSpPr>
      <xdr:spPr>
        <a:xfrm flipV="1">
          <a:off x="2336800" y="110459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92456</xdr:rowOff>
    </xdr:from>
    <xdr:to>
      <xdr:col>11</xdr:col>
      <xdr:colOff>31750</xdr:colOff>
      <xdr:row>64</xdr:row>
      <xdr:rowOff>121412</xdr:rowOff>
    </xdr:to>
    <xdr:cxnSp macro="">
      <xdr:nvCxnSpPr>
        <xdr:cNvPr id="139" name="直線コネクタ 138"/>
        <xdr:cNvCxnSpPr/>
      </xdr:nvCxnSpPr>
      <xdr:spPr>
        <a:xfrm flipV="1">
          <a:off x="1447800" y="110652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94742</xdr:rowOff>
    </xdr:from>
    <xdr:to>
      <xdr:col>11</xdr:col>
      <xdr:colOff>82550</xdr:colOff>
      <xdr:row>65</xdr:row>
      <xdr:rowOff>24892</xdr:rowOff>
    </xdr:to>
    <xdr:sp macro="" textlink="">
      <xdr:nvSpPr>
        <xdr:cNvPr id="140" name="フローチャート: 判断 139"/>
        <xdr:cNvSpPr/>
      </xdr:nvSpPr>
      <xdr:spPr>
        <a:xfrm>
          <a:off x="2286000" y="1106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9669</xdr:rowOff>
    </xdr:from>
    <xdr:ext cx="762000" cy="259045"/>
    <xdr:sp macro="" textlink="">
      <xdr:nvSpPr>
        <xdr:cNvPr id="141" name="テキスト ボックス 140"/>
        <xdr:cNvSpPr txBox="1"/>
      </xdr:nvSpPr>
      <xdr:spPr>
        <a:xfrm>
          <a:off x="1955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43" name="テキスト ボックス 142"/>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27178</xdr:rowOff>
    </xdr:from>
    <xdr:to>
      <xdr:col>23</xdr:col>
      <xdr:colOff>184150</xdr:colOff>
      <xdr:row>64</xdr:row>
      <xdr:rowOff>128778</xdr:rowOff>
    </xdr:to>
    <xdr:sp macro="" textlink="">
      <xdr:nvSpPr>
        <xdr:cNvPr id="149" name="楕円 148"/>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43705</xdr:rowOff>
    </xdr:from>
    <xdr:ext cx="762000" cy="259045"/>
    <xdr:sp macro="" textlink="">
      <xdr:nvSpPr>
        <xdr:cNvPr id="150" name="財政構造の弾力性該当値テキスト"/>
        <xdr:cNvSpPr txBox="1"/>
      </xdr:nvSpPr>
      <xdr:spPr>
        <a:xfrm>
          <a:off x="50419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65786</xdr:rowOff>
    </xdr:from>
    <xdr:to>
      <xdr:col>19</xdr:col>
      <xdr:colOff>184150</xdr:colOff>
      <xdr:row>64</xdr:row>
      <xdr:rowOff>167386</xdr:rowOff>
    </xdr:to>
    <xdr:sp macro="" textlink="">
      <xdr:nvSpPr>
        <xdr:cNvPr id="151" name="楕円 150"/>
        <xdr:cNvSpPr/>
      </xdr:nvSpPr>
      <xdr:spPr>
        <a:xfrm>
          <a:off x="4064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6113</xdr:rowOff>
    </xdr:from>
    <xdr:ext cx="736600" cy="259045"/>
    <xdr:sp macro="" textlink="">
      <xdr:nvSpPr>
        <xdr:cNvPr id="152" name="テキスト ボックス 151"/>
        <xdr:cNvSpPr txBox="1"/>
      </xdr:nvSpPr>
      <xdr:spPr>
        <a:xfrm>
          <a:off x="3733800" y="1080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22352</xdr:rowOff>
    </xdr:from>
    <xdr:to>
      <xdr:col>15</xdr:col>
      <xdr:colOff>133350</xdr:colOff>
      <xdr:row>64</xdr:row>
      <xdr:rowOff>123952</xdr:rowOff>
    </xdr:to>
    <xdr:sp macro="" textlink="">
      <xdr:nvSpPr>
        <xdr:cNvPr id="153" name="楕円 152"/>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54" name="テキスト ボックス 153"/>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41656</xdr:rowOff>
    </xdr:from>
    <xdr:to>
      <xdr:col>11</xdr:col>
      <xdr:colOff>82550</xdr:colOff>
      <xdr:row>64</xdr:row>
      <xdr:rowOff>143256</xdr:rowOff>
    </xdr:to>
    <xdr:sp macro="" textlink="">
      <xdr:nvSpPr>
        <xdr:cNvPr id="155" name="楕円 154"/>
        <xdr:cNvSpPr/>
      </xdr:nvSpPr>
      <xdr:spPr>
        <a:xfrm>
          <a:off x="2286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153433</xdr:rowOff>
    </xdr:from>
    <xdr:ext cx="762000" cy="259045"/>
    <xdr:sp macro="" textlink="">
      <xdr:nvSpPr>
        <xdr:cNvPr id="156" name="テキスト ボックス 155"/>
        <xdr:cNvSpPr txBox="1"/>
      </xdr:nvSpPr>
      <xdr:spPr>
        <a:xfrm>
          <a:off x="1955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70612</xdr:rowOff>
    </xdr:from>
    <xdr:to>
      <xdr:col>7</xdr:col>
      <xdr:colOff>31750</xdr:colOff>
      <xdr:row>65</xdr:row>
      <xdr:rowOff>762</xdr:rowOff>
    </xdr:to>
    <xdr:sp macro="" textlink="">
      <xdr:nvSpPr>
        <xdr:cNvPr id="157" name="楕円 156"/>
        <xdr:cNvSpPr/>
      </xdr:nvSpPr>
      <xdr:spPr>
        <a:xfrm>
          <a:off x="1397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156989</xdr:rowOff>
    </xdr:from>
    <xdr:ext cx="762000" cy="259045"/>
    <xdr:sp macro="" textlink="">
      <xdr:nvSpPr>
        <xdr:cNvPr id="158" name="テキスト ボックス 157"/>
        <xdr:cNvSpPr txBox="1"/>
      </xdr:nvSpPr>
      <xdr:spPr>
        <a:xfrm>
          <a:off x="1066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134,611</a:t>
          </a:r>
          <a:r>
            <a:rPr kumimoji="1" lang="ja-JP" altLang="en-US" sz="1100">
              <a:latin typeface="ＭＳ Ｐゴシック" panose="020B0600070205080204" pitchFamily="50" charset="-128"/>
              <a:ea typeface="ＭＳ Ｐゴシック" panose="020B0600070205080204" pitchFamily="50" charset="-128"/>
            </a:rPr>
            <a:t>円となり、前年度と比較して</a:t>
          </a:r>
          <a:r>
            <a:rPr kumimoji="1" lang="en-US" altLang="ja-JP" sz="1100">
              <a:latin typeface="ＭＳ Ｐゴシック" panose="020B0600070205080204" pitchFamily="50" charset="-128"/>
              <a:ea typeface="ＭＳ Ｐゴシック" panose="020B0600070205080204" pitchFamily="50" charset="-128"/>
            </a:rPr>
            <a:t>5,978</a:t>
          </a:r>
          <a:r>
            <a:rPr kumimoji="1" lang="ja-JP" altLang="en-US" sz="1100">
              <a:latin typeface="ＭＳ Ｐゴシック" panose="020B0600070205080204" pitchFamily="50" charset="-128"/>
              <a:ea typeface="ＭＳ Ｐゴシック" panose="020B0600070205080204" pitchFamily="50" charset="-128"/>
            </a:rPr>
            <a:t>円増加し、類似団体平均より若干高い。本市は、良質なサービスを提供するため直営にて実施している業務があることや消防事務において他町から委託を受けていることにより職員数が類似団体に比べ多いためで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98566</xdr:rowOff>
    </xdr:from>
    <xdr:to>
      <xdr:col>23</xdr:col>
      <xdr:colOff>133350</xdr:colOff>
      <xdr:row>82</xdr:row>
      <xdr:rowOff>156265</xdr:rowOff>
    </xdr:to>
    <xdr:cxnSp macro="">
      <xdr:nvCxnSpPr>
        <xdr:cNvPr id="191" name="直線コネクタ 190"/>
        <xdr:cNvCxnSpPr/>
      </xdr:nvCxnSpPr>
      <xdr:spPr>
        <a:xfrm>
          <a:off x="4114800" y="14157466"/>
          <a:ext cx="838200" cy="5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72853</xdr:rowOff>
    </xdr:from>
    <xdr:to>
      <xdr:col>19</xdr:col>
      <xdr:colOff>133350</xdr:colOff>
      <xdr:row>82</xdr:row>
      <xdr:rowOff>98566</xdr:rowOff>
    </xdr:to>
    <xdr:cxnSp macro="">
      <xdr:nvCxnSpPr>
        <xdr:cNvPr id="194" name="直線コネクタ 193"/>
        <xdr:cNvCxnSpPr/>
      </xdr:nvCxnSpPr>
      <xdr:spPr>
        <a:xfrm>
          <a:off x="3225800" y="14131753"/>
          <a:ext cx="889000" cy="2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66366</xdr:rowOff>
    </xdr:from>
    <xdr:to>
      <xdr:col>15</xdr:col>
      <xdr:colOff>82550</xdr:colOff>
      <xdr:row>82</xdr:row>
      <xdr:rowOff>72853</xdr:rowOff>
    </xdr:to>
    <xdr:cxnSp macro="">
      <xdr:nvCxnSpPr>
        <xdr:cNvPr id="197" name="直線コネクタ 196"/>
        <xdr:cNvCxnSpPr/>
      </xdr:nvCxnSpPr>
      <xdr:spPr>
        <a:xfrm>
          <a:off x="2336800" y="14125266"/>
          <a:ext cx="889000" cy="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49504</xdr:rowOff>
    </xdr:from>
    <xdr:to>
      <xdr:col>11</xdr:col>
      <xdr:colOff>31750</xdr:colOff>
      <xdr:row>82</xdr:row>
      <xdr:rowOff>66366</xdr:rowOff>
    </xdr:to>
    <xdr:cxnSp macro="">
      <xdr:nvCxnSpPr>
        <xdr:cNvPr id="200" name="直線コネクタ 199"/>
        <xdr:cNvCxnSpPr/>
      </xdr:nvCxnSpPr>
      <xdr:spPr>
        <a:xfrm>
          <a:off x="1447800" y="14108404"/>
          <a:ext cx="889000" cy="1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907</xdr:rowOff>
    </xdr:from>
    <xdr:to>
      <xdr:col>11</xdr:col>
      <xdr:colOff>82550</xdr:colOff>
      <xdr:row>81</xdr:row>
      <xdr:rowOff>102507</xdr:rowOff>
    </xdr:to>
    <xdr:sp macro="" textlink="">
      <xdr:nvSpPr>
        <xdr:cNvPr id="201" name="フローチャート: 判断 200"/>
        <xdr:cNvSpPr/>
      </xdr:nvSpPr>
      <xdr:spPr>
        <a:xfrm>
          <a:off x="2286000" y="1388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112684</xdr:rowOff>
    </xdr:from>
    <xdr:ext cx="762000" cy="259045"/>
    <xdr:sp macro="" textlink="">
      <xdr:nvSpPr>
        <xdr:cNvPr id="202" name="テキスト ボックス 201"/>
        <xdr:cNvSpPr txBox="1"/>
      </xdr:nvSpPr>
      <xdr:spPr>
        <a:xfrm>
          <a:off x="1955800" y="1365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4" name="テキスト ボックス 203"/>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105465</xdr:rowOff>
    </xdr:from>
    <xdr:to>
      <xdr:col>23</xdr:col>
      <xdr:colOff>184150</xdr:colOff>
      <xdr:row>83</xdr:row>
      <xdr:rowOff>35615</xdr:rowOff>
    </xdr:to>
    <xdr:sp macro="" textlink="">
      <xdr:nvSpPr>
        <xdr:cNvPr id="210" name="楕円 209"/>
        <xdr:cNvSpPr/>
      </xdr:nvSpPr>
      <xdr:spPr>
        <a:xfrm>
          <a:off x="4902200" y="1416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77542</xdr:rowOff>
    </xdr:from>
    <xdr:ext cx="762000" cy="259045"/>
    <xdr:sp macro="" textlink="">
      <xdr:nvSpPr>
        <xdr:cNvPr id="211" name="人件費・物件費等の状況該当値テキスト"/>
        <xdr:cNvSpPr txBox="1"/>
      </xdr:nvSpPr>
      <xdr:spPr>
        <a:xfrm>
          <a:off x="5041900" y="1413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47766</xdr:rowOff>
    </xdr:from>
    <xdr:to>
      <xdr:col>19</xdr:col>
      <xdr:colOff>184150</xdr:colOff>
      <xdr:row>82</xdr:row>
      <xdr:rowOff>149366</xdr:rowOff>
    </xdr:to>
    <xdr:sp macro="" textlink="">
      <xdr:nvSpPr>
        <xdr:cNvPr id="212" name="楕円 211"/>
        <xdr:cNvSpPr/>
      </xdr:nvSpPr>
      <xdr:spPr>
        <a:xfrm>
          <a:off x="4064000" y="141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134143</xdr:rowOff>
    </xdr:from>
    <xdr:ext cx="736600" cy="259045"/>
    <xdr:sp macro="" textlink="">
      <xdr:nvSpPr>
        <xdr:cNvPr id="213" name="テキスト ボックス 212"/>
        <xdr:cNvSpPr txBox="1"/>
      </xdr:nvSpPr>
      <xdr:spPr>
        <a:xfrm>
          <a:off x="3733800" y="14193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22053</xdr:rowOff>
    </xdr:from>
    <xdr:to>
      <xdr:col>15</xdr:col>
      <xdr:colOff>133350</xdr:colOff>
      <xdr:row>82</xdr:row>
      <xdr:rowOff>123653</xdr:rowOff>
    </xdr:to>
    <xdr:sp macro="" textlink="">
      <xdr:nvSpPr>
        <xdr:cNvPr id="214" name="楕円 213"/>
        <xdr:cNvSpPr/>
      </xdr:nvSpPr>
      <xdr:spPr>
        <a:xfrm>
          <a:off x="3175000" y="140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133830</xdr:rowOff>
    </xdr:from>
    <xdr:ext cx="762000" cy="259045"/>
    <xdr:sp macro="" textlink="">
      <xdr:nvSpPr>
        <xdr:cNvPr id="215" name="テキスト ボックス 214"/>
        <xdr:cNvSpPr txBox="1"/>
      </xdr:nvSpPr>
      <xdr:spPr>
        <a:xfrm>
          <a:off x="2844800" y="1384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15566</xdr:rowOff>
    </xdr:from>
    <xdr:to>
      <xdr:col>11</xdr:col>
      <xdr:colOff>82550</xdr:colOff>
      <xdr:row>82</xdr:row>
      <xdr:rowOff>117166</xdr:rowOff>
    </xdr:to>
    <xdr:sp macro="" textlink="">
      <xdr:nvSpPr>
        <xdr:cNvPr id="216" name="楕円 215"/>
        <xdr:cNvSpPr/>
      </xdr:nvSpPr>
      <xdr:spPr>
        <a:xfrm>
          <a:off x="2286000" y="140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101943</xdr:rowOff>
    </xdr:from>
    <xdr:ext cx="762000" cy="259045"/>
    <xdr:sp macro="" textlink="">
      <xdr:nvSpPr>
        <xdr:cNvPr id="217" name="テキスト ボックス 216"/>
        <xdr:cNvSpPr txBox="1"/>
      </xdr:nvSpPr>
      <xdr:spPr>
        <a:xfrm>
          <a:off x="1955800" y="1416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170154</xdr:rowOff>
    </xdr:from>
    <xdr:to>
      <xdr:col>7</xdr:col>
      <xdr:colOff>31750</xdr:colOff>
      <xdr:row>82</xdr:row>
      <xdr:rowOff>100304</xdr:rowOff>
    </xdr:to>
    <xdr:sp macro="" textlink="">
      <xdr:nvSpPr>
        <xdr:cNvPr id="218" name="楕円 217"/>
        <xdr:cNvSpPr/>
      </xdr:nvSpPr>
      <xdr:spPr>
        <a:xfrm>
          <a:off x="1397000" y="1405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85081</xdr:rowOff>
    </xdr:from>
    <xdr:ext cx="762000" cy="259045"/>
    <xdr:sp macro="" textlink="">
      <xdr:nvSpPr>
        <xdr:cNvPr id="219" name="テキスト ボックス 218"/>
        <xdr:cNvSpPr txBox="1"/>
      </xdr:nvSpPr>
      <xdr:spPr>
        <a:xfrm>
          <a:off x="1066800" y="1414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日現在において</a:t>
          </a:r>
          <a:r>
            <a:rPr kumimoji="1" lang="en-US" altLang="ja-JP" sz="1100">
              <a:latin typeface="ＭＳ Ｐゴシック" panose="020B0600070205080204" pitchFamily="50" charset="-128"/>
              <a:ea typeface="ＭＳ Ｐゴシック" panose="020B0600070205080204" pitchFamily="50" charset="-128"/>
            </a:rPr>
            <a:t>100.9</a:t>
          </a:r>
          <a:r>
            <a:rPr kumimoji="1" lang="ja-JP" altLang="en-US" sz="1100">
              <a:latin typeface="ＭＳ Ｐゴシック" panose="020B0600070205080204" pitchFamily="50" charset="-128"/>
              <a:ea typeface="ＭＳ Ｐゴシック" panose="020B0600070205080204" pitchFamily="50" charset="-128"/>
            </a:rPr>
            <a:t>と類似団体平均より高い。本市の給与については、国家公務員の取り扱いに準じつつ、香川県、近隣市町の動向を見守りながら、その適正化に取り組んできた。平成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月には平均</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％の給与水準引き下げや査定昇給制度の導入などを柱とした給与構造改革を実施し、給与の適正化に努めてきたところである。その結果、ラスパイレス指数は、昭和</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a:t>
          </a:r>
          <a:r>
            <a:rPr kumimoji="1" lang="en-US" altLang="ja-JP" sz="1100">
              <a:latin typeface="ＭＳ Ｐゴシック" panose="020B0600070205080204" pitchFamily="50" charset="-128"/>
              <a:ea typeface="ＭＳ Ｐゴシック" panose="020B0600070205080204" pitchFamily="50" charset="-128"/>
            </a:rPr>
            <a:t>105.2</a:t>
          </a:r>
          <a:r>
            <a:rPr kumimoji="1" lang="ja-JP" altLang="en-US" sz="1100">
              <a:latin typeface="ＭＳ Ｐゴシック" panose="020B0600070205080204" pitchFamily="50" charset="-128"/>
              <a:ea typeface="ＭＳ Ｐゴシック" panose="020B0600070205080204" pitchFamily="50" charset="-128"/>
            </a:rPr>
            <a:t>から下がり始め、平成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日には</a:t>
          </a:r>
          <a:r>
            <a:rPr kumimoji="1" lang="en-US" altLang="ja-JP" sz="1100">
              <a:latin typeface="ＭＳ Ｐゴシック" panose="020B0600070205080204" pitchFamily="50" charset="-128"/>
              <a:ea typeface="ＭＳ Ｐゴシック" panose="020B0600070205080204" pitchFamily="50" charset="-128"/>
            </a:rPr>
            <a:t>98.1</a:t>
          </a:r>
          <a:r>
            <a:rPr kumimoji="1" lang="ja-JP" altLang="en-US" sz="1100">
              <a:latin typeface="ＭＳ Ｐゴシック" panose="020B0600070205080204" pitchFamily="50" charset="-128"/>
              <a:ea typeface="ＭＳ Ｐゴシック" panose="020B0600070205080204" pitchFamily="50" charset="-128"/>
            </a:rPr>
            <a:t>となり、国家公務員を下回る水準まで低減した。平成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月以降は、国との給与構造改革実施時期の相違の影響などにより若干上昇したものの、今後、人事評価制度の厳格な運用などにより、さらなる給与の適正化を推進する。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16329</xdr:rowOff>
    </xdr:to>
    <xdr:cxnSp macro="">
      <xdr:nvCxnSpPr>
        <xdr:cNvPr id="255" name="直線コネクタ 254"/>
        <xdr:cNvCxnSpPr/>
      </xdr:nvCxnSpPr>
      <xdr:spPr>
        <a:xfrm>
          <a:off x="16179800" y="149324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33564</xdr:rowOff>
    </xdr:to>
    <xdr:cxnSp macro="">
      <xdr:nvCxnSpPr>
        <xdr:cNvPr id="258" name="直線コネクタ 257"/>
        <xdr:cNvCxnSpPr/>
      </xdr:nvCxnSpPr>
      <xdr:spPr>
        <a:xfrm flipV="1">
          <a:off x="15290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50800</xdr:rowOff>
    </xdr:to>
    <xdr:cxnSp macro="">
      <xdr:nvCxnSpPr>
        <xdr:cNvPr id="261" name="直線コネクタ 260"/>
        <xdr:cNvCxnSpPr/>
      </xdr:nvCxnSpPr>
      <xdr:spPr>
        <a:xfrm flipV="1">
          <a:off x="14401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87</xdr:row>
      <xdr:rowOff>50800</xdr:rowOff>
    </xdr:to>
    <xdr:cxnSp macro="">
      <xdr:nvCxnSpPr>
        <xdr:cNvPr id="264" name="直線コネクタ 263"/>
        <xdr:cNvCxnSpPr/>
      </xdr:nvCxnSpPr>
      <xdr:spPr>
        <a:xfrm>
          <a:off x="13512800" y="1476012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100693</xdr:rowOff>
    </xdr:from>
    <xdr:to>
      <xdr:col>68</xdr:col>
      <xdr:colOff>203200</xdr:colOff>
      <xdr:row>85</xdr:row>
      <xdr:rowOff>30843</xdr:rowOff>
    </xdr:to>
    <xdr:sp macro="" textlink="">
      <xdr:nvSpPr>
        <xdr:cNvPr id="265" name="フローチャート: 判断 264"/>
        <xdr:cNvSpPr/>
      </xdr:nvSpPr>
      <xdr:spPr>
        <a:xfrm>
          <a:off x="14351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66" name="テキスト ボックス 265"/>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4" name="楕円 273"/>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5"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6" name="楕円 275"/>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7" name="テキスト ボックス 276"/>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78" name="楕円 277"/>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79" name="テキスト ボックス 278"/>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2" name="楕円 281"/>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3" name="テキスト ボックス 282"/>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日現在の職員数は人口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9.01</a:t>
          </a:r>
          <a:r>
            <a:rPr kumimoji="1" lang="ja-JP" altLang="en-US" sz="1100">
              <a:latin typeface="ＭＳ Ｐゴシック" panose="020B0600070205080204" pitchFamily="50" charset="-128"/>
              <a:ea typeface="ＭＳ Ｐゴシック" panose="020B0600070205080204" pitchFamily="50" charset="-128"/>
            </a:rPr>
            <a:t>人となり、類似団体平均より多い。本市の職員数については、定員適正化計画に基づき中・長期的な定員管理を行い、平成</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月時点で</a:t>
          </a:r>
          <a:r>
            <a:rPr kumimoji="1" lang="en-US" altLang="ja-JP" sz="1100">
              <a:latin typeface="ＭＳ Ｐゴシック" panose="020B0600070205080204" pitchFamily="50" charset="-128"/>
              <a:ea typeface="ＭＳ Ｐゴシック" panose="020B0600070205080204" pitchFamily="50" charset="-128"/>
            </a:rPr>
            <a:t>839</a:t>
          </a:r>
          <a:r>
            <a:rPr kumimoji="1" lang="ja-JP" altLang="en-US" sz="1100">
              <a:latin typeface="ＭＳ Ｐゴシック" panose="020B0600070205080204" pitchFamily="50" charset="-128"/>
              <a:ea typeface="ＭＳ Ｐゴシック" panose="020B0600070205080204" pitchFamily="50" charset="-128"/>
            </a:rPr>
            <a:t>人であった普通会計等の職員数は、平成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月時点では</a:t>
          </a:r>
          <a:r>
            <a:rPr kumimoji="1" lang="en-US" altLang="ja-JP" sz="1100">
              <a:latin typeface="ＭＳ Ｐゴシック" panose="020B0600070205080204" pitchFamily="50" charset="-128"/>
              <a:ea typeface="ＭＳ Ｐゴシック" panose="020B0600070205080204" pitchFamily="50" charset="-128"/>
            </a:rPr>
            <a:t>503</a:t>
          </a:r>
          <a:r>
            <a:rPr kumimoji="1" lang="ja-JP" altLang="en-US" sz="1100">
              <a:latin typeface="ＭＳ Ｐゴシック" panose="020B0600070205080204" pitchFamily="50" charset="-128"/>
              <a:ea typeface="ＭＳ Ｐゴシック" panose="020B0600070205080204" pitchFamily="50" charset="-128"/>
            </a:rPr>
            <a:t>人へと</a:t>
          </a:r>
          <a:r>
            <a:rPr kumimoji="1" lang="en-US" altLang="ja-JP" sz="1100">
              <a:latin typeface="ＭＳ Ｐゴシック" panose="020B0600070205080204" pitchFamily="50" charset="-128"/>
              <a:ea typeface="ＭＳ Ｐゴシック" panose="020B0600070205080204" pitchFamily="50" charset="-128"/>
            </a:rPr>
            <a:t>336</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40.0</a:t>
          </a:r>
          <a:r>
            <a:rPr kumimoji="1" lang="ja-JP" altLang="en-US" sz="1100">
              <a:latin typeface="ＭＳ Ｐゴシック" panose="020B0600070205080204" pitchFamily="50" charset="-128"/>
              <a:ea typeface="ＭＳ Ｐゴシック" panose="020B0600070205080204" pitchFamily="50" charset="-128"/>
            </a:rPr>
            <a:t>％）の削減を図り計画を概ね達成し、平成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月現在では</a:t>
          </a:r>
          <a:r>
            <a:rPr kumimoji="1" lang="en-US" altLang="ja-JP" sz="1100">
              <a:latin typeface="ＭＳ Ｐゴシック" panose="020B0600070205080204" pitchFamily="50" charset="-128"/>
              <a:ea typeface="ＭＳ Ｐゴシック" panose="020B0600070205080204" pitchFamily="50" charset="-128"/>
            </a:rPr>
            <a:t>488</a:t>
          </a:r>
          <a:r>
            <a:rPr kumimoji="1" lang="ja-JP" altLang="en-US" sz="1100">
              <a:latin typeface="ＭＳ Ｐゴシック" panose="020B0600070205080204" pitchFamily="50" charset="-128"/>
              <a:ea typeface="ＭＳ Ｐゴシック" panose="020B0600070205080204" pitchFamily="50" charset="-128"/>
            </a:rPr>
            <a:t>人となっている。計画終了後は、同計画での目標職員数</a:t>
          </a:r>
          <a:r>
            <a:rPr kumimoji="1" lang="en-US" altLang="ja-JP" sz="1100">
              <a:latin typeface="ＭＳ Ｐゴシック" panose="020B0600070205080204" pitchFamily="50" charset="-128"/>
              <a:ea typeface="ＭＳ Ｐゴシック" panose="020B0600070205080204" pitchFamily="50" charset="-128"/>
            </a:rPr>
            <a:t>500</a:t>
          </a:r>
          <a:r>
            <a:rPr kumimoji="1" lang="ja-JP" altLang="en-US" sz="1100">
              <a:latin typeface="ＭＳ Ｐゴシック" panose="020B0600070205080204" pitchFamily="50" charset="-128"/>
              <a:ea typeface="ＭＳ Ｐゴシック" panose="020B0600070205080204" pitchFamily="50" charset="-128"/>
            </a:rPr>
            <a:t>人を基本とし、財政状況・類似団体との比較・行政需要の見通しや事務事業のあり方、民間委託の状況等を踏まえるとともに、年齢構成の平準化と人事の新陳代謝、また、再任用職員の任用状況も考慮し、長期的な視点に立って適正な定員管理を推進す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25294</xdr:rowOff>
    </xdr:from>
    <xdr:to>
      <xdr:col>81</xdr:col>
      <xdr:colOff>44450</xdr:colOff>
      <xdr:row>64</xdr:row>
      <xdr:rowOff>63500</xdr:rowOff>
    </xdr:to>
    <xdr:cxnSp macro="">
      <xdr:nvCxnSpPr>
        <xdr:cNvPr id="318" name="直線コネクタ 317"/>
        <xdr:cNvCxnSpPr/>
      </xdr:nvCxnSpPr>
      <xdr:spPr>
        <a:xfrm flipV="1">
          <a:off x="16179800" y="10998094"/>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63500</xdr:rowOff>
    </xdr:from>
    <xdr:to>
      <xdr:col>77</xdr:col>
      <xdr:colOff>44450</xdr:colOff>
      <xdr:row>64</xdr:row>
      <xdr:rowOff>67521</xdr:rowOff>
    </xdr:to>
    <xdr:cxnSp macro="">
      <xdr:nvCxnSpPr>
        <xdr:cNvPr id="321" name="直線コネクタ 320"/>
        <xdr:cNvCxnSpPr/>
      </xdr:nvCxnSpPr>
      <xdr:spPr>
        <a:xfrm flipV="1">
          <a:off x="15290800" y="1103630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11219</xdr:rowOff>
    </xdr:from>
    <xdr:to>
      <xdr:col>72</xdr:col>
      <xdr:colOff>203200</xdr:colOff>
      <xdr:row>64</xdr:row>
      <xdr:rowOff>67521</xdr:rowOff>
    </xdr:to>
    <xdr:cxnSp macro="">
      <xdr:nvCxnSpPr>
        <xdr:cNvPr id="324" name="直線コネクタ 323"/>
        <xdr:cNvCxnSpPr/>
      </xdr:nvCxnSpPr>
      <xdr:spPr>
        <a:xfrm>
          <a:off x="14401800" y="10984019"/>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7196</xdr:rowOff>
    </xdr:from>
    <xdr:to>
      <xdr:col>68</xdr:col>
      <xdr:colOff>152400</xdr:colOff>
      <xdr:row>64</xdr:row>
      <xdr:rowOff>11219</xdr:rowOff>
    </xdr:to>
    <xdr:cxnSp macro="">
      <xdr:nvCxnSpPr>
        <xdr:cNvPr id="327" name="直線コネクタ 326"/>
        <xdr:cNvCxnSpPr/>
      </xdr:nvCxnSpPr>
      <xdr:spPr>
        <a:xfrm>
          <a:off x="13512800" y="1097999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28" name="フローチャート: 判断 327"/>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29" name="テキスト ボックス 328"/>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1" name="テキスト ボックス 330"/>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145944</xdr:rowOff>
    </xdr:from>
    <xdr:to>
      <xdr:col>81</xdr:col>
      <xdr:colOff>95250</xdr:colOff>
      <xdr:row>64</xdr:row>
      <xdr:rowOff>76094</xdr:rowOff>
    </xdr:to>
    <xdr:sp macro="" textlink="">
      <xdr:nvSpPr>
        <xdr:cNvPr id="337" name="楕円 336"/>
        <xdr:cNvSpPr/>
      </xdr:nvSpPr>
      <xdr:spPr>
        <a:xfrm>
          <a:off x="169672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118021</xdr:rowOff>
    </xdr:from>
    <xdr:ext cx="762000" cy="259045"/>
    <xdr:sp macro="" textlink="">
      <xdr:nvSpPr>
        <xdr:cNvPr id="338" name="定員管理の状況該当値テキスト"/>
        <xdr:cNvSpPr txBox="1"/>
      </xdr:nvSpPr>
      <xdr:spPr>
        <a:xfrm>
          <a:off x="17106900" y="1091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12700</xdr:rowOff>
    </xdr:from>
    <xdr:to>
      <xdr:col>77</xdr:col>
      <xdr:colOff>95250</xdr:colOff>
      <xdr:row>64</xdr:row>
      <xdr:rowOff>114300</xdr:rowOff>
    </xdr:to>
    <xdr:sp macro="" textlink="">
      <xdr:nvSpPr>
        <xdr:cNvPr id="339" name="楕円 338"/>
        <xdr:cNvSpPr/>
      </xdr:nvSpPr>
      <xdr:spPr>
        <a:xfrm>
          <a:off x="16129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99077</xdr:rowOff>
    </xdr:from>
    <xdr:ext cx="736600" cy="259045"/>
    <xdr:sp macro="" textlink="">
      <xdr:nvSpPr>
        <xdr:cNvPr id="340" name="テキスト ボックス 339"/>
        <xdr:cNvSpPr txBox="1"/>
      </xdr:nvSpPr>
      <xdr:spPr>
        <a:xfrm>
          <a:off x="15798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16721</xdr:rowOff>
    </xdr:from>
    <xdr:to>
      <xdr:col>73</xdr:col>
      <xdr:colOff>44450</xdr:colOff>
      <xdr:row>64</xdr:row>
      <xdr:rowOff>118321</xdr:rowOff>
    </xdr:to>
    <xdr:sp macro="" textlink="">
      <xdr:nvSpPr>
        <xdr:cNvPr id="341" name="楕円 340"/>
        <xdr:cNvSpPr/>
      </xdr:nvSpPr>
      <xdr:spPr>
        <a:xfrm>
          <a:off x="15240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103098</xdr:rowOff>
    </xdr:from>
    <xdr:ext cx="762000" cy="259045"/>
    <xdr:sp macro="" textlink="">
      <xdr:nvSpPr>
        <xdr:cNvPr id="342" name="テキスト ボックス 341"/>
        <xdr:cNvSpPr txBox="1"/>
      </xdr:nvSpPr>
      <xdr:spPr>
        <a:xfrm>
          <a:off x="14909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131869</xdr:rowOff>
    </xdr:from>
    <xdr:to>
      <xdr:col>68</xdr:col>
      <xdr:colOff>203200</xdr:colOff>
      <xdr:row>64</xdr:row>
      <xdr:rowOff>62019</xdr:rowOff>
    </xdr:to>
    <xdr:sp macro="" textlink="">
      <xdr:nvSpPr>
        <xdr:cNvPr id="343" name="楕円 342"/>
        <xdr:cNvSpPr/>
      </xdr:nvSpPr>
      <xdr:spPr>
        <a:xfrm>
          <a:off x="14351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46796</xdr:rowOff>
    </xdr:from>
    <xdr:ext cx="762000" cy="259045"/>
    <xdr:sp macro="" textlink="">
      <xdr:nvSpPr>
        <xdr:cNvPr id="344" name="テキスト ボックス 343"/>
        <xdr:cNvSpPr txBox="1"/>
      </xdr:nvSpPr>
      <xdr:spPr>
        <a:xfrm>
          <a:off x="14020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127846</xdr:rowOff>
    </xdr:from>
    <xdr:to>
      <xdr:col>64</xdr:col>
      <xdr:colOff>152400</xdr:colOff>
      <xdr:row>64</xdr:row>
      <xdr:rowOff>57996</xdr:rowOff>
    </xdr:to>
    <xdr:sp macro="" textlink="">
      <xdr:nvSpPr>
        <xdr:cNvPr id="345" name="楕円 344"/>
        <xdr:cNvSpPr/>
      </xdr:nvSpPr>
      <xdr:spPr>
        <a:xfrm>
          <a:off x="13462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42773</xdr:rowOff>
    </xdr:from>
    <xdr:ext cx="762000" cy="259045"/>
    <xdr:sp macro="" textlink="">
      <xdr:nvSpPr>
        <xdr:cNvPr id="346" name="テキスト ボックス 345"/>
        <xdr:cNvSpPr txBox="1"/>
      </xdr:nvSpPr>
      <xdr:spPr>
        <a:xfrm>
          <a:off x="13131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11.0</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ポイント改善したものの、類似団体平均より高い。主な要因としては、平成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まで実施した坂出駅周辺整備主要プロジェクト等の大規模な建設事業および土地開発公社経営健全化などに係る公債費の増嵩、また病院事業会計への新病院建設に伴う多額の繰出金などが影響している。今後とも、事業の厳しい取捨選択を行い、地方債の発行を抑制し、公債費負担の軽減に努め、実質公債費比率が</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％を超えないように努める。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73660</xdr:rowOff>
    </xdr:to>
    <xdr:cxnSp macro="">
      <xdr:nvCxnSpPr>
        <xdr:cNvPr id="381" name="直線コネクタ 380"/>
        <xdr:cNvCxnSpPr/>
      </xdr:nvCxnSpPr>
      <xdr:spPr>
        <a:xfrm flipV="1">
          <a:off x="16179800" y="72263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108131</xdr:rowOff>
    </xdr:to>
    <xdr:cxnSp macro="">
      <xdr:nvCxnSpPr>
        <xdr:cNvPr id="384" name="直線コネクタ 383"/>
        <xdr:cNvCxnSpPr/>
      </xdr:nvCxnSpPr>
      <xdr:spPr>
        <a:xfrm flipV="1">
          <a:off x="15290800" y="727456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108131</xdr:rowOff>
    </xdr:from>
    <xdr:to>
      <xdr:col>72</xdr:col>
      <xdr:colOff>203200</xdr:colOff>
      <xdr:row>42</xdr:row>
      <xdr:rowOff>135709</xdr:rowOff>
    </xdr:to>
    <xdr:cxnSp macro="">
      <xdr:nvCxnSpPr>
        <xdr:cNvPr id="387" name="直線コネクタ 386"/>
        <xdr:cNvCxnSpPr/>
      </xdr:nvCxnSpPr>
      <xdr:spPr>
        <a:xfrm flipV="1">
          <a:off x="14401800" y="730903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135709</xdr:rowOff>
    </xdr:from>
    <xdr:to>
      <xdr:col>68</xdr:col>
      <xdr:colOff>152400</xdr:colOff>
      <xdr:row>42</xdr:row>
      <xdr:rowOff>156391</xdr:rowOff>
    </xdr:to>
    <xdr:cxnSp macro="">
      <xdr:nvCxnSpPr>
        <xdr:cNvPr id="390" name="直線コネクタ 389"/>
        <xdr:cNvCxnSpPr/>
      </xdr:nvCxnSpPr>
      <xdr:spPr>
        <a:xfrm flipV="1">
          <a:off x="13512800" y="733660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1" name="フローチャート: 判断 390"/>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2" name="テキスト ボックス 391"/>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106153</xdr:rowOff>
    </xdr:from>
    <xdr:ext cx="762000" cy="259045"/>
    <xdr:sp macro="" textlink="">
      <xdr:nvSpPr>
        <xdr:cNvPr id="394" name="テキスト ボックス 393"/>
        <xdr:cNvSpPr txBox="1"/>
      </xdr:nvSpPr>
      <xdr:spPr>
        <a:xfrm>
          <a:off x="13131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0" name="楕円 399"/>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1"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2" name="楕円 401"/>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3" name="テキスト ボックス 402"/>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57331</xdr:rowOff>
    </xdr:from>
    <xdr:to>
      <xdr:col>73</xdr:col>
      <xdr:colOff>44450</xdr:colOff>
      <xdr:row>42</xdr:row>
      <xdr:rowOff>158931</xdr:rowOff>
    </xdr:to>
    <xdr:sp macro="" textlink="">
      <xdr:nvSpPr>
        <xdr:cNvPr id="404" name="楕円 403"/>
        <xdr:cNvSpPr/>
      </xdr:nvSpPr>
      <xdr:spPr>
        <a:xfrm>
          <a:off x="15240000" y="72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143708</xdr:rowOff>
    </xdr:from>
    <xdr:ext cx="762000" cy="259045"/>
    <xdr:sp macro="" textlink="">
      <xdr:nvSpPr>
        <xdr:cNvPr id="405" name="テキスト ボックス 404"/>
        <xdr:cNvSpPr txBox="1"/>
      </xdr:nvSpPr>
      <xdr:spPr>
        <a:xfrm>
          <a:off x="14909800" y="734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84909</xdr:rowOff>
    </xdr:from>
    <xdr:to>
      <xdr:col>68</xdr:col>
      <xdr:colOff>203200</xdr:colOff>
      <xdr:row>43</xdr:row>
      <xdr:rowOff>15059</xdr:rowOff>
    </xdr:to>
    <xdr:sp macro="" textlink="">
      <xdr:nvSpPr>
        <xdr:cNvPr id="406" name="楕円 405"/>
        <xdr:cNvSpPr/>
      </xdr:nvSpPr>
      <xdr:spPr>
        <a:xfrm>
          <a:off x="14351000" y="72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171286</xdr:rowOff>
    </xdr:from>
    <xdr:ext cx="762000" cy="259045"/>
    <xdr:sp macro="" textlink="">
      <xdr:nvSpPr>
        <xdr:cNvPr id="407" name="テキスト ボックス 406"/>
        <xdr:cNvSpPr txBox="1"/>
      </xdr:nvSpPr>
      <xdr:spPr>
        <a:xfrm>
          <a:off x="14020800" y="737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105591</xdr:rowOff>
    </xdr:from>
    <xdr:to>
      <xdr:col>64</xdr:col>
      <xdr:colOff>152400</xdr:colOff>
      <xdr:row>43</xdr:row>
      <xdr:rowOff>35741</xdr:rowOff>
    </xdr:to>
    <xdr:sp macro="" textlink="">
      <xdr:nvSpPr>
        <xdr:cNvPr id="408" name="楕円 407"/>
        <xdr:cNvSpPr/>
      </xdr:nvSpPr>
      <xdr:spPr>
        <a:xfrm>
          <a:off x="13462000" y="73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20518</xdr:rowOff>
    </xdr:from>
    <xdr:ext cx="762000" cy="259045"/>
    <xdr:sp macro="" textlink="">
      <xdr:nvSpPr>
        <xdr:cNvPr id="409" name="テキスト ボックス 408"/>
        <xdr:cNvSpPr txBox="1"/>
      </xdr:nvSpPr>
      <xdr:spPr>
        <a:xfrm>
          <a:off x="13131800" y="739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78.2</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ポイント改善したものの、類似団体平均より高い。主な要因としては、職員数が類似団体に比べ多いことにより退職手当負担見込額が大きいことなどが考えられる。また、将来負担額の中で一番大きな割合を占めている地方債残高については、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年度にて坂出駅周辺整備主要プロジェクト等の大規模事業が終了しており減少傾向にあったが、平成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着手した新庁舎建設事業の進捗に伴い増加している。今後、新庁舎建設事業の事業費増加等により、市債残高の増嵩が見込まれるが、臨時財政対策債を除く一般会計の市債発行を抑制し、市債残高（臨時財政対策債を除く）が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年度末で</a:t>
          </a:r>
          <a:r>
            <a:rPr kumimoji="1" lang="en-US" altLang="ja-JP" sz="1100">
              <a:latin typeface="ＭＳ Ｐゴシック" panose="020B0600070205080204" pitchFamily="50" charset="-128"/>
              <a:ea typeface="ＭＳ Ｐゴシック" panose="020B0600070205080204" pitchFamily="50" charset="-128"/>
            </a:rPr>
            <a:t>140</a:t>
          </a:r>
          <a:r>
            <a:rPr kumimoji="1" lang="ja-JP" altLang="en-US" sz="1100">
              <a:latin typeface="ＭＳ Ｐゴシック" panose="020B0600070205080204" pitchFamily="50" charset="-128"/>
              <a:ea typeface="ＭＳ Ｐゴシック" panose="020B0600070205080204" pitchFamily="50" charset="-128"/>
            </a:rPr>
            <a:t>億円程度（平成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年度末約</a:t>
          </a:r>
          <a:r>
            <a:rPr kumimoji="1" lang="en-US" altLang="ja-JP" sz="1100">
              <a:latin typeface="ＭＳ Ｐゴシック" panose="020B0600070205080204" pitchFamily="50" charset="-128"/>
              <a:ea typeface="ＭＳ Ｐゴシック" panose="020B0600070205080204" pitchFamily="50" charset="-128"/>
            </a:rPr>
            <a:t>109</a:t>
          </a:r>
          <a:r>
            <a:rPr kumimoji="1" lang="ja-JP" altLang="en-US" sz="1100">
              <a:latin typeface="ＭＳ Ｐゴシック" panose="020B0600070205080204" pitchFamily="50" charset="-128"/>
              <a:ea typeface="ＭＳ Ｐゴシック" panose="020B0600070205080204" pitchFamily="50" charset="-128"/>
            </a:rPr>
            <a:t>億円）となることを目指していく。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85005</xdr:rowOff>
    </xdr:from>
    <xdr:to>
      <xdr:col>81</xdr:col>
      <xdr:colOff>44450</xdr:colOff>
      <xdr:row>17</xdr:row>
      <xdr:rowOff>111548</xdr:rowOff>
    </xdr:to>
    <xdr:cxnSp macro="">
      <xdr:nvCxnSpPr>
        <xdr:cNvPr id="443" name="直線コネクタ 442"/>
        <xdr:cNvCxnSpPr/>
      </xdr:nvCxnSpPr>
      <xdr:spPr>
        <a:xfrm flipV="1">
          <a:off x="16179800" y="2999655"/>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111548</xdr:rowOff>
    </xdr:from>
    <xdr:to>
      <xdr:col>77</xdr:col>
      <xdr:colOff>44450</xdr:colOff>
      <xdr:row>17</xdr:row>
      <xdr:rowOff>166243</xdr:rowOff>
    </xdr:to>
    <xdr:cxnSp macro="">
      <xdr:nvCxnSpPr>
        <xdr:cNvPr id="446" name="直線コネクタ 445"/>
        <xdr:cNvCxnSpPr/>
      </xdr:nvCxnSpPr>
      <xdr:spPr>
        <a:xfrm flipV="1">
          <a:off x="15290800" y="3026198"/>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166243</xdr:rowOff>
    </xdr:from>
    <xdr:to>
      <xdr:col>72</xdr:col>
      <xdr:colOff>203200</xdr:colOff>
      <xdr:row>18</xdr:row>
      <xdr:rowOff>68792</xdr:rowOff>
    </xdr:to>
    <xdr:cxnSp macro="">
      <xdr:nvCxnSpPr>
        <xdr:cNvPr id="449" name="直線コネクタ 448"/>
        <xdr:cNvCxnSpPr/>
      </xdr:nvCxnSpPr>
      <xdr:spPr>
        <a:xfrm flipV="1">
          <a:off x="14401800" y="3080893"/>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68792</xdr:rowOff>
    </xdr:from>
    <xdr:to>
      <xdr:col>68</xdr:col>
      <xdr:colOff>152400</xdr:colOff>
      <xdr:row>18</xdr:row>
      <xdr:rowOff>136356</xdr:rowOff>
    </xdr:to>
    <xdr:cxnSp macro="">
      <xdr:nvCxnSpPr>
        <xdr:cNvPr id="452" name="直線コネクタ 451"/>
        <xdr:cNvCxnSpPr/>
      </xdr:nvCxnSpPr>
      <xdr:spPr>
        <a:xfrm flipV="1">
          <a:off x="13512800" y="315489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18373</xdr:rowOff>
    </xdr:from>
    <xdr:to>
      <xdr:col>68</xdr:col>
      <xdr:colOff>203200</xdr:colOff>
      <xdr:row>15</xdr:row>
      <xdr:rowOff>119973</xdr:rowOff>
    </xdr:to>
    <xdr:sp macro="" textlink="">
      <xdr:nvSpPr>
        <xdr:cNvPr id="453" name="フローチャート: 判断 452"/>
        <xdr:cNvSpPr/>
      </xdr:nvSpPr>
      <xdr:spPr>
        <a:xfrm>
          <a:off x="14351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130150</xdr:rowOff>
    </xdr:from>
    <xdr:ext cx="762000" cy="259045"/>
    <xdr:sp macro="" textlink="">
      <xdr:nvSpPr>
        <xdr:cNvPr id="454" name="テキスト ボックス 453"/>
        <xdr:cNvSpPr txBox="1"/>
      </xdr:nvSpPr>
      <xdr:spPr>
        <a:xfrm>
          <a:off x="14020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6" name="テキスト ボックス 455"/>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34205</xdr:rowOff>
    </xdr:from>
    <xdr:to>
      <xdr:col>81</xdr:col>
      <xdr:colOff>95250</xdr:colOff>
      <xdr:row>17</xdr:row>
      <xdr:rowOff>135805</xdr:rowOff>
    </xdr:to>
    <xdr:sp macro="" textlink="">
      <xdr:nvSpPr>
        <xdr:cNvPr id="462" name="楕円 461"/>
        <xdr:cNvSpPr/>
      </xdr:nvSpPr>
      <xdr:spPr>
        <a:xfrm>
          <a:off x="16967200" y="29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6282</xdr:rowOff>
    </xdr:from>
    <xdr:ext cx="762000" cy="259045"/>
    <xdr:sp macro="" textlink="">
      <xdr:nvSpPr>
        <xdr:cNvPr id="463" name="将来負担の状況該当値テキスト"/>
        <xdr:cNvSpPr txBox="1"/>
      </xdr:nvSpPr>
      <xdr:spPr>
        <a:xfrm>
          <a:off x="17106900" y="292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60748</xdr:rowOff>
    </xdr:from>
    <xdr:to>
      <xdr:col>77</xdr:col>
      <xdr:colOff>95250</xdr:colOff>
      <xdr:row>17</xdr:row>
      <xdr:rowOff>162348</xdr:rowOff>
    </xdr:to>
    <xdr:sp macro="" textlink="">
      <xdr:nvSpPr>
        <xdr:cNvPr id="464" name="楕円 463"/>
        <xdr:cNvSpPr/>
      </xdr:nvSpPr>
      <xdr:spPr>
        <a:xfrm>
          <a:off x="16129000" y="29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147125</xdr:rowOff>
    </xdr:from>
    <xdr:ext cx="736600" cy="259045"/>
    <xdr:sp macro="" textlink="">
      <xdr:nvSpPr>
        <xdr:cNvPr id="465" name="テキスト ボックス 464"/>
        <xdr:cNvSpPr txBox="1"/>
      </xdr:nvSpPr>
      <xdr:spPr>
        <a:xfrm>
          <a:off x="15798800" y="306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115443</xdr:rowOff>
    </xdr:from>
    <xdr:to>
      <xdr:col>73</xdr:col>
      <xdr:colOff>44450</xdr:colOff>
      <xdr:row>18</xdr:row>
      <xdr:rowOff>45593</xdr:rowOff>
    </xdr:to>
    <xdr:sp macro="" textlink="">
      <xdr:nvSpPr>
        <xdr:cNvPr id="466" name="楕円 465"/>
        <xdr:cNvSpPr/>
      </xdr:nvSpPr>
      <xdr:spPr>
        <a:xfrm>
          <a:off x="15240000" y="30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30370</xdr:rowOff>
    </xdr:from>
    <xdr:ext cx="762000" cy="259045"/>
    <xdr:sp macro="" textlink="">
      <xdr:nvSpPr>
        <xdr:cNvPr id="467" name="テキスト ボックス 466"/>
        <xdr:cNvSpPr txBox="1"/>
      </xdr:nvSpPr>
      <xdr:spPr>
        <a:xfrm>
          <a:off x="14909800" y="311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17992</xdr:rowOff>
    </xdr:from>
    <xdr:to>
      <xdr:col>68</xdr:col>
      <xdr:colOff>203200</xdr:colOff>
      <xdr:row>18</xdr:row>
      <xdr:rowOff>119592</xdr:rowOff>
    </xdr:to>
    <xdr:sp macro="" textlink="">
      <xdr:nvSpPr>
        <xdr:cNvPr id="468" name="楕円 467"/>
        <xdr:cNvSpPr/>
      </xdr:nvSpPr>
      <xdr:spPr>
        <a:xfrm>
          <a:off x="14351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104369</xdr:rowOff>
    </xdr:from>
    <xdr:ext cx="762000" cy="259045"/>
    <xdr:sp macro="" textlink="">
      <xdr:nvSpPr>
        <xdr:cNvPr id="469" name="テキスト ボックス 468"/>
        <xdr:cNvSpPr txBox="1"/>
      </xdr:nvSpPr>
      <xdr:spPr>
        <a:xfrm>
          <a:off x="14020800" y="319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85556</xdr:rowOff>
    </xdr:from>
    <xdr:to>
      <xdr:col>64</xdr:col>
      <xdr:colOff>152400</xdr:colOff>
      <xdr:row>19</xdr:row>
      <xdr:rowOff>15706</xdr:rowOff>
    </xdr:to>
    <xdr:sp macro="" textlink="">
      <xdr:nvSpPr>
        <xdr:cNvPr id="470" name="楕円 469"/>
        <xdr:cNvSpPr/>
      </xdr:nvSpPr>
      <xdr:spPr>
        <a:xfrm>
          <a:off x="13462000" y="317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483</xdr:rowOff>
    </xdr:from>
    <xdr:ext cx="762000" cy="259045"/>
    <xdr:sp macro="" textlink="">
      <xdr:nvSpPr>
        <xdr:cNvPr id="471" name="テキスト ボックス 470"/>
        <xdr:cNvSpPr txBox="1"/>
      </xdr:nvSpPr>
      <xdr:spPr>
        <a:xfrm>
          <a:off x="13131800" y="325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53,249
52,416
92.49
23,400,436
22,894,090
394,174
13,602,932
22,393,114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人件費に係る経常収支比率は、平成</a:t>
          </a:r>
          <a:r>
            <a:rPr kumimoji="1" lang="en-US" altLang="ja-JP" sz="950">
              <a:latin typeface="ＭＳ Ｐゴシック" panose="020B0600070205080204" pitchFamily="50" charset="-128"/>
              <a:ea typeface="ＭＳ Ｐゴシック" panose="020B0600070205080204" pitchFamily="50" charset="-128"/>
            </a:rPr>
            <a:t>30</a:t>
          </a:r>
          <a:r>
            <a:rPr kumimoji="1" lang="ja-JP" altLang="en-US" sz="950">
              <a:latin typeface="ＭＳ Ｐゴシック" panose="020B0600070205080204" pitchFamily="50" charset="-128"/>
              <a:ea typeface="ＭＳ Ｐゴシック" panose="020B0600070205080204" pitchFamily="50" charset="-128"/>
            </a:rPr>
            <a:t>年度において</a:t>
          </a:r>
          <a:r>
            <a:rPr kumimoji="1" lang="en-US" altLang="ja-JP" sz="950">
              <a:latin typeface="ＭＳ Ｐゴシック" panose="020B0600070205080204" pitchFamily="50" charset="-128"/>
              <a:ea typeface="ＭＳ Ｐゴシック" panose="020B0600070205080204" pitchFamily="50" charset="-128"/>
            </a:rPr>
            <a:t>31.4</a:t>
          </a:r>
          <a:r>
            <a:rPr kumimoji="1" lang="ja-JP" altLang="en-US" sz="950">
              <a:latin typeface="ＭＳ Ｐゴシック" panose="020B0600070205080204" pitchFamily="50" charset="-128"/>
              <a:ea typeface="ＭＳ Ｐゴシック" panose="020B0600070205080204" pitchFamily="50" charset="-128"/>
            </a:rPr>
            <a:t>％となり、前年度と比較して</a:t>
          </a:r>
          <a:r>
            <a:rPr kumimoji="1" lang="en-US" altLang="ja-JP" sz="950">
              <a:latin typeface="ＭＳ Ｐゴシック" panose="020B0600070205080204" pitchFamily="50" charset="-128"/>
              <a:ea typeface="ＭＳ Ｐゴシック" panose="020B0600070205080204" pitchFamily="50" charset="-128"/>
            </a:rPr>
            <a:t>0.3</a:t>
          </a:r>
          <a:r>
            <a:rPr kumimoji="1" lang="ja-JP" altLang="en-US" sz="950">
              <a:latin typeface="ＭＳ Ｐゴシック" panose="020B0600070205080204" pitchFamily="50" charset="-128"/>
              <a:ea typeface="ＭＳ Ｐゴシック" panose="020B0600070205080204" pitchFamily="50" charset="-128"/>
            </a:rPr>
            <a:t>ポイント上昇し、類似団体平均より高い。主な要因としては、良質なサービスを提供するため直営にて実施している業務があることや消防事務において他町から委託を受けていることにより職員数が類似団体に比べ多いことなどが挙げられる。退職手当は、これまで支給率の見直しや退職時の特別昇給の廃止などを実施し適正な支給に努めており、また、退職手当を除く人件費についても、随時給与制度の見直しを実施し、適正な給与水準の維持に努めているところであり減少傾向にある。今後とも、財政状況・類似団体との比較・行政需要の見通しや事務事業のあり方、民間委託の状況等を踏まえるとともに、年齢構成の平準化と人事の新陳代謝、また、再任用職員の任用状況も考慮し、長期的な視点に立って適正な定員管理を推進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20320</xdr:rowOff>
    </xdr:from>
    <xdr:to>
      <xdr:col>24</xdr:col>
      <xdr:colOff>25400</xdr:colOff>
      <xdr:row>40</xdr:row>
      <xdr:rowOff>43180</xdr:rowOff>
    </xdr:to>
    <xdr:cxnSp macro="">
      <xdr:nvCxnSpPr>
        <xdr:cNvPr id="66" name="直線コネクタ 65"/>
        <xdr:cNvCxnSpPr/>
      </xdr:nvCxnSpPr>
      <xdr:spPr>
        <a:xfrm>
          <a:off x="3987800" y="6878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20320</xdr:rowOff>
    </xdr:from>
    <xdr:to>
      <xdr:col>19</xdr:col>
      <xdr:colOff>187325</xdr:colOff>
      <xdr:row>40</xdr:row>
      <xdr:rowOff>43180</xdr:rowOff>
    </xdr:to>
    <xdr:cxnSp macro="">
      <xdr:nvCxnSpPr>
        <xdr:cNvPr id="69" name="直線コネクタ 68"/>
        <xdr:cNvCxnSpPr/>
      </xdr:nvCxnSpPr>
      <xdr:spPr>
        <a:xfrm flipV="1">
          <a:off x="3098800" y="6878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43180</xdr:rowOff>
    </xdr:from>
    <xdr:to>
      <xdr:col>15</xdr:col>
      <xdr:colOff>98425</xdr:colOff>
      <xdr:row>40</xdr:row>
      <xdr:rowOff>149860</xdr:rowOff>
    </xdr:to>
    <xdr:cxnSp macro="">
      <xdr:nvCxnSpPr>
        <xdr:cNvPr id="72" name="直線コネクタ 71"/>
        <xdr:cNvCxnSpPr/>
      </xdr:nvCxnSpPr>
      <xdr:spPr>
        <a:xfrm flipV="1">
          <a:off x="2209800" y="6901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149860</xdr:rowOff>
    </xdr:from>
    <xdr:to>
      <xdr:col>11</xdr:col>
      <xdr:colOff>9525</xdr:colOff>
      <xdr:row>41</xdr:row>
      <xdr:rowOff>69850</xdr:rowOff>
    </xdr:to>
    <xdr:cxnSp macro="">
      <xdr:nvCxnSpPr>
        <xdr:cNvPr id="75" name="直線コネクタ 74"/>
        <xdr:cNvCxnSpPr/>
      </xdr:nvCxnSpPr>
      <xdr:spPr>
        <a:xfrm flipV="1">
          <a:off x="1320800" y="7007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163830</xdr:rowOff>
    </xdr:from>
    <xdr:to>
      <xdr:col>24</xdr:col>
      <xdr:colOff>76200</xdr:colOff>
      <xdr:row>40</xdr:row>
      <xdr:rowOff>93980</xdr:rowOff>
    </xdr:to>
    <xdr:sp macro="" textlink="">
      <xdr:nvSpPr>
        <xdr:cNvPr id="85" name="楕円 84"/>
        <xdr:cNvSpPr/>
      </xdr:nvSpPr>
      <xdr:spPr>
        <a:xfrm>
          <a:off x="47752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135907</xdr:rowOff>
    </xdr:from>
    <xdr:ext cx="762000" cy="259045"/>
    <xdr:sp macro="" textlink="">
      <xdr:nvSpPr>
        <xdr:cNvPr id="86" name="人件費該当値テキスト"/>
        <xdr:cNvSpPr txBox="1"/>
      </xdr:nvSpPr>
      <xdr:spPr>
        <a:xfrm>
          <a:off x="49149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140970</xdr:rowOff>
    </xdr:from>
    <xdr:to>
      <xdr:col>20</xdr:col>
      <xdr:colOff>38100</xdr:colOff>
      <xdr:row>40</xdr:row>
      <xdr:rowOff>71120</xdr:rowOff>
    </xdr:to>
    <xdr:sp macro="" textlink="">
      <xdr:nvSpPr>
        <xdr:cNvPr id="87" name="楕円 86"/>
        <xdr:cNvSpPr/>
      </xdr:nvSpPr>
      <xdr:spPr>
        <a:xfrm>
          <a:off x="3937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55897</xdr:rowOff>
    </xdr:from>
    <xdr:ext cx="736600" cy="259045"/>
    <xdr:sp macro="" textlink="">
      <xdr:nvSpPr>
        <xdr:cNvPr id="88" name="テキスト ボックス 87"/>
        <xdr:cNvSpPr txBox="1"/>
      </xdr:nvSpPr>
      <xdr:spPr>
        <a:xfrm>
          <a:off x="3606800" y="691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163830</xdr:rowOff>
    </xdr:from>
    <xdr:to>
      <xdr:col>15</xdr:col>
      <xdr:colOff>149225</xdr:colOff>
      <xdr:row>40</xdr:row>
      <xdr:rowOff>93980</xdr:rowOff>
    </xdr:to>
    <xdr:sp macro="" textlink="">
      <xdr:nvSpPr>
        <xdr:cNvPr id="89" name="楕円 88"/>
        <xdr:cNvSpPr/>
      </xdr:nvSpPr>
      <xdr:spPr>
        <a:xfrm>
          <a:off x="3048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78757</xdr:rowOff>
    </xdr:from>
    <xdr:ext cx="762000" cy="259045"/>
    <xdr:sp macro="" textlink="">
      <xdr:nvSpPr>
        <xdr:cNvPr id="90" name="テキスト ボックス 89"/>
        <xdr:cNvSpPr txBox="1"/>
      </xdr:nvSpPr>
      <xdr:spPr>
        <a:xfrm>
          <a:off x="2717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99060</xdr:rowOff>
    </xdr:from>
    <xdr:to>
      <xdr:col>11</xdr:col>
      <xdr:colOff>60325</xdr:colOff>
      <xdr:row>41</xdr:row>
      <xdr:rowOff>29210</xdr:rowOff>
    </xdr:to>
    <xdr:sp macro="" textlink="">
      <xdr:nvSpPr>
        <xdr:cNvPr id="91" name="楕円 90"/>
        <xdr:cNvSpPr/>
      </xdr:nvSpPr>
      <xdr:spPr>
        <a:xfrm>
          <a:off x="2159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13987</xdr:rowOff>
    </xdr:from>
    <xdr:ext cx="762000" cy="259045"/>
    <xdr:sp macro="" textlink="">
      <xdr:nvSpPr>
        <xdr:cNvPr id="92" name="テキスト ボックス 91"/>
        <xdr:cNvSpPr txBox="1"/>
      </xdr:nvSpPr>
      <xdr:spPr>
        <a:xfrm>
          <a:off x="1828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19050</xdr:rowOff>
    </xdr:from>
    <xdr:to>
      <xdr:col>6</xdr:col>
      <xdr:colOff>171450</xdr:colOff>
      <xdr:row>41</xdr:row>
      <xdr:rowOff>120650</xdr:rowOff>
    </xdr:to>
    <xdr:sp macro="" textlink="">
      <xdr:nvSpPr>
        <xdr:cNvPr id="93" name="楕円 92"/>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105427</xdr:rowOff>
    </xdr:from>
    <xdr:ext cx="762000" cy="259045"/>
    <xdr:sp macro="" textlink="">
      <xdr:nvSpPr>
        <xdr:cNvPr id="94" name="テキスト ボックス 93"/>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物件費に係る経常収支比率は、平成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ポイント改善し、最も低い水準にある。これは平成</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年度から独自に行財政改革に取り組み、公共施設の管理委託内容の見直し、民営化、また幼稚園・小学校の統廃合等を進めてきた結果である。今後とも平成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第６次坂出市行財政改革大綱」に基づく行財政改革実施計画等により、学校の技能員業務・給食調理業務などの専門的業務について民間委託等を順次進めていく予定であるため、それに伴い主に人件費が減少し物件費が増加することが予想さ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27940</xdr:rowOff>
    </xdr:from>
    <xdr:to>
      <xdr:col>82</xdr:col>
      <xdr:colOff>107950</xdr:colOff>
      <xdr:row>14</xdr:row>
      <xdr:rowOff>43180</xdr:rowOff>
    </xdr:to>
    <xdr:cxnSp macro="">
      <xdr:nvCxnSpPr>
        <xdr:cNvPr id="127" name="直線コネクタ 126"/>
        <xdr:cNvCxnSpPr/>
      </xdr:nvCxnSpPr>
      <xdr:spPr>
        <a:xfrm flipV="1">
          <a:off x="15671800" y="2428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43180</xdr:rowOff>
    </xdr:from>
    <xdr:to>
      <xdr:col>78</xdr:col>
      <xdr:colOff>69850</xdr:colOff>
      <xdr:row>14</xdr:row>
      <xdr:rowOff>43180</xdr:rowOff>
    </xdr:to>
    <xdr:cxnSp macro="">
      <xdr:nvCxnSpPr>
        <xdr:cNvPr id="130" name="直線コネクタ 129"/>
        <xdr:cNvCxnSpPr/>
      </xdr:nvCxnSpPr>
      <xdr:spPr>
        <a:xfrm>
          <a:off x="14782800" y="244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123190</xdr:rowOff>
    </xdr:from>
    <xdr:to>
      <xdr:col>73</xdr:col>
      <xdr:colOff>180975</xdr:colOff>
      <xdr:row>14</xdr:row>
      <xdr:rowOff>43180</xdr:rowOff>
    </xdr:to>
    <xdr:cxnSp macro="">
      <xdr:nvCxnSpPr>
        <xdr:cNvPr id="133" name="直線コネクタ 132"/>
        <xdr:cNvCxnSpPr/>
      </xdr:nvCxnSpPr>
      <xdr:spPr>
        <a:xfrm>
          <a:off x="13893800" y="2352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123190</xdr:rowOff>
    </xdr:from>
    <xdr:to>
      <xdr:col>69</xdr:col>
      <xdr:colOff>92075</xdr:colOff>
      <xdr:row>13</xdr:row>
      <xdr:rowOff>123190</xdr:rowOff>
    </xdr:to>
    <xdr:cxnSp macro="">
      <xdr:nvCxnSpPr>
        <xdr:cNvPr id="136" name="直線コネクタ 135"/>
        <xdr:cNvCxnSpPr/>
      </xdr:nvCxnSpPr>
      <xdr:spPr>
        <a:xfrm>
          <a:off x="13004800" y="235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7" name="フローチャート: 判断 136"/>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38" name="テキスト ボックス 137"/>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148590</xdr:rowOff>
    </xdr:from>
    <xdr:to>
      <xdr:col>82</xdr:col>
      <xdr:colOff>158750</xdr:colOff>
      <xdr:row>14</xdr:row>
      <xdr:rowOff>78740</xdr:rowOff>
    </xdr:to>
    <xdr:sp macro="" textlink="">
      <xdr:nvSpPr>
        <xdr:cNvPr id="146" name="楕円 145"/>
        <xdr:cNvSpPr/>
      </xdr:nvSpPr>
      <xdr:spPr>
        <a:xfrm>
          <a:off x="164592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57167</xdr:rowOff>
    </xdr:from>
    <xdr:ext cx="762000" cy="259045"/>
    <xdr:sp macro="" textlink="">
      <xdr:nvSpPr>
        <xdr:cNvPr id="147" name="物件費該当値テキスト"/>
        <xdr:cNvSpPr txBox="1"/>
      </xdr:nvSpPr>
      <xdr:spPr>
        <a:xfrm>
          <a:off x="16598900" y="228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163830</xdr:rowOff>
    </xdr:from>
    <xdr:to>
      <xdr:col>78</xdr:col>
      <xdr:colOff>120650</xdr:colOff>
      <xdr:row>14</xdr:row>
      <xdr:rowOff>93980</xdr:rowOff>
    </xdr:to>
    <xdr:sp macro="" textlink="">
      <xdr:nvSpPr>
        <xdr:cNvPr id="148" name="楕円 147"/>
        <xdr:cNvSpPr/>
      </xdr:nvSpPr>
      <xdr:spPr>
        <a:xfrm>
          <a:off x="15621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104157</xdr:rowOff>
    </xdr:from>
    <xdr:ext cx="736600" cy="259045"/>
    <xdr:sp macro="" textlink="">
      <xdr:nvSpPr>
        <xdr:cNvPr id="149" name="テキスト ボックス 148"/>
        <xdr:cNvSpPr txBox="1"/>
      </xdr:nvSpPr>
      <xdr:spPr>
        <a:xfrm>
          <a:off x="15290800" y="216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163830</xdr:rowOff>
    </xdr:from>
    <xdr:to>
      <xdr:col>74</xdr:col>
      <xdr:colOff>31750</xdr:colOff>
      <xdr:row>14</xdr:row>
      <xdr:rowOff>93980</xdr:rowOff>
    </xdr:to>
    <xdr:sp macro="" textlink="">
      <xdr:nvSpPr>
        <xdr:cNvPr id="150" name="楕円 149"/>
        <xdr:cNvSpPr/>
      </xdr:nvSpPr>
      <xdr:spPr>
        <a:xfrm>
          <a:off x="14732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104157</xdr:rowOff>
    </xdr:from>
    <xdr:ext cx="762000" cy="259045"/>
    <xdr:sp macro="" textlink="">
      <xdr:nvSpPr>
        <xdr:cNvPr id="151" name="テキスト ボックス 150"/>
        <xdr:cNvSpPr txBox="1"/>
      </xdr:nvSpPr>
      <xdr:spPr>
        <a:xfrm>
          <a:off x="14401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72390</xdr:rowOff>
    </xdr:from>
    <xdr:to>
      <xdr:col>69</xdr:col>
      <xdr:colOff>142875</xdr:colOff>
      <xdr:row>14</xdr:row>
      <xdr:rowOff>2540</xdr:rowOff>
    </xdr:to>
    <xdr:sp macro="" textlink="">
      <xdr:nvSpPr>
        <xdr:cNvPr id="152" name="楕円 151"/>
        <xdr:cNvSpPr/>
      </xdr:nvSpPr>
      <xdr:spPr>
        <a:xfrm>
          <a:off x="13843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12717</xdr:rowOff>
    </xdr:from>
    <xdr:ext cx="762000" cy="259045"/>
    <xdr:sp macro="" textlink="">
      <xdr:nvSpPr>
        <xdr:cNvPr id="153" name="テキスト ボックス 152"/>
        <xdr:cNvSpPr txBox="1"/>
      </xdr:nvSpPr>
      <xdr:spPr>
        <a:xfrm>
          <a:off x="13512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72390</xdr:rowOff>
    </xdr:from>
    <xdr:to>
      <xdr:col>65</xdr:col>
      <xdr:colOff>53975</xdr:colOff>
      <xdr:row>14</xdr:row>
      <xdr:rowOff>2540</xdr:rowOff>
    </xdr:to>
    <xdr:sp macro="" textlink="">
      <xdr:nvSpPr>
        <xdr:cNvPr id="154" name="楕円 153"/>
        <xdr:cNvSpPr/>
      </xdr:nvSpPr>
      <xdr:spPr>
        <a:xfrm>
          <a:off x="12954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12717</xdr:rowOff>
    </xdr:from>
    <xdr:ext cx="762000" cy="259045"/>
    <xdr:sp macro="" textlink="">
      <xdr:nvSpPr>
        <xdr:cNvPr id="155" name="テキスト ボックス 154"/>
        <xdr:cNvSpPr txBox="1"/>
      </xdr:nvSpPr>
      <xdr:spPr>
        <a:xfrm>
          <a:off x="12623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扶助費に係る経常収支比率は、平成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11.3</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改善したものの、類似団体平均を若干上回っている。主な要因としては、社会福祉費や生活保護費が高いことなどが挙げられる。市民生活の安定と市民福祉の充実のため、職員数の適正化をはじめとして、行政のスリム化や徹底したコストの削減を図り、効率的な行財政運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131572</xdr:rowOff>
    </xdr:from>
    <xdr:to>
      <xdr:col>24</xdr:col>
      <xdr:colOff>25400</xdr:colOff>
      <xdr:row>56</xdr:row>
      <xdr:rowOff>168148</xdr:rowOff>
    </xdr:to>
    <xdr:cxnSp macro="">
      <xdr:nvCxnSpPr>
        <xdr:cNvPr id="186" name="直線コネクタ 185"/>
        <xdr:cNvCxnSpPr/>
      </xdr:nvCxnSpPr>
      <xdr:spPr>
        <a:xfrm flipV="1">
          <a:off x="3987800" y="97327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56</xdr:row>
      <xdr:rowOff>168148</xdr:rowOff>
    </xdr:to>
    <xdr:cxnSp macro="">
      <xdr:nvCxnSpPr>
        <xdr:cNvPr id="189" name="直線コネクタ 188"/>
        <xdr:cNvCxnSpPr/>
      </xdr:nvCxnSpPr>
      <xdr:spPr>
        <a:xfrm>
          <a:off x="3098800" y="97053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104140</xdr:rowOff>
    </xdr:from>
    <xdr:to>
      <xdr:col>15</xdr:col>
      <xdr:colOff>98425</xdr:colOff>
      <xdr:row>56</xdr:row>
      <xdr:rowOff>113284</xdr:rowOff>
    </xdr:to>
    <xdr:cxnSp macro="">
      <xdr:nvCxnSpPr>
        <xdr:cNvPr id="192" name="直線コネクタ 191"/>
        <xdr:cNvCxnSpPr/>
      </xdr:nvCxnSpPr>
      <xdr:spPr>
        <a:xfrm flipV="1">
          <a:off x="2209800" y="9705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49276</xdr:rowOff>
    </xdr:from>
    <xdr:to>
      <xdr:col>11</xdr:col>
      <xdr:colOff>9525</xdr:colOff>
      <xdr:row>56</xdr:row>
      <xdr:rowOff>113284</xdr:rowOff>
    </xdr:to>
    <xdr:cxnSp macro="">
      <xdr:nvCxnSpPr>
        <xdr:cNvPr id="195" name="直線コネクタ 194"/>
        <xdr:cNvCxnSpPr/>
      </xdr:nvCxnSpPr>
      <xdr:spPr>
        <a:xfrm>
          <a:off x="1320800" y="96504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126492</xdr:rowOff>
    </xdr:from>
    <xdr:to>
      <xdr:col>11</xdr:col>
      <xdr:colOff>60325</xdr:colOff>
      <xdr:row>57</xdr:row>
      <xdr:rowOff>56642</xdr:rowOff>
    </xdr:to>
    <xdr:sp macro="" textlink="">
      <xdr:nvSpPr>
        <xdr:cNvPr id="196" name="フローチャート: 判断 195"/>
        <xdr:cNvSpPr/>
      </xdr:nvSpPr>
      <xdr:spPr>
        <a:xfrm>
          <a:off x="2159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41419</xdr:rowOff>
    </xdr:from>
    <xdr:ext cx="762000" cy="259045"/>
    <xdr:sp macro="" textlink="">
      <xdr:nvSpPr>
        <xdr:cNvPr id="197" name="テキスト ボックス 196"/>
        <xdr:cNvSpPr txBox="1"/>
      </xdr:nvSpPr>
      <xdr:spPr>
        <a:xfrm>
          <a:off x="1828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80772</xdr:rowOff>
    </xdr:from>
    <xdr:to>
      <xdr:col>24</xdr:col>
      <xdr:colOff>76200</xdr:colOff>
      <xdr:row>57</xdr:row>
      <xdr:rowOff>10922</xdr:rowOff>
    </xdr:to>
    <xdr:sp macro="" textlink="">
      <xdr:nvSpPr>
        <xdr:cNvPr id="205" name="楕円 204"/>
        <xdr:cNvSpPr/>
      </xdr:nvSpPr>
      <xdr:spPr>
        <a:xfrm>
          <a:off x="47752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52849</xdr:rowOff>
    </xdr:from>
    <xdr:ext cx="762000" cy="259045"/>
    <xdr:sp macro="" textlink="">
      <xdr:nvSpPr>
        <xdr:cNvPr id="206" name="扶助費該当値テキスト"/>
        <xdr:cNvSpPr txBox="1"/>
      </xdr:nvSpPr>
      <xdr:spPr>
        <a:xfrm>
          <a:off x="4914900" y="965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117348</xdr:rowOff>
    </xdr:from>
    <xdr:to>
      <xdr:col>20</xdr:col>
      <xdr:colOff>38100</xdr:colOff>
      <xdr:row>57</xdr:row>
      <xdr:rowOff>47498</xdr:rowOff>
    </xdr:to>
    <xdr:sp macro="" textlink="">
      <xdr:nvSpPr>
        <xdr:cNvPr id="207" name="楕円 206"/>
        <xdr:cNvSpPr/>
      </xdr:nvSpPr>
      <xdr:spPr>
        <a:xfrm>
          <a:off x="3937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32275</xdr:rowOff>
    </xdr:from>
    <xdr:ext cx="736600" cy="259045"/>
    <xdr:sp macro="" textlink="">
      <xdr:nvSpPr>
        <xdr:cNvPr id="208" name="テキスト ボックス 207"/>
        <xdr:cNvSpPr txBox="1"/>
      </xdr:nvSpPr>
      <xdr:spPr>
        <a:xfrm>
          <a:off x="3606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09" name="楕円 208"/>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139717</xdr:rowOff>
    </xdr:from>
    <xdr:ext cx="762000" cy="259045"/>
    <xdr:sp macro="" textlink="">
      <xdr:nvSpPr>
        <xdr:cNvPr id="210" name="テキスト ボックス 209"/>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62484</xdr:rowOff>
    </xdr:from>
    <xdr:to>
      <xdr:col>11</xdr:col>
      <xdr:colOff>60325</xdr:colOff>
      <xdr:row>56</xdr:row>
      <xdr:rowOff>164084</xdr:rowOff>
    </xdr:to>
    <xdr:sp macro="" textlink="">
      <xdr:nvSpPr>
        <xdr:cNvPr id="211" name="楕円 210"/>
        <xdr:cNvSpPr/>
      </xdr:nvSpPr>
      <xdr:spPr>
        <a:xfrm>
          <a:off x="2159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2811</xdr:rowOff>
    </xdr:from>
    <xdr:ext cx="762000" cy="259045"/>
    <xdr:sp macro="" textlink="">
      <xdr:nvSpPr>
        <xdr:cNvPr id="212" name="テキスト ボックス 211"/>
        <xdr:cNvSpPr txBox="1"/>
      </xdr:nvSpPr>
      <xdr:spPr>
        <a:xfrm>
          <a:off x="1828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213" name="楕円 212"/>
        <xdr:cNvSpPr/>
      </xdr:nvSpPr>
      <xdr:spPr>
        <a:xfrm>
          <a:off x="1270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84853</xdr:rowOff>
    </xdr:from>
    <xdr:ext cx="762000" cy="259045"/>
    <xdr:sp macro="" textlink="">
      <xdr:nvSpPr>
        <xdr:cNvPr id="214" name="テキスト ボックス 213"/>
        <xdr:cNvSpPr txBox="1"/>
      </xdr:nvSpPr>
      <xdr:spPr>
        <a:xfrm>
          <a:off x="939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その他に係る経常収支比率は、平成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年度において</a:t>
          </a:r>
          <a:r>
            <a:rPr kumimoji="1" lang="en-US" altLang="ja-JP" sz="1050">
              <a:latin typeface="ＭＳ Ｐゴシック" panose="020B0600070205080204" pitchFamily="50" charset="-128"/>
              <a:ea typeface="ＭＳ Ｐゴシック" panose="020B0600070205080204" pitchFamily="50" charset="-128"/>
            </a:rPr>
            <a:t>17.6</a:t>
          </a:r>
          <a:r>
            <a:rPr kumimoji="1" lang="ja-JP" altLang="en-US" sz="1050">
              <a:latin typeface="ＭＳ Ｐゴシック" panose="020B0600070205080204" pitchFamily="50" charset="-128"/>
              <a:ea typeface="ＭＳ Ｐゴシック" panose="020B0600070205080204" pitchFamily="50" charset="-128"/>
            </a:rPr>
            <a:t>％となり、前年度と比較して</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ポイント上昇し、類似団体平均より高い。主な要因としては、高齢化に伴う後期高齢者医療事業や介護保険事業への繰出金が増嵩していること、また、下水道事業への繰出金が多額になっていることなどが挙げられる。なお、下水道事業特別会計については、平成</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年度より公営企業経営健全化計画に基づき、平成</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年度で約</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8</a:t>
          </a:r>
          <a:r>
            <a:rPr kumimoji="1" lang="ja-JP" altLang="en-US" sz="1050">
              <a:latin typeface="ＭＳ Ｐゴシック" panose="020B0600070205080204" pitchFamily="50" charset="-128"/>
              <a:ea typeface="ＭＳ Ｐゴシック" panose="020B0600070205080204" pitchFamily="50" charset="-128"/>
            </a:rPr>
            <a:t>千万円あった累積赤字が、平成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において解消され、一般会計からの繰出金についても減少傾向である。今後とも、企業債の発行を抑え、公債費を減少させるとともに、独立採算の原則に立ち返った料金の値上げによる健全化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58</xdr:row>
      <xdr:rowOff>96520</xdr:rowOff>
    </xdr:to>
    <xdr:cxnSp macro="">
      <xdr:nvCxnSpPr>
        <xdr:cNvPr id="247" name="直線コネクタ 246"/>
        <xdr:cNvCxnSpPr/>
      </xdr:nvCxnSpPr>
      <xdr:spPr>
        <a:xfrm>
          <a:off x="15671800" y="10010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58</xdr:row>
      <xdr:rowOff>66040</xdr:rowOff>
    </xdr:to>
    <xdr:cxnSp macro="">
      <xdr:nvCxnSpPr>
        <xdr:cNvPr id="250" name="直線コネクタ 249"/>
        <xdr:cNvCxnSpPr/>
      </xdr:nvCxnSpPr>
      <xdr:spPr>
        <a:xfrm>
          <a:off x="14782800" y="1001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96520</xdr:rowOff>
    </xdr:to>
    <xdr:cxnSp macro="">
      <xdr:nvCxnSpPr>
        <xdr:cNvPr id="253" name="直線コネクタ 252"/>
        <xdr:cNvCxnSpPr/>
      </xdr:nvCxnSpPr>
      <xdr:spPr>
        <a:xfrm flipV="1">
          <a:off x="13893800" y="1001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96520</xdr:rowOff>
    </xdr:to>
    <xdr:cxnSp macro="">
      <xdr:nvCxnSpPr>
        <xdr:cNvPr id="256" name="直線コネクタ 255"/>
        <xdr:cNvCxnSpPr/>
      </xdr:nvCxnSpPr>
      <xdr:spPr>
        <a:xfrm>
          <a:off x="13004800" y="9964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57" name="フローチャート: 判断 256"/>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58" name="テキスト ボックス 257"/>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66" name="楕円 265"/>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67"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68" name="楕円 267"/>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69" name="テキスト ボックス 268"/>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70" name="楕円 269"/>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101617</xdr:rowOff>
    </xdr:from>
    <xdr:ext cx="762000" cy="259045"/>
    <xdr:sp macro="" textlink="">
      <xdr:nvSpPr>
        <xdr:cNvPr id="271" name="テキスト ボックス 270"/>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2" name="楕円 271"/>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3" name="テキスト ボックス 272"/>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4" name="楕円 273"/>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75" name="テキスト ボックス 274"/>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補助費等に係る経常収支比率は、平成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ポイント改善し、類似団体平均より低い。主な要因としては、一部事務組合に対する負担金が類似団体に比べ低いことなどが挙げられる。本市のこれまでの主な取組としては、平成</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年度から各種協議会等に対する補助金・負担金等の予算を</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ヵ年で</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％削減し、その後も補助金等交付規則等を制定し適正化を図ってきた。今後とも行政の責任分野、経費負担の在り方、行政効果等を精査し、関係者の理解を得ながら補助金等の整理合理化に努める。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56134</xdr:rowOff>
    </xdr:to>
    <xdr:cxnSp macro="">
      <xdr:nvCxnSpPr>
        <xdr:cNvPr id="305" name="直線コネクタ 304"/>
        <xdr:cNvCxnSpPr/>
      </xdr:nvCxnSpPr>
      <xdr:spPr>
        <a:xfrm flipV="1">
          <a:off x="15671800" y="60477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28702</xdr:rowOff>
    </xdr:from>
    <xdr:to>
      <xdr:col>78</xdr:col>
      <xdr:colOff>69850</xdr:colOff>
      <xdr:row>35</xdr:row>
      <xdr:rowOff>56134</xdr:rowOff>
    </xdr:to>
    <xdr:cxnSp macro="">
      <xdr:nvCxnSpPr>
        <xdr:cNvPr id="308" name="直線コネクタ 307"/>
        <xdr:cNvCxnSpPr/>
      </xdr:nvCxnSpPr>
      <xdr:spPr>
        <a:xfrm>
          <a:off x="14782800" y="6029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10414</xdr:rowOff>
    </xdr:from>
    <xdr:to>
      <xdr:col>73</xdr:col>
      <xdr:colOff>180975</xdr:colOff>
      <xdr:row>35</xdr:row>
      <xdr:rowOff>28702</xdr:rowOff>
    </xdr:to>
    <xdr:cxnSp macro="">
      <xdr:nvCxnSpPr>
        <xdr:cNvPr id="311" name="直線コネクタ 310"/>
        <xdr:cNvCxnSpPr/>
      </xdr:nvCxnSpPr>
      <xdr:spPr>
        <a:xfrm>
          <a:off x="13893800" y="60111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5842</xdr:rowOff>
    </xdr:from>
    <xdr:to>
      <xdr:col>69</xdr:col>
      <xdr:colOff>92075</xdr:colOff>
      <xdr:row>35</xdr:row>
      <xdr:rowOff>10414</xdr:rowOff>
    </xdr:to>
    <xdr:cxnSp macro="">
      <xdr:nvCxnSpPr>
        <xdr:cNvPr id="314" name="直線コネクタ 313"/>
        <xdr:cNvCxnSpPr/>
      </xdr:nvCxnSpPr>
      <xdr:spPr>
        <a:xfrm>
          <a:off x="13004800" y="60065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5" name="フローチャート: 判断 314"/>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6" name="テキスト ボックス 315"/>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24" name="楕円 323"/>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25"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26" name="楕円 325"/>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27" name="テキスト ボックス 326"/>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149352</xdr:rowOff>
    </xdr:from>
    <xdr:to>
      <xdr:col>74</xdr:col>
      <xdr:colOff>31750</xdr:colOff>
      <xdr:row>35</xdr:row>
      <xdr:rowOff>79502</xdr:rowOff>
    </xdr:to>
    <xdr:sp macro="" textlink="">
      <xdr:nvSpPr>
        <xdr:cNvPr id="328" name="楕円 327"/>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89679</xdr:rowOff>
    </xdr:from>
    <xdr:ext cx="762000" cy="259045"/>
    <xdr:sp macro="" textlink="">
      <xdr:nvSpPr>
        <xdr:cNvPr id="329" name="テキスト ボックス 328"/>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131064</xdr:rowOff>
    </xdr:from>
    <xdr:to>
      <xdr:col>69</xdr:col>
      <xdr:colOff>142875</xdr:colOff>
      <xdr:row>35</xdr:row>
      <xdr:rowOff>61214</xdr:rowOff>
    </xdr:to>
    <xdr:sp macro="" textlink="">
      <xdr:nvSpPr>
        <xdr:cNvPr id="330" name="楕円 329"/>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71391</xdr:rowOff>
    </xdr:from>
    <xdr:ext cx="762000" cy="259045"/>
    <xdr:sp macro="" textlink="">
      <xdr:nvSpPr>
        <xdr:cNvPr id="331" name="テキスト ボックス 330"/>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126492</xdr:rowOff>
    </xdr:from>
    <xdr:to>
      <xdr:col>65</xdr:col>
      <xdr:colOff>53975</xdr:colOff>
      <xdr:row>35</xdr:row>
      <xdr:rowOff>56642</xdr:rowOff>
    </xdr:to>
    <xdr:sp macro="" textlink="">
      <xdr:nvSpPr>
        <xdr:cNvPr id="332" name="楕円 331"/>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66819</xdr:rowOff>
    </xdr:from>
    <xdr:ext cx="762000" cy="259045"/>
    <xdr:sp macro="" textlink="">
      <xdr:nvSpPr>
        <xdr:cNvPr id="333" name="テキスト ボックス 332"/>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公債費に係る経常収支比率は、平成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15.3</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ポイント改善し、類似団体平均を若干下回っている。本市では、平成</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年度にかけて「坂出駅周辺整備主要プロジェクト」を実施したこと、ならびに平成</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年度にかけて「土地開発公社経営健全化計画」に基づく買戻しを実施したことなどから公債費がこれまで増嵩していたが、平成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年度にてそれらの大規模事業が終了したことから、公債費は平成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年度をピークに減少傾向となっている。今後とも事業の厳しい取捨選択を行い、新規発行を極力抑制し将来に過大な負担を残さないよう努める。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115570</xdr:rowOff>
    </xdr:to>
    <xdr:cxnSp macro="">
      <xdr:nvCxnSpPr>
        <xdr:cNvPr id="363" name="直線コネクタ 362"/>
        <xdr:cNvCxnSpPr/>
      </xdr:nvCxnSpPr>
      <xdr:spPr>
        <a:xfrm flipV="1">
          <a:off x="3987800" y="132852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120142</xdr:rowOff>
    </xdr:to>
    <xdr:cxnSp macro="">
      <xdr:nvCxnSpPr>
        <xdr:cNvPr id="366" name="直線コネクタ 365"/>
        <xdr:cNvCxnSpPr/>
      </xdr:nvCxnSpPr>
      <xdr:spPr>
        <a:xfrm flipV="1">
          <a:off x="3098800" y="13317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120142</xdr:rowOff>
    </xdr:from>
    <xdr:to>
      <xdr:col>15</xdr:col>
      <xdr:colOff>98425</xdr:colOff>
      <xdr:row>77</xdr:row>
      <xdr:rowOff>124713</xdr:rowOff>
    </xdr:to>
    <xdr:cxnSp macro="">
      <xdr:nvCxnSpPr>
        <xdr:cNvPr id="369" name="直線コネクタ 368"/>
        <xdr:cNvCxnSpPr/>
      </xdr:nvCxnSpPr>
      <xdr:spPr>
        <a:xfrm flipV="1">
          <a:off x="2209800" y="13321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124713</xdr:rowOff>
    </xdr:from>
    <xdr:to>
      <xdr:col>11</xdr:col>
      <xdr:colOff>9525</xdr:colOff>
      <xdr:row>78</xdr:row>
      <xdr:rowOff>8128</xdr:rowOff>
    </xdr:to>
    <xdr:cxnSp macro="">
      <xdr:nvCxnSpPr>
        <xdr:cNvPr id="372" name="直線コネクタ 371"/>
        <xdr:cNvCxnSpPr/>
      </xdr:nvCxnSpPr>
      <xdr:spPr>
        <a:xfrm flipV="1">
          <a:off x="1320800" y="133263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73" name="フローチャート: 判断 372"/>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74" name="テキスト ボックス 373"/>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82" name="楕円 381"/>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49292</xdr:rowOff>
    </xdr:from>
    <xdr:ext cx="762000" cy="259045"/>
    <xdr:sp macro="" textlink="">
      <xdr:nvSpPr>
        <xdr:cNvPr id="383" name="公債費該当値テキスト"/>
        <xdr:cNvSpPr txBox="1"/>
      </xdr:nvSpPr>
      <xdr:spPr>
        <a:xfrm>
          <a:off x="4914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4" name="楕円 383"/>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5" name="テキスト ボックス 384"/>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69342</xdr:rowOff>
    </xdr:from>
    <xdr:to>
      <xdr:col>15</xdr:col>
      <xdr:colOff>149225</xdr:colOff>
      <xdr:row>77</xdr:row>
      <xdr:rowOff>170942</xdr:rowOff>
    </xdr:to>
    <xdr:sp macro="" textlink="">
      <xdr:nvSpPr>
        <xdr:cNvPr id="386" name="楕円 385"/>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87" name="テキスト ボックス 386"/>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88" name="楕円 387"/>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89" name="テキスト ボックス 388"/>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90" name="楕円 389"/>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91" name="テキスト ボックス 390"/>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公債費以外に係る経常収支比率は、平成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75.0</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ポイント改善し、類似団体平均を下回っている。内訳について、主に人件費が高いものの物件費と補助費等が平均より低いことにより、全体としては類似団体平均を下回っている。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74422</xdr:rowOff>
    </xdr:to>
    <xdr:cxnSp macro="">
      <xdr:nvCxnSpPr>
        <xdr:cNvPr id="422" name="直線コネクタ 421"/>
        <xdr:cNvCxnSpPr/>
      </xdr:nvCxnSpPr>
      <xdr:spPr>
        <a:xfrm flipV="1">
          <a:off x="15671800" y="13271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74422</xdr:rowOff>
    </xdr:to>
    <xdr:cxnSp macro="">
      <xdr:nvCxnSpPr>
        <xdr:cNvPr id="425" name="直線コネクタ 424"/>
        <xdr:cNvCxnSpPr/>
      </xdr:nvCxnSpPr>
      <xdr:spPr>
        <a:xfrm>
          <a:off x="14782800" y="13230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42418</xdr:rowOff>
    </xdr:to>
    <xdr:cxnSp macro="">
      <xdr:nvCxnSpPr>
        <xdr:cNvPr id="428" name="直線コネクタ 427"/>
        <xdr:cNvCxnSpPr/>
      </xdr:nvCxnSpPr>
      <xdr:spPr>
        <a:xfrm flipV="1">
          <a:off x="13893800" y="13230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14987</xdr:rowOff>
    </xdr:from>
    <xdr:to>
      <xdr:col>69</xdr:col>
      <xdr:colOff>92075</xdr:colOff>
      <xdr:row>77</xdr:row>
      <xdr:rowOff>42418</xdr:rowOff>
    </xdr:to>
    <xdr:cxnSp macro="">
      <xdr:nvCxnSpPr>
        <xdr:cNvPr id="431" name="直線コネクタ 430"/>
        <xdr:cNvCxnSpPr/>
      </xdr:nvCxnSpPr>
      <xdr:spPr>
        <a:xfrm>
          <a:off x="13004800" y="132166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32" name="フローチャート: 判断 431"/>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33" name="テキスト ボックス 432"/>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1" name="楕円 440"/>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35577</xdr:rowOff>
    </xdr:from>
    <xdr:ext cx="762000" cy="259045"/>
    <xdr:sp macro="" textlink="">
      <xdr:nvSpPr>
        <xdr:cNvPr id="442"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43" name="楕円 442"/>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135399</xdr:rowOff>
    </xdr:from>
    <xdr:ext cx="736600" cy="259045"/>
    <xdr:sp macro="" textlink="">
      <xdr:nvSpPr>
        <xdr:cNvPr id="444" name="テキスト ボックス 443"/>
        <xdr:cNvSpPr txBox="1"/>
      </xdr:nvSpPr>
      <xdr:spPr>
        <a:xfrm>
          <a:off x="15290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45" name="楕円 444"/>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46" name="テキスト ボックス 445"/>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47" name="楕円 446"/>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103395</xdr:rowOff>
    </xdr:from>
    <xdr:ext cx="762000" cy="259045"/>
    <xdr:sp macro="" textlink="">
      <xdr:nvSpPr>
        <xdr:cNvPr id="448" name="テキスト ボックス 447"/>
        <xdr:cNvSpPr txBox="1"/>
      </xdr:nvSpPr>
      <xdr:spPr>
        <a:xfrm>
          <a:off x="13512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9" name="楕円 448"/>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50" name="テキスト ボックス 449"/>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145185</xdr:rowOff>
    </xdr:from>
    <xdr:to>
      <xdr:col>29</xdr:col>
      <xdr:colOff>127000</xdr:colOff>
      <xdr:row>16</xdr:row>
      <xdr:rowOff>49303</xdr:rowOff>
    </xdr:to>
    <xdr:cxnSp macro="">
      <xdr:nvCxnSpPr>
        <xdr:cNvPr id="52" name="直線コネクタ 51"/>
        <xdr:cNvCxnSpPr/>
      </xdr:nvCxnSpPr>
      <xdr:spPr bwMode="auto">
        <a:xfrm flipV="1">
          <a:off x="5003800" y="2764560"/>
          <a:ext cx="647700" cy="75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49303</xdr:rowOff>
    </xdr:from>
    <xdr:to>
      <xdr:col>26</xdr:col>
      <xdr:colOff>50800</xdr:colOff>
      <xdr:row>16</xdr:row>
      <xdr:rowOff>87773</xdr:rowOff>
    </xdr:to>
    <xdr:cxnSp macro="">
      <xdr:nvCxnSpPr>
        <xdr:cNvPr id="55" name="直線コネクタ 54"/>
        <xdr:cNvCxnSpPr/>
      </xdr:nvCxnSpPr>
      <xdr:spPr bwMode="auto">
        <a:xfrm flipV="1">
          <a:off x="4305300" y="2840128"/>
          <a:ext cx="698500" cy="38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56635</xdr:rowOff>
    </xdr:from>
    <xdr:to>
      <xdr:col>22</xdr:col>
      <xdr:colOff>114300</xdr:colOff>
      <xdr:row>16</xdr:row>
      <xdr:rowOff>87773</xdr:rowOff>
    </xdr:to>
    <xdr:cxnSp macro="">
      <xdr:nvCxnSpPr>
        <xdr:cNvPr id="58" name="直線コネクタ 57"/>
        <xdr:cNvCxnSpPr/>
      </xdr:nvCxnSpPr>
      <xdr:spPr bwMode="auto">
        <a:xfrm>
          <a:off x="3606800" y="2847460"/>
          <a:ext cx="698500" cy="31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56635</xdr:rowOff>
    </xdr:from>
    <xdr:to>
      <xdr:col>18</xdr:col>
      <xdr:colOff>177800</xdr:colOff>
      <xdr:row>16</xdr:row>
      <xdr:rowOff>58529</xdr:rowOff>
    </xdr:to>
    <xdr:cxnSp macro="">
      <xdr:nvCxnSpPr>
        <xdr:cNvPr id="61" name="直線コネクタ 60"/>
        <xdr:cNvCxnSpPr/>
      </xdr:nvCxnSpPr>
      <xdr:spPr bwMode="auto">
        <a:xfrm flipV="1">
          <a:off x="2908300" y="2847460"/>
          <a:ext cx="698500" cy="1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153494</xdr:rowOff>
    </xdr:from>
    <xdr:to>
      <xdr:col>19</xdr:col>
      <xdr:colOff>38100</xdr:colOff>
      <xdr:row>18</xdr:row>
      <xdr:rowOff>83644</xdr:rowOff>
    </xdr:to>
    <xdr:sp macro="" textlink="">
      <xdr:nvSpPr>
        <xdr:cNvPr id="62" name="フローチャート: 判断 61"/>
        <xdr:cNvSpPr/>
      </xdr:nvSpPr>
      <xdr:spPr bwMode="auto">
        <a:xfrm>
          <a:off x="3556000" y="3115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68421</xdr:rowOff>
    </xdr:from>
    <xdr:ext cx="762000" cy="259045"/>
    <xdr:sp macro="" textlink="">
      <xdr:nvSpPr>
        <xdr:cNvPr id="63" name="テキスト ボックス 62"/>
        <xdr:cNvSpPr txBox="1"/>
      </xdr:nvSpPr>
      <xdr:spPr>
        <a:xfrm>
          <a:off x="3225800" y="320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94385</xdr:rowOff>
    </xdr:from>
    <xdr:to>
      <xdr:col>29</xdr:col>
      <xdr:colOff>177800</xdr:colOff>
      <xdr:row>16</xdr:row>
      <xdr:rowOff>24535</xdr:rowOff>
    </xdr:to>
    <xdr:sp macro="" textlink="">
      <xdr:nvSpPr>
        <xdr:cNvPr id="71" name="楕円 70"/>
        <xdr:cNvSpPr/>
      </xdr:nvSpPr>
      <xdr:spPr bwMode="auto">
        <a:xfrm>
          <a:off x="5600700" y="2713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110912</xdr:rowOff>
    </xdr:from>
    <xdr:ext cx="762000" cy="259045"/>
    <xdr:sp macro="" textlink="">
      <xdr:nvSpPr>
        <xdr:cNvPr id="72" name="人口1人当たり決算額の推移該当値テキスト130"/>
        <xdr:cNvSpPr txBox="1"/>
      </xdr:nvSpPr>
      <xdr:spPr>
        <a:xfrm>
          <a:off x="5740400" y="25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169953</xdr:rowOff>
    </xdr:from>
    <xdr:to>
      <xdr:col>26</xdr:col>
      <xdr:colOff>101600</xdr:colOff>
      <xdr:row>16</xdr:row>
      <xdr:rowOff>100103</xdr:rowOff>
    </xdr:to>
    <xdr:sp macro="" textlink="">
      <xdr:nvSpPr>
        <xdr:cNvPr id="73" name="楕円 72"/>
        <xdr:cNvSpPr/>
      </xdr:nvSpPr>
      <xdr:spPr bwMode="auto">
        <a:xfrm>
          <a:off x="4953000" y="278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110280</xdr:rowOff>
    </xdr:from>
    <xdr:ext cx="736600" cy="259045"/>
    <xdr:sp macro="" textlink="">
      <xdr:nvSpPr>
        <xdr:cNvPr id="74" name="テキスト ボックス 73"/>
        <xdr:cNvSpPr txBox="1"/>
      </xdr:nvSpPr>
      <xdr:spPr>
        <a:xfrm>
          <a:off x="4622800" y="255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36973</xdr:rowOff>
    </xdr:from>
    <xdr:to>
      <xdr:col>22</xdr:col>
      <xdr:colOff>165100</xdr:colOff>
      <xdr:row>16</xdr:row>
      <xdr:rowOff>138573</xdr:rowOff>
    </xdr:to>
    <xdr:sp macro="" textlink="">
      <xdr:nvSpPr>
        <xdr:cNvPr id="75" name="楕円 74"/>
        <xdr:cNvSpPr/>
      </xdr:nvSpPr>
      <xdr:spPr bwMode="auto">
        <a:xfrm>
          <a:off x="4254500" y="2827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148750</xdr:rowOff>
    </xdr:from>
    <xdr:ext cx="762000" cy="259045"/>
    <xdr:sp macro="" textlink="">
      <xdr:nvSpPr>
        <xdr:cNvPr id="76" name="テキスト ボックス 75"/>
        <xdr:cNvSpPr txBox="1"/>
      </xdr:nvSpPr>
      <xdr:spPr>
        <a:xfrm>
          <a:off x="3924300" y="259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5835</xdr:rowOff>
    </xdr:from>
    <xdr:to>
      <xdr:col>19</xdr:col>
      <xdr:colOff>38100</xdr:colOff>
      <xdr:row>16</xdr:row>
      <xdr:rowOff>107435</xdr:rowOff>
    </xdr:to>
    <xdr:sp macro="" textlink="">
      <xdr:nvSpPr>
        <xdr:cNvPr id="77" name="楕円 76"/>
        <xdr:cNvSpPr/>
      </xdr:nvSpPr>
      <xdr:spPr bwMode="auto">
        <a:xfrm>
          <a:off x="3556000" y="2796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117612</xdr:rowOff>
    </xdr:from>
    <xdr:ext cx="762000" cy="259045"/>
    <xdr:sp macro="" textlink="">
      <xdr:nvSpPr>
        <xdr:cNvPr id="78" name="テキスト ボックス 77"/>
        <xdr:cNvSpPr txBox="1"/>
      </xdr:nvSpPr>
      <xdr:spPr>
        <a:xfrm>
          <a:off x="3225800" y="256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7729</xdr:rowOff>
    </xdr:from>
    <xdr:to>
      <xdr:col>15</xdr:col>
      <xdr:colOff>101600</xdr:colOff>
      <xdr:row>16</xdr:row>
      <xdr:rowOff>109329</xdr:rowOff>
    </xdr:to>
    <xdr:sp macro="" textlink="">
      <xdr:nvSpPr>
        <xdr:cNvPr id="79" name="楕円 78"/>
        <xdr:cNvSpPr/>
      </xdr:nvSpPr>
      <xdr:spPr bwMode="auto">
        <a:xfrm>
          <a:off x="2857500" y="2798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119506</xdr:rowOff>
    </xdr:from>
    <xdr:ext cx="762000" cy="259045"/>
    <xdr:sp macro="" textlink="">
      <xdr:nvSpPr>
        <xdr:cNvPr id="80" name="テキスト ボックス 79"/>
        <xdr:cNvSpPr txBox="1"/>
      </xdr:nvSpPr>
      <xdr:spPr>
        <a:xfrm>
          <a:off x="2527300" y="256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185685</xdr:rowOff>
    </xdr:from>
    <xdr:to>
      <xdr:col>29</xdr:col>
      <xdr:colOff>127000</xdr:colOff>
      <xdr:row>34</xdr:row>
      <xdr:rowOff>260568</xdr:rowOff>
    </xdr:to>
    <xdr:cxnSp macro="">
      <xdr:nvCxnSpPr>
        <xdr:cNvPr id="115" name="直線コネクタ 114"/>
        <xdr:cNvCxnSpPr/>
      </xdr:nvCxnSpPr>
      <xdr:spPr bwMode="auto">
        <a:xfrm>
          <a:off x="5003800" y="6453135"/>
          <a:ext cx="647700" cy="74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182190</xdr:rowOff>
    </xdr:from>
    <xdr:to>
      <xdr:col>26</xdr:col>
      <xdr:colOff>50800</xdr:colOff>
      <xdr:row>34</xdr:row>
      <xdr:rowOff>185685</xdr:rowOff>
    </xdr:to>
    <xdr:cxnSp macro="">
      <xdr:nvCxnSpPr>
        <xdr:cNvPr id="118" name="直線コネクタ 117"/>
        <xdr:cNvCxnSpPr/>
      </xdr:nvCxnSpPr>
      <xdr:spPr bwMode="auto">
        <a:xfrm>
          <a:off x="4305300" y="6449640"/>
          <a:ext cx="698500" cy="3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108843</xdr:rowOff>
    </xdr:from>
    <xdr:to>
      <xdr:col>22</xdr:col>
      <xdr:colOff>114300</xdr:colOff>
      <xdr:row>34</xdr:row>
      <xdr:rowOff>182190</xdr:rowOff>
    </xdr:to>
    <xdr:cxnSp macro="">
      <xdr:nvCxnSpPr>
        <xdr:cNvPr id="121" name="直線コネクタ 120"/>
        <xdr:cNvCxnSpPr/>
      </xdr:nvCxnSpPr>
      <xdr:spPr bwMode="auto">
        <a:xfrm>
          <a:off x="3606800" y="6376293"/>
          <a:ext cx="698500" cy="73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99535</xdr:rowOff>
    </xdr:from>
    <xdr:to>
      <xdr:col>18</xdr:col>
      <xdr:colOff>177800</xdr:colOff>
      <xdr:row>34</xdr:row>
      <xdr:rowOff>108843</xdr:rowOff>
    </xdr:to>
    <xdr:cxnSp macro="">
      <xdr:nvCxnSpPr>
        <xdr:cNvPr id="124" name="直線コネクタ 123"/>
        <xdr:cNvCxnSpPr/>
      </xdr:nvCxnSpPr>
      <xdr:spPr bwMode="auto">
        <a:xfrm>
          <a:off x="2908300" y="6366985"/>
          <a:ext cx="698500" cy="9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5" name="フローチャート: 判断 124"/>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6" name="テキスト ボックス 125"/>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8" name="テキスト ボックス 127"/>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209768</xdr:rowOff>
    </xdr:from>
    <xdr:to>
      <xdr:col>29</xdr:col>
      <xdr:colOff>177800</xdr:colOff>
      <xdr:row>34</xdr:row>
      <xdr:rowOff>311368</xdr:rowOff>
    </xdr:to>
    <xdr:sp macro="" textlink="">
      <xdr:nvSpPr>
        <xdr:cNvPr id="134" name="楕円 133"/>
        <xdr:cNvSpPr/>
      </xdr:nvSpPr>
      <xdr:spPr bwMode="auto">
        <a:xfrm>
          <a:off x="5600700" y="647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54845</xdr:rowOff>
    </xdr:from>
    <xdr:ext cx="762000" cy="259045"/>
    <xdr:sp macro="" textlink="">
      <xdr:nvSpPr>
        <xdr:cNvPr id="135" name="人口1人当たり決算額の推移該当値テキスト445"/>
        <xdr:cNvSpPr txBox="1"/>
      </xdr:nvSpPr>
      <xdr:spPr>
        <a:xfrm>
          <a:off x="5740400" y="6322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134885</xdr:rowOff>
    </xdr:from>
    <xdr:to>
      <xdr:col>26</xdr:col>
      <xdr:colOff>101600</xdr:colOff>
      <xdr:row>34</xdr:row>
      <xdr:rowOff>236485</xdr:rowOff>
    </xdr:to>
    <xdr:sp macro="" textlink="">
      <xdr:nvSpPr>
        <xdr:cNvPr id="136" name="楕円 135"/>
        <xdr:cNvSpPr/>
      </xdr:nvSpPr>
      <xdr:spPr bwMode="auto">
        <a:xfrm>
          <a:off x="4953000" y="6402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246662</xdr:rowOff>
    </xdr:from>
    <xdr:ext cx="736600" cy="259045"/>
    <xdr:sp macro="" textlink="">
      <xdr:nvSpPr>
        <xdr:cNvPr id="137" name="テキスト ボックス 136"/>
        <xdr:cNvSpPr txBox="1"/>
      </xdr:nvSpPr>
      <xdr:spPr>
        <a:xfrm>
          <a:off x="4622800" y="6171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131390</xdr:rowOff>
    </xdr:from>
    <xdr:to>
      <xdr:col>22</xdr:col>
      <xdr:colOff>165100</xdr:colOff>
      <xdr:row>34</xdr:row>
      <xdr:rowOff>232990</xdr:rowOff>
    </xdr:to>
    <xdr:sp macro="" textlink="">
      <xdr:nvSpPr>
        <xdr:cNvPr id="138" name="楕円 137"/>
        <xdr:cNvSpPr/>
      </xdr:nvSpPr>
      <xdr:spPr bwMode="auto">
        <a:xfrm>
          <a:off x="4254500" y="639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243167</xdr:rowOff>
    </xdr:from>
    <xdr:ext cx="762000" cy="259045"/>
    <xdr:sp macro="" textlink="">
      <xdr:nvSpPr>
        <xdr:cNvPr id="139" name="テキスト ボックス 138"/>
        <xdr:cNvSpPr txBox="1"/>
      </xdr:nvSpPr>
      <xdr:spPr>
        <a:xfrm>
          <a:off x="3924300" y="616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58043</xdr:rowOff>
    </xdr:from>
    <xdr:to>
      <xdr:col>19</xdr:col>
      <xdr:colOff>38100</xdr:colOff>
      <xdr:row>34</xdr:row>
      <xdr:rowOff>159643</xdr:rowOff>
    </xdr:to>
    <xdr:sp macro="" textlink="">
      <xdr:nvSpPr>
        <xdr:cNvPr id="140" name="楕円 139"/>
        <xdr:cNvSpPr/>
      </xdr:nvSpPr>
      <xdr:spPr bwMode="auto">
        <a:xfrm>
          <a:off x="3556000" y="6325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169820</xdr:rowOff>
    </xdr:from>
    <xdr:ext cx="762000" cy="259045"/>
    <xdr:sp macro="" textlink="">
      <xdr:nvSpPr>
        <xdr:cNvPr id="141" name="テキスト ボックス 140"/>
        <xdr:cNvSpPr txBox="1"/>
      </xdr:nvSpPr>
      <xdr:spPr>
        <a:xfrm>
          <a:off x="3225800" y="609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48735</xdr:rowOff>
    </xdr:from>
    <xdr:to>
      <xdr:col>15</xdr:col>
      <xdr:colOff>101600</xdr:colOff>
      <xdr:row>34</xdr:row>
      <xdr:rowOff>150335</xdr:rowOff>
    </xdr:to>
    <xdr:sp macro="" textlink="">
      <xdr:nvSpPr>
        <xdr:cNvPr id="142" name="楕円 141"/>
        <xdr:cNvSpPr/>
      </xdr:nvSpPr>
      <xdr:spPr bwMode="auto">
        <a:xfrm>
          <a:off x="2857500" y="6316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160512</xdr:rowOff>
    </xdr:from>
    <xdr:ext cx="762000" cy="259045"/>
    <xdr:sp macro="" textlink="">
      <xdr:nvSpPr>
        <xdr:cNvPr id="143" name="テキスト ボックス 142"/>
        <xdr:cNvSpPr txBox="1"/>
      </xdr:nvSpPr>
      <xdr:spPr>
        <a:xfrm>
          <a:off x="2527300" y="608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53,249
52,416
92.49
23,400,436
22,894,090
394,174
13,602,932
22,393,114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156799</xdr:rowOff>
    </xdr:from>
    <xdr:to>
      <xdr:col>24</xdr:col>
      <xdr:colOff>63500</xdr:colOff>
      <xdr:row>32</xdr:row>
      <xdr:rowOff>74206</xdr:rowOff>
    </xdr:to>
    <xdr:cxnSp macro="">
      <xdr:nvCxnSpPr>
        <xdr:cNvPr id="59" name="直線コネクタ 58"/>
        <xdr:cNvCxnSpPr/>
      </xdr:nvCxnSpPr>
      <xdr:spPr>
        <a:xfrm flipV="1">
          <a:off x="3797300" y="5471749"/>
          <a:ext cx="838200" cy="8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74206</xdr:rowOff>
    </xdr:from>
    <xdr:to>
      <xdr:col>19</xdr:col>
      <xdr:colOff>177800</xdr:colOff>
      <xdr:row>32</xdr:row>
      <xdr:rowOff>112131</xdr:rowOff>
    </xdr:to>
    <xdr:cxnSp macro="">
      <xdr:nvCxnSpPr>
        <xdr:cNvPr id="62" name="直線コネクタ 61"/>
        <xdr:cNvCxnSpPr/>
      </xdr:nvCxnSpPr>
      <xdr:spPr>
        <a:xfrm flipV="1">
          <a:off x="2908300" y="5560606"/>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27343</xdr:rowOff>
    </xdr:from>
    <xdr:to>
      <xdr:col>15</xdr:col>
      <xdr:colOff>50800</xdr:colOff>
      <xdr:row>32</xdr:row>
      <xdr:rowOff>112131</xdr:rowOff>
    </xdr:to>
    <xdr:cxnSp macro="">
      <xdr:nvCxnSpPr>
        <xdr:cNvPr id="65" name="直線コネクタ 64"/>
        <xdr:cNvCxnSpPr/>
      </xdr:nvCxnSpPr>
      <xdr:spPr>
        <a:xfrm>
          <a:off x="2019300" y="5513743"/>
          <a:ext cx="889000" cy="8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164480</xdr:rowOff>
    </xdr:from>
    <xdr:to>
      <xdr:col>10</xdr:col>
      <xdr:colOff>114300</xdr:colOff>
      <xdr:row>32</xdr:row>
      <xdr:rowOff>27343</xdr:rowOff>
    </xdr:to>
    <xdr:cxnSp macro="">
      <xdr:nvCxnSpPr>
        <xdr:cNvPr id="68" name="直線コネクタ 67"/>
        <xdr:cNvCxnSpPr/>
      </xdr:nvCxnSpPr>
      <xdr:spPr>
        <a:xfrm>
          <a:off x="1130300" y="5479430"/>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17760</xdr:rowOff>
    </xdr:from>
    <xdr:to>
      <xdr:col>10</xdr:col>
      <xdr:colOff>165100</xdr:colOff>
      <xdr:row>36</xdr:row>
      <xdr:rowOff>119360</xdr:rowOff>
    </xdr:to>
    <xdr:sp macro="" textlink="">
      <xdr:nvSpPr>
        <xdr:cNvPr id="69" name="フローチャート: 判断 68"/>
        <xdr:cNvSpPr/>
      </xdr:nvSpPr>
      <xdr:spPr>
        <a:xfrm>
          <a:off x="1968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110487</xdr:rowOff>
    </xdr:from>
    <xdr:ext cx="534377" cy="259045"/>
    <xdr:sp macro="" textlink="">
      <xdr:nvSpPr>
        <xdr:cNvPr id="70" name="テキスト ボックス 69"/>
        <xdr:cNvSpPr txBox="1"/>
      </xdr:nvSpPr>
      <xdr:spPr>
        <a:xfrm>
          <a:off x="1752111" y="62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121871</xdr:rowOff>
    </xdr:from>
    <xdr:ext cx="534377" cy="259045"/>
    <xdr:sp macro="" textlink="">
      <xdr:nvSpPr>
        <xdr:cNvPr id="72" name="テキスト ボックス 71"/>
        <xdr:cNvSpPr txBox="1"/>
      </xdr:nvSpPr>
      <xdr:spPr>
        <a:xfrm>
          <a:off x="863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105999</xdr:rowOff>
    </xdr:from>
    <xdr:to>
      <xdr:col>24</xdr:col>
      <xdr:colOff>114300</xdr:colOff>
      <xdr:row>32</xdr:row>
      <xdr:rowOff>36149</xdr:rowOff>
    </xdr:to>
    <xdr:sp macro="" textlink="">
      <xdr:nvSpPr>
        <xdr:cNvPr id="78" name="楕円 77"/>
        <xdr:cNvSpPr/>
      </xdr:nvSpPr>
      <xdr:spPr>
        <a:xfrm>
          <a:off x="4584700" y="542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128876</xdr:rowOff>
    </xdr:from>
    <xdr:ext cx="534377" cy="259045"/>
    <xdr:sp macro="" textlink="">
      <xdr:nvSpPr>
        <xdr:cNvPr id="79" name="人件費該当値テキスト"/>
        <xdr:cNvSpPr txBox="1"/>
      </xdr:nvSpPr>
      <xdr:spPr>
        <a:xfrm>
          <a:off x="4686300" y="527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23406</xdr:rowOff>
    </xdr:from>
    <xdr:to>
      <xdr:col>20</xdr:col>
      <xdr:colOff>38100</xdr:colOff>
      <xdr:row>32</xdr:row>
      <xdr:rowOff>125006</xdr:rowOff>
    </xdr:to>
    <xdr:sp macro="" textlink="">
      <xdr:nvSpPr>
        <xdr:cNvPr id="80" name="楕円 79"/>
        <xdr:cNvSpPr/>
      </xdr:nvSpPr>
      <xdr:spPr>
        <a:xfrm>
          <a:off x="3746500" y="550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141533</xdr:rowOff>
    </xdr:from>
    <xdr:ext cx="534377" cy="259045"/>
    <xdr:sp macro="" textlink="">
      <xdr:nvSpPr>
        <xdr:cNvPr id="81" name="テキスト ボックス 80"/>
        <xdr:cNvSpPr txBox="1"/>
      </xdr:nvSpPr>
      <xdr:spPr>
        <a:xfrm>
          <a:off x="3530111" y="52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61331</xdr:rowOff>
    </xdr:from>
    <xdr:to>
      <xdr:col>15</xdr:col>
      <xdr:colOff>101600</xdr:colOff>
      <xdr:row>32</xdr:row>
      <xdr:rowOff>162931</xdr:rowOff>
    </xdr:to>
    <xdr:sp macro="" textlink="">
      <xdr:nvSpPr>
        <xdr:cNvPr id="82" name="楕円 81"/>
        <xdr:cNvSpPr/>
      </xdr:nvSpPr>
      <xdr:spPr>
        <a:xfrm>
          <a:off x="2857500" y="55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8008</xdr:rowOff>
    </xdr:from>
    <xdr:ext cx="534377" cy="259045"/>
    <xdr:sp macro="" textlink="">
      <xdr:nvSpPr>
        <xdr:cNvPr id="83" name="テキスト ボックス 82"/>
        <xdr:cNvSpPr txBox="1"/>
      </xdr:nvSpPr>
      <xdr:spPr>
        <a:xfrm>
          <a:off x="2641111" y="53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147993</xdr:rowOff>
    </xdr:from>
    <xdr:to>
      <xdr:col>10</xdr:col>
      <xdr:colOff>165100</xdr:colOff>
      <xdr:row>32</xdr:row>
      <xdr:rowOff>78143</xdr:rowOff>
    </xdr:to>
    <xdr:sp macro="" textlink="">
      <xdr:nvSpPr>
        <xdr:cNvPr id="84" name="楕円 83"/>
        <xdr:cNvSpPr/>
      </xdr:nvSpPr>
      <xdr:spPr>
        <a:xfrm>
          <a:off x="1968500" y="546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94670</xdr:rowOff>
    </xdr:from>
    <xdr:ext cx="534377" cy="259045"/>
    <xdr:sp macro="" textlink="">
      <xdr:nvSpPr>
        <xdr:cNvPr id="85" name="テキスト ボックス 84"/>
        <xdr:cNvSpPr txBox="1"/>
      </xdr:nvSpPr>
      <xdr:spPr>
        <a:xfrm>
          <a:off x="1752111" y="523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113680</xdr:rowOff>
    </xdr:from>
    <xdr:to>
      <xdr:col>6</xdr:col>
      <xdr:colOff>38100</xdr:colOff>
      <xdr:row>32</xdr:row>
      <xdr:rowOff>43830</xdr:rowOff>
    </xdr:to>
    <xdr:sp macro="" textlink="">
      <xdr:nvSpPr>
        <xdr:cNvPr id="86" name="楕円 85"/>
        <xdr:cNvSpPr/>
      </xdr:nvSpPr>
      <xdr:spPr>
        <a:xfrm>
          <a:off x="1079500" y="54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60357</xdr:rowOff>
    </xdr:from>
    <xdr:ext cx="534377" cy="259045"/>
    <xdr:sp macro="" textlink="">
      <xdr:nvSpPr>
        <xdr:cNvPr id="87" name="テキスト ボックス 86"/>
        <xdr:cNvSpPr txBox="1"/>
      </xdr:nvSpPr>
      <xdr:spPr>
        <a:xfrm>
          <a:off x="863111" y="520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169456</xdr:rowOff>
    </xdr:from>
    <xdr:to>
      <xdr:col>24</xdr:col>
      <xdr:colOff>63500</xdr:colOff>
      <xdr:row>58</xdr:row>
      <xdr:rowOff>12129</xdr:rowOff>
    </xdr:to>
    <xdr:cxnSp macro="">
      <xdr:nvCxnSpPr>
        <xdr:cNvPr id="117" name="直線コネクタ 116"/>
        <xdr:cNvCxnSpPr/>
      </xdr:nvCxnSpPr>
      <xdr:spPr>
        <a:xfrm flipV="1">
          <a:off x="3797300" y="9942106"/>
          <a:ext cx="8382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12129</xdr:rowOff>
    </xdr:from>
    <xdr:to>
      <xdr:col>19</xdr:col>
      <xdr:colOff>177800</xdr:colOff>
      <xdr:row>58</xdr:row>
      <xdr:rowOff>18364</xdr:rowOff>
    </xdr:to>
    <xdr:cxnSp macro="">
      <xdr:nvCxnSpPr>
        <xdr:cNvPr id="120" name="直線コネクタ 119"/>
        <xdr:cNvCxnSpPr/>
      </xdr:nvCxnSpPr>
      <xdr:spPr>
        <a:xfrm flipV="1">
          <a:off x="2908300" y="9956229"/>
          <a:ext cx="889000" cy="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18364</xdr:rowOff>
    </xdr:from>
    <xdr:to>
      <xdr:col>15</xdr:col>
      <xdr:colOff>50800</xdr:colOff>
      <xdr:row>58</xdr:row>
      <xdr:rowOff>52769</xdr:rowOff>
    </xdr:to>
    <xdr:cxnSp macro="">
      <xdr:nvCxnSpPr>
        <xdr:cNvPr id="123" name="直線コネクタ 122"/>
        <xdr:cNvCxnSpPr/>
      </xdr:nvCxnSpPr>
      <xdr:spPr>
        <a:xfrm flipV="1">
          <a:off x="2019300" y="9962464"/>
          <a:ext cx="889000" cy="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52769</xdr:rowOff>
    </xdr:from>
    <xdr:to>
      <xdr:col>10</xdr:col>
      <xdr:colOff>114300</xdr:colOff>
      <xdr:row>58</xdr:row>
      <xdr:rowOff>75946</xdr:rowOff>
    </xdr:to>
    <xdr:cxnSp macro="">
      <xdr:nvCxnSpPr>
        <xdr:cNvPr id="126" name="直線コネクタ 125"/>
        <xdr:cNvCxnSpPr/>
      </xdr:nvCxnSpPr>
      <xdr:spPr>
        <a:xfrm flipV="1">
          <a:off x="1130300" y="9996869"/>
          <a:ext cx="889000" cy="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97790</xdr:rowOff>
    </xdr:from>
    <xdr:to>
      <xdr:col>10</xdr:col>
      <xdr:colOff>165100</xdr:colOff>
      <xdr:row>58</xdr:row>
      <xdr:rowOff>27940</xdr:rowOff>
    </xdr:to>
    <xdr:sp macro="" textlink="">
      <xdr:nvSpPr>
        <xdr:cNvPr id="127" name="フローチャート: 判断 126"/>
        <xdr:cNvSpPr/>
      </xdr:nvSpPr>
      <xdr:spPr>
        <a:xfrm>
          <a:off x="1968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44467</xdr:rowOff>
    </xdr:from>
    <xdr:ext cx="534377" cy="259045"/>
    <xdr:sp macro="" textlink="">
      <xdr:nvSpPr>
        <xdr:cNvPr id="128" name="テキスト ボックス 127"/>
        <xdr:cNvSpPr txBox="1"/>
      </xdr:nvSpPr>
      <xdr:spPr>
        <a:xfrm>
          <a:off x="1752111" y="96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118656</xdr:rowOff>
    </xdr:from>
    <xdr:to>
      <xdr:col>24</xdr:col>
      <xdr:colOff>114300</xdr:colOff>
      <xdr:row>58</xdr:row>
      <xdr:rowOff>48806</xdr:rowOff>
    </xdr:to>
    <xdr:sp macro="" textlink="">
      <xdr:nvSpPr>
        <xdr:cNvPr id="136" name="楕円 135"/>
        <xdr:cNvSpPr/>
      </xdr:nvSpPr>
      <xdr:spPr>
        <a:xfrm>
          <a:off x="4584700" y="989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97083</xdr:rowOff>
    </xdr:from>
    <xdr:ext cx="534377" cy="259045"/>
    <xdr:sp macro="" textlink="">
      <xdr:nvSpPr>
        <xdr:cNvPr id="137" name="物件費該当値テキスト"/>
        <xdr:cNvSpPr txBox="1"/>
      </xdr:nvSpPr>
      <xdr:spPr>
        <a:xfrm>
          <a:off x="4686300" y="986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132779</xdr:rowOff>
    </xdr:from>
    <xdr:to>
      <xdr:col>20</xdr:col>
      <xdr:colOff>38100</xdr:colOff>
      <xdr:row>58</xdr:row>
      <xdr:rowOff>62929</xdr:rowOff>
    </xdr:to>
    <xdr:sp macro="" textlink="">
      <xdr:nvSpPr>
        <xdr:cNvPr id="138" name="楕円 137"/>
        <xdr:cNvSpPr/>
      </xdr:nvSpPr>
      <xdr:spPr>
        <a:xfrm>
          <a:off x="3746500" y="99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54056</xdr:rowOff>
    </xdr:from>
    <xdr:ext cx="534377" cy="259045"/>
    <xdr:sp macro="" textlink="">
      <xdr:nvSpPr>
        <xdr:cNvPr id="139" name="テキスト ボックス 138"/>
        <xdr:cNvSpPr txBox="1"/>
      </xdr:nvSpPr>
      <xdr:spPr>
        <a:xfrm>
          <a:off x="3530111" y="99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139014</xdr:rowOff>
    </xdr:from>
    <xdr:to>
      <xdr:col>15</xdr:col>
      <xdr:colOff>101600</xdr:colOff>
      <xdr:row>58</xdr:row>
      <xdr:rowOff>69164</xdr:rowOff>
    </xdr:to>
    <xdr:sp macro="" textlink="">
      <xdr:nvSpPr>
        <xdr:cNvPr id="140" name="楕円 139"/>
        <xdr:cNvSpPr/>
      </xdr:nvSpPr>
      <xdr:spPr>
        <a:xfrm>
          <a:off x="2857500" y="991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60291</xdr:rowOff>
    </xdr:from>
    <xdr:ext cx="534377" cy="259045"/>
    <xdr:sp macro="" textlink="">
      <xdr:nvSpPr>
        <xdr:cNvPr id="141" name="テキスト ボックス 140"/>
        <xdr:cNvSpPr txBox="1"/>
      </xdr:nvSpPr>
      <xdr:spPr>
        <a:xfrm>
          <a:off x="2641111" y="100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1969</xdr:rowOff>
    </xdr:from>
    <xdr:to>
      <xdr:col>10</xdr:col>
      <xdr:colOff>165100</xdr:colOff>
      <xdr:row>58</xdr:row>
      <xdr:rowOff>103569</xdr:rowOff>
    </xdr:to>
    <xdr:sp macro="" textlink="">
      <xdr:nvSpPr>
        <xdr:cNvPr id="142" name="楕円 141"/>
        <xdr:cNvSpPr/>
      </xdr:nvSpPr>
      <xdr:spPr>
        <a:xfrm>
          <a:off x="1968500" y="994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94696</xdr:rowOff>
    </xdr:from>
    <xdr:ext cx="534377" cy="259045"/>
    <xdr:sp macro="" textlink="">
      <xdr:nvSpPr>
        <xdr:cNvPr id="143" name="テキスト ボックス 142"/>
        <xdr:cNvSpPr txBox="1"/>
      </xdr:nvSpPr>
      <xdr:spPr>
        <a:xfrm>
          <a:off x="1752111" y="1003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25146</xdr:rowOff>
    </xdr:from>
    <xdr:to>
      <xdr:col>6</xdr:col>
      <xdr:colOff>38100</xdr:colOff>
      <xdr:row>58</xdr:row>
      <xdr:rowOff>126746</xdr:rowOff>
    </xdr:to>
    <xdr:sp macro="" textlink="">
      <xdr:nvSpPr>
        <xdr:cNvPr id="144" name="楕円 143"/>
        <xdr:cNvSpPr/>
      </xdr:nvSpPr>
      <xdr:spPr>
        <a:xfrm>
          <a:off x="1079500" y="99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117873</xdr:rowOff>
    </xdr:from>
    <xdr:ext cx="534377" cy="259045"/>
    <xdr:sp macro="" textlink="">
      <xdr:nvSpPr>
        <xdr:cNvPr id="145" name="テキスト ボックス 144"/>
        <xdr:cNvSpPr txBox="1"/>
      </xdr:nvSpPr>
      <xdr:spPr>
        <a:xfrm>
          <a:off x="863111" y="1006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123241</xdr:rowOff>
    </xdr:from>
    <xdr:to>
      <xdr:col>24</xdr:col>
      <xdr:colOff>63500</xdr:colOff>
      <xdr:row>77</xdr:row>
      <xdr:rowOff>137719</xdr:rowOff>
    </xdr:to>
    <xdr:cxnSp macro="">
      <xdr:nvCxnSpPr>
        <xdr:cNvPr id="174" name="直線コネクタ 173"/>
        <xdr:cNvCxnSpPr/>
      </xdr:nvCxnSpPr>
      <xdr:spPr>
        <a:xfrm flipV="1">
          <a:off x="3797300" y="13324891"/>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132690</xdr:rowOff>
    </xdr:from>
    <xdr:to>
      <xdr:col>19</xdr:col>
      <xdr:colOff>177800</xdr:colOff>
      <xdr:row>77</xdr:row>
      <xdr:rowOff>137719</xdr:rowOff>
    </xdr:to>
    <xdr:cxnSp macro="">
      <xdr:nvCxnSpPr>
        <xdr:cNvPr id="177" name="直線コネクタ 176"/>
        <xdr:cNvCxnSpPr/>
      </xdr:nvCxnSpPr>
      <xdr:spPr>
        <a:xfrm>
          <a:off x="2908300" y="1333434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108458</xdr:rowOff>
    </xdr:from>
    <xdr:to>
      <xdr:col>15</xdr:col>
      <xdr:colOff>50800</xdr:colOff>
      <xdr:row>77</xdr:row>
      <xdr:rowOff>132690</xdr:rowOff>
    </xdr:to>
    <xdr:cxnSp macro="">
      <xdr:nvCxnSpPr>
        <xdr:cNvPr id="180" name="直線コネクタ 179"/>
        <xdr:cNvCxnSpPr/>
      </xdr:nvCxnSpPr>
      <xdr:spPr>
        <a:xfrm>
          <a:off x="2019300" y="13310108"/>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108458</xdr:rowOff>
    </xdr:from>
    <xdr:to>
      <xdr:col>10</xdr:col>
      <xdr:colOff>114300</xdr:colOff>
      <xdr:row>77</xdr:row>
      <xdr:rowOff>138252</xdr:rowOff>
    </xdr:to>
    <xdr:cxnSp macro="">
      <xdr:nvCxnSpPr>
        <xdr:cNvPr id="183" name="直線コネクタ 182"/>
        <xdr:cNvCxnSpPr/>
      </xdr:nvCxnSpPr>
      <xdr:spPr>
        <a:xfrm flipV="1">
          <a:off x="1130300" y="13310108"/>
          <a:ext cx="8890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79680</xdr:rowOff>
    </xdr:from>
    <xdr:to>
      <xdr:col>10</xdr:col>
      <xdr:colOff>165100</xdr:colOff>
      <xdr:row>78</xdr:row>
      <xdr:rowOff>9830</xdr:rowOff>
    </xdr:to>
    <xdr:sp macro="" textlink="">
      <xdr:nvSpPr>
        <xdr:cNvPr id="184" name="フローチャート: 判断 183"/>
        <xdr:cNvSpPr/>
      </xdr:nvSpPr>
      <xdr:spPr>
        <a:xfrm>
          <a:off x="19685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957</xdr:rowOff>
    </xdr:from>
    <xdr:ext cx="469744" cy="259045"/>
    <xdr:sp macro="" textlink="">
      <xdr:nvSpPr>
        <xdr:cNvPr id="185" name="テキスト ボックス 184"/>
        <xdr:cNvSpPr txBox="1"/>
      </xdr:nvSpPr>
      <xdr:spPr>
        <a:xfrm>
          <a:off x="1784428" y="1337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72441</xdr:rowOff>
    </xdr:from>
    <xdr:to>
      <xdr:col>24</xdr:col>
      <xdr:colOff>114300</xdr:colOff>
      <xdr:row>78</xdr:row>
      <xdr:rowOff>2591</xdr:rowOff>
    </xdr:to>
    <xdr:sp macro="" textlink="">
      <xdr:nvSpPr>
        <xdr:cNvPr id="193" name="楕円 192"/>
        <xdr:cNvSpPr/>
      </xdr:nvSpPr>
      <xdr:spPr>
        <a:xfrm>
          <a:off x="4584700" y="1327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50868</xdr:rowOff>
    </xdr:from>
    <xdr:ext cx="469744" cy="259045"/>
    <xdr:sp macro="" textlink="">
      <xdr:nvSpPr>
        <xdr:cNvPr id="194" name="維持補修費該当値テキスト"/>
        <xdr:cNvSpPr txBox="1"/>
      </xdr:nvSpPr>
      <xdr:spPr>
        <a:xfrm>
          <a:off x="4686300" y="1325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86919</xdr:rowOff>
    </xdr:from>
    <xdr:to>
      <xdr:col>20</xdr:col>
      <xdr:colOff>38100</xdr:colOff>
      <xdr:row>78</xdr:row>
      <xdr:rowOff>17069</xdr:rowOff>
    </xdr:to>
    <xdr:sp macro="" textlink="">
      <xdr:nvSpPr>
        <xdr:cNvPr id="195" name="楕円 194"/>
        <xdr:cNvSpPr/>
      </xdr:nvSpPr>
      <xdr:spPr>
        <a:xfrm>
          <a:off x="3746500" y="132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8196</xdr:rowOff>
    </xdr:from>
    <xdr:ext cx="469744" cy="259045"/>
    <xdr:sp macro="" textlink="">
      <xdr:nvSpPr>
        <xdr:cNvPr id="196" name="テキスト ボックス 195"/>
        <xdr:cNvSpPr txBox="1"/>
      </xdr:nvSpPr>
      <xdr:spPr>
        <a:xfrm>
          <a:off x="3562428" y="1338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81890</xdr:rowOff>
    </xdr:from>
    <xdr:to>
      <xdr:col>15</xdr:col>
      <xdr:colOff>101600</xdr:colOff>
      <xdr:row>78</xdr:row>
      <xdr:rowOff>12040</xdr:rowOff>
    </xdr:to>
    <xdr:sp macro="" textlink="">
      <xdr:nvSpPr>
        <xdr:cNvPr id="197" name="楕円 196"/>
        <xdr:cNvSpPr/>
      </xdr:nvSpPr>
      <xdr:spPr>
        <a:xfrm>
          <a:off x="2857500" y="132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3167</xdr:rowOff>
    </xdr:from>
    <xdr:ext cx="469744" cy="259045"/>
    <xdr:sp macro="" textlink="">
      <xdr:nvSpPr>
        <xdr:cNvPr id="198" name="テキスト ボックス 197"/>
        <xdr:cNvSpPr txBox="1"/>
      </xdr:nvSpPr>
      <xdr:spPr>
        <a:xfrm>
          <a:off x="2673428" y="1337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57658</xdr:rowOff>
    </xdr:from>
    <xdr:to>
      <xdr:col>10</xdr:col>
      <xdr:colOff>165100</xdr:colOff>
      <xdr:row>77</xdr:row>
      <xdr:rowOff>159258</xdr:rowOff>
    </xdr:to>
    <xdr:sp macro="" textlink="">
      <xdr:nvSpPr>
        <xdr:cNvPr id="199" name="楕円 198"/>
        <xdr:cNvSpPr/>
      </xdr:nvSpPr>
      <xdr:spPr>
        <a:xfrm>
          <a:off x="1968500" y="132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4335</xdr:rowOff>
    </xdr:from>
    <xdr:ext cx="469744" cy="259045"/>
    <xdr:sp macro="" textlink="">
      <xdr:nvSpPr>
        <xdr:cNvPr id="200" name="テキスト ボックス 199"/>
        <xdr:cNvSpPr txBox="1"/>
      </xdr:nvSpPr>
      <xdr:spPr>
        <a:xfrm>
          <a:off x="1784428" y="1303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87452</xdr:rowOff>
    </xdr:from>
    <xdr:to>
      <xdr:col>6</xdr:col>
      <xdr:colOff>38100</xdr:colOff>
      <xdr:row>78</xdr:row>
      <xdr:rowOff>17602</xdr:rowOff>
    </xdr:to>
    <xdr:sp macro="" textlink="">
      <xdr:nvSpPr>
        <xdr:cNvPr id="201" name="楕円 200"/>
        <xdr:cNvSpPr/>
      </xdr:nvSpPr>
      <xdr:spPr>
        <a:xfrm>
          <a:off x="1079500" y="132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8729</xdr:rowOff>
    </xdr:from>
    <xdr:ext cx="469744" cy="259045"/>
    <xdr:sp macro="" textlink="">
      <xdr:nvSpPr>
        <xdr:cNvPr id="202" name="テキスト ボックス 201"/>
        <xdr:cNvSpPr txBox="1"/>
      </xdr:nvSpPr>
      <xdr:spPr>
        <a:xfrm>
          <a:off x="895428" y="1338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66345</xdr:rowOff>
    </xdr:from>
    <xdr:to>
      <xdr:col>24</xdr:col>
      <xdr:colOff>63500</xdr:colOff>
      <xdr:row>94</xdr:row>
      <xdr:rowOff>98044</xdr:rowOff>
    </xdr:to>
    <xdr:cxnSp macro="">
      <xdr:nvCxnSpPr>
        <xdr:cNvPr id="232" name="直線コネクタ 231"/>
        <xdr:cNvCxnSpPr/>
      </xdr:nvCxnSpPr>
      <xdr:spPr>
        <a:xfrm>
          <a:off x="3797300" y="16182645"/>
          <a:ext cx="8382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66345</xdr:rowOff>
    </xdr:from>
    <xdr:to>
      <xdr:col>19</xdr:col>
      <xdr:colOff>177800</xdr:colOff>
      <xdr:row>94</xdr:row>
      <xdr:rowOff>97701</xdr:rowOff>
    </xdr:to>
    <xdr:cxnSp macro="">
      <xdr:nvCxnSpPr>
        <xdr:cNvPr id="235" name="直線コネクタ 234"/>
        <xdr:cNvCxnSpPr/>
      </xdr:nvCxnSpPr>
      <xdr:spPr>
        <a:xfrm flipV="1">
          <a:off x="2908300" y="16182645"/>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97701</xdr:rowOff>
    </xdr:from>
    <xdr:to>
      <xdr:col>15</xdr:col>
      <xdr:colOff>50800</xdr:colOff>
      <xdr:row>94</xdr:row>
      <xdr:rowOff>127597</xdr:rowOff>
    </xdr:to>
    <xdr:cxnSp macro="">
      <xdr:nvCxnSpPr>
        <xdr:cNvPr id="238" name="直線コネクタ 237"/>
        <xdr:cNvCxnSpPr/>
      </xdr:nvCxnSpPr>
      <xdr:spPr>
        <a:xfrm flipV="1">
          <a:off x="2019300" y="16214001"/>
          <a:ext cx="889000" cy="2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127597</xdr:rowOff>
    </xdr:from>
    <xdr:to>
      <xdr:col>10</xdr:col>
      <xdr:colOff>114300</xdr:colOff>
      <xdr:row>94</xdr:row>
      <xdr:rowOff>169151</xdr:rowOff>
    </xdr:to>
    <xdr:cxnSp macro="">
      <xdr:nvCxnSpPr>
        <xdr:cNvPr id="241" name="直線コネクタ 240"/>
        <xdr:cNvCxnSpPr/>
      </xdr:nvCxnSpPr>
      <xdr:spPr>
        <a:xfrm flipV="1">
          <a:off x="1130300" y="16243897"/>
          <a:ext cx="889000" cy="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143790</xdr:rowOff>
    </xdr:from>
    <xdr:to>
      <xdr:col>10</xdr:col>
      <xdr:colOff>165100</xdr:colOff>
      <xdr:row>95</xdr:row>
      <xdr:rowOff>73940</xdr:rowOff>
    </xdr:to>
    <xdr:sp macro="" textlink="">
      <xdr:nvSpPr>
        <xdr:cNvPr id="242" name="フローチャート: 判断 241"/>
        <xdr:cNvSpPr/>
      </xdr:nvSpPr>
      <xdr:spPr>
        <a:xfrm>
          <a:off x="19685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65067</xdr:rowOff>
    </xdr:from>
    <xdr:ext cx="534377" cy="259045"/>
    <xdr:sp macro="" textlink="">
      <xdr:nvSpPr>
        <xdr:cNvPr id="243" name="テキスト ボックス 242"/>
        <xdr:cNvSpPr txBox="1"/>
      </xdr:nvSpPr>
      <xdr:spPr>
        <a:xfrm>
          <a:off x="1752111" y="163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116628</xdr:rowOff>
    </xdr:from>
    <xdr:ext cx="534377" cy="259045"/>
    <xdr:sp macro="" textlink="">
      <xdr:nvSpPr>
        <xdr:cNvPr id="245" name="テキスト ボックス 244"/>
        <xdr:cNvSpPr txBox="1"/>
      </xdr:nvSpPr>
      <xdr:spPr>
        <a:xfrm>
          <a:off x="863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47244</xdr:rowOff>
    </xdr:from>
    <xdr:to>
      <xdr:col>24</xdr:col>
      <xdr:colOff>114300</xdr:colOff>
      <xdr:row>94</xdr:row>
      <xdr:rowOff>148844</xdr:rowOff>
    </xdr:to>
    <xdr:sp macro="" textlink="">
      <xdr:nvSpPr>
        <xdr:cNvPr id="251" name="楕円 250"/>
        <xdr:cNvSpPr/>
      </xdr:nvSpPr>
      <xdr:spPr>
        <a:xfrm>
          <a:off x="4584700" y="1616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70121</xdr:rowOff>
    </xdr:from>
    <xdr:ext cx="534377" cy="259045"/>
    <xdr:sp macro="" textlink="">
      <xdr:nvSpPr>
        <xdr:cNvPr id="252" name="扶助費該当値テキスト"/>
        <xdr:cNvSpPr txBox="1"/>
      </xdr:nvSpPr>
      <xdr:spPr>
        <a:xfrm>
          <a:off x="4686300" y="1601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15545</xdr:rowOff>
    </xdr:from>
    <xdr:to>
      <xdr:col>20</xdr:col>
      <xdr:colOff>38100</xdr:colOff>
      <xdr:row>94</xdr:row>
      <xdr:rowOff>117145</xdr:rowOff>
    </xdr:to>
    <xdr:sp macro="" textlink="">
      <xdr:nvSpPr>
        <xdr:cNvPr id="253" name="楕円 252"/>
        <xdr:cNvSpPr/>
      </xdr:nvSpPr>
      <xdr:spPr>
        <a:xfrm>
          <a:off x="3746500" y="1613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133672</xdr:rowOff>
    </xdr:from>
    <xdr:ext cx="534377" cy="259045"/>
    <xdr:sp macro="" textlink="">
      <xdr:nvSpPr>
        <xdr:cNvPr id="254" name="テキスト ボックス 253"/>
        <xdr:cNvSpPr txBox="1"/>
      </xdr:nvSpPr>
      <xdr:spPr>
        <a:xfrm>
          <a:off x="3530111" y="1590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46901</xdr:rowOff>
    </xdr:from>
    <xdr:to>
      <xdr:col>15</xdr:col>
      <xdr:colOff>101600</xdr:colOff>
      <xdr:row>94</xdr:row>
      <xdr:rowOff>148501</xdr:rowOff>
    </xdr:to>
    <xdr:sp macro="" textlink="">
      <xdr:nvSpPr>
        <xdr:cNvPr id="255" name="楕円 254"/>
        <xdr:cNvSpPr/>
      </xdr:nvSpPr>
      <xdr:spPr>
        <a:xfrm>
          <a:off x="2857500" y="1616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165028</xdr:rowOff>
    </xdr:from>
    <xdr:ext cx="534377" cy="259045"/>
    <xdr:sp macro="" textlink="">
      <xdr:nvSpPr>
        <xdr:cNvPr id="256" name="テキスト ボックス 255"/>
        <xdr:cNvSpPr txBox="1"/>
      </xdr:nvSpPr>
      <xdr:spPr>
        <a:xfrm>
          <a:off x="2641111" y="1593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76797</xdr:rowOff>
    </xdr:from>
    <xdr:to>
      <xdr:col>10</xdr:col>
      <xdr:colOff>165100</xdr:colOff>
      <xdr:row>95</xdr:row>
      <xdr:rowOff>6947</xdr:rowOff>
    </xdr:to>
    <xdr:sp macro="" textlink="">
      <xdr:nvSpPr>
        <xdr:cNvPr id="257" name="楕円 256"/>
        <xdr:cNvSpPr/>
      </xdr:nvSpPr>
      <xdr:spPr>
        <a:xfrm>
          <a:off x="1968500" y="161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23474</xdr:rowOff>
    </xdr:from>
    <xdr:ext cx="534377" cy="259045"/>
    <xdr:sp macro="" textlink="">
      <xdr:nvSpPr>
        <xdr:cNvPr id="258" name="テキスト ボックス 257"/>
        <xdr:cNvSpPr txBox="1"/>
      </xdr:nvSpPr>
      <xdr:spPr>
        <a:xfrm>
          <a:off x="1752111" y="159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118351</xdr:rowOff>
    </xdr:from>
    <xdr:to>
      <xdr:col>6</xdr:col>
      <xdr:colOff>38100</xdr:colOff>
      <xdr:row>95</xdr:row>
      <xdr:rowOff>48501</xdr:rowOff>
    </xdr:to>
    <xdr:sp macro="" textlink="">
      <xdr:nvSpPr>
        <xdr:cNvPr id="259" name="楕円 258"/>
        <xdr:cNvSpPr/>
      </xdr:nvSpPr>
      <xdr:spPr>
        <a:xfrm>
          <a:off x="1079500" y="162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65028</xdr:rowOff>
    </xdr:from>
    <xdr:ext cx="534377" cy="259045"/>
    <xdr:sp macro="" textlink="">
      <xdr:nvSpPr>
        <xdr:cNvPr id="260" name="テキスト ボックス 259"/>
        <xdr:cNvSpPr txBox="1"/>
      </xdr:nvSpPr>
      <xdr:spPr>
        <a:xfrm>
          <a:off x="863111" y="160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84836</xdr:rowOff>
    </xdr:from>
    <xdr:to>
      <xdr:col>55</xdr:col>
      <xdr:colOff>0</xdr:colOff>
      <xdr:row>37</xdr:row>
      <xdr:rowOff>91172</xdr:rowOff>
    </xdr:to>
    <xdr:cxnSp macro="">
      <xdr:nvCxnSpPr>
        <xdr:cNvPr id="291" name="直線コネクタ 290"/>
        <xdr:cNvCxnSpPr/>
      </xdr:nvCxnSpPr>
      <xdr:spPr>
        <a:xfrm>
          <a:off x="9639300" y="6428486"/>
          <a:ext cx="8382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84836</xdr:rowOff>
    </xdr:from>
    <xdr:to>
      <xdr:col>50</xdr:col>
      <xdr:colOff>114300</xdr:colOff>
      <xdr:row>37</xdr:row>
      <xdr:rowOff>134889</xdr:rowOff>
    </xdr:to>
    <xdr:cxnSp macro="">
      <xdr:nvCxnSpPr>
        <xdr:cNvPr id="294" name="直線コネクタ 293"/>
        <xdr:cNvCxnSpPr/>
      </xdr:nvCxnSpPr>
      <xdr:spPr>
        <a:xfrm flipV="1">
          <a:off x="8750300" y="6428486"/>
          <a:ext cx="889000" cy="5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134889</xdr:rowOff>
    </xdr:from>
    <xdr:to>
      <xdr:col>45</xdr:col>
      <xdr:colOff>177800</xdr:colOff>
      <xdr:row>37</xdr:row>
      <xdr:rowOff>135542</xdr:rowOff>
    </xdr:to>
    <xdr:cxnSp macro="">
      <xdr:nvCxnSpPr>
        <xdr:cNvPr id="297" name="直線コネクタ 296"/>
        <xdr:cNvCxnSpPr/>
      </xdr:nvCxnSpPr>
      <xdr:spPr>
        <a:xfrm flipV="1">
          <a:off x="7861300" y="6478539"/>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112442</xdr:rowOff>
    </xdr:from>
    <xdr:to>
      <xdr:col>41</xdr:col>
      <xdr:colOff>50800</xdr:colOff>
      <xdr:row>37</xdr:row>
      <xdr:rowOff>135542</xdr:rowOff>
    </xdr:to>
    <xdr:cxnSp macro="">
      <xdr:nvCxnSpPr>
        <xdr:cNvPr id="300" name="直線コネクタ 299"/>
        <xdr:cNvCxnSpPr/>
      </xdr:nvCxnSpPr>
      <xdr:spPr>
        <a:xfrm>
          <a:off x="6972300" y="6456092"/>
          <a:ext cx="889000" cy="2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157524</xdr:rowOff>
    </xdr:from>
    <xdr:to>
      <xdr:col>41</xdr:col>
      <xdr:colOff>101600</xdr:colOff>
      <xdr:row>37</xdr:row>
      <xdr:rowOff>87674</xdr:rowOff>
    </xdr:to>
    <xdr:sp macro="" textlink="">
      <xdr:nvSpPr>
        <xdr:cNvPr id="301" name="フローチャート: 判断 300"/>
        <xdr:cNvSpPr/>
      </xdr:nvSpPr>
      <xdr:spPr>
        <a:xfrm>
          <a:off x="7810500" y="632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104201</xdr:rowOff>
    </xdr:from>
    <xdr:ext cx="534377" cy="259045"/>
    <xdr:sp macro="" textlink="">
      <xdr:nvSpPr>
        <xdr:cNvPr id="302" name="テキスト ボックス 301"/>
        <xdr:cNvSpPr txBox="1"/>
      </xdr:nvSpPr>
      <xdr:spPr>
        <a:xfrm>
          <a:off x="7594111" y="610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40372</xdr:rowOff>
    </xdr:from>
    <xdr:to>
      <xdr:col>55</xdr:col>
      <xdr:colOff>50800</xdr:colOff>
      <xdr:row>37</xdr:row>
      <xdr:rowOff>141972</xdr:rowOff>
    </xdr:to>
    <xdr:sp macro="" textlink="">
      <xdr:nvSpPr>
        <xdr:cNvPr id="310" name="楕円 309"/>
        <xdr:cNvSpPr/>
      </xdr:nvSpPr>
      <xdr:spPr>
        <a:xfrm>
          <a:off x="10426700" y="63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18799</xdr:rowOff>
    </xdr:from>
    <xdr:ext cx="534377" cy="259045"/>
    <xdr:sp macro="" textlink="">
      <xdr:nvSpPr>
        <xdr:cNvPr id="311" name="補助費等該当値テキスト"/>
        <xdr:cNvSpPr txBox="1"/>
      </xdr:nvSpPr>
      <xdr:spPr>
        <a:xfrm>
          <a:off x="10528300" y="636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34036</xdr:rowOff>
    </xdr:from>
    <xdr:to>
      <xdr:col>50</xdr:col>
      <xdr:colOff>165100</xdr:colOff>
      <xdr:row>37</xdr:row>
      <xdr:rowOff>135636</xdr:rowOff>
    </xdr:to>
    <xdr:sp macro="" textlink="">
      <xdr:nvSpPr>
        <xdr:cNvPr id="312" name="楕円 311"/>
        <xdr:cNvSpPr/>
      </xdr:nvSpPr>
      <xdr:spPr>
        <a:xfrm>
          <a:off x="9588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126763</xdr:rowOff>
    </xdr:from>
    <xdr:ext cx="534377" cy="259045"/>
    <xdr:sp macro="" textlink="">
      <xdr:nvSpPr>
        <xdr:cNvPr id="313" name="テキスト ボックス 312"/>
        <xdr:cNvSpPr txBox="1"/>
      </xdr:nvSpPr>
      <xdr:spPr>
        <a:xfrm>
          <a:off x="9372111" y="64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84089</xdr:rowOff>
    </xdr:from>
    <xdr:to>
      <xdr:col>46</xdr:col>
      <xdr:colOff>38100</xdr:colOff>
      <xdr:row>38</xdr:row>
      <xdr:rowOff>14239</xdr:rowOff>
    </xdr:to>
    <xdr:sp macro="" textlink="">
      <xdr:nvSpPr>
        <xdr:cNvPr id="314" name="楕円 313"/>
        <xdr:cNvSpPr/>
      </xdr:nvSpPr>
      <xdr:spPr>
        <a:xfrm>
          <a:off x="8699500" y="642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5366</xdr:rowOff>
    </xdr:from>
    <xdr:ext cx="534377" cy="259045"/>
    <xdr:sp macro="" textlink="">
      <xdr:nvSpPr>
        <xdr:cNvPr id="315" name="テキスト ボックス 314"/>
        <xdr:cNvSpPr txBox="1"/>
      </xdr:nvSpPr>
      <xdr:spPr>
        <a:xfrm>
          <a:off x="8483111" y="652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84742</xdr:rowOff>
    </xdr:from>
    <xdr:to>
      <xdr:col>41</xdr:col>
      <xdr:colOff>101600</xdr:colOff>
      <xdr:row>38</xdr:row>
      <xdr:rowOff>14892</xdr:rowOff>
    </xdr:to>
    <xdr:sp macro="" textlink="">
      <xdr:nvSpPr>
        <xdr:cNvPr id="316" name="楕円 315"/>
        <xdr:cNvSpPr/>
      </xdr:nvSpPr>
      <xdr:spPr>
        <a:xfrm>
          <a:off x="7810500" y="64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6018</xdr:rowOff>
    </xdr:from>
    <xdr:ext cx="534377" cy="259045"/>
    <xdr:sp macro="" textlink="">
      <xdr:nvSpPr>
        <xdr:cNvPr id="317" name="テキスト ボックス 316"/>
        <xdr:cNvSpPr txBox="1"/>
      </xdr:nvSpPr>
      <xdr:spPr>
        <a:xfrm>
          <a:off x="7594111" y="65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61642</xdr:rowOff>
    </xdr:from>
    <xdr:to>
      <xdr:col>36</xdr:col>
      <xdr:colOff>165100</xdr:colOff>
      <xdr:row>37</xdr:row>
      <xdr:rowOff>163243</xdr:rowOff>
    </xdr:to>
    <xdr:sp macro="" textlink="">
      <xdr:nvSpPr>
        <xdr:cNvPr id="318" name="楕円 317"/>
        <xdr:cNvSpPr/>
      </xdr:nvSpPr>
      <xdr:spPr>
        <a:xfrm>
          <a:off x="6921500" y="64052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154369</xdr:rowOff>
    </xdr:from>
    <xdr:ext cx="534377" cy="259045"/>
    <xdr:sp macro="" textlink="">
      <xdr:nvSpPr>
        <xdr:cNvPr id="319" name="テキスト ボックス 318"/>
        <xdr:cNvSpPr txBox="1"/>
      </xdr:nvSpPr>
      <xdr:spPr>
        <a:xfrm>
          <a:off x="6705111" y="64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2442</xdr:rowOff>
    </xdr:from>
    <xdr:to>
      <xdr:col>55</xdr:col>
      <xdr:colOff>0</xdr:colOff>
      <xdr:row>58</xdr:row>
      <xdr:rowOff>38437</xdr:rowOff>
    </xdr:to>
    <xdr:cxnSp macro="">
      <xdr:nvCxnSpPr>
        <xdr:cNvPr id="346" name="直線コネクタ 345"/>
        <xdr:cNvCxnSpPr/>
      </xdr:nvCxnSpPr>
      <xdr:spPr>
        <a:xfrm flipV="1">
          <a:off x="9639300" y="9946542"/>
          <a:ext cx="838200" cy="3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38437</xdr:rowOff>
    </xdr:from>
    <xdr:to>
      <xdr:col>50</xdr:col>
      <xdr:colOff>114300</xdr:colOff>
      <xdr:row>58</xdr:row>
      <xdr:rowOff>39312</xdr:rowOff>
    </xdr:to>
    <xdr:cxnSp macro="">
      <xdr:nvCxnSpPr>
        <xdr:cNvPr id="349" name="直線コネクタ 348"/>
        <xdr:cNvCxnSpPr/>
      </xdr:nvCxnSpPr>
      <xdr:spPr>
        <a:xfrm flipV="1">
          <a:off x="8750300" y="9982537"/>
          <a:ext cx="889000" cy="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17646</xdr:rowOff>
    </xdr:from>
    <xdr:to>
      <xdr:col>45</xdr:col>
      <xdr:colOff>177800</xdr:colOff>
      <xdr:row>58</xdr:row>
      <xdr:rowOff>39312</xdr:rowOff>
    </xdr:to>
    <xdr:cxnSp macro="">
      <xdr:nvCxnSpPr>
        <xdr:cNvPr id="352" name="直線コネクタ 351"/>
        <xdr:cNvCxnSpPr/>
      </xdr:nvCxnSpPr>
      <xdr:spPr>
        <a:xfrm>
          <a:off x="7861300" y="9961746"/>
          <a:ext cx="889000" cy="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17646</xdr:rowOff>
    </xdr:from>
    <xdr:to>
      <xdr:col>41</xdr:col>
      <xdr:colOff>50800</xdr:colOff>
      <xdr:row>58</xdr:row>
      <xdr:rowOff>67615</xdr:rowOff>
    </xdr:to>
    <xdr:cxnSp macro="">
      <xdr:nvCxnSpPr>
        <xdr:cNvPr id="355" name="直線コネクタ 354"/>
        <xdr:cNvCxnSpPr/>
      </xdr:nvCxnSpPr>
      <xdr:spPr>
        <a:xfrm flipV="1">
          <a:off x="6972300" y="9961746"/>
          <a:ext cx="889000" cy="4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152273</xdr:rowOff>
    </xdr:from>
    <xdr:to>
      <xdr:col>41</xdr:col>
      <xdr:colOff>101600</xdr:colOff>
      <xdr:row>58</xdr:row>
      <xdr:rowOff>82423</xdr:rowOff>
    </xdr:to>
    <xdr:sp macro="" textlink="">
      <xdr:nvSpPr>
        <xdr:cNvPr id="356" name="フローチャート: 判断 355"/>
        <xdr:cNvSpPr/>
      </xdr:nvSpPr>
      <xdr:spPr>
        <a:xfrm>
          <a:off x="7810500" y="992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73550</xdr:rowOff>
    </xdr:from>
    <xdr:ext cx="534377" cy="259045"/>
    <xdr:sp macro="" textlink="">
      <xdr:nvSpPr>
        <xdr:cNvPr id="357" name="テキスト ボックス 356"/>
        <xdr:cNvSpPr txBox="1"/>
      </xdr:nvSpPr>
      <xdr:spPr>
        <a:xfrm>
          <a:off x="7594111" y="100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123092</xdr:rowOff>
    </xdr:from>
    <xdr:to>
      <xdr:col>55</xdr:col>
      <xdr:colOff>50800</xdr:colOff>
      <xdr:row>58</xdr:row>
      <xdr:rowOff>53242</xdr:rowOff>
    </xdr:to>
    <xdr:sp macro="" textlink="">
      <xdr:nvSpPr>
        <xdr:cNvPr id="365" name="楕円 364"/>
        <xdr:cNvSpPr/>
      </xdr:nvSpPr>
      <xdr:spPr>
        <a:xfrm>
          <a:off x="10426700" y="989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82469</xdr:rowOff>
    </xdr:from>
    <xdr:ext cx="534377" cy="259045"/>
    <xdr:sp macro="" textlink="">
      <xdr:nvSpPr>
        <xdr:cNvPr id="366" name="普通建設事業費該当値テキスト"/>
        <xdr:cNvSpPr txBox="1"/>
      </xdr:nvSpPr>
      <xdr:spPr>
        <a:xfrm>
          <a:off x="10528300" y="968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159087</xdr:rowOff>
    </xdr:from>
    <xdr:to>
      <xdr:col>50</xdr:col>
      <xdr:colOff>165100</xdr:colOff>
      <xdr:row>58</xdr:row>
      <xdr:rowOff>89237</xdr:rowOff>
    </xdr:to>
    <xdr:sp macro="" textlink="">
      <xdr:nvSpPr>
        <xdr:cNvPr id="367" name="楕円 366"/>
        <xdr:cNvSpPr/>
      </xdr:nvSpPr>
      <xdr:spPr>
        <a:xfrm>
          <a:off x="9588500" y="99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80364</xdr:rowOff>
    </xdr:from>
    <xdr:ext cx="534377" cy="259045"/>
    <xdr:sp macro="" textlink="">
      <xdr:nvSpPr>
        <xdr:cNvPr id="368" name="テキスト ボックス 367"/>
        <xdr:cNvSpPr txBox="1"/>
      </xdr:nvSpPr>
      <xdr:spPr>
        <a:xfrm>
          <a:off x="9372111" y="100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159962</xdr:rowOff>
    </xdr:from>
    <xdr:to>
      <xdr:col>46</xdr:col>
      <xdr:colOff>38100</xdr:colOff>
      <xdr:row>58</xdr:row>
      <xdr:rowOff>90112</xdr:rowOff>
    </xdr:to>
    <xdr:sp macro="" textlink="">
      <xdr:nvSpPr>
        <xdr:cNvPr id="369" name="楕円 368"/>
        <xdr:cNvSpPr/>
      </xdr:nvSpPr>
      <xdr:spPr>
        <a:xfrm>
          <a:off x="8699500" y="993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81239</xdr:rowOff>
    </xdr:from>
    <xdr:ext cx="534377" cy="259045"/>
    <xdr:sp macro="" textlink="">
      <xdr:nvSpPr>
        <xdr:cNvPr id="370" name="テキスト ボックス 369"/>
        <xdr:cNvSpPr txBox="1"/>
      </xdr:nvSpPr>
      <xdr:spPr>
        <a:xfrm>
          <a:off x="8483111" y="1002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138296</xdr:rowOff>
    </xdr:from>
    <xdr:to>
      <xdr:col>41</xdr:col>
      <xdr:colOff>101600</xdr:colOff>
      <xdr:row>58</xdr:row>
      <xdr:rowOff>68446</xdr:rowOff>
    </xdr:to>
    <xdr:sp macro="" textlink="">
      <xdr:nvSpPr>
        <xdr:cNvPr id="371" name="楕円 370"/>
        <xdr:cNvSpPr/>
      </xdr:nvSpPr>
      <xdr:spPr>
        <a:xfrm>
          <a:off x="7810500" y="99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84973</xdr:rowOff>
    </xdr:from>
    <xdr:ext cx="534377" cy="259045"/>
    <xdr:sp macro="" textlink="">
      <xdr:nvSpPr>
        <xdr:cNvPr id="372" name="テキスト ボックス 371"/>
        <xdr:cNvSpPr txBox="1"/>
      </xdr:nvSpPr>
      <xdr:spPr>
        <a:xfrm>
          <a:off x="7594111" y="968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16815</xdr:rowOff>
    </xdr:from>
    <xdr:to>
      <xdr:col>36</xdr:col>
      <xdr:colOff>165100</xdr:colOff>
      <xdr:row>58</xdr:row>
      <xdr:rowOff>118415</xdr:rowOff>
    </xdr:to>
    <xdr:sp macro="" textlink="">
      <xdr:nvSpPr>
        <xdr:cNvPr id="373" name="楕円 372"/>
        <xdr:cNvSpPr/>
      </xdr:nvSpPr>
      <xdr:spPr>
        <a:xfrm>
          <a:off x="6921500" y="99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109542</xdr:rowOff>
    </xdr:from>
    <xdr:ext cx="534377" cy="259045"/>
    <xdr:sp macro="" textlink="">
      <xdr:nvSpPr>
        <xdr:cNvPr id="374" name="テキスト ボックス 373"/>
        <xdr:cNvSpPr txBox="1"/>
      </xdr:nvSpPr>
      <xdr:spPr>
        <a:xfrm>
          <a:off x="6705111" y="1005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86065</xdr:rowOff>
    </xdr:from>
    <xdr:to>
      <xdr:col>55</xdr:col>
      <xdr:colOff>0</xdr:colOff>
      <xdr:row>79</xdr:row>
      <xdr:rowOff>94120</xdr:rowOff>
    </xdr:to>
    <xdr:cxnSp macro="">
      <xdr:nvCxnSpPr>
        <xdr:cNvPr id="405" name="直線コネクタ 404"/>
        <xdr:cNvCxnSpPr/>
      </xdr:nvCxnSpPr>
      <xdr:spPr>
        <a:xfrm flipV="1">
          <a:off x="9639300" y="13630615"/>
          <a:ext cx="8382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90215</xdr:rowOff>
    </xdr:from>
    <xdr:to>
      <xdr:col>50</xdr:col>
      <xdr:colOff>114300</xdr:colOff>
      <xdr:row>79</xdr:row>
      <xdr:rowOff>94120</xdr:rowOff>
    </xdr:to>
    <xdr:cxnSp macro="">
      <xdr:nvCxnSpPr>
        <xdr:cNvPr id="408" name="直線コネクタ 407"/>
        <xdr:cNvCxnSpPr/>
      </xdr:nvCxnSpPr>
      <xdr:spPr>
        <a:xfrm>
          <a:off x="8750300" y="13634765"/>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58417</xdr:rowOff>
    </xdr:from>
    <xdr:to>
      <xdr:col>45</xdr:col>
      <xdr:colOff>177800</xdr:colOff>
      <xdr:row>79</xdr:row>
      <xdr:rowOff>90215</xdr:rowOff>
    </xdr:to>
    <xdr:cxnSp macro="">
      <xdr:nvCxnSpPr>
        <xdr:cNvPr id="411" name="直線コネクタ 410"/>
        <xdr:cNvCxnSpPr/>
      </xdr:nvCxnSpPr>
      <xdr:spPr>
        <a:xfrm>
          <a:off x="7861300" y="13602967"/>
          <a:ext cx="889000" cy="3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58417</xdr:rowOff>
    </xdr:from>
    <xdr:to>
      <xdr:col>41</xdr:col>
      <xdr:colOff>50800</xdr:colOff>
      <xdr:row>79</xdr:row>
      <xdr:rowOff>74918</xdr:rowOff>
    </xdr:to>
    <xdr:cxnSp macro="">
      <xdr:nvCxnSpPr>
        <xdr:cNvPr id="414" name="直線コネクタ 413"/>
        <xdr:cNvCxnSpPr/>
      </xdr:nvCxnSpPr>
      <xdr:spPr>
        <a:xfrm flipV="1">
          <a:off x="6972300" y="13602967"/>
          <a:ext cx="889000" cy="1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155318</xdr:rowOff>
    </xdr:from>
    <xdr:to>
      <xdr:col>41</xdr:col>
      <xdr:colOff>101600</xdr:colOff>
      <xdr:row>79</xdr:row>
      <xdr:rowOff>85468</xdr:rowOff>
    </xdr:to>
    <xdr:sp macro="" textlink="">
      <xdr:nvSpPr>
        <xdr:cNvPr id="415" name="フローチャート: 判断 414"/>
        <xdr:cNvSpPr/>
      </xdr:nvSpPr>
      <xdr:spPr>
        <a:xfrm>
          <a:off x="7810500" y="1352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101995</xdr:rowOff>
    </xdr:from>
    <xdr:ext cx="534377" cy="259045"/>
    <xdr:sp macro="" textlink="">
      <xdr:nvSpPr>
        <xdr:cNvPr id="416" name="テキスト ボックス 415"/>
        <xdr:cNvSpPr txBox="1"/>
      </xdr:nvSpPr>
      <xdr:spPr>
        <a:xfrm>
          <a:off x="7594111" y="1330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35265</xdr:rowOff>
    </xdr:from>
    <xdr:to>
      <xdr:col>55</xdr:col>
      <xdr:colOff>50800</xdr:colOff>
      <xdr:row>79</xdr:row>
      <xdr:rowOff>136865</xdr:rowOff>
    </xdr:to>
    <xdr:sp macro="" textlink="">
      <xdr:nvSpPr>
        <xdr:cNvPr id="424" name="楕円 423"/>
        <xdr:cNvSpPr/>
      </xdr:nvSpPr>
      <xdr:spPr>
        <a:xfrm>
          <a:off x="10426700" y="1357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151724</xdr:rowOff>
    </xdr:from>
    <xdr:ext cx="469744" cy="259045"/>
    <xdr:sp macro="" textlink="">
      <xdr:nvSpPr>
        <xdr:cNvPr id="425" name="普通建設事業費 （ うち新規整備　）該当値テキスト"/>
        <xdr:cNvSpPr txBox="1"/>
      </xdr:nvSpPr>
      <xdr:spPr>
        <a:xfrm>
          <a:off x="10528300" y="1352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43320</xdr:rowOff>
    </xdr:from>
    <xdr:to>
      <xdr:col>50</xdr:col>
      <xdr:colOff>165100</xdr:colOff>
      <xdr:row>79</xdr:row>
      <xdr:rowOff>144920</xdr:rowOff>
    </xdr:to>
    <xdr:sp macro="" textlink="">
      <xdr:nvSpPr>
        <xdr:cNvPr id="426" name="楕円 425"/>
        <xdr:cNvSpPr/>
      </xdr:nvSpPr>
      <xdr:spPr>
        <a:xfrm>
          <a:off x="9588500" y="135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136047</xdr:rowOff>
    </xdr:from>
    <xdr:ext cx="469744" cy="259045"/>
    <xdr:sp macro="" textlink="">
      <xdr:nvSpPr>
        <xdr:cNvPr id="427" name="テキスト ボックス 426"/>
        <xdr:cNvSpPr txBox="1"/>
      </xdr:nvSpPr>
      <xdr:spPr>
        <a:xfrm>
          <a:off x="9404428" y="1368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39415</xdr:rowOff>
    </xdr:from>
    <xdr:to>
      <xdr:col>46</xdr:col>
      <xdr:colOff>38100</xdr:colOff>
      <xdr:row>79</xdr:row>
      <xdr:rowOff>141015</xdr:rowOff>
    </xdr:to>
    <xdr:sp macro="" textlink="">
      <xdr:nvSpPr>
        <xdr:cNvPr id="428" name="楕円 427"/>
        <xdr:cNvSpPr/>
      </xdr:nvSpPr>
      <xdr:spPr>
        <a:xfrm>
          <a:off x="8699500" y="135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132142</xdr:rowOff>
    </xdr:from>
    <xdr:ext cx="469744" cy="259045"/>
    <xdr:sp macro="" textlink="">
      <xdr:nvSpPr>
        <xdr:cNvPr id="429" name="テキスト ボックス 428"/>
        <xdr:cNvSpPr txBox="1"/>
      </xdr:nvSpPr>
      <xdr:spPr>
        <a:xfrm>
          <a:off x="8515428" y="1367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7617</xdr:rowOff>
    </xdr:from>
    <xdr:to>
      <xdr:col>41</xdr:col>
      <xdr:colOff>101600</xdr:colOff>
      <xdr:row>79</xdr:row>
      <xdr:rowOff>109217</xdr:rowOff>
    </xdr:to>
    <xdr:sp macro="" textlink="">
      <xdr:nvSpPr>
        <xdr:cNvPr id="430" name="楕円 429"/>
        <xdr:cNvSpPr/>
      </xdr:nvSpPr>
      <xdr:spPr>
        <a:xfrm>
          <a:off x="7810500" y="1355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100344</xdr:rowOff>
    </xdr:from>
    <xdr:ext cx="534377" cy="259045"/>
    <xdr:sp macro="" textlink="">
      <xdr:nvSpPr>
        <xdr:cNvPr id="431" name="テキスト ボックス 430"/>
        <xdr:cNvSpPr txBox="1"/>
      </xdr:nvSpPr>
      <xdr:spPr>
        <a:xfrm>
          <a:off x="7594111" y="1364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24118</xdr:rowOff>
    </xdr:from>
    <xdr:to>
      <xdr:col>36</xdr:col>
      <xdr:colOff>165100</xdr:colOff>
      <xdr:row>79</xdr:row>
      <xdr:rowOff>125718</xdr:rowOff>
    </xdr:to>
    <xdr:sp macro="" textlink="">
      <xdr:nvSpPr>
        <xdr:cNvPr id="432" name="楕円 431"/>
        <xdr:cNvSpPr/>
      </xdr:nvSpPr>
      <xdr:spPr>
        <a:xfrm>
          <a:off x="6921500" y="135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116845</xdr:rowOff>
    </xdr:from>
    <xdr:ext cx="469744" cy="259045"/>
    <xdr:sp macro="" textlink="">
      <xdr:nvSpPr>
        <xdr:cNvPr id="433" name="テキスト ボックス 432"/>
        <xdr:cNvSpPr txBox="1"/>
      </xdr:nvSpPr>
      <xdr:spPr>
        <a:xfrm>
          <a:off x="6737428" y="1366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99302</xdr:rowOff>
    </xdr:from>
    <xdr:to>
      <xdr:col>55</xdr:col>
      <xdr:colOff>0</xdr:colOff>
      <xdr:row>96</xdr:row>
      <xdr:rowOff>165173</xdr:rowOff>
    </xdr:to>
    <xdr:cxnSp macro="">
      <xdr:nvCxnSpPr>
        <xdr:cNvPr id="464" name="直線コネクタ 463"/>
        <xdr:cNvCxnSpPr/>
      </xdr:nvCxnSpPr>
      <xdr:spPr>
        <a:xfrm flipV="1">
          <a:off x="9639300" y="16387052"/>
          <a:ext cx="838200" cy="2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141562</xdr:rowOff>
    </xdr:from>
    <xdr:to>
      <xdr:col>50</xdr:col>
      <xdr:colOff>114300</xdr:colOff>
      <xdr:row>96</xdr:row>
      <xdr:rowOff>165173</xdr:rowOff>
    </xdr:to>
    <xdr:cxnSp macro="">
      <xdr:nvCxnSpPr>
        <xdr:cNvPr id="467" name="直線コネクタ 466"/>
        <xdr:cNvCxnSpPr/>
      </xdr:nvCxnSpPr>
      <xdr:spPr>
        <a:xfrm>
          <a:off x="8750300" y="16600762"/>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141562</xdr:rowOff>
    </xdr:from>
    <xdr:to>
      <xdr:col>45</xdr:col>
      <xdr:colOff>177800</xdr:colOff>
      <xdr:row>96</xdr:row>
      <xdr:rowOff>160601</xdr:rowOff>
    </xdr:to>
    <xdr:cxnSp macro="">
      <xdr:nvCxnSpPr>
        <xdr:cNvPr id="470" name="直線コネクタ 469"/>
        <xdr:cNvCxnSpPr/>
      </xdr:nvCxnSpPr>
      <xdr:spPr>
        <a:xfrm flipV="1">
          <a:off x="7861300" y="16600762"/>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160601</xdr:rowOff>
    </xdr:from>
    <xdr:to>
      <xdr:col>41</xdr:col>
      <xdr:colOff>50800</xdr:colOff>
      <xdr:row>98</xdr:row>
      <xdr:rowOff>28699</xdr:rowOff>
    </xdr:to>
    <xdr:cxnSp macro="">
      <xdr:nvCxnSpPr>
        <xdr:cNvPr id="473" name="直線コネクタ 472"/>
        <xdr:cNvCxnSpPr/>
      </xdr:nvCxnSpPr>
      <xdr:spPr>
        <a:xfrm flipV="1">
          <a:off x="6972300" y="16619801"/>
          <a:ext cx="889000" cy="2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4" name="フローチャート: 判断 473"/>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75" name="テキスト ボックス 474"/>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48502</xdr:rowOff>
    </xdr:from>
    <xdr:to>
      <xdr:col>55</xdr:col>
      <xdr:colOff>50800</xdr:colOff>
      <xdr:row>95</xdr:row>
      <xdr:rowOff>150102</xdr:rowOff>
    </xdr:to>
    <xdr:sp macro="" textlink="">
      <xdr:nvSpPr>
        <xdr:cNvPr id="483" name="楕円 482"/>
        <xdr:cNvSpPr/>
      </xdr:nvSpPr>
      <xdr:spPr>
        <a:xfrm>
          <a:off x="10426700" y="163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71379</xdr:rowOff>
    </xdr:from>
    <xdr:ext cx="534377" cy="259045"/>
    <xdr:sp macro="" textlink="">
      <xdr:nvSpPr>
        <xdr:cNvPr id="484" name="普通建設事業費 （ うち更新整備　）該当値テキスト"/>
        <xdr:cNvSpPr txBox="1"/>
      </xdr:nvSpPr>
      <xdr:spPr>
        <a:xfrm>
          <a:off x="10528300" y="1618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114373</xdr:rowOff>
    </xdr:from>
    <xdr:to>
      <xdr:col>50</xdr:col>
      <xdr:colOff>165100</xdr:colOff>
      <xdr:row>97</xdr:row>
      <xdr:rowOff>44523</xdr:rowOff>
    </xdr:to>
    <xdr:sp macro="" textlink="">
      <xdr:nvSpPr>
        <xdr:cNvPr id="485" name="楕円 484"/>
        <xdr:cNvSpPr/>
      </xdr:nvSpPr>
      <xdr:spPr>
        <a:xfrm>
          <a:off x="9588500" y="165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35650</xdr:rowOff>
    </xdr:from>
    <xdr:ext cx="534377" cy="259045"/>
    <xdr:sp macro="" textlink="">
      <xdr:nvSpPr>
        <xdr:cNvPr id="486" name="テキスト ボックス 485"/>
        <xdr:cNvSpPr txBox="1"/>
      </xdr:nvSpPr>
      <xdr:spPr>
        <a:xfrm>
          <a:off x="9372111" y="166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90762</xdr:rowOff>
    </xdr:from>
    <xdr:to>
      <xdr:col>46</xdr:col>
      <xdr:colOff>38100</xdr:colOff>
      <xdr:row>97</xdr:row>
      <xdr:rowOff>20912</xdr:rowOff>
    </xdr:to>
    <xdr:sp macro="" textlink="">
      <xdr:nvSpPr>
        <xdr:cNvPr id="487" name="楕円 486"/>
        <xdr:cNvSpPr/>
      </xdr:nvSpPr>
      <xdr:spPr>
        <a:xfrm>
          <a:off x="8699500" y="165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37439</xdr:rowOff>
    </xdr:from>
    <xdr:ext cx="534377" cy="259045"/>
    <xdr:sp macro="" textlink="">
      <xdr:nvSpPr>
        <xdr:cNvPr id="488" name="テキスト ボックス 487"/>
        <xdr:cNvSpPr txBox="1"/>
      </xdr:nvSpPr>
      <xdr:spPr>
        <a:xfrm>
          <a:off x="8483111" y="1632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109801</xdr:rowOff>
    </xdr:from>
    <xdr:to>
      <xdr:col>41</xdr:col>
      <xdr:colOff>101600</xdr:colOff>
      <xdr:row>97</xdr:row>
      <xdr:rowOff>39951</xdr:rowOff>
    </xdr:to>
    <xdr:sp macro="" textlink="">
      <xdr:nvSpPr>
        <xdr:cNvPr id="489" name="楕円 488"/>
        <xdr:cNvSpPr/>
      </xdr:nvSpPr>
      <xdr:spPr>
        <a:xfrm>
          <a:off x="7810500" y="1656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56478</xdr:rowOff>
    </xdr:from>
    <xdr:ext cx="534377" cy="259045"/>
    <xdr:sp macro="" textlink="">
      <xdr:nvSpPr>
        <xdr:cNvPr id="490" name="テキスト ボックス 489"/>
        <xdr:cNvSpPr txBox="1"/>
      </xdr:nvSpPr>
      <xdr:spPr>
        <a:xfrm>
          <a:off x="7594111" y="163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149349</xdr:rowOff>
    </xdr:from>
    <xdr:to>
      <xdr:col>36</xdr:col>
      <xdr:colOff>165100</xdr:colOff>
      <xdr:row>98</xdr:row>
      <xdr:rowOff>79499</xdr:rowOff>
    </xdr:to>
    <xdr:sp macro="" textlink="">
      <xdr:nvSpPr>
        <xdr:cNvPr id="491" name="楕円 490"/>
        <xdr:cNvSpPr/>
      </xdr:nvSpPr>
      <xdr:spPr>
        <a:xfrm>
          <a:off x="6921500" y="167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70626</xdr:rowOff>
    </xdr:from>
    <xdr:ext cx="534377" cy="259045"/>
    <xdr:sp macro="" textlink="">
      <xdr:nvSpPr>
        <xdr:cNvPr id="492" name="テキスト ボックス 491"/>
        <xdr:cNvSpPr txBox="1"/>
      </xdr:nvSpPr>
      <xdr:spPr>
        <a:xfrm>
          <a:off x="6705111" y="1687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21044</xdr:rowOff>
    </xdr:from>
    <xdr:to>
      <xdr:col>85</xdr:col>
      <xdr:colOff>127000</xdr:colOff>
      <xdr:row>39</xdr:row>
      <xdr:rowOff>34937</xdr:rowOff>
    </xdr:to>
    <xdr:cxnSp macro="">
      <xdr:nvCxnSpPr>
        <xdr:cNvPr id="521" name="直線コネクタ 520"/>
        <xdr:cNvCxnSpPr/>
      </xdr:nvCxnSpPr>
      <xdr:spPr>
        <a:xfrm flipV="1">
          <a:off x="15481300" y="6707594"/>
          <a:ext cx="838200" cy="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34937</xdr:rowOff>
    </xdr:from>
    <xdr:to>
      <xdr:col>81</xdr:col>
      <xdr:colOff>50800</xdr:colOff>
      <xdr:row>39</xdr:row>
      <xdr:rowOff>44285</xdr:rowOff>
    </xdr:to>
    <xdr:cxnSp macro="">
      <xdr:nvCxnSpPr>
        <xdr:cNvPr id="524" name="直線コネクタ 523"/>
        <xdr:cNvCxnSpPr/>
      </xdr:nvCxnSpPr>
      <xdr:spPr>
        <a:xfrm flipV="1">
          <a:off x="14592300" y="6721487"/>
          <a:ext cx="889000" cy="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38379</xdr:rowOff>
    </xdr:from>
    <xdr:to>
      <xdr:col>76</xdr:col>
      <xdr:colOff>114300</xdr:colOff>
      <xdr:row>39</xdr:row>
      <xdr:rowOff>44285</xdr:rowOff>
    </xdr:to>
    <xdr:cxnSp macro="">
      <xdr:nvCxnSpPr>
        <xdr:cNvPr id="527" name="直線コネクタ 526"/>
        <xdr:cNvCxnSpPr/>
      </xdr:nvCxnSpPr>
      <xdr:spPr>
        <a:xfrm>
          <a:off x="13703300" y="6724929"/>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38379</xdr:rowOff>
    </xdr:from>
    <xdr:to>
      <xdr:col>71</xdr:col>
      <xdr:colOff>177800</xdr:colOff>
      <xdr:row>39</xdr:row>
      <xdr:rowOff>44450</xdr:rowOff>
    </xdr:to>
    <xdr:cxnSp macro="">
      <xdr:nvCxnSpPr>
        <xdr:cNvPr id="530" name="直線コネクタ 529"/>
        <xdr:cNvCxnSpPr/>
      </xdr:nvCxnSpPr>
      <xdr:spPr>
        <a:xfrm flipV="1">
          <a:off x="12814300" y="6724929"/>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159576</xdr:rowOff>
    </xdr:from>
    <xdr:to>
      <xdr:col>72</xdr:col>
      <xdr:colOff>38100</xdr:colOff>
      <xdr:row>39</xdr:row>
      <xdr:rowOff>89726</xdr:rowOff>
    </xdr:to>
    <xdr:sp macro="" textlink="">
      <xdr:nvSpPr>
        <xdr:cNvPr id="531" name="フローチャート: 判断 530"/>
        <xdr:cNvSpPr/>
      </xdr:nvSpPr>
      <xdr:spPr>
        <a:xfrm>
          <a:off x="13652500" y="667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80853</xdr:rowOff>
    </xdr:from>
    <xdr:ext cx="378565" cy="259045"/>
    <xdr:sp macro="" textlink="">
      <xdr:nvSpPr>
        <xdr:cNvPr id="532" name="テキスト ボックス 531"/>
        <xdr:cNvSpPr txBox="1"/>
      </xdr:nvSpPr>
      <xdr:spPr>
        <a:xfrm>
          <a:off x="13514017" y="676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141694</xdr:rowOff>
    </xdr:from>
    <xdr:to>
      <xdr:col>85</xdr:col>
      <xdr:colOff>177800</xdr:colOff>
      <xdr:row>39</xdr:row>
      <xdr:rowOff>71844</xdr:rowOff>
    </xdr:to>
    <xdr:sp macro="" textlink="">
      <xdr:nvSpPr>
        <xdr:cNvPr id="540" name="楕円 539"/>
        <xdr:cNvSpPr/>
      </xdr:nvSpPr>
      <xdr:spPr>
        <a:xfrm>
          <a:off x="16268700" y="66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469744" cy="259045"/>
    <xdr:sp macro="" textlink="">
      <xdr:nvSpPr>
        <xdr:cNvPr id="541" name="災害復旧事業費該当値テキスト"/>
        <xdr:cNvSpPr txBox="1"/>
      </xdr:nvSpPr>
      <xdr:spPr>
        <a:xfrm>
          <a:off x="16370300" y="66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155587</xdr:rowOff>
    </xdr:from>
    <xdr:to>
      <xdr:col>81</xdr:col>
      <xdr:colOff>101600</xdr:colOff>
      <xdr:row>39</xdr:row>
      <xdr:rowOff>85737</xdr:rowOff>
    </xdr:to>
    <xdr:sp macro="" textlink="">
      <xdr:nvSpPr>
        <xdr:cNvPr id="542" name="楕円 541"/>
        <xdr:cNvSpPr/>
      </xdr:nvSpPr>
      <xdr:spPr>
        <a:xfrm>
          <a:off x="15430500" y="667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76864</xdr:rowOff>
    </xdr:from>
    <xdr:ext cx="378565" cy="259045"/>
    <xdr:sp macro="" textlink="">
      <xdr:nvSpPr>
        <xdr:cNvPr id="543" name="テキスト ボックス 542"/>
        <xdr:cNvSpPr txBox="1"/>
      </xdr:nvSpPr>
      <xdr:spPr>
        <a:xfrm>
          <a:off x="15292017" y="676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164935</xdr:rowOff>
    </xdr:from>
    <xdr:to>
      <xdr:col>76</xdr:col>
      <xdr:colOff>165100</xdr:colOff>
      <xdr:row>39</xdr:row>
      <xdr:rowOff>95085</xdr:rowOff>
    </xdr:to>
    <xdr:sp macro="" textlink="">
      <xdr:nvSpPr>
        <xdr:cNvPr id="544" name="楕円 543"/>
        <xdr:cNvSpPr/>
      </xdr:nvSpPr>
      <xdr:spPr>
        <a:xfrm>
          <a:off x="14541500" y="66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86212</xdr:rowOff>
    </xdr:from>
    <xdr:ext cx="313932" cy="259045"/>
    <xdr:sp macro="" textlink="">
      <xdr:nvSpPr>
        <xdr:cNvPr id="545" name="テキスト ボックス 544"/>
        <xdr:cNvSpPr txBox="1"/>
      </xdr:nvSpPr>
      <xdr:spPr>
        <a:xfrm>
          <a:off x="14435333" y="67727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159029</xdr:rowOff>
    </xdr:from>
    <xdr:to>
      <xdr:col>72</xdr:col>
      <xdr:colOff>38100</xdr:colOff>
      <xdr:row>39</xdr:row>
      <xdr:rowOff>89179</xdr:rowOff>
    </xdr:to>
    <xdr:sp macro="" textlink="">
      <xdr:nvSpPr>
        <xdr:cNvPr id="546" name="楕円 545"/>
        <xdr:cNvSpPr/>
      </xdr:nvSpPr>
      <xdr:spPr>
        <a:xfrm>
          <a:off x="13652500" y="66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105706</xdr:rowOff>
    </xdr:from>
    <xdr:ext cx="378565" cy="259045"/>
    <xdr:sp macro="" textlink="">
      <xdr:nvSpPr>
        <xdr:cNvPr id="547" name="テキスト ボックス 546"/>
        <xdr:cNvSpPr txBox="1"/>
      </xdr:nvSpPr>
      <xdr:spPr>
        <a:xfrm>
          <a:off x="13514017" y="6449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115436</xdr:rowOff>
    </xdr:from>
    <xdr:to>
      <xdr:col>85</xdr:col>
      <xdr:colOff>127000</xdr:colOff>
      <xdr:row>75</xdr:row>
      <xdr:rowOff>139569</xdr:rowOff>
    </xdr:to>
    <xdr:cxnSp macro="">
      <xdr:nvCxnSpPr>
        <xdr:cNvPr id="629" name="直線コネクタ 628"/>
        <xdr:cNvCxnSpPr/>
      </xdr:nvCxnSpPr>
      <xdr:spPr>
        <a:xfrm>
          <a:off x="15481300" y="12974186"/>
          <a:ext cx="838200" cy="2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110145</xdr:rowOff>
    </xdr:from>
    <xdr:to>
      <xdr:col>81</xdr:col>
      <xdr:colOff>50800</xdr:colOff>
      <xdr:row>75</xdr:row>
      <xdr:rowOff>115436</xdr:rowOff>
    </xdr:to>
    <xdr:cxnSp macro="">
      <xdr:nvCxnSpPr>
        <xdr:cNvPr id="632" name="直線コネクタ 631"/>
        <xdr:cNvCxnSpPr/>
      </xdr:nvCxnSpPr>
      <xdr:spPr>
        <a:xfrm>
          <a:off x="14592300" y="12968895"/>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100724</xdr:rowOff>
    </xdr:from>
    <xdr:to>
      <xdr:col>76</xdr:col>
      <xdr:colOff>114300</xdr:colOff>
      <xdr:row>75</xdr:row>
      <xdr:rowOff>110145</xdr:rowOff>
    </xdr:to>
    <xdr:cxnSp macro="">
      <xdr:nvCxnSpPr>
        <xdr:cNvPr id="635" name="直線コネクタ 634"/>
        <xdr:cNvCxnSpPr/>
      </xdr:nvCxnSpPr>
      <xdr:spPr>
        <a:xfrm>
          <a:off x="13703300" y="12959474"/>
          <a:ext cx="8890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63021</xdr:rowOff>
    </xdr:from>
    <xdr:to>
      <xdr:col>71</xdr:col>
      <xdr:colOff>177800</xdr:colOff>
      <xdr:row>75</xdr:row>
      <xdr:rowOff>100724</xdr:rowOff>
    </xdr:to>
    <xdr:cxnSp macro="">
      <xdr:nvCxnSpPr>
        <xdr:cNvPr id="638" name="直線コネクタ 637"/>
        <xdr:cNvCxnSpPr/>
      </xdr:nvCxnSpPr>
      <xdr:spPr>
        <a:xfrm>
          <a:off x="12814300" y="12921771"/>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162590</xdr:rowOff>
    </xdr:from>
    <xdr:to>
      <xdr:col>72</xdr:col>
      <xdr:colOff>38100</xdr:colOff>
      <xdr:row>76</xdr:row>
      <xdr:rowOff>92740</xdr:rowOff>
    </xdr:to>
    <xdr:sp macro="" textlink="">
      <xdr:nvSpPr>
        <xdr:cNvPr id="639" name="フローチャート: 判断 638"/>
        <xdr:cNvSpPr/>
      </xdr:nvSpPr>
      <xdr:spPr>
        <a:xfrm>
          <a:off x="136525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83867</xdr:rowOff>
    </xdr:from>
    <xdr:ext cx="534377" cy="259045"/>
    <xdr:sp macro="" textlink="">
      <xdr:nvSpPr>
        <xdr:cNvPr id="640" name="テキスト ボックス 639"/>
        <xdr:cNvSpPr txBox="1"/>
      </xdr:nvSpPr>
      <xdr:spPr>
        <a:xfrm>
          <a:off x="13436111" y="1311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88769</xdr:rowOff>
    </xdr:from>
    <xdr:to>
      <xdr:col>85</xdr:col>
      <xdr:colOff>177800</xdr:colOff>
      <xdr:row>76</xdr:row>
      <xdr:rowOff>18920</xdr:rowOff>
    </xdr:to>
    <xdr:sp macro="" textlink="">
      <xdr:nvSpPr>
        <xdr:cNvPr id="648" name="楕円 647"/>
        <xdr:cNvSpPr/>
      </xdr:nvSpPr>
      <xdr:spPr>
        <a:xfrm>
          <a:off x="16268700" y="129475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67196</xdr:rowOff>
    </xdr:from>
    <xdr:ext cx="534377" cy="259045"/>
    <xdr:sp macro="" textlink="">
      <xdr:nvSpPr>
        <xdr:cNvPr id="649" name="公債費該当値テキスト"/>
        <xdr:cNvSpPr txBox="1"/>
      </xdr:nvSpPr>
      <xdr:spPr>
        <a:xfrm>
          <a:off x="16370300" y="129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64636</xdr:rowOff>
    </xdr:from>
    <xdr:to>
      <xdr:col>81</xdr:col>
      <xdr:colOff>101600</xdr:colOff>
      <xdr:row>75</xdr:row>
      <xdr:rowOff>166235</xdr:rowOff>
    </xdr:to>
    <xdr:sp macro="" textlink="">
      <xdr:nvSpPr>
        <xdr:cNvPr id="650" name="楕円 649"/>
        <xdr:cNvSpPr/>
      </xdr:nvSpPr>
      <xdr:spPr>
        <a:xfrm>
          <a:off x="15430500" y="12923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11313</xdr:rowOff>
    </xdr:from>
    <xdr:ext cx="534377" cy="259045"/>
    <xdr:sp macro="" textlink="">
      <xdr:nvSpPr>
        <xdr:cNvPr id="651" name="テキスト ボックス 650"/>
        <xdr:cNvSpPr txBox="1"/>
      </xdr:nvSpPr>
      <xdr:spPr>
        <a:xfrm>
          <a:off x="15214111" y="126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59345</xdr:rowOff>
    </xdr:from>
    <xdr:to>
      <xdr:col>76</xdr:col>
      <xdr:colOff>165100</xdr:colOff>
      <xdr:row>75</xdr:row>
      <xdr:rowOff>160945</xdr:rowOff>
    </xdr:to>
    <xdr:sp macro="" textlink="">
      <xdr:nvSpPr>
        <xdr:cNvPr id="652" name="楕円 651"/>
        <xdr:cNvSpPr/>
      </xdr:nvSpPr>
      <xdr:spPr>
        <a:xfrm>
          <a:off x="14541500" y="129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6022</xdr:rowOff>
    </xdr:from>
    <xdr:ext cx="534377" cy="259045"/>
    <xdr:sp macro="" textlink="">
      <xdr:nvSpPr>
        <xdr:cNvPr id="653" name="テキスト ボックス 652"/>
        <xdr:cNvSpPr txBox="1"/>
      </xdr:nvSpPr>
      <xdr:spPr>
        <a:xfrm>
          <a:off x="14325111" y="1269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49924</xdr:rowOff>
    </xdr:from>
    <xdr:to>
      <xdr:col>72</xdr:col>
      <xdr:colOff>38100</xdr:colOff>
      <xdr:row>75</xdr:row>
      <xdr:rowOff>151524</xdr:rowOff>
    </xdr:to>
    <xdr:sp macro="" textlink="">
      <xdr:nvSpPr>
        <xdr:cNvPr id="654" name="楕円 653"/>
        <xdr:cNvSpPr/>
      </xdr:nvSpPr>
      <xdr:spPr>
        <a:xfrm>
          <a:off x="13652500" y="129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168051</xdr:rowOff>
    </xdr:from>
    <xdr:ext cx="534377" cy="259045"/>
    <xdr:sp macro="" textlink="">
      <xdr:nvSpPr>
        <xdr:cNvPr id="655" name="テキスト ボックス 654"/>
        <xdr:cNvSpPr txBox="1"/>
      </xdr:nvSpPr>
      <xdr:spPr>
        <a:xfrm>
          <a:off x="13436111" y="1268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12221</xdr:rowOff>
    </xdr:from>
    <xdr:to>
      <xdr:col>67</xdr:col>
      <xdr:colOff>101600</xdr:colOff>
      <xdr:row>75</xdr:row>
      <xdr:rowOff>113821</xdr:rowOff>
    </xdr:to>
    <xdr:sp macro="" textlink="">
      <xdr:nvSpPr>
        <xdr:cNvPr id="656" name="楕円 655"/>
        <xdr:cNvSpPr/>
      </xdr:nvSpPr>
      <xdr:spPr>
        <a:xfrm>
          <a:off x="12763500" y="128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104948</xdr:rowOff>
    </xdr:from>
    <xdr:ext cx="534377" cy="259045"/>
    <xdr:sp macro="" textlink="">
      <xdr:nvSpPr>
        <xdr:cNvPr id="657" name="テキスト ボックス 656"/>
        <xdr:cNvSpPr txBox="1"/>
      </xdr:nvSpPr>
      <xdr:spPr>
        <a:xfrm>
          <a:off x="12547111" y="1296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96233</xdr:rowOff>
    </xdr:from>
    <xdr:to>
      <xdr:col>85</xdr:col>
      <xdr:colOff>127000</xdr:colOff>
      <xdr:row>99</xdr:row>
      <xdr:rowOff>54966</xdr:rowOff>
    </xdr:to>
    <xdr:cxnSp macro="">
      <xdr:nvCxnSpPr>
        <xdr:cNvPr id="688" name="直線コネクタ 687"/>
        <xdr:cNvCxnSpPr/>
      </xdr:nvCxnSpPr>
      <xdr:spPr>
        <a:xfrm>
          <a:off x="15481300" y="16898333"/>
          <a:ext cx="838200" cy="13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94405</xdr:rowOff>
    </xdr:from>
    <xdr:to>
      <xdr:col>81</xdr:col>
      <xdr:colOff>50800</xdr:colOff>
      <xdr:row>98</xdr:row>
      <xdr:rowOff>96233</xdr:rowOff>
    </xdr:to>
    <xdr:cxnSp macro="">
      <xdr:nvCxnSpPr>
        <xdr:cNvPr id="691" name="直線コネクタ 690"/>
        <xdr:cNvCxnSpPr/>
      </xdr:nvCxnSpPr>
      <xdr:spPr>
        <a:xfrm>
          <a:off x="14592300" y="1689650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94405</xdr:rowOff>
    </xdr:from>
    <xdr:to>
      <xdr:col>76</xdr:col>
      <xdr:colOff>114300</xdr:colOff>
      <xdr:row>98</xdr:row>
      <xdr:rowOff>135248</xdr:rowOff>
    </xdr:to>
    <xdr:cxnSp macro="">
      <xdr:nvCxnSpPr>
        <xdr:cNvPr id="694" name="直線コネクタ 693"/>
        <xdr:cNvCxnSpPr/>
      </xdr:nvCxnSpPr>
      <xdr:spPr>
        <a:xfrm flipV="1">
          <a:off x="13703300" y="16896505"/>
          <a:ext cx="889000" cy="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151571</xdr:rowOff>
    </xdr:from>
    <xdr:ext cx="534377" cy="259045"/>
    <xdr:sp macro="" textlink="">
      <xdr:nvSpPr>
        <xdr:cNvPr id="696" name="テキスト ボックス 695"/>
        <xdr:cNvSpPr txBox="1"/>
      </xdr:nvSpPr>
      <xdr:spPr>
        <a:xfrm>
          <a:off x="14325111" y="169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106683</xdr:rowOff>
    </xdr:from>
    <xdr:to>
      <xdr:col>71</xdr:col>
      <xdr:colOff>177800</xdr:colOff>
      <xdr:row>98</xdr:row>
      <xdr:rowOff>135248</xdr:rowOff>
    </xdr:to>
    <xdr:cxnSp macro="">
      <xdr:nvCxnSpPr>
        <xdr:cNvPr id="697" name="直線コネクタ 696"/>
        <xdr:cNvCxnSpPr/>
      </xdr:nvCxnSpPr>
      <xdr:spPr>
        <a:xfrm>
          <a:off x="12814300" y="16908783"/>
          <a:ext cx="889000" cy="2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74019</xdr:rowOff>
    </xdr:from>
    <xdr:to>
      <xdr:col>72</xdr:col>
      <xdr:colOff>38100</xdr:colOff>
      <xdr:row>99</xdr:row>
      <xdr:rowOff>4169</xdr:rowOff>
    </xdr:to>
    <xdr:sp macro="" textlink="">
      <xdr:nvSpPr>
        <xdr:cNvPr id="698" name="フローチャート: 判断 697"/>
        <xdr:cNvSpPr/>
      </xdr:nvSpPr>
      <xdr:spPr>
        <a:xfrm>
          <a:off x="13652500" y="1687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20696</xdr:rowOff>
    </xdr:from>
    <xdr:ext cx="534377" cy="259045"/>
    <xdr:sp macro="" textlink="">
      <xdr:nvSpPr>
        <xdr:cNvPr id="699" name="テキスト ボックス 698"/>
        <xdr:cNvSpPr txBox="1"/>
      </xdr:nvSpPr>
      <xdr:spPr>
        <a:xfrm>
          <a:off x="13436111" y="1665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4166</xdr:rowOff>
    </xdr:from>
    <xdr:to>
      <xdr:col>85</xdr:col>
      <xdr:colOff>177800</xdr:colOff>
      <xdr:row>99</xdr:row>
      <xdr:rowOff>105766</xdr:rowOff>
    </xdr:to>
    <xdr:sp macro="" textlink="">
      <xdr:nvSpPr>
        <xdr:cNvPr id="707" name="楕円 706"/>
        <xdr:cNvSpPr/>
      </xdr:nvSpPr>
      <xdr:spPr>
        <a:xfrm>
          <a:off x="16268700" y="1697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90543</xdr:rowOff>
    </xdr:from>
    <xdr:ext cx="469744" cy="259045"/>
    <xdr:sp macro="" textlink="">
      <xdr:nvSpPr>
        <xdr:cNvPr id="708" name="積立金該当値テキスト"/>
        <xdr:cNvSpPr txBox="1"/>
      </xdr:nvSpPr>
      <xdr:spPr>
        <a:xfrm>
          <a:off x="16370300" y="1689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45433</xdr:rowOff>
    </xdr:from>
    <xdr:to>
      <xdr:col>81</xdr:col>
      <xdr:colOff>101600</xdr:colOff>
      <xdr:row>98</xdr:row>
      <xdr:rowOff>147033</xdr:rowOff>
    </xdr:to>
    <xdr:sp macro="" textlink="">
      <xdr:nvSpPr>
        <xdr:cNvPr id="709" name="楕円 708"/>
        <xdr:cNvSpPr/>
      </xdr:nvSpPr>
      <xdr:spPr>
        <a:xfrm>
          <a:off x="15430500" y="1684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163560</xdr:rowOff>
    </xdr:from>
    <xdr:ext cx="534377" cy="259045"/>
    <xdr:sp macro="" textlink="">
      <xdr:nvSpPr>
        <xdr:cNvPr id="710" name="テキスト ボックス 709"/>
        <xdr:cNvSpPr txBox="1"/>
      </xdr:nvSpPr>
      <xdr:spPr>
        <a:xfrm>
          <a:off x="15214111" y="1662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43605</xdr:rowOff>
    </xdr:from>
    <xdr:to>
      <xdr:col>76</xdr:col>
      <xdr:colOff>165100</xdr:colOff>
      <xdr:row>98</xdr:row>
      <xdr:rowOff>145205</xdr:rowOff>
    </xdr:to>
    <xdr:sp macro="" textlink="">
      <xdr:nvSpPr>
        <xdr:cNvPr id="711" name="楕円 710"/>
        <xdr:cNvSpPr/>
      </xdr:nvSpPr>
      <xdr:spPr>
        <a:xfrm>
          <a:off x="14541500" y="168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161732</xdr:rowOff>
    </xdr:from>
    <xdr:ext cx="534377" cy="259045"/>
    <xdr:sp macro="" textlink="">
      <xdr:nvSpPr>
        <xdr:cNvPr id="712" name="テキスト ボックス 711"/>
        <xdr:cNvSpPr txBox="1"/>
      </xdr:nvSpPr>
      <xdr:spPr>
        <a:xfrm>
          <a:off x="14325111" y="1662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84448</xdr:rowOff>
    </xdr:from>
    <xdr:to>
      <xdr:col>72</xdr:col>
      <xdr:colOff>38100</xdr:colOff>
      <xdr:row>99</xdr:row>
      <xdr:rowOff>14598</xdr:rowOff>
    </xdr:to>
    <xdr:sp macro="" textlink="">
      <xdr:nvSpPr>
        <xdr:cNvPr id="713" name="楕円 712"/>
        <xdr:cNvSpPr/>
      </xdr:nvSpPr>
      <xdr:spPr>
        <a:xfrm>
          <a:off x="13652500" y="1688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5725</xdr:rowOff>
    </xdr:from>
    <xdr:ext cx="534377" cy="259045"/>
    <xdr:sp macro="" textlink="">
      <xdr:nvSpPr>
        <xdr:cNvPr id="714" name="テキスト ボックス 713"/>
        <xdr:cNvSpPr txBox="1"/>
      </xdr:nvSpPr>
      <xdr:spPr>
        <a:xfrm>
          <a:off x="13436111" y="169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55883</xdr:rowOff>
    </xdr:from>
    <xdr:to>
      <xdr:col>67</xdr:col>
      <xdr:colOff>101600</xdr:colOff>
      <xdr:row>98</xdr:row>
      <xdr:rowOff>157483</xdr:rowOff>
    </xdr:to>
    <xdr:sp macro="" textlink="">
      <xdr:nvSpPr>
        <xdr:cNvPr id="715" name="楕円 714"/>
        <xdr:cNvSpPr/>
      </xdr:nvSpPr>
      <xdr:spPr>
        <a:xfrm>
          <a:off x="12763500" y="1685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148610</xdr:rowOff>
    </xdr:from>
    <xdr:ext cx="534377" cy="259045"/>
    <xdr:sp macro="" textlink="">
      <xdr:nvSpPr>
        <xdr:cNvPr id="716" name="テキスト ボックス 715"/>
        <xdr:cNvSpPr txBox="1"/>
      </xdr:nvSpPr>
      <xdr:spPr>
        <a:xfrm>
          <a:off x="12547111" y="1695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49992</xdr:rowOff>
    </xdr:from>
    <xdr:to>
      <xdr:col>102</xdr:col>
      <xdr:colOff>165100</xdr:colOff>
      <xdr:row>38</xdr:row>
      <xdr:rowOff>151592</xdr:rowOff>
    </xdr:to>
    <xdr:sp macro="" textlink="">
      <xdr:nvSpPr>
        <xdr:cNvPr id="753" name="フローチャート: 判断 752"/>
        <xdr:cNvSpPr/>
      </xdr:nvSpPr>
      <xdr:spPr>
        <a:xfrm>
          <a:off x="19494500" y="656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168119</xdr:rowOff>
    </xdr:from>
    <xdr:ext cx="378565" cy="259045"/>
    <xdr:sp macro="" textlink="">
      <xdr:nvSpPr>
        <xdr:cNvPr id="754" name="テキスト ボックス 753"/>
        <xdr:cNvSpPr txBox="1"/>
      </xdr:nvSpPr>
      <xdr:spPr>
        <a:xfrm>
          <a:off x="19356017" y="634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115735</xdr:rowOff>
    </xdr:from>
    <xdr:to>
      <xdr:col>116</xdr:col>
      <xdr:colOff>63500</xdr:colOff>
      <xdr:row>58</xdr:row>
      <xdr:rowOff>116763</xdr:rowOff>
    </xdr:to>
    <xdr:cxnSp macro="">
      <xdr:nvCxnSpPr>
        <xdr:cNvPr id="800" name="直線コネクタ 799"/>
        <xdr:cNvCxnSpPr/>
      </xdr:nvCxnSpPr>
      <xdr:spPr>
        <a:xfrm flipV="1">
          <a:off x="21323300" y="10059835"/>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116763</xdr:rowOff>
    </xdr:from>
    <xdr:to>
      <xdr:col>111</xdr:col>
      <xdr:colOff>177800</xdr:colOff>
      <xdr:row>58</xdr:row>
      <xdr:rowOff>117526</xdr:rowOff>
    </xdr:to>
    <xdr:cxnSp macro="">
      <xdr:nvCxnSpPr>
        <xdr:cNvPr id="803" name="直線コネクタ 802"/>
        <xdr:cNvCxnSpPr/>
      </xdr:nvCxnSpPr>
      <xdr:spPr>
        <a:xfrm flipV="1">
          <a:off x="20434300" y="1006086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107962</xdr:rowOff>
    </xdr:from>
    <xdr:to>
      <xdr:col>107</xdr:col>
      <xdr:colOff>50800</xdr:colOff>
      <xdr:row>58</xdr:row>
      <xdr:rowOff>117526</xdr:rowOff>
    </xdr:to>
    <xdr:cxnSp macro="">
      <xdr:nvCxnSpPr>
        <xdr:cNvPr id="806" name="直線コネクタ 805"/>
        <xdr:cNvCxnSpPr/>
      </xdr:nvCxnSpPr>
      <xdr:spPr>
        <a:xfrm>
          <a:off x="19545300" y="10052062"/>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107962</xdr:rowOff>
    </xdr:from>
    <xdr:to>
      <xdr:col>102</xdr:col>
      <xdr:colOff>114300</xdr:colOff>
      <xdr:row>58</xdr:row>
      <xdr:rowOff>108648</xdr:rowOff>
    </xdr:to>
    <xdr:cxnSp macro="">
      <xdr:nvCxnSpPr>
        <xdr:cNvPr id="809" name="直線コネクタ 808"/>
        <xdr:cNvCxnSpPr/>
      </xdr:nvCxnSpPr>
      <xdr:spPr>
        <a:xfrm flipV="1">
          <a:off x="18656300" y="1005206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0" name="フローチャート: 判断 809"/>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159148</xdr:rowOff>
    </xdr:from>
    <xdr:ext cx="469744" cy="259045"/>
    <xdr:sp macro="" textlink="">
      <xdr:nvSpPr>
        <xdr:cNvPr id="811" name="テキスト ボックス 810"/>
        <xdr:cNvSpPr txBox="1"/>
      </xdr:nvSpPr>
      <xdr:spPr>
        <a:xfrm>
          <a:off x="19310428"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64935</xdr:rowOff>
    </xdr:from>
    <xdr:to>
      <xdr:col>116</xdr:col>
      <xdr:colOff>114300</xdr:colOff>
      <xdr:row>58</xdr:row>
      <xdr:rowOff>166535</xdr:rowOff>
    </xdr:to>
    <xdr:sp macro="" textlink="">
      <xdr:nvSpPr>
        <xdr:cNvPr id="819" name="楕円 818"/>
        <xdr:cNvSpPr/>
      </xdr:nvSpPr>
      <xdr:spPr>
        <a:xfrm>
          <a:off x="22110700" y="1000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151312</xdr:rowOff>
    </xdr:from>
    <xdr:ext cx="469744" cy="259045"/>
    <xdr:sp macro="" textlink="">
      <xdr:nvSpPr>
        <xdr:cNvPr id="820" name="貸付金該当値テキスト"/>
        <xdr:cNvSpPr txBox="1"/>
      </xdr:nvSpPr>
      <xdr:spPr>
        <a:xfrm>
          <a:off x="22212300" y="992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65963</xdr:rowOff>
    </xdr:from>
    <xdr:to>
      <xdr:col>112</xdr:col>
      <xdr:colOff>38100</xdr:colOff>
      <xdr:row>58</xdr:row>
      <xdr:rowOff>167563</xdr:rowOff>
    </xdr:to>
    <xdr:sp macro="" textlink="">
      <xdr:nvSpPr>
        <xdr:cNvPr id="821" name="楕円 820"/>
        <xdr:cNvSpPr/>
      </xdr:nvSpPr>
      <xdr:spPr>
        <a:xfrm>
          <a:off x="21272500" y="1001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158690</xdr:rowOff>
    </xdr:from>
    <xdr:ext cx="469744" cy="259045"/>
    <xdr:sp macro="" textlink="">
      <xdr:nvSpPr>
        <xdr:cNvPr id="822" name="テキスト ボックス 821"/>
        <xdr:cNvSpPr txBox="1"/>
      </xdr:nvSpPr>
      <xdr:spPr>
        <a:xfrm>
          <a:off x="21088428" y="1010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66726</xdr:rowOff>
    </xdr:from>
    <xdr:to>
      <xdr:col>107</xdr:col>
      <xdr:colOff>101600</xdr:colOff>
      <xdr:row>58</xdr:row>
      <xdr:rowOff>168326</xdr:rowOff>
    </xdr:to>
    <xdr:sp macro="" textlink="">
      <xdr:nvSpPr>
        <xdr:cNvPr id="823" name="楕円 822"/>
        <xdr:cNvSpPr/>
      </xdr:nvSpPr>
      <xdr:spPr>
        <a:xfrm>
          <a:off x="20383500" y="100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159453</xdr:rowOff>
    </xdr:from>
    <xdr:ext cx="469744" cy="259045"/>
    <xdr:sp macro="" textlink="">
      <xdr:nvSpPr>
        <xdr:cNvPr id="824" name="テキスト ボックス 823"/>
        <xdr:cNvSpPr txBox="1"/>
      </xdr:nvSpPr>
      <xdr:spPr>
        <a:xfrm>
          <a:off x="20199428" y="1010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57162</xdr:rowOff>
    </xdr:from>
    <xdr:to>
      <xdr:col>102</xdr:col>
      <xdr:colOff>165100</xdr:colOff>
      <xdr:row>58</xdr:row>
      <xdr:rowOff>158762</xdr:rowOff>
    </xdr:to>
    <xdr:sp macro="" textlink="">
      <xdr:nvSpPr>
        <xdr:cNvPr id="825" name="楕円 824"/>
        <xdr:cNvSpPr/>
      </xdr:nvSpPr>
      <xdr:spPr>
        <a:xfrm>
          <a:off x="19494500" y="1000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3839</xdr:rowOff>
    </xdr:from>
    <xdr:ext cx="469744" cy="259045"/>
    <xdr:sp macro="" textlink="">
      <xdr:nvSpPr>
        <xdr:cNvPr id="826" name="テキスト ボックス 825"/>
        <xdr:cNvSpPr txBox="1"/>
      </xdr:nvSpPr>
      <xdr:spPr>
        <a:xfrm>
          <a:off x="19310428" y="977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57848</xdr:rowOff>
    </xdr:from>
    <xdr:to>
      <xdr:col>98</xdr:col>
      <xdr:colOff>38100</xdr:colOff>
      <xdr:row>58</xdr:row>
      <xdr:rowOff>159448</xdr:rowOff>
    </xdr:to>
    <xdr:sp macro="" textlink="">
      <xdr:nvSpPr>
        <xdr:cNvPr id="827" name="楕円 826"/>
        <xdr:cNvSpPr/>
      </xdr:nvSpPr>
      <xdr:spPr>
        <a:xfrm>
          <a:off x="18605500" y="100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150575</xdr:rowOff>
    </xdr:from>
    <xdr:ext cx="469744" cy="259045"/>
    <xdr:sp macro="" textlink="">
      <xdr:nvSpPr>
        <xdr:cNvPr id="828" name="テキスト ボックス 827"/>
        <xdr:cNvSpPr txBox="1"/>
      </xdr:nvSpPr>
      <xdr:spPr>
        <a:xfrm>
          <a:off x="18421428" y="1009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82112</xdr:rowOff>
    </xdr:from>
    <xdr:to>
      <xdr:col>116</xdr:col>
      <xdr:colOff>63500</xdr:colOff>
      <xdr:row>75</xdr:row>
      <xdr:rowOff>99828</xdr:rowOff>
    </xdr:to>
    <xdr:cxnSp macro="">
      <xdr:nvCxnSpPr>
        <xdr:cNvPr id="858" name="直線コネクタ 857"/>
        <xdr:cNvCxnSpPr/>
      </xdr:nvCxnSpPr>
      <xdr:spPr>
        <a:xfrm flipV="1">
          <a:off x="21323300" y="12940862"/>
          <a:ext cx="8382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99828</xdr:rowOff>
    </xdr:from>
    <xdr:to>
      <xdr:col>111</xdr:col>
      <xdr:colOff>177800</xdr:colOff>
      <xdr:row>75</xdr:row>
      <xdr:rowOff>121927</xdr:rowOff>
    </xdr:to>
    <xdr:cxnSp macro="">
      <xdr:nvCxnSpPr>
        <xdr:cNvPr id="861" name="直線コネクタ 860"/>
        <xdr:cNvCxnSpPr/>
      </xdr:nvCxnSpPr>
      <xdr:spPr>
        <a:xfrm flipV="1">
          <a:off x="20434300" y="12958578"/>
          <a:ext cx="889000" cy="2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78454</xdr:rowOff>
    </xdr:from>
    <xdr:to>
      <xdr:col>107</xdr:col>
      <xdr:colOff>50800</xdr:colOff>
      <xdr:row>75</xdr:row>
      <xdr:rowOff>121927</xdr:rowOff>
    </xdr:to>
    <xdr:cxnSp macro="">
      <xdr:nvCxnSpPr>
        <xdr:cNvPr id="864" name="直線コネクタ 863"/>
        <xdr:cNvCxnSpPr/>
      </xdr:nvCxnSpPr>
      <xdr:spPr>
        <a:xfrm>
          <a:off x="19545300" y="12937204"/>
          <a:ext cx="889000" cy="4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78454</xdr:rowOff>
    </xdr:from>
    <xdr:to>
      <xdr:col>102</xdr:col>
      <xdr:colOff>114300</xdr:colOff>
      <xdr:row>75</xdr:row>
      <xdr:rowOff>144463</xdr:rowOff>
    </xdr:to>
    <xdr:cxnSp macro="">
      <xdr:nvCxnSpPr>
        <xdr:cNvPr id="867" name="直線コネクタ 866"/>
        <xdr:cNvCxnSpPr/>
      </xdr:nvCxnSpPr>
      <xdr:spPr>
        <a:xfrm flipV="1">
          <a:off x="18656300" y="12937204"/>
          <a:ext cx="889000" cy="6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90824</xdr:rowOff>
    </xdr:from>
    <xdr:to>
      <xdr:col>102</xdr:col>
      <xdr:colOff>165100</xdr:colOff>
      <xdr:row>77</xdr:row>
      <xdr:rowOff>20974</xdr:rowOff>
    </xdr:to>
    <xdr:sp macro="" textlink="">
      <xdr:nvSpPr>
        <xdr:cNvPr id="868" name="フローチャート: 判断 867"/>
        <xdr:cNvSpPr/>
      </xdr:nvSpPr>
      <xdr:spPr>
        <a:xfrm>
          <a:off x="19494500" y="1312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12101</xdr:rowOff>
    </xdr:from>
    <xdr:ext cx="534377" cy="259045"/>
    <xdr:sp macro="" textlink="">
      <xdr:nvSpPr>
        <xdr:cNvPr id="869" name="テキスト ボックス 868"/>
        <xdr:cNvSpPr txBox="1"/>
      </xdr:nvSpPr>
      <xdr:spPr>
        <a:xfrm>
          <a:off x="19278111" y="13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31312</xdr:rowOff>
    </xdr:from>
    <xdr:to>
      <xdr:col>116</xdr:col>
      <xdr:colOff>114300</xdr:colOff>
      <xdr:row>75</xdr:row>
      <xdr:rowOff>132912</xdr:rowOff>
    </xdr:to>
    <xdr:sp macro="" textlink="">
      <xdr:nvSpPr>
        <xdr:cNvPr id="877" name="楕円 876"/>
        <xdr:cNvSpPr/>
      </xdr:nvSpPr>
      <xdr:spPr>
        <a:xfrm>
          <a:off x="22110700" y="1289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54189</xdr:rowOff>
    </xdr:from>
    <xdr:ext cx="534377" cy="259045"/>
    <xdr:sp macro="" textlink="">
      <xdr:nvSpPr>
        <xdr:cNvPr id="878" name="繰出金該当値テキスト"/>
        <xdr:cNvSpPr txBox="1"/>
      </xdr:nvSpPr>
      <xdr:spPr>
        <a:xfrm>
          <a:off x="22212300" y="1274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49028</xdr:rowOff>
    </xdr:from>
    <xdr:to>
      <xdr:col>112</xdr:col>
      <xdr:colOff>38100</xdr:colOff>
      <xdr:row>75</xdr:row>
      <xdr:rowOff>150628</xdr:rowOff>
    </xdr:to>
    <xdr:sp macro="" textlink="">
      <xdr:nvSpPr>
        <xdr:cNvPr id="879" name="楕円 878"/>
        <xdr:cNvSpPr/>
      </xdr:nvSpPr>
      <xdr:spPr>
        <a:xfrm>
          <a:off x="21272500" y="1290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167155</xdr:rowOff>
    </xdr:from>
    <xdr:ext cx="534377" cy="259045"/>
    <xdr:sp macro="" textlink="">
      <xdr:nvSpPr>
        <xdr:cNvPr id="880" name="テキスト ボックス 879"/>
        <xdr:cNvSpPr txBox="1"/>
      </xdr:nvSpPr>
      <xdr:spPr>
        <a:xfrm>
          <a:off x="21056111" y="1268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71127</xdr:rowOff>
    </xdr:from>
    <xdr:to>
      <xdr:col>107</xdr:col>
      <xdr:colOff>101600</xdr:colOff>
      <xdr:row>76</xdr:row>
      <xdr:rowOff>1277</xdr:rowOff>
    </xdr:to>
    <xdr:sp macro="" textlink="">
      <xdr:nvSpPr>
        <xdr:cNvPr id="881" name="楕円 880"/>
        <xdr:cNvSpPr/>
      </xdr:nvSpPr>
      <xdr:spPr>
        <a:xfrm>
          <a:off x="20383500" y="129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17804</xdr:rowOff>
    </xdr:from>
    <xdr:ext cx="534377" cy="259045"/>
    <xdr:sp macro="" textlink="">
      <xdr:nvSpPr>
        <xdr:cNvPr id="882" name="テキスト ボックス 881"/>
        <xdr:cNvSpPr txBox="1"/>
      </xdr:nvSpPr>
      <xdr:spPr>
        <a:xfrm>
          <a:off x="20167111" y="1270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27654</xdr:rowOff>
    </xdr:from>
    <xdr:to>
      <xdr:col>102</xdr:col>
      <xdr:colOff>165100</xdr:colOff>
      <xdr:row>75</xdr:row>
      <xdr:rowOff>129254</xdr:rowOff>
    </xdr:to>
    <xdr:sp macro="" textlink="">
      <xdr:nvSpPr>
        <xdr:cNvPr id="883" name="楕円 882"/>
        <xdr:cNvSpPr/>
      </xdr:nvSpPr>
      <xdr:spPr>
        <a:xfrm>
          <a:off x="19494500" y="128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145781</xdr:rowOff>
    </xdr:from>
    <xdr:ext cx="534377" cy="259045"/>
    <xdr:sp macro="" textlink="">
      <xdr:nvSpPr>
        <xdr:cNvPr id="884" name="テキスト ボックス 883"/>
        <xdr:cNvSpPr txBox="1"/>
      </xdr:nvSpPr>
      <xdr:spPr>
        <a:xfrm>
          <a:off x="19278111" y="1266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93663</xdr:rowOff>
    </xdr:from>
    <xdr:to>
      <xdr:col>98</xdr:col>
      <xdr:colOff>38100</xdr:colOff>
      <xdr:row>76</xdr:row>
      <xdr:rowOff>23813</xdr:rowOff>
    </xdr:to>
    <xdr:sp macro="" textlink="">
      <xdr:nvSpPr>
        <xdr:cNvPr id="885" name="楕円 884"/>
        <xdr:cNvSpPr/>
      </xdr:nvSpPr>
      <xdr:spPr>
        <a:xfrm>
          <a:off x="18605500" y="129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40340</xdr:rowOff>
    </xdr:from>
    <xdr:ext cx="534377" cy="259045"/>
    <xdr:sp macro="" textlink="">
      <xdr:nvSpPr>
        <xdr:cNvPr id="886" name="テキスト ボックス 885"/>
        <xdr:cNvSpPr txBox="1"/>
      </xdr:nvSpPr>
      <xdr:spPr>
        <a:xfrm>
          <a:off x="18389111" y="127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429,943</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91,752</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3,887</a:t>
          </a:r>
          <a:r>
            <a:rPr kumimoji="1" lang="ja-JP" altLang="en-US" sz="1300">
              <a:latin typeface="ＭＳ Ｐゴシック" panose="020B0600070205080204" pitchFamily="50" charset="-128"/>
              <a:ea typeface="ＭＳ Ｐゴシック" panose="020B0600070205080204" pitchFamily="50" charset="-128"/>
            </a:rPr>
            <a:t>円増加し、類似団体平均より高い状況となっている。主な要因としては、良質なサービスを提供するため直営にて実施している業務があることや消防事務において他町から委託を受けていることにより職員数が類似団体に比べ多いことなどが挙げられ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93,280</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2,496</a:t>
          </a:r>
          <a:r>
            <a:rPr kumimoji="1" lang="ja-JP" altLang="en-US" sz="1300">
              <a:latin typeface="ＭＳ Ｐゴシック" panose="020B0600070205080204" pitchFamily="50" charset="-128"/>
              <a:ea typeface="ＭＳ Ｐゴシック" panose="020B0600070205080204" pitchFamily="50" charset="-128"/>
            </a:rPr>
            <a:t>円減少したものの、類似団体平均より高い状況となっている。主な要因としては、社会福祉費や生活保護費が高いことなどが挙げられる。市民生活の安定と市民福祉の充実のため、職員数の適正化をはじめとして、行政のスリム化や徹底したコストの削減を図り、効率的な行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53,249
52,416
92.49
23,400,436
22,894,090
394,174
13,602,932
22,393,114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78.2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64643</xdr:rowOff>
    </xdr:from>
    <xdr:to>
      <xdr:col>24</xdr:col>
      <xdr:colOff>63500</xdr:colOff>
      <xdr:row>33</xdr:row>
      <xdr:rowOff>83312</xdr:rowOff>
    </xdr:to>
    <xdr:cxnSp macro="">
      <xdr:nvCxnSpPr>
        <xdr:cNvPr id="61" name="直線コネクタ 60"/>
        <xdr:cNvCxnSpPr/>
      </xdr:nvCxnSpPr>
      <xdr:spPr>
        <a:xfrm flipV="1">
          <a:off x="3797300" y="5722493"/>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83312</xdr:rowOff>
    </xdr:from>
    <xdr:to>
      <xdr:col>19</xdr:col>
      <xdr:colOff>177800</xdr:colOff>
      <xdr:row>33</xdr:row>
      <xdr:rowOff>121031</xdr:rowOff>
    </xdr:to>
    <xdr:cxnSp macro="">
      <xdr:nvCxnSpPr>
        <xdr:cNvPr id="64" name="直線コネクタ 63"/>
        <xdr:cNvCxnSpPr/>
      </xdr:nvCxnSpPr>
      <xdr:spPr>
        <a:xfrm flipV="1">
          <a:off x="2908300" y="5741162"/>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79502</xdr:rowOff>
    </xdr:from>
    <xdr:to>
      <xdr:col>15</xdr:col>
      <xdr:colOff>50800</xdr:colOff>
      <xdr:row>33</xdr:row>
      <xdr:rowOff>121031</xdr:rowOff>
    </xdr:to>
    <xdr:cxnSp macro="">
      <xdr:nvCxnSpPr>
        <xdr:cNvPr id="67" name="直線コネクタ 66"/>
        <xdr:cNvCxnSpPr/>
      </xdr:nvCxnSpPr>
      <xdr:spPr>
        <a:xfrm>
          <a:off x="2019300" y="5565902"/>
          <a:ext cx="889000" cy="2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79502</xdr:rowOff>
    </xdr:from>
    <xdr:to>
      <xdr:col>10</xdr:col>
      <xdr:colOff>114300</xdr:colOff>
      <xdr:row>32</xdr:row>
      <xdr:rowOff>135128</xdr:rowOff>
    </xdr:to>
    <xdr:cxnSp macro="">
      <xdr:nvCxnSpPr>
        <xdr:cNvPr id="70" name="直線コネクタ 69"/>
        <xdr:cNvCxnSpPr/>
      </xdr:nvCxnSpPr>
      <xdr:spPr>
        <a:xfrm flipV="1">
          <a:off x="1130300" y="5565902"/>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49276</xdr:rowOff>
    </xdr:from>
    <xdr:to>
      <xdr:col>10</xdr:col>
      <xdr:colOff>165100</xdr:colOff>
      <xdr:row>35</xdr:row>
      <xdr:rowOff>150876</xdr:rowOff>
    </xdr:to>
    <xdr:sp macro="" textlink="">
      <xdr:nvSpPr>
        <xdr:cNvPr id="71" name="フローチャート: 判断 70"/>
        <xdr:cNvSpPr/>
      </xdr:nvSpPr>
      <xdr:spPr>
        <a:xfrm>
          <a:off x="1968500" y="60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142003</xdr:rowOff>
    </xdr:from>
    <xdr:ext cx="469744" cy="259045"/>
    <xdr:sp macro="" textlink="">
      <xdr:nvSpPr>
        <xdr:cNvPr id="72" name="テキスト ボックス 71"/>
        <xdr:cNvSpPr txBox="1"/>
      </xdr:nvSpPr>
      <xdr:spPr>
        <a:xfrm>
          <a:off x="1784428" y="614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13843</xdr:rowOff>
    </xdr:from>
    <xdr:to>
      <xdr:col>24</xdr:col>
      <xdr:colOff>114300</xdr:colOff>
      <xdr:row>33</xdr:row>
      <xdr:rowOff>115443</xdr:rowOff>
    </xdr:to>
    <xdr:sp macro="" textlink="">
      <xdr:nvSpPr>
        <xdr:cNvPr id="80" name="楕円 79"/>
        <xdr:cNvSpPr/>
      </xdr:nvSpPr>
      <xdr:spPr>
        <a:xfrm>
          <a:off x="4584700" y="56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36720</xdr:rowOff>
    </xdr:from>
    <xdr:ext cx="469744" cy="259045"/>
    <xdr:sp macro="" textlink="">
      <xdr:nvSpPr>
        <xdr:cNvPr id="81" name="議会費該当値テキスト"/>
        <xdr:cNvSpPr txBox="1"/>
      </xdr:nvSpPr>
      <xdr:spPr>
        <a:xfrm>
          <a:off x="4686300" y="552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32512</xdr:rowOff>
    </xdr:from>
    <xdr:to>
      <xdr:col>20</xdr:col>
      <xdr:colOff>38100</xdr:colOff>
      <xdr:row>33</xdr:row>
      <xdr:rowOff>134112</xdr:rowOff>
    </xdr:to>
    <xdr:sp macro="" textlink="">
      <xdr:nvSpPr>
        <xdr:cNvPr id="82" name="楕円 81"/>
        <xdr:cNvSpPr/>
      </xdr:nvSpPr>
      <xdr:spPr>
        <a:xfrm>
          <a:off x="3746500" y="569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150639</xdr:rowOff>
    </xdr:from>
    <xdr:ext cx="469744" cy="259045"/>
    <xdr:sp macro="" textlink="">
      <xdr:nvSpPr>
        <xdr:cNvPr id="83" name="テキスト ボックス 82"/>
        <xdr:cNvSpPr txBox="1"/>
      </xdr:nvSpPr>
      <xdr:spPr>
        <a:xfrm>
          <a:off x="3562428" y="546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70231</xdr:rowOff>
    </xdr:from>
    <xdr:to>
      <xdr:col>15</xdr:col>
      <xdr:colOff>101600</xdr:colOff>
      <xdr:row>34</xdr:row>
      <xdr:rowOff>381</xdr:rowOff>
    </xdr:to>
    <xdr:sp macro="" textlink="">
      <xdr:nvSpPr>
        <xdr:cNvPr id="84" name="楕円 83"/>
        <xdr:cNvSpPr/>
      </xdr:nvSpPr>
      <xdr:spPr>
        <a:xfrm>
          <a:off x="2857500" y="5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16908</xdr:rowOff>
    </xdr:from>
    <xdr:ext cx="469744" cy="259045"/>
    <xdr:sp macro="" textlink="">
      <xdr:nvSpPr>
        <xdr:cNvPr id="85" name="テキスト ボックス 84"/>
        <xdr:cNvSpPr txBox="1"/>
      </xdr:nvSpPr>
      <xdr:spPr>
        <a:xfrm>
          <a:off x="2673428" y="550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28702</xdr:rowOff>
    </xdr:from>
    <xdr:to>
      <xdr:col>10</xdr:col>
      <xdr:colOff>165100</xdr:colOff>
      <xdr:row>32</xdr:row>
      <xdr:rowOff>130302</xdr:rowOff>
    </xdr:to>
    <xdr:sp macro="" textlink="">
      <xdr:nvSpPr>
        <xdr:cNvPr id="86" name="楕円 85"/>
        <xdr:cNvSpPr/>
      </xdr:nvSpPr>
      <xdr:spPr>
        <a:xfrm>
          <a:off x="1968500" y="55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146829</xdr:rowOff>
    </xdr:from>
    <xdr:ext cx="469744" cy="259045"/>
    <xdr:sp macro="" textlink="">
      <xdr:nvSpPr>
        <xdr:cNvPr id="87" name="テキスト ボックス 86"/>
        <xdr:cNvSpPr txBox="1"/>
      </xdr:nvSpPr>
      <xdr:spPr>
        <a:xfrm>
          <a:off x="1784428" y="52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84328</xdr:rowOff>
    </xdr:from>
    <xdr:to>
      <xdr:col>6</xdr:col>
      <xdr:colOff>38100</xdr:colOff>
      <xdr:row>33</xdr:row>
      <xdr:rowOff>14478</xdr:rowOff>
    </xdr:to>
    <xdr:sp macro="" textlink="">
      <xdr:nvSpPr>
        <xdr:cNvPr id="88" name="楕円 87"/>
        <xdr:cNvSpPr/>
      </xdr:nvSpPr>
      <xdr:spPr>
        <a:xfrm>
          <a:off x="1079500" y="55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31005</xdr:rowOff>
    </xdr:from>
    <xdr:ext cx="469744" cy="259045"/>
    <xdr:sp macro="" textlink="">
      <xdr:nvSpPr>
        <xdr:cNvPr id="89" name="テキスト ボックス 88"/>
        <xdr:cNvSpPr txBox="1"/>
      </xdr:nvSpPr>
      <xdr:spPr>
        <a:xfrm>
          <a:off x="895428" y="534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41475</xdr:rowOff>
    </xdr:from>
    <xdr:to>
      <xdr:col>24</xdr:col>
      <xdr:colOff>63500</xdr:colOff>
      <xdr:row>57</xdr:row>
      <xdr:rowOff>51268</xdr:rowOff>
    </xdr:to>
    <xdr:cxnSp macro="">
      <xdr:nvCxnSpPr>
        <xdr:cNvPr id="116" name="直線コネクタ 115"/>
        <xdr:cNvCxnSpPr/>
      </xdr:nvCxnSpPr>
      <xdr:spPr>
        <a:xfrm flipV="1">
          <a:off x="3797300" y="9814125"/>
          <a:ext cx="838200" cy="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51268</xdr:rowOff>
    </xdr:from>
    <xdr:to>
      <xdr:col>19</xdr:col>
      <xdr:colOff>177800</xdr:colOff>
      <xdr:row>57</xdr:row>
      <xdr:rowOff>64724</xdr:rowOff>
    </xdr:to>
    <xdr:cxnSp macro="">
      <xdr:nvCxnSpPr>
        <xdr:cNvPr id="119" name="直線コネクタ 118"/>
        <xdr:cNvCxnSpPr/>
      </xdr:nvCxnSpPr>
      <xdr:spPr>
        <a:xfrm flipV="1">
          <a:off x="2908300" y="9823918"/>
          <a:ext cx="889000" cy="1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39994</xdr:rowOff>
    </xdr:from>
    <xdr:to>
      <xdr:col>15</xdr:col>
      <xdr:colOff>50800</xdr:colOff>
      <xdr:row>57</xdr:row>
      <xdr:rowOff>64724</xdr:rowOff>
    </xdr:to>
    <xdr:cxnSp macro="">
      <xdr:nvCxnSpPr>
        <xdr:cNvPr id="122" name="直線コネクタ 121"/>
        <xdr:cNvCxnSpPr/>
      </xdr:nvCxnSpPr>
      <xdr:spPr>
        <a:xfrm>
          <a:off x="2019300" y="9812644"/>
          <a:ext cx="889000" cy="2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39994</xdr:rowOff>
    </xdr:from>
    <xdr:to>
      <xdr:col>10</xdr:col>
      <xdr:colOff>114300</xdr:colOff>
      <xdr:row>57</xdr:row>
      <xdr:rowOff>54158</xdr:rowOff>
    </xdr:to>
    <xdr:cxnSp macro="">
      <xdr:nvCxnSpPr>
        <xdr:cNvPr id="125" name="直線コネクタ 124"/>
        <xdr:cNvCxnSpPr/>
      </xdr:nvCxnSpPr>
      <xdr:spPr>
        <a:xfrm flipV="1">
          <a:off x="1130300" y="9812644"/>
          <a:ext cx="889000" cy="1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19794</xdr:rowOff>
    </xdr:from>
    <xdr:to>
      <xdr:col>10</xdr:col>
      <xdr:colOff>165100</xdr:colOff>
      <xdr:row>57</xdr:row>
      <xdr:rowOff>121394</xdr:rowOff>
    </xdr:to>
    <xdr:sp macro="" textlink="">
      <xdr:nvSpPr>
        <xdr:cNvPr id="126" name="フローチャート: 判断 125"/>
        <xdr:cNvSpPr/>
      </xdr:nvSpPr>
      <xdr:spPr>
        <a:xfrm>
          <a:off x="19685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112521</xdr:rowOff>
    </xdr:from>
    <xdr:ext cx="534377" cy="259045"/>
    <xdr:sp macro="" textlink="">
      <xdr:nvSpPr>
        <xdr:cNvPr id="127" name="テキスト ボックス 126"/>
        <xdr:cNvSpPr txBox="1"/>
      </xdr:nvSpPr>
      <xdr:spPr>
        <a:xfrm>
          <a:off x="1752111" y="988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162125</xdr:rowOff>
    </xdr:from>
    <xdr:to>
      <xdr:col>24</xdr:col>
      <xdr:colOff>114300</xdr:colOff>
      <xdr:row>57</xdr:row>
      <xdr:rowOff>92275</xdr:rowOff>
    </xdr:to>
    <xdr:sp macro="" textlink="">
      <xdr:nvSpPr>
        <xdr:cNvPr id="135" name="楕円 134"/>
        <xdr:cNvSpPr/>
      </xdr:nvSpPr>
      <xdr:spPr>
        <a:xfrm>
          <a:off x="4584700" y="976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140552</xdr:rowOff>
    </xdr:from>
    <xdr:ext cx="534377" cy="259045"/>
    <xdr:sp macro="" textlink="">
      <xdr:nvSpPr>
        <xdr:cNvPr id="136" name="総務費該当値テキスト"/>
        <xdr:cNvSpPr txBox="1"/>
      </xdr:nvSpPr>
      <xdr:spPr>
        <a:xfrm>
          <a:off x="4686300" y="97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468</xdr:rowOff>
    </xdr:from>
    <xdr:to>
      <xdr:col>20</xdr:col>
      <xdr:colOff>38100</xdr:colOff>
      <xdr:row>57</xdr:row>
      <xdr:rowOff>102068</xdr:rowOff>
    </xdr:to>
    <xdr:sp macro="" textlink="">
      <xdr:nvSpPr>
        <xdr:cNvPr id="137" name="楕円 136"/>
        <xdr:cNvSpPr/>
      </xdr:nvSpPr>
      <xdr:spPr>
        <a:xfrm>
          <a:off x="3746500" y="97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118595</xdr:rowOff>
    </xdr:from>
    <xdr:ext cx="534377" cy="259045"/>
    <xdr:sp macro="" textlink="">
      <xdr:nvSpPr>
        <xdr:cNvPr id="138" name="テキスト ボックス 137"/>
        <xdr:cNvSpPr txBox="1"/>
      </xdr:nvSpPr>
      <xdr:spPr>
        <a:xfrm>
          <a:off x="3530111" y="954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13924</xdr:rowOff>
    </xdr:from>
    <xdr:to>
      <xdr:col>15</xdr:col>
      <xdr:colOff>101600</xdr:colOff>
      <xdr:row>57</xdr:row>
      <xdr:rowOff>115524</xdr:rowOff>
    </xdr:to>
    <xdr:sp macro="" textlink="">
      <xdr:nvSpPr>
        <xdr:cNvPr id="139" name="楕円 138"/>
        <xdr:cNvSpPr/>
      </xdr:nvSpPr>
      <xdr:spPr>
        <a:xfrm>
          <a:off x="2857500" y="978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106651</xdr:rowOff>
    </xdr:from>
    <xdr:ext cx="534377" cy="259045"/>
    <xdr:sp macro="" textlink="">
      <xdr:nvSpPr>
        <xdr:cNvPr id="140" name="テキスト ボックス 139"/>
        <xdr:cNvSpPr txBox="1"/>
      </xdr:nvSpPr>
      <xdr:spPr>
        <a:xfrm>
          <a:off x="2641111" y="987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160644</xdr:rowOff>
    </xdr:from>
    <xdr:to>
      <xdr:col>10</xdr:col>
      <xdr:colOff>165100</xdr:colOff>
      <xdr:row>57</xdr:row>
      <xdr:rowOff>90794</xdr:rowOff>
    </xdr:to>
    <xdr:sp macro="" textlink="">
      <xdr:nvSpPr>
        <xdr:cNvPr id="141" name="楕円 140"/>
        <xdr:cNvSpPr/>
      </xdr:nvSpPr>
      <xdr:spPr>
        <a:xfrm>
          <a:off x="1968500" y="976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107321</xdr:rowOff>
    </xdr:from>
    <xdr:ext cx="534377" cy="259045"/>
    <xdr:sp macro="" textlink="">
      <xdr:nvSpPr>
        <xdr:cNvPr id="142" name="テキスト ボックス 141"/>
        <xdr:cNvSpPr txBox="1"/>
      </xdr:nvSpPr>
      <xdr:spPr>
        <a:xfrm>
          <a:off x="1752111" y="953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3358</xdr:rowOff>
    </xdr:from>
    <xdr:to>
      <xdr:col>6</xdr:col>
      <xdr:colOff>38100</xdr:colOff>
      <xdr:row>57</xdr:row>
      <xdr:rowOff>104958</xdr:rowOff>
    </xdr:to>
    <xdr:sp macro="" textlink="">
      <xdr:nvSpPr>
        <xdr:cNvPr id="143" name="楕円 142"/>
        <xdr:cNvSpPr/>
      </xdr:nvSpPr>
      <xdr:spPr>
        <a:xfrm>
          <a:off x="1079500" y="977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96085</xdr:rowOff>
    </xdr:from>
    <xdr:ext cx="534377" cy="259045"/>
    <xdr:sp macro="" textlink="">
      <xdr:nvSpPr>
        <xdr:cNvPr id="144" name="テキスト ボックス 143"/>
        <xdr:cNvSpPr txBox="1"/>
      </xdr:nvSpPr>
      <xdr:spPr>
        <a:xfrm>
          <a:off x="863111" y="98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14516</xdr:rowOff>
    </xdr:from>
    <xdr:to>
      <xdr:col>24</xdr:col>
      <xdr:colOff>63500</xdr:colOff>
      <xdr:row>74</xdr:row>
      <xdr:rowOff>31445</xdr:rowOff>
    </xdr:to>
    <xdr:cxnSp macro="">
      <xdr:nvCxnSpPr>
        <xdr:cNvPr id="174" name="直線コネクタ 173"/>
        <xdr:cNvCxnSpPr/>
      </xdr:nvCxnSpPr>
      <xdr:spPr>
        <a:xfrm>
          <a:off x="3797300" y="12701816"/>
          <a:ext cx="8382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14516</xdr:rowOff>
    </xdr:from>
    <xdr:to>
      <xdr:col>19</xdr:col>
      <xdr:colOff>177800</xdr:colOff>
      <xdr:row>74</xdr:row>
      <xdr:rowOff>76073</xdr:rowOff>
    </xdr:to>
    <xdr:cxnSp macro="">
      <xdr:nvCxnSpPr>
        <xdr:cNvPr id="177" name="直線コネクタ 176"/>
        <xdr:cNvCxnSpPr/>
      </xdr:nvCxnSpPr>
      <xdr:spPr>
        <a:xfrm flipV="1">
          <a:off x="2908300" y="12701816"/>
          <a:ext cx="889000" cy="6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24650</xdr:rowOff>
    </xdr:from>
    <xdr:to>
      <xdr:col>15</xdr:col>
      <xdr:colOff>50800</xdr:colOff>
      <xdr:row>74</xdr:row>
      <xdr:rowOff>76073</xdr:rowOff>
    </xdr:to>
    <xdr:cxnSp macro="">
      <xdr:nvCxnSpPr>
        <xdr:cNvPr id="180" name="直線コネクタ 179"/>
        <xdr:cNvCxnSpPr/>
      </xdr:nvCxnSpPr>
      <xdr:spPr>
        <a:xfrm>
          <a:off x="2019300" y="12711950"/>
          <a:ext cx="889000" cy="5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56659</xdr:rowOff>
    </xdr:from>
    <xdr:ext cx="599010" cy="259045"/>
    <xdr:sp macro="" textlink="">
      <xdr:nvSpPr>
        <xdr:cNvPr id="182" name="テキスト ボックス 181"/>
        <xdr:cNvSpPr txBox="1"/>
      </xdr:nvSpPr>
      <xdr:spPr>
        <a:xfrm>
          <a:off x="2608795" y="129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24650</xdr:rowOff>
    </xdr:from>
    <xdr:to>
      <xdr:col>10</xdr:col>
      <xdr:colOff>114300</xdr:colOff>
      <xdr:row>74</xdr:row>
      <xdr:rowOff>162687</xdr:rowOff>
    </xdr:to>
    <xdr:cxnSp macro="">
      <xdr:nvCxnSpPr>
        <xdr:cNvPr id="183" name="直線コネクタ 182"/>
        <xdr:cNvCxnSpPr/>
      </xdr:nvCxnSpPr>
      <xdr:spPr>
        <a:xfrm flipV="1">
          <a:off x="1130300" y="12711950"/>
          <a:ext cx="889000" cy="13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30785</xdr:rowOff>
    </xdr:from>
    <xdr:to>
      <xdr:col>10</xdr:col>
      <xdr:colOff>165100</xdr:colOff>
      <xdr:row>75</xdr:row>
      <xdr:rowOff>132385</xdr:rowOff>
    </xdr:to>
    <xdr:sp macro="" textlink="">
      <xdr:nvSpPr>
        <xdr:cNvPr id="184" name="フローチャート: 判断 183"/>
        <xdr:cNvSpPr/>
      </xdr:nvSpPr>
      <xdr:spPr>
        <a:xfrm>
          <a:off x="1968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123511</xdr:rowOff>
    </xdr:from>
    <xdr:ext cx="599010" cy="259045"/>
    <xdr:sp macro="" textlink="">
      <xdr:nvSpPr>
        <xdr:cNvPr id="185" name="テキスト ボックス 184"/>
        <xdr:cNvSpPr txBox="1"/>
      </xdr:nvSpPr>
      <xdr:spPr>
        <a:xfrm>
          <a:off x="1719795"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83558</xdr:rowOff>
    </xdr:from>
    <xdr:ext cx="599010" cy="259045"/>
    <xdr:sp macro="" textlink="">
      <xdr:nvSpPr>
        <xdr:cNvPr id="187" name="テキスト ボックス 186"/>
        <xdr:cNvSpPr txBox="1"/>
      </xdr:nvSpPr>
      <xdr:spPr>
        <a:xfrm>
          <a:off x="830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152095</xdr:rowOff>
    </xdr:from>
    <xdr:to>
      <xdr:col>24</xdr:col>
      <xdr:colOff>114300</xdr:colOff>
      <xdr:row>74</xdr:row>
      <xdr:rowOff>82245</xdr:rowOff>
    </xdr:to>
    <xdr:sp macro="" textlink="">
      <xdr:nvSpPr>
        <xdr:cNvPr id="193" name="楕円 192"/>
        <xdr:cNvSpPr/>
      </xdr:nvSpPr>
      <xdr:spPr>
        <a:xfrm>
          <a:off x="4584700" y="1266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3522</xdr:rowOff>
    </xdr:from>
    <xdr:ext cx="599010" cy="259045"/>
    <xdr:sp macro="" textlink="">
      <xdr:nvSpPr>
        <xdr:cNvPr id="194" name="民生費該当値テキスト"/>
        <xdr:cNvSpPr txBox="1"/>
      </xdr:nvSpPr>
      <xdr:spPr>
        <a:xfrm>
          <a:off x="4686300" y="1251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135166</xdr:rowOff>
    </xdr:from>
    <xdr:to>
      <xdr:col>20</xdr:col>
      <xdr:colOff>38100</xdr:colOff>
      <xdr:row>74</xdr:row>
      <xdr:rowOff>65316</xdr:rowOff>
    </xdr:to>
    <xdr:sp macro="" textlink="">
      <xdr:nvSpPr>
        <xdr:cNvPr id="195" name="楕円 194"/>
        <xdr:cNvSpPr/>
      </xdr:nvSpPr>
      <xdr:spPr>
        <a:xfrm>
          <a:off x="3746500" y="126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81843</xdr:rowOff>
    </xdr:from>
    <xdr:ext cx="599010" cy="259045"/>
    <xdr:sp macro="" textlink="">
      <xdr:nvSpPr>
        <xdr:cNvPr id="196" name="テキスト ボックス 195"/>
        <xdr:cNvSpPr txBox="1"/>
      </xdr:nvSpPr>
      <xdr:spPr>
        <a:xfrm>
          <a:off x="3497795" y="1242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25273</xdr:rowOff>
    </xdr:from>
    <xdr:to>
      <xdr:col>15</xdr:col>
      <xdr:colOff>101600</xdr:colOff>
      <xdr:row>74</xdr:row>
      <xdr:rowOff>126873</xdr:rowOff>
    </xdr:to>
    <xdr:sp macro="" textlink="">
      <xdr:nvSpPr>
        <xdr:cNvPr id="197" name="楕円 196"/>
        <xdr:cNvSpPr/>
      </xdr:nvSpPr>
      <xdr:spPr>
        <a:xfrm>
          <a:off x="2857500" y="127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143400</xdr:rowOff>
    </xdr:from>
    <xdr:ext cx="599010" cy="259045"/>
    <xdr:sp macro="" textlink="">
      <xdr:nvSpPr>
        <xdr:cNvPr id="198" name="テキスト ボックス 197"/>
        <xdr:cNvSpPr txBox="1"/>
      </xdr:nvSpPr>
      <xdr:spPr>
        <a:xfrm>
          <a:off x="2608795" y="1248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145300</xdr:rowOff>
    </xdr:from>
    <xdr:to>
      <xdr:col>10</xdr:col>
      <xdr:colOff>165100</xdr:colOff>
      <xdr:row>74</xdr:row>
      <xdr:rowOff>75450</xdr:rowOff>
    </xdr:to>
    <xdr:sp macro="" textlink="">
      <xdr:nvSpPr>
        <xdr:cNvPr id="199" name="楕円 198"/>
        <xdr:cNvSpPr/>
      </xdr:nvSpPr>
      <xdr:spPr>
        <a:xfrm>
          <a:off x="1968500" y="12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91977</xdr:rowOff>
    </xdr:from>
    <xdr:ext cx="599010" cy="259045"/>
    <xdr:sp macro="" textlink="">
      <xdr:nvSpPr>
        <xdr:cNvPr id="200" name="テキスト ボックス 199"/>
        <xdr:cNvSpPr txBox="1"/>
      </xdr:nvSpPr>
      <xdr:spPr>
        <a:xfrm>
          <a:off x="1719795" y="1243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111887</xdr:rowOff>
    </xdr:from>
    <xdr:to>
      <xdr:col>6</xdr:col>
      <xdr:colOff>38100</xdr:colOff>
      <xdr:row>75</xdr:row>
      <xdr:rowOff>42037</xdr:rowOff>
    </xdr:to>
    <xdr:sp macro="" textlink="">
      <xdr:nvSpPr>
        <xdr:cNvPr id="201" name="楕円 200"/>
        <xdr:cNvSpPr/>
      </xdr:nvSpPr>
      <xdr:spPr>
        <a:xfrm>
          <a:off x="1079500" y="127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58564</xdr:rowOff>
    </xdr:from>
    <xdr:ext cx="599010" cy="259045"/>
    <xdr:sp macro="" textlink="">
      <xdr:nvSpPr>
        <xdr:cNvPr id="202" name="テキスト ボックス 201"/>
        <xdr:cNvSpPr txBox="1"/>
      </xdr:nvSpPr>
      <xdr:spPr>
        <a:xfrm>
          <a:off x="830795" y="1257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58586</xdr:rowOff>
    </xdr:from>
    <xdr:to>
      <xdr:col>24</xdr:col>
      <xdr:colOff>63500</xdr:colOff>
      <xdr:row>96</xdr:row>
      <xdr:rowOff>123889</xdr:rowOff>
    </xdr:to>
    <xdr:cxnSp macro="">
      <xdr:nvCxnSpPr>
        <xdr:cNvPr id="232" name="直線コネクタ 231"/>
        <xdr:cNvCxnSpPr/>
      </xdr:nvCxnSpPr>
      <xdr:spPr>
        <a:xfrm flipV="1">
          <a:off x="3797300" y="16517786"/>
          <a:ext cx="838200" cy="6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123889</xdr:rowOff>
    </xdr:from>
    <xdr:to>
      <xdr:col>19</xdr:col>
      <xdr:colOff>177800</xdr:colOff>
      <xdr:row>96</xdr:row>
      <xdr:rowOff>160502</xdr:rowOff>
    </xdr:to>
    <xdr:cxnSp macro="">
      <xdr:nvCxnSpPr>
        <xdr:cNvPr id="235" name="直線コネクタ 234"/>
        <xdr:cNvCxnSpPr/>
      </xdr:nvCxnSpPr>
      <xdr:spPr>
        <a:xfrm flipV="1">
          <a:off x="2908300" y="16583089"/>
          <a:ext cx="889000" cy="3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160502</xdr:rowOff>
    </xdr:from>
    <xdr:to>
      <xdr:col>15</xdr:col>
      <xdr:colOff>50800</xdr:colOff>
      <xdr:row>97</xdr:row>
      <xdr:rowOff>18695</xdr:rowOff>
    </xdr:to>
    <xdr:cxnSp macro="">
      <xdr:nvCxnSpPr>
        <xdr:cNvPr id="238" name="直線コネクタ 237"/>
        <xdr:cNvCxnSpPr/>
      </xdr:nvCxnSpPr>
      <xdr:spPr>
        <a:xfrm flipV="1">
          <a:off x="2019300" y="16619702"/>
          <a:ext cx="889000" cy="2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18695</xdr:rowOff>
    </xdr:from>
    <xdr:to>
      <xdr:col>10</xdr:col>
      <xdr:colOff>114300</xdr:colOff>
      <xdr:row>97</xdr:row>
      <xdr:rowOff>22143</xdr:rowOff>
    </xdr:to>
    <xdr:cxnSp macro="">
      <xdr:nvCxnSpPr>
        <xdr:cNvPr id="241" name="直線コネクタ 240"/>
        <xdr:cNvCxnSpPr/>
      </xdr:nvCxnSpPr>
      <xdr:spPr>
        <a:xfrm flipV="1">
          <a:off x="1130300" y="1664934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116866</xdr:rowOff>
    </xdr:from>
    <xdr:to>
      <xdr:col>10</xdr:col>
      <xdr:colOff>165100</xdr:colOff>
      <xdr:row>98</xdr:row>
      <xdr:rowOff>47016</xdr:rowOff>
    </xdr:to>
    <xdr:sp macro="" textlink="">
      <xdr:nvSpPr>
        <xdr:cNvPr id="242" name="フローチャート: 判断 241"/>
        <xdr:cNvSpPr/>
      </xdr:nvSpPr>
      <xdr:spPr>
        <a:xfrm>
          <a:off x="1968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38143</xdr:rowOff>
    </xdr:from>
    <xdr:ext cx="534377" cy="259045"/>
    <xdr:sp macro="" textlink="">
      <xdr:nvSpPr>
        <xdr:cNvPr id="243" name="テキスト ボックス 242"/>
        <xdr:cNvSpPr txBox="1"/>
      </xdr:nvSpPr>
      <xdr:spPr>
        <a:xfrm>
          <a:off x="1752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5" name="テキスト ボックス 244"/>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7786</xdr:rowOff>
    </xdr:from>
    <xdr:to>
      <xdr:col>24</xdr:col>
      <xdr:colOff>114300</xdr:colOff>
      <xdr:row>96</xdr:row>
      <xdr:rowOff>109386</xdr:rowOff>
    </xdr:to>
    <xdr:sp macro="" textlink="">
      <xdr:nvSpPr>
        <xdr:cNvPr id="251" name="楕円 250"/>
        <xdr:cNvSpPr/>
      </xdr:nvSpPr>
      <xdr:spPr>
        <a:xfrm>
          <a:off x="4584700" y="164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30663</xdr:rowOff>
    </xdr:from>
    <xdr:ext cx="534377" cy="259045"/>
    <xdr:sp macro="" textlink="">
      <xdr:nvSpPr>
        <xdr:cNvPr id="252" name="衛生費該当値テキスト"/>
        <xdr:cNvSpPr txBox="1"/>
      </xdr:nvSpPr>
      <xdr:spPr>
        <a:xfrm>
          <a:off x="4686300" y="163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73089</xdr:rowOff>
    </xdr:from>
    <xdr:to>
      <xdr:col>20</xdr:col>
      <xdr:colOff>38100</xdr:colOff>
      <xdr:row>97</xdr:row>
      <xdr:rowOff>3239</xdr:rowOff>
    </xdr:to>
    <xdr:sp macro="" textlink="">
      <xdr:nvSpPr>
        <xdr:cNvPr id="253" name="楕円 252"/>
        <xdr:cNvSpPr/>
      </xdr:nvSpPr>
      <xdr:spPr>
        <a:xfrm>
          <a:off x="3746500" y="1653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19766</xdr:rowOff>
    </xdr:from>
    <xdr:ext cx="534377" cy="259045"/>
    <xdr:sp macro="" textlink="">
      <xdr:nvSpPr>
        <xdr:cNvPr id="254" name="テキスト ボックス 253"/>
        <xdr:cNvSpPr txBox="1"/>
      </xdr:nvSpPr>
      <xdr:spPr>
        <a:xfrm>
          <a:off x="3530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109702</xdr:rowOff>
    </xdr:from>
    <xdr:to>
      <xdr:col>15</xdr:col>
      <xdr:colOff>101600</xdr:colOff>
      <xdr:row>97</xdr:row>
      <xdr:rowOff>39852</xdr:rowOff>
    </xdr:to>
    <xdr:sp macro="" textlink="">
      <xdr:nvSpPr>
        <xdr:cNvPr id="255" name="楕円 254"/>
        <xdr:cNvSpPr/>
      </xdr:nvSpPr>
      <xdr:spPr>
        <a:xfrm>
          <a:off x="2857500" y="1656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56379</xdr:rowOff>
    </xdr:from>
    <xdr:ext cx="534377" cy="259045"/>
    <xdr:sp macro="" textlink="">
      <xdr:nvSpPr>
        <xdr:cNvPr id="256" name="テキスト ボックス 255"/>
        <xdr:cNvSpPr txBox="1"/>
      </xdr:nvSpPr>
      <xdr:spPr>
        <a:xfrm>
          <a:off x="2641111" y="1634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139345</xdr:rowOff>
    </xdr:from>
    <xdr:to>
      <xdr:col>10</xdr:col>
      <xdr:colOff>165100</xdr:colOff>
      <xdr:row>97</xdr:row>
      <xdr:rowOff>69495</xdr:rowOff>
    </xdr:to>
    <xdr:sp macro="" textlink="">
      <xdr:nvSpPr>
        <xdr:cNvPr id="257" name="楕円 256"/>
        <xdr:cNvSpPr/>
      </xdr:nvSpPr>
      <xdr:spPr>
        <a:xfrm>
          <a:off x="1968500" y="1659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86022</xdr:rowOff>
    </xdr:from>
    <xdr:ext cx="534377" cy="259045"/>
    <xdr:sp macro="" textlink="">
      <xdr:nvSpPr>
        <xdr:cNvPr id="258" name="テキスト ボックス 257"/>
        <xdr:cNvSpPr txBox="1"/>
      </xdr:nvSpPr>
      <xdr:spPr>
        <a:xfrm>
          <a:off x="1752111" y="1637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142793</xdr:rowOff>
    </xdr:from>
    <xdr:to>
      <xdr:col>6</xdr:col>
      <xdr:colOff>38100</xdr:colOff>
      <xdr:row>97</xdr:row>
      <xdr:rowOff>72943</xdr:rowOff>
    </xdr:to>
    <xdr:sp macro="" textlink="">
      <xdr:nvSpPr>
        <xdr:cNvPr id="259" name="楕円 258"/>
        <xdr:cNvSpPr/>
      </xdr:nvSpPr>
      <xdr:spPr>
        <a:xfrm>
          <a:off x="1079500" y="166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89470</xdr:rowOff>
    </xdr:from>
    <xdr:ext cx="534377" cy="259045"/>
    <xdr:sp macro="" textlink="">
      <xdr:nvSpPr>
        <xdr:cNvPr id="260" name="テキスト ボックス 259"/>
        <xdr:cNvSpPr txBox="1"/>
      </xdr:nvSpPr>
      <xdr:spPr>
        <a:xfrm>
          <a:off x="863111" y="1637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7" name="直線コネクタ 286"/>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0" name="直線コネクタ 289"/>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3" name="直線コネクタ 292"/>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6" name="直線コネクタ 295"/>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56667</xdr:rowOff>
    </xdr:from>
    <xdr:to>
      <xdr:col>41</xdr:col>
      <xdr:colOff>101600</xdr:colOff>
      <xdr:row>38</xdr:row>
      <xdr:rowOff>158267</xdr:rowOff>
    </xdr:to>
    <xdr:sp macro="" textlink="">
      <xdr:nvSpPr>
        <xdr:cNvPr id="297" name="フローチャート: 判断 296"/>
        <xdr:cNvSpPr/>
      </xdr:nvSpPr>
      <xdr:spPr>
        <a:xfrm>
          <a:off x="7810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3344</xdr:rowOff>
    </xdr:from>
    <xdr:ext cx="378565" cy="259045"/>
    <xdr:sp macro="" textlink="">
      <xdr:nvSpPr>
        <xdr:cNvPr id="298" name="テキスト ボックス 297"/>
        <xdr:cNvSpPr txBox="1"/>
      </xdr:nvSpPr>
      <xdr:spPr>
        <a:xfrm>
          <a:off x="7672017" y="6346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6" name="楕円 305"/>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7"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8" name="楕円 307"/>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9" name="テキスト ボックス 308"/>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0" name="楕円 309"/>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1" name="テキスト ボックス 310"/>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2" name="楕円 311"/>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3" name="テキスト ボックス 312"/>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4" name="楕円 313"/>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5" name="テキスト ボックス 314"/>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127515</xdr:rowOff>
    </xdr:from>
    <xdr:to>
      <xdr:col>55</xdr:col>
      <xdr:colOff>0</xdr:colOff>
      <xdr:row>58</xdr:row>
      <xdr:rowOff>138206</xdr:rowOff>
    </xdr:to>
    <xdr:cxnSp macro="">
      <xdr:nvCxnSpPr>
        <xdr:cNvPr id="344" name="直線コネクタ 343"/>
        <xdr:cNvCxnSpPr/>
      </xdr:nvCxnSpPr>
      <xdr:spPr>
        <a:xfrm flipV="1">
          <a:off x="9639300" y="10071615"/>
          <a:ext cx="8382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138206</xdr:rowOff>
    </xdr:from>
    <xdr:to>
      <xdr:col>50</xdr:col>
      <xdr:colOff>114300</xdr:colOff>
      <xdr:row>58</xdr:row>
      <xdr:rowOff>146824</xdr:rowOff>
    </xdr:to>
    <xdr:cxnSp macro="">
      <xdr:nvCxnSpPr>
        <xdr:cNvPr id="347" name="直線コネクタ 346"/>
        <xdr:cNvCxnSpPr/>
      </xdr:nvCxnSpPr>
      <xdr:spPr>
        <a:xfrm flipV="1">
          <a:off x="8750300" y="10082306"/>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140257</xdr:rowOff>
    </xdr:from>
    <xdr:to>
      <xdr:col>45</xdr:col>
      <xdr:colOff>177800</xdr:colOff>
      <xdr:row>58</xdr:row>
      <xdr:rowOff>146824</xdr:rowOff>
    </xdr:to>
    <xdr:cxnSp macro="">
      <xdr:nvCxnSpPr>
        <xdr:cNvPr id="350" name="直線コネクタ 349"/>
        <xdr:cNvCxnSpPr/>
      </xdr:nvCxnSpPr>
      <xdr:spPr>
        <a:xfrm>
          <a:off x="7861300" y="10084357"/>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140257</xdr:rowOff>
    </xdr:from>
    <xdr:to>
      <xdr:col>41</xdr:col>
      <xdr:colOff>50800</xdr:colOff>
      <xdr:row>58</xdr:row>
      <xdr:rowOff>152128</xdr:rowOff>
    </xdr:to>
    <xdr:cxnSp macro="">
      <xdr:nvCxnSpPr>
        <xdr:cNvPr id="353" name="直線コネクタ 352"/>
        <xdr:cNvCxnSpPr/>
      </xdr:nvCxnSpPr>
      <xdr:spPr>
        <a:xfrm flipV="1">
          <a:off x="6972300" y="10084357"/>
          <a:ext cx="8890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117947</xdr:rowOff>
    </xdr:from>
    <xdr:to>
      <xdr:col>41</xdr:col>
      <xdr:colOff>101600</xdr:colOff>
      <xdr:row>59</xdr:row>
      <xdr:rowOff>48097</xdr:rowOff>
    </xdr:to>
    <xdr:sp macro="" textlink="">
      <xdr:nvSpPr>
        <xdr:cNvPr id="354" name="フローチャート: 判断 353"/>
        <xdr:cNvSpPr/>
      </xdr:nvSpPr>
      <xdr:spPr>
        <a:xfrm>
          <a:off x="7810500" y="1006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39224</xdr:rowOff>
    </xdr:from>
    <xdr:ext cx="469744" cy="259045"/>
    <xdr:sp macro="" textlink="">
      <xdr:nvSpPr>
        <xdr:cNvPr id="355" name="テキスト ボックス 354"/>
        <xdr:cNvSpPr txBox="1"/>
      </xdr:nvSpPr>
      <xdr:spPr>
        <a:xfrm>
          <a:off x="7626428" y="1015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76715</xdr:rowOff>
    </xdr:from>
    <xdr:to>
      <xdr:col>55</xdr:col>
      <xdr:colOff>50800</xdr:colOff>
      <xdr:row>59</xdr:row>
      <xdr:rowOff>6865</xdr:rowOff>
    </xdr:to>
    <xdr:sp macro="" textlink="">
      <xdr:nvSpPr>
        <xdr:cNvPr id="363" name="楕円 362"/>
        <xdr:cNvSpPr/>
      </xdr:nvSpPr>
      <xdr:spPr>
        <a:xfrm>
          <a:off x="10426700" y="100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46120</xdr:rowOff>
    </xdr:from>
    <xdr:ext cx="534377" cy="259045"/>
    <xdr:sp macro="" textlink="">
      <xdr:nvSpPr>
        <xdr:cNvPr id="364" name="農林水産業費該当値テキスト"/>
        <xdr:cNvSpPr txBox="1"/>
      </xdr:nvSpPr>
      <xdr:spPr>
        <a:xfrm>
          <a:off x="10528300" y="999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87406</xdr:rowOff>
    </xdr:from>
    <xdr:to>
      <xdr:col>50</xdr:col>
      <xdr:colOff>165100</xdr:colOff>
      <xdr:row>59</xdr:row>
      <xdr:rowOff>17556</xdr:rowOff>
    </xdr:to>
    <xdr:sp macro="" textlink="">
      <xdr:nvSpPr>
        <xdr:cNvPr id="365" name="楕円 364"/>
        <xdr:cNvSpPr/>
      </xdr:nvSpPr>
      <xdr:spPr>
        <a:xfrm>
          <a:off x="9588500" y="1003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8683</xdr:rowOff>
    </xdr:from>
    <xdr:ext cx="534377" cy="259045"/>
    <xdr:sp macro="" textlink="">
      <xdr:nvSpPr>
        <xdr:cNvPr id="366" name="テキスト ボックス 365"/>
        <xdr:cNvSpPr txBox="1"/>
      </xdr:nvSpPr>
      <xdr:spPr>
        <a:xfrm>
          <a:off x="9372111" y="1012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96024</xdr:rowOff>
    </xdr:from>
    <xdr:to>
      <xdr:col>46</xdr:col>
      <xdr:colOff>38100</xdr:colOff>
      <xdr:row>59</xdr:row>
      <xdr:rowOff>26174</xdr:rowOff>
    </xdr:to>
    <xdr:sp macro="" textlink="">
      <xdr:nvSpPr>
        <xdr:cNvPr id="367" name="楕円 366"/>
        <xdr:cNvSpPr/>
      </xdr:nvSpPr>
      <xdr:spPr>
        <a:xfrm>
          <a:off x="8699500" y="100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17301</xdr:rowOff>
    </xdr:from>
    <xdr:ext cx="469744" cy="259045"/>
    <xdr:sp macro="" textlink="">
      <xdr:nvSpPr>
        <xdr:cNvPr id="368" name="テキスト ボックス 367"/>
        <xdr:cNvSpPr txBox="1"/>
      </xdr:nvSpPr>
      <xdr:spPr>
        <a:xfrm>
          <a:off x="8515428" y="1013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89457</xdr:rowOff>
    </xdr:from>
    <xdr:to>
      <xdr:col>41</xdr:col>
      <xdr:colOff>101600</xdr:colOff>
      <xdr:row>59</xdr:row>
      <xdr:rowOff>19607</xdr:rowOff>
    </xdr:to>
    <xdr:sp macro="" textlink="">
      <xdr:nvSpPr>
        <xdr:cNvPr id="369" name="楕円 368"/>
        <xdr:cNvSpPr/>
      </xdr:nvSpPr>
      <xdr:spPr>
        <a:xfrm>
          <a:off x="7810500" y="100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36134</xdr:rowOff>
    </xdr:from>
    <xdr:ext cx="469744" cy="259045"/>
    <xdr:sp macro="" textlink="">
      <xdr:nvSpPr>
        <xdr:cNvPr id="370" name="テキスト ボックス 369"/>
        <xdr:cNvSpPr txBox="1"/>
      </xdr:nvSpPr>
      <xdr:spPr>
        <a:xfrm>
          <a:off x="7626428" y="98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101328</xdr:rowOff>
    </xdr:from>
    <xdr:to>
      <xdr:col>36</xdr:col>
      <xdr:colOff>165100</xdr:colOff>
      <xdr:row>59</xdr:row>
      <xdr:rowOff>31478</xdr:rowOff>
    </xdr:to>
    <xdr:sp macro="" textlink="">
      <xdr:nvSpPr>
        <xdr:cNvPr id="371" name="楕円 370"/>
        <xdr:cNvSpPr/>
      </xdr:nvSpPr>
      <xdr:spPr>
        <a:xfrm>
          <a:off x="6921500" y="100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22605</xdr:rowOff>
    </xdr:from>
    <xdr:ext cx="469744" cy="259045"/>
    <xdr:sp macro="" textlink="">
      <xdr:nvSpPr>
        <xdr:cNvPr id="372" name="テキスト ボックス 371"/>
        <xdr:cNvSpPr txBox="1"/>
      </xdr:nvSpPr>
      <xdr:spPr>
        <a:xfrm>
          <a:off x="6737428" y="1013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97543</xdr:rowOff>
    </xdr:from>
    <xdr:to>
      <xdr:col>55</xdr:col>
      <xdr:colOff>0</xdr:colOff>
      <xdr:row>78</xdr:row>
      <xdr:rowOff>101981</xdr:rowOff>
    </xdr:to>
    <xdr:cxnSp macro="">
      <xdr:nvCxnSpPr>
        <xdr:cNvPr id="401" name="直線コネクタ 400"/>
        <xdr:cNvCxnSpPr/>
      </xdr:nvCxnSpPr>
      <xdr:spPr>
        <a:xfrm flipV="1">
          <a:off x="9639300" y="13470643"/>
          <a:ext cx="8382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89484</xdr:rowOff>
    </xdr:from>
    <xdr:to>
      <xdr:col>50</xdr:col>
      <xdr:colOff>114300</xdr:colOff>
      <xdr:row>78</xdr:row>
      <xdr:rowOff>101981</xdr:rowOff>
    </xdr:to>
    <xdr:cxnSp macro="">
      <xdr:nvCxnSpPr>
        <xdr:cNvPr id="404" name="直線コネクタ 403"/>
        <xdr:cNvCxnSpPr/>
      </xdr:nvCxnSpPr>
      <xdr:spPr>
        <a:xfrm>
          <a:off x="8750300" y="13462584"/>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77712</xdr:rowOff>
    </xdr:from>
    <xdr:to>
      <xdr:col>45</xdr:col>
      <xdr:colOff>177800</xdr:colOff>
      <xdr:row>78</xdr:row>
      <xdr:rowOff>89484</xdr:rowOff>
    </xdr:to>
    <xdr:cxnSp macro="">
      <xdr:nvCxnSpPr>
        <xdr:cNvPr id="407" name="直線コネクタ 406"/>
        <xdr:cNvCxnSpPr/>
      </xdr:nvCxnSpPr>
      <xdr:spPr>
        <a:xfrm>
          <a:off x="7861300" y="13450812"/>
          <a:ext cx="889000" cy="1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77712</xdr:rowOff>
    </xdr:from>
    <xdr:to>
      <xdr:col>41</xdr:col>
      <xdr:colOff>50800</xdr:colOff>
      <xdr:row>78</xdr:row>
      <xdr:rowOff>112764</xdr:rowOff>
    </xdr:to>
    <xdr:cxnSp macro="">
      <xdr:nvCxnSpPr>
        <xdr:cNvPr id="410" name="直線コネクタ 409"/>
        <xdr:cNvCxnSpPr/>
      </xdr:nvCxnSpPr>
      <xdr:spPr>
        <a:xfrm flipV="1">
          <a:off x="6972300" y="13450812"/>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46780</xdr:rowOff>
    </xdr:from>
    <xdr:to>
      <xdr:col>41</xdr:col>
      <xdr:colOff>101600</xdr:colOff>
      <xdr:row>78</xdr:row>
      <xdr:rowOff>148380</xdr:rowOff>
    </xdr:to>
    <xdr:sp macro="" textlink="">
      <xdr:nvSpPr>
        <xdr:cNvPr id="411" name="フローチャート: 判断 410"/>
        <xdr:cNvSpPr/>
      </xdr:nvSpPr>
      <xdr:spPr>
        <a:xfrm>
          <a:off x="7810500" y="134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139507</xdr:rowOff>
    </xdr:from>
    <xdr:ext cx="469744" cy="259045"/>
    <xdr:sp macro="" textlink="">
      <xdr:nvSpPr>
        <xdr:cNvPr id="412" name="テキスト ボックス 411"/>
        <xdr:cNvSpPr txBox="1"/>
      </xdr:nvSpPr>
      <xdr:spPr>
        <a:xfrm>
          <a:off x="7626428" y="1351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46743</xdr:rowOff>
    </xdr:from>
    <xdr:to>
      <xdr:col>55</xdr:col>
      <xdr:colOff>50800</xdr:colOff>
      <xdr:row>78</xdr:row>
      <xdr:rowOff>148343</xdr:rowOff>
    </xdr:to>
    <xdr:sp macro="" textlink="">
      <xdr:nvSpPr>
        <xdr:cNvPr id="420" name="楕円 419"/>
        <xdr:cNvSpPr/>
      </xdr:nvSpPr>
      <xdr:spPr>
        <a:xfrm>
          <a:off x="10426700" y="134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133120</xdr:rowOff>
    </xdr:from>
    <xdr:ext cx="469744" cy="259045"/>
    <xdr:sp macro="" textlink="">
      <xdr:nvSpPr>
        <xdr:cNvPr id="421" name="商工費該当値テキスト"/>
        <xdr:cNvSpPr txBox="1"/>
      </xdr:nvSpPr>
      <xdr:spPr>
        <a:xfrm>
          <a:off x="10528300" y="1333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51181</xdr:rowOff>
    </xdr:from>
    <xdr:to>
      <xdr:col>50</xdr:col>
      <xdr:colOff>165100</xdr:colOff>
      <xdr:row>78</xdr:row>
      <xdr:rowOff>152781</xdr:rowOff>
    </xdr:to>
    <xdr:sp macro="" textlink="">
      <xdr:nvSpPr>
        <xdr:cNvPr id="422" name="楕円 421"/>
        <xdr:cNvSpPr/>
      </xdr:nvSpPr>
      <xdr:spPr>
        <a:xfrm>
          <a:off x="9588500" y="134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143908</xdr:rowOff>
    </xdr:from>
    <xdr:ext cx="469744" cy="259045"/>
    <xdr:sp macro="" textlink="">
      <xdr:nvSpPr>
        <xdr:cNvPr id="423" name="テキスト ボックス 422"/>
        <xdr:cNvSpPr txBox="1"/>
      </xdr:nvSpPr>
      <xdr:spPr>
        <a:xfrm>
          <a:off x="9404428" y="1351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38684</xdr:rowOff>
    </xdr:from>
    <xdr:to>
      <xdr:col>46</xdr:col>
      <xdr:colOff>38100</xdr:colOff>
      <xdr:row>78</xdr:row>
      <xdr:rowOff>140284</xdr:rowOff>
    </xdr:to>
    <xdr:sp macro="" textlink="">
      <xdr:nvSpPr>
        <xdr:cNvPr id="424" name="楕円 423"/>
        <xdr:cNvSpPr/>
      </xdr:nvSpPr>
      <xdr:spPr>
        <a:xfrm>
          <a:off x="8699500" y="134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131411</xdr:rowOff>
    </xdr:from>
    <xdr:ext cx="469744" cy="259045"/>
    <xdr:sp macro="" textlink="">
      <xdr:nvSpPr>
        <xdr:cNvPr id="425" name="テキスト ボックス 424"/>
        <xdr:cNvSpPr txBox="1"/>
      </xdr:nvSpPr>
      <xdr:spPr>
        <a:xfrm>
          <a:off x="8515428" y="1350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26912</xdr:rowOff>
    </xdr:from>
    <xdr:to>
      <xdr:col>41</xdr:col>
      <xdr:colOff>101600</xdr:colOff>
      <xdr:row>78</xdr:row>
      <xdr:rowOff>128512</xdr:rowOff>
    </xdr:to>
    <xdr:sp macro="" textlink="">
      <xdr:nvSpPr>
        <xdr:cNvPr id="426" name="楕円 425"/>
        <xdr:cNvSpPr/>
      </xdr:nvSpPr>
      <xdr:spPr>
        <a:xfrm>
          <a:off x="7810500" y="134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145039</xdr:rowOff>
    </xdr:from>
    <xdr:ext cx="469744" cy="259045"/>
    <xdr:sp macro="" textlink="">
      <xdr:nvSpPr>
        <xdr:cNvPr id="427" name="テキスト ボックス 426"/>
        <xdr:cNvSpPr txBox="1"/>
      </xdr:nvSpPr>
      <xdr:spPr>
        <a:xfrm>
          <a:off x="7626428" y="131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61964</xdr:rowOff>
    </xdr:from>
    <xdr:to>
      <xdr:col>36</xdr:col>
      <xdr:colOff>165100</xdr:colOff>
      <xdr:row>78</xdr:row>
      <xdr:rowOff>163564</xdr:rowOff>
    </xdr:to>
    <xdr:sp macro="" textlink="">
      <xdr:nvSpPr>
        <xdr:cNvPr id="428" name="楕円 427"/>
        <xdr:cNvSpPr/>
      </xdr:nvSpPr>
      <xdr:spPr>
        <a:xfrm>
          <a:off x="6921500" y="134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154691</xdr:rowOff>
    </xdr:from>
    <xdr:ext cx="469744" cy="259045"/>
    <xdr:sp macro="" textlink="">
      <xdr:nvSpPr>
        <xdr:cNvPr id="429" name="テキスト ボックス 428"/>
        <xdr:cNvSpPr txBox="1"/>
      </xdr:nvSpPr>
      <xdr:spPr>
        <a:xfrm>
          <a:off x="6737428" y="1352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35299</xdr:rowOff>
    </xdr:from>
    <xdr:to>
      <xdr:col>55</xdr:col>
      <xdr:colOff>0</xdr:colOff>
      <xdr:row>98</xdr:row>
      <xdr:rowOff>46492</xdr:rowOff>
    </xdr:to>
    <xdr:cxnSp macro="">
      <xdr:nvCxnSpPr>
        <xdr:cNvPr id="458" name="直線コネクタ 457"/>
        <xdr:cNvCxnSpPr/>
      </xdr:nvCxnSpPr>
      <xdr:spPr>
        <a:xfrm flipV="1">
          <a:off x="9639300" y="16837399"/>
          <a:ext cx="838200" cy="1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44881</xdr:rowOff>
    </xdr:from>
    <xdr:to>
      <xdr:col>50</xdr:col>
      <xdr:colOff>114300</xdr:colOff>
      <xdr:row>98</xdr:row>
      <xdr:rowOff>46492</xdr:rowOff>
    </xdr:to>
    <xdr:cxnSp macro="">
      <xdr:nvCxnSpPr>
        <xdr:cNvPr id="461" name="直線コネクタ 460"/>
        <xdr:cNvCxnSpPr/>
      </xdr:nvCxnSpPr>
      <xdr:spPr>
        <a:xfrm>
          <a:off x="8750300" y="16846981"/>
          <a:ext cx="8890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44881</xdr:rowOff>
    </xdr:from>
    <xdr:to>
      <xdr:col>45</xdr:col>
      <xdr:colOff>177800</xdr:colOff>
      <xdr:row>98</xdr:row>
      <xdr:rowOff>55888</xdr:rowOff>
    </xdr:to>
    <xdr:cxnSp macro="">
      <xdr:nvCxnSpPr>
        <xdr:cNvPr id="464" name="直線コネクタ 463"/>
        <xdr:cNvCxnSpPr/>
      </xdr:nvCxnSpPr>
      <xdr:spPr>
        <a:xfrm flipV="1">
          <a:off x="7861300" y="16846981"/>
          <a:ext cx="889000" cy="1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55888</xdr:rowOff>
    </xdr:from>
    <xdr:to>
      <xdr:col>41</xdr:col>
      <xdr:colOff>50800</xdr:colOff>
      <xdr:row>98</xdr:row>
      <xdr:rowOff>58646</xdr:rowOff>
    </xdr:to>
    <xdr:cxnSp macro="">
      <xdr:nvCxnSpPr>
        <xdr:cNvPr id="467" name="直線コネクタ 466"/>
        <xdr:cNvCxnSpPr/>
      </xdr:nvCxnSpPr>
      <xdr:spPr>
        <a:xfrm flipV="1">
          <a:off x="6972300" y="16857988"/>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8102</xdr:rowOff>
    </xdr:from>
    <xdr:to>
      <xdr:col>41</xdr:col>
      <xdr:colOff>101600</xdr:colOff>
      <xdr:row>98</xdr:row>
      <xdr:rowOff>109702</xdr:rowOff>
    </xdr:to>
    <xdr:sp macro="" textlink="">
      <xdr:nvSpPr>
        <xdr:cNvPr id="468" name="フローチャート: 判断 467"/>
        <xdr:cNvSpPr/>
      </xdr:nvSpPr>
      <xdr:spPr>
        <a:xfrm>
          <a:off x="7810500" y="1681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100829</xdr:rowOff>
    </xdr:from>
    <xdr:ext cx="534377" cy="259045"/>
    <xdr:sp macro="" textlink="">
      <xdr:nvSpPr>
        <xdr:cNvPr id="469" name="テキスト ボックス 468"/>
        <xdr:cNvSpPr txBox="1"/>
      </xdr:nvSpPr>
      <xdr:spPr>
        <a:xfrm>
          <a:off x="7594111" y="1690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155949</xdr:rowOff>
    </xdr:from>
    <xdr:to>
      <xdr:col>55</xdr:col>
      <xdr:colOff>50800</xdr:colOff>
      <xdr:row>98</xdr:row>
      <xdr:rowOff>86099</xdr:rowOff>
    </xdr:to>
    <xdr:sp macro="" textlink="">
      <xdr:nvSpPr>
        <xdr:cNvPr id="477" name="楕円 476"/>
        <xdr:cNvSpPr/>
      </xdr:nvSpPr>
      <xdr:spPr>
        <a:xfrm>
          <a:off x="10426700" y="167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115326</xdr:rowOff>
    </xdr:from>
    <xdr:ext cx="534377" cy="259045"/>
    <xdr:sp macro="" textlink="">
      <xdr:nvSpPr>
        <xdr:cNvPr id="478" name="土木費該当値テキスト"/>
        <xdr:cNvSpPr txBox="1"/>
      </xdr:nvSpPr>
      <xdr:spPr>
        <a:xfrm>
          <a:off x="10528300" y="1657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167142</xdr:rowOff>
    </xdr:from>
    <xdr:to>
      <xdr:col>50</xdr:col>
      <xdr:colOff>165100</xdr:colOff>
      <xdr:row>98</xdr:row>
      <xdr:rowOff>97292</xdr:rowOff>
    </xdr:to>
    <xdr:sp macro="" textlink="">
      <xdr:nvSpPr>
        <xdr:cNvPr id="479" name="楕円 478"/>
        <xdr:cNvSpPr/>
      </xdr:nvSpPr>
      <xdr:spPr>
        <a:xfrm>
          <a:off x="9588500" y="1679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88419</xdr:rowOff>
    </xdr:from>
    <xdr:ext cx="534377" cy="259045"/>
    <xdr:sp macro="" textlink="">
      <xdr:nvSpPr>
        <xdr:cNvPr id="480" name="テキスト ボックス 479"/>
        <xdr:cNvSpPr txBox="1"/>
      </xdr:nvSpPr>
      <xdr:spPr>
        <a:xfrm>
          <a:off x="9372111" y="168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165531</xdr:rowOff>
    </xdr:from>
    <xdr:to>
      <xdr:col>46</xdr:col>
      <xdr:colOff>38100</xdr:colOff>
      <xdr:row>98</xdr:row>
      <xdr:rowOff>95681</xdr:rowOff>
    </xdr:to>
    <xdr:sp macro="" textlink="">
      <xdr:nvSpPr>
        <xdr:cNvPr id="481" name="楕円 480"/>
        <xdr:cNvSpPr/>
      </xdr:nvSpPr>
      <xdr:spPr>
        <a:xfrm>
          <a:off x="8699500" y="167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112208</xdr:rowOff>
    </xdr:from>
    <xdr:ext cx="534377" cy="259045"/>
    <xdr:sp macro="" textlink="">
      <xdr:nvSpPr>
        <xdr:cNvPr id="482" name="テキスト ボックス 481"/>
        <xdr:cNvSpPr txBox="1"/>
      </xdr:nvSpPr>
      <xdr:spPr>
        <a:xfrm>
          <a:off x="8483111" y="1657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5088</xdr:rowOff>
    </xdr:from>
    <xdr:to>
      <xdr:col>41</xdr:col>
      <xdr:colOff>101600</xdr:colOff>
      <xdr:row>98</xdr:row>
      <xdr:rowOff>106688</xdr:rowOff>
    </xdr:to>
    <xdr:sp macro="" textlink="">
      <xdr:nvSpPr>
        <xdr:cNvPr id="483" name="楕円 482"/>
        <xdr:cNvSpPr/>
      </xdr:nvSpPr>
      <xdr:spPr>
        <a:xfrm>
          <a:off x="7810500" y="1680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123215</xdr:rowOff>
    </xdr:from>
    <xdr:ext cx="534377" cy="259045"/>
    <xdr:sp macro="" textlink="">
      <xdr:nvSpPr>
        <xdr:cNvPr id="484" name="テキスト ボックス 483"/>
        <xdr:cNvSpPr txBox="1"/>
      </xdr:nvSpPr>
      <xdr:spPr>
        <a:xfrm>
          <a:off x="7594111" y="1658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7846</xdr:rowOff>
    </xdr:from>
    <xdr:to>
      <xdr:col>36</xdr:col>
      <xdr:colOff>165100</xdr:colOff>
      <xdr:row>98</xdr:row>
      <xdr:rowOff>109446</xdr:rowOff>
    </xdr:to>
    <xdr:sp macro="" textlink="">
      <xdr:nvSpPr>
        <xdr:cNvPr id="485" name="楕円 484"/>
        <xdr:cNvSpPr/>
      </xdr:nvSpPr>
      <xdr:spPr>
        <a:xfrm>
          <a:off x="6921500" y="168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100573</xdr:rowOff>
    </xdr:from>
    <xdr:ext cx="534377" cy="259045"/>
    <xdr:sp macro="" textlink="">
      <xdr:nvSpPr>
        <xdr:cNvPr id="486" name="テキスト ボックス 485"/>
        <xdr:cNvSpPr txBox="1"/>
      </xdr:nvSpPr>
      <xdr:spPr>
        <a:xfrm>
          <a:off x="6705111" y="1690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40305</xdr:rowOff>
    </xdr:from>
    <xdr:to>
      <xdr:col>85</xdr:col>
      <xdr:colOff>127000</xdr:colOff>
      <xdr:row>37</xdr:row>
      <xdr:rowOff>60742</xdr:rowOff>
    </xdr:to>
    <xdr:cxnSp macro="">
      <xdr:nvCxnSpPr>
        <xdr:cNvPr id="514" name="直線コネクタ 513"/>
        <xdr:cNvCxnSpPr/>
      </xdr:nvCxnSpPr>
      <xdr:spPr>
        <a:xfrm flipV="1">
          <a:off x="15481300" y="6383955"/>
          <a:ext cx="8382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60742</xdr:rowOff>
    </xdr:from>
    <xdr:to>
      <xdr:col>81</xdr:col>
      <xdr:colOff>50800</xdr:colOff>
      <xdr:row>37</xdr:row>
      <xdr:rowOff>65268</xdr:rowOff>
    </xdr:to>
    <xdr:cxnSp macro="">
      <xdr:nvCxnSpPr>
        <xdr:cNvPr id="517" name="直線コネクタ 516"/>
        <xdr:cNvCxnSpPr/>
      </xdr:nvCxnSpPr>
      <xdr:spPr>
        <a:xfrm flipV="1">
          <a:off x="14592300" y="6404392"/>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126670</xdr:rowOff>
    </xdr:from>
    <xdr:to>
      <xdr:col>76</xdr:col>
      <xdr:colOff>114300</xdr:colOff>
      <xdr:row>37</xdr:row>
      <xdr:rowOff>65268</xdr:rowOff>
    </xdr:to>
    <xdr:cxnSp macro="">
      <xdr:nvCxnSpPr>
        <xdr:cNvPr id="520" name="直線コネクタ 519"/>
        <xdr:cNvCxnSpPr/>
      </xdr:nvCxnSpPr>
      <xdr:spPr>
        <a:xfrm>
          <a:off x="13703300" y="6298870"/>
          <a:ext cx="889000" cy="11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126670</xdr:rowOff>
    </xdr:from>
    <xdr:to>
      <xdr:col>71</xdr:col>
      <xdr:colOff>177800</xdr:colOff>
      <xdr:row>37</xdr:row>
      <xdr:rowOff>96860</xdr:rowOff>
    </xdr:to>
    <xdr:cxnSp macro="">
      <xdr:nvCxnSpPr>
        <xdr:cNvPr id="523" name="直線コネクタ 522"/>
        <xdr:cNvCxnSpPr/>
      </xdr:nvCxnSpPr>
      <xdr:spPr>
        <a:xfrm flipV="1">
          <a:off x="12814300" y="6298870"/>
          <a:ext cx="889000" cy="14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4" name="フローチャート: 判断 523"/>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1764</xdr:rowOff>
    </xdr:from>
    <xdr:ext cx="534377" cy="259045"/>
    <xdr:sp macro="" textlink="">
      <xdr:nvSpPr>
        <xdr:cNvPr id="525" name="テキスト ボックス 524"/>
        <xdr:cNvSpPr txBox="1"/>
      </xdr:nvSpPr>
      <xdr:spPr>
        <a:xfrm>
          <a:off x="13436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160955</xdr:rowOff>
    </xdr:from>
    <xdr:to>
      <xdr:col>85</xdr:col>
      <xdr:colOff>177800</xdr:colOff>
      <xdr:row>37</xdr:row>
      <xdr:rowOff>91105</xdr:rowOff>
    </xdr:to>
    <xdr:sp macro="" textlink="">
      <xdr:nvSpPr>
        <xdr:cNvPr id="533" name="楕円 532"/>
        <xdr:cNvSpPr/>
      </xdr:nvSpPr>
      <xdr:spPr>
        <a:xfrm>
          <a:off x="16268700" y="63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139382</xdr:rowOff>
    </xdr:from>
    <xdr:ext cx="534377" cy="259045"/>
    <xdr:sp macro="" textlink="">
      <xdr:nvSpPr>
        <xdr:cNvPr id="534" name="消防費該当値テキスト"/>
        <xdr:cNvSpPr txBox="1"/>
      </xdr:nvSpPr>
      <xdr:spPr>
        <a:xfrm>
          <a:off x="16370300" y="631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9942</xdr:rowOff>
    </xdr:from>
    <xdr:to>
      <xdr:col>81</xdr:col>
      <xdr:colOff>101600</xdr:colOff>
      <xdr:row>37</xdr:row>
      <xdr:rowOff>111542</xdr:rowOff>
    </xdr:to>
    <xdr:sp macro="" textlink="">
      <xdr:nvSpPr>
        <xdr:cNvPr id="535" name="楕円 534"/>
        <xdr:cNvSpPr/>
      </xdr:nvSpPr>
      <xdr:spPr>
        <a:xfrm>
          <a:off x="15430500" y="63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102669</xdr:rowOff>
    </xdr:from>
    <xdr:ext cx="534377" cy="259045"/>
    <xdr:sp macro="" textlink="">
      <xdr:nvSpPr>
        <xdr:cNvPr id="536" name="テキスト ボックス 535"/>
        <xdr:cNvSpPr txBox="1"/>
      </xdr:nvSpPr>
      <xdr:spPr>
        <a:xfrm>
          <a:off x="15214111" y="644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14468</xdr:rowOff>
    </xdr:from>
    <xdr:to>
      <xdr:col>76</xdr:col>
      <xdr:colOff>165100</xdr:colOff>
      <xdr:row>37</xdr:row>
      <xdr:rowOff>116068</xdr:rowOff>
    </xdr:to>
    <xdr:sp macro="" textlink="">
      <xdr:nvSpPr>
        <xdr:cNvPr id="537" name="楕円 536"/>
        <xdr:cNvSpPr/>
      </xdr:nvSpPr>
      <xdr:spPr>
        <a:xfrm>
          <a:off x="14541500" y="635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107195</xdr:rowOff>
    </xdr:from>
    <xdr:ext cx="534377" cy="259045"/>
    <xdr:sp macro="" textlink="">
      <xdr:nvSpPr>
        <xdr:cNvPr id="538" name="テキスト ボックス 537"/>
        <xdr:cNvSpPr txBox="1"/>
      </xdr:nvSpPr>
      <xdr:spPr>
        <a:xfrm>
          <a:off x="14325111" y="64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75870</xdr:rowOff>
    </xdr:from>
    <xdr:to>
      <xdr:col>72</xdr:col>
      <xdr:colOff>38100</xdr:colOff>
      <xdr:row>37</xdr:row>
      <xdr:rowOff>6020</xdr:rowOff>
    </xdr:to>
    <xdr:sp macro="" textlink="">
      <xdr:nvSpPr>
        <xdr:cNvPr id="539" name="楕円 538"/>
        <xdr:cNvSpPr/>
      </xdr:nvSpPr>
      <xdr:spPr>
        <a:xfrm>
          <a:off x="13652500" y="62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22547</xdr:rowOff>
    </xdr:from>
    <xdr:ext cx="534377" cy="259045"/>
    <xdr:sp macro="" textlink="">
      <xdr:nvSpPr>
        <xdr:cNvPr id="540" name="テキスト ボックス 539"/>
        <xdr:cNvSpPr txBox="1"/>
      </xdr:nvSpPr>
      <xdr:spPr>
        <a:xfrm>
          <a:off x="13436111" y="60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46060</xdr:rowOff>
    </xdr:from>
    <xdr:to>
      <xdr:col>67</xdr:col>
      <xdr:colOff>101600</xdr:colOff>
      <xdr:row>37</xdr:row>
      <xdr:rowOff>147660</xdr:rowOff>
    </xdr:to>
    <xdr:sp macro="" textlink="">
      <xdr:nvSpPr>
        <xdr:cNvPr id="541" name="楕円 540"/>
        <xdr:cNvSpPr/>
      </xdr:nvSpPr>
      <xdr:spPr>
        <a:xfrm>
          <a:off x="12763500" y="63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138787</xdr:rowOff>
    </xdr:from>
    <xdr:ext cx="534377" cy="259045"/>
    <xdr:sp macro="" textlink="">
      <xdr:nvSpPr>
        <xdr:cNvPr id="542" name="テキスト ボックス 541"/>
        <xdr:cNvSpPr txBox="1"/>
      </xdr:nvSpPr>
      <xdr:spPr>
        <a:xfrm>
          <a:off x="12547111" y="648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135996</xdr:rowOff>
    </xdr:from>
    <xdr:to>
      <xdr:col>85</xdr:col>
      <xdr:colOff>127000</xdr:colOff>
      <xdr:row>58</xdr:row>
      <xdr:rowOff>1884</xdr:rowOff>
    </xdr:to>
    <xdr:cxnSp macro="">
      <xdr:nvCxnSpPr>
        <xdr:cNvPr id="570" name="直線コネクタ 569"/>
        <xdr:cNvCxnSpPr/>
      </xdr:nvCxnSpPr>
      <xdr:spPr>
        <a:xfrm>
          <a:off x="15481300" y="9908646"/>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135996</xdr:rowOff>
    </xdr:from>
    <xdr:to>
      <xdr:col>81</xdr:col>
      <xdr:colOff>50800</xdr:colOff>
      <xdr:row>57</xdr:row>
      <xdr:rowOff>144897</xdr:rowOff>
    </xdr:to>
    <xdr:cxnSp macro="">
      <xdr:nvCxnSpPr>
        <xdr:cNvPr id="573" name="直線コネクタ 572"/>
        <xdr:cNvCxnSpPr/>
      </xdr:nvCxnSpPr>
      <xdr:spPr>
        <a:xfrm flipV="1">
          <a:off x="14592300" y="9908646"/>
          <a:ext cx="889000" cy="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144897</xdr:rowOff>
    </xdr:from>
    <xdr:to>
      <xdr:col>76</xdr:col>
      <xdr:colOff>114300</xdr:colOff>
      <xdr:row>58</xdr:row>
      <xdr:rowOff>8423</xdr:rowOff>
    </xdr:to>
    <xdr:cxnSp macro="">
      <xdr:nvCxnSpPr>
        <xdr:cNvPr id="576" name="直線コネクタ 575"/>
        <xdr:cNvCxnSpPr/>
      </xdr:nvCxnSpPr>
      <xdr:spPr>
        <a:xfrm flipV="1">
          <a:off x="13703300" y="9917547"/>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8423</xdr:rowOff>
    </xdr:from>
    <xdr:to>
      <xdr:col>71</xdr:col>
      <xdr:colOff>177800</xdr:colOff>
      <xdr:row>58</xdr:row>
      <xdr:rowOff>55194</xdr:rowOff>
    </xdr:to>
    <xdr:cxnSp macro="">
      <xdr:nvCxnSpPr>
        <xdr:cNvPr id="579" name="直線コネクタ 578"/>
        <xdr:cNvCxnSpPr/>
      </xdr:nvCxnSpPr>
      <xdr:spPr>
        <a:xfrm flipV="1">
          <a:off x="12814300" y="9952523"/>
          <a:ext cx="889000" cy="4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78948</xdr:rowOff>
    </xdr:from>
    <xdr:to>
      <xdr:col>72</xdr:col>
      <xdr:colOff>38100</xdr:colOff>
      <xdr:row>58</xdr:row>
      <xdr:rowOff>9098</xdr:rowOff>
    </xdr:to>
    <xdr:sp macro="" textlink="">
      <xdr:nvSpPr>
        <xdr:cNvPr id="580" name="フローチャート: 判断 579"/>
        <xdr:cNvSpPr/>
      </xdr:nvSpPr>
      <xdr:spPr>
        <a:xfrm>
          <a:off x="13652500" y="985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25625</xdr:rowOff>
    </xdr:from>
    <xdr:ext cx="534377" cy="259045"/>
    <xdr:sp macro="" textlink="">
      <xdr:nvSpPr>
        <xdr:cNvPr id="581" name="テキスト ボックス 580"/>
        <xdr:cNvSpPr txBox="1"/>
      </xdr:nvSpPr>
      <xdr:spPr>
        <a:xfrm>
          <a:off x="13436111" y="962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127429</xdr:rowOff>
    </xdr:from>
    <xdr:ext cx="534377" cy="259045"/>
    <xdr:sp macro="" textlink="">
      <xdr:nvSpPr>
        <xdr:cNvPr id="583" name="テキスト ボックス 582"/>
        <xdr:cNvSpPr txBox="1"/>
      </xdr:nvSpPr>
      <xdr:spPr>
        <a:xfrm>
          <a:off x="12547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122534</xdr:rowOff>
    </xdr:from>
    <xdr:to>
      <xdr:col>85</xdr:col>
      <xdr:colOff>177800</xdr:colOff>
      <xdr:row>58</xdr:row>
      <xdr:rowOff>52684</xdr:rowOff>
    </xdr:to>
    <xdr:sp macro="" textlink="">
      <xdr:nvSpPr>
        <xdr:cNvPr id="589" name="楕円 588"/>
        <xdr:cNvSpPr/>
      </xdr:nvSpPr>
      <xdr:spPr>
        <a:xfrm>
          <a:off x="16268700" y="989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100961</xdr:rowOff>
    </xdr:from>
    <xdr:ext cx="534377" cy="259045"/>
    <xdr:sp macro="" textlink="">
      <xdr:nvSpPr>
        <xdr:cNvPr id="590" name="教育費該当値テキスト"/>
        <xdr:cNvSpPr txBox="1"/>
      </xdr:nvSpPr>
      <xdr:spPr>
        <a:xfrm>
          <a:off x="16370300" y="987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85196</xdr:rowOff>
    </xdr:from>
    <xdr:to>
      <xdr:col>81</xdr:col>
      <xdr:colOff>101600</xdr:colOff>
      <xdr:row>58</xdr:row>
      <xdr:rowOff>15346</xdr:rowOff>
    </xdr:to>
    <xdr:sp macro="" textlink="">
      <xdr:nvSpPr>
        <xdr:cNvPr id="591" name="楕円 590"/>
        <xdr:cNvSpPr/>
      </xdr:nvSpPr>
      <xdr:spPr>
        <a:xfrm>
          <a:off x="15430500" y="985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6473</xdr:rowOff>
    </xdr:from>
    <xdr:ext cx="534377" cy="259045"/>
    <xdr:sp macro="" textlink="">
      <xdr:nvSpPr>
        <xdr:cNvPr id="592" name="テキスト ボックス 591"/>
        <xdr:cNvSpPr txBox="1"/>
      </xdr:nvSpPr>
      <xdr:spPr>
        <a:xfrm>
          <a:off x="15214111" y="995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94097</xdr:rowOff>
    </xdr:from>
    <xdr:to>
      <xdr:col>76</xdr:col>
      <xdr:colOff>165100</xdr:colOff>
      <xdr:row>58</xdr:row>
      <xdr:rowOff>24247</xdr:rowOff>
    </xdr:to>
    <xdr:sp macro="" textlink="">
      <xdr:nvSpPr>
        <xdr:cNvPr id="593" name="楕円 592"/>
        <xdr:cNvSpPr/>
      </xdr:nvSpPr>
      <xdr:spPr>
        <a:xfrm>
          <a:off x="14541500" y="98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15374</xdr:rowOff>
    </xdr:from>
    <xdr:ext cx="534377" cy="259045"/>
    <xdr:sp macro="" textlink="">
      <xdr:nvSpPr>
        <xdr:cNvPr id="594" name="テキスト ボックス 593"/>
        <xdr:cNvSpPr txBox="1"/>
      </xdr:nvSpPr>
      <xdr:spPr>
        <a:xfrm>
          <a:off x="14325111" y="995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129073</xdr:rowOff>
    </xdr:from>
    <xdr:to>
      <xdr:col>72</xdr:col>
      <xdr:colOff>38100</xdr:colOff>
      <xdr:row>58</xdr:row>
      <xdr:rowOff>59223</xdr:rowOff>
    </xdr:to>
    <xdr:sp macro="" textlink="">
      <xdr:nvSpPr>
        <xdr:cNvPr id="595" name="楕円 594"/>
        <xdr:cNvSpPr/>
      </xdr:nvSpPr>
      <xdr:spPr>
        <a:xfrm>
          <a:off x="13652500" y="99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50350</xdr:rowOff>
    </xdr:from>
    <xdr:ext cx="534377" cy="259045"/>
    <xdr:sp macro="" textlink="">
      <xdr:nvSpPr>
        <xdr:cNvPr id="596" name="テキスト ボックス 595"/>
        <xdr:cNvSpPr txBox="1"/>
      </xdr:nvSpPr>
      <xdr:spPr>
        <a:xfrm>
          <a:off x="13436111" y="999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4394</xdr:rowOff>
    </xdr:from>
    <xdr:to>
      <xdr:col>67</xdr:col>
      <xdr:colOff>101600</xdr:colOff>
      <xdr:row>58</xdr:row>
      <xdr:rowOff>105994</xdr:rowOff>
    </xdr:to>
    <xdr:sp macro="" textlink="">
      <xdr:nvSpPr>
        <xdr:cNvPr id="597" name="楕円 596"/>
        <xdr:cNvSpPr/>
      </xdr:nvSpPr>
      <xdr:spPr>
        <a:xfrm>
          <a:off x="12763500" y="99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97121</xdr:rowOff>
    </xdr:from>
    <xdr:ext cx="534377" cy="259045"/>
    <xdr:sp macro="" textlink="">
      <xdr:nvSpPr>
        <xdr:cNvPr id="598" name="テキスト ボックス 597"/>
        <xdr:cNvSpPr txBox="1"/>
      </xdr:nvSpPr>
      <xdr:spPr>
        <a:xfrm>
          <a:off x="12547111" y="100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21044</xdr:rowOff>
    </xdr:from>
    <xdr:to>
      <xdr:col>85</xdr:col>
      <xdr:colOff>127000</xdr:colOff>
      <xdr:row>79</xdr:row>
      <xdr:rowOff>34937</xdr:rowOff>
    </xdr:to>
    <xdr:cxnSp macro="">
      <xdr:nvCxnSpPr>
        <xdr:cNvPr id="627" name="直線コネクタ 626"/>
        <xdr:cNvCxnSpPr/>
      </xdr:nvCxnSpPr>
      <xdr:spPr>
        <a:xfrm flipV="1">
          <a:off x="15481300" y="13565594"/>
          <a:ext cx="838200" cy="1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34937</xdr:rowOff>
    </xdr:from>
    <xdr:to>
      <xdr:col>81</xdr:col>
      <xdr:colOff>50800</xdr:colOff>
      <xdr:row>79</xdr:row>
      <xdr:rowOff>44286</xdr:rowOff>
    </xdr:to>
    <xdr:cxnSp macro="">
      <xdr:nvCxnSpPr>
        <xdr:cNvPr id="630" name="直線コネクタ 629"/>
        <xdr:cNvCxnSpPr/>
      </xdr:nvCxnSpPr>
      <xdr:spPr>
        <a:xfrm flipV="1">
          <a:off x="14592300" y="13579487"/>
          <a:ext cx="8890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38379</xdr:rowOff>
    </xdr:from>
    <xdr:to>
      <xdr:col>76</xdr:col>
      <xdr:colOff>114300</xdr:colOff>
      <xdr:row>79</xdr:row>
      <xdr:rowOff>44286</xdr:rowOff>
    </xdr:to>
    <xdr:cxnSp macro="">
      <xdr:nvCxnSpPr>
        <xdr:cNvPr id="633" name="直線コネクタ 632"/>
        <xdr:cNvCxnSpPr/>
      </xdr:nvCxnSpPr>
      <xdr:spPr>
        <a:xfrm>
          <a:off x="13703300" y="13582929"/>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38379</xdr:rowOff>
    </xdr:from>
    <xdr:to>
      <xdr:col>71</xdr:col>
      <xdr:colOff>177800</xdr:colOff>
      <xdr:row>79</xdr:row>
      <xdr:rowOff>44450</xdr:rowOff>
    </xdr:to>
    <xdr:cxnSp macro="">
      <xdr:nvCxnSpPr>
        <xdr:cNvPr id="636" name="直線コネクタ 635"/>
        <xdr:cNvCxnSpPr/>
      </xdr:nvCxnSpPr>
      <xdr:spPr>
        <a:xfrm flipV="1">
          <a:off x="12814300" y="13582929"/>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159322</xdr:rowOff>
    </xdr:from>
    <xdr:to>
      <xdr:col>72</xdr:col>
      <xdr:colOff>38100</xdr:colOff>
      <xdr:row>79</xdr:row>
      <xdr:rowOff>89472</xdr:rowOff>
    </xdr:to>
    <xdr:sp macro="" textlink="">
      <xdr:nvSpPr>
        <xdr:cNvPr id="637" name="フローチャート: 判断 636"/>
        <xdr:cNvSpPr/>
      </xdr:nvSpPr>
      <xdr:spPr>
        <a:xfrm>
          <a:off x="13652500" y="1353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80599</xdr:rowOff>
    </xdr:from>
    <xdr:ext cx="378565" cy="259045"/>
    <xdr:sp macro="" textlink="">
      <xdr:nvSpPr>
        <xdr:cNvPr id="638" name="テキスト ボックス 637"/>
        <xdr:cNvSpPr txBox="1"/>
      </xdr:nvSpPr>
      <xdr:spPr>
        <a:xfrm>
          <a:off x="13514017" y="136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141694</xdr:rowOff>
    </xdr:from>
    <xdr:to>
      <xdr:col>85</xdr:col>
      <xdr:colOff>177800</xdr:colOff>
      <xdr:row>79</xdr:row>
      <xdr:rowOff>71844</xdr:rowOff>
    </xdr:to>
    <xdr:sp macro="" textlink="">
      <xdr:nvSpPr>
        <xdr:cNvPr id="646" name="楕円 645"/>
        <xdr:cNvSpPr/>
      </xdr:nvSpPr>
      <xdr:spPr>
        <a:xfrm>
          <a:off x="16268700" y="135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469744" cy="259045"/>
    <xdr:sp macro="" textlink="">
      <xdr:nvSpPr>
        <xdr:cNvPr id="647" name="災害復旧費該当値テキスト"/>
        <xdr:cNvSpPr txBox="1"/>
      </xdr:nvSpPr>
      <xdr:spPr>
        <a:xfrm>
          <a:off x="16370300" y="134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155587</xdr:rowOff>
    </xdr:from>
    <xdr:to>
      <xdr:col>81</xdr:col>
      <xdr:colOff>101600</xdr:colOff>
      <xdr:row>79</xdr:row>
      <xdr:rowOff>85737</xdr:rowOff>
    </xdr:to>
    <xdr:sp macro="" textlink="">
      <xdr:nvSpPr>
        <xdr:cNvPr id="648" name="楕円 647"/>
        <xdr:cNvSpPr/>
      </xdr:nvSpPr>
      <xdr:spPr>
        <a:xfrm>
          <a:off x="15430500" y="1352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76864</xdr:rowOff>
    </xdr:from>
    <xdr:ext cx="378565" cy="259045"/>
    <xdr:sp macro="" textlink="">
      <xdr:nvSpPr>
        <xdr:cNvPr id="649" name="テキスト ボックス 648"/>
        <xdr:cNvSpPr txBox="1"/>
      </xdr:nvSpPr>
      <xdr:spPr>
        <a:xfrm>
          <a:off x="15292017" y="1362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164936</xdr:rowOff>
    </xdr:from>
    <xdr:to>
      <xdr:col>76</xdr:col>
      <xdr:colOff>165100</xdr:colOff>
      <xdr:row>79</xdr:row>
      <xdr:rowOff>95086</xdr:rowOff>
    </xdr:to>
    <xdr:sp macro="" textlink="">
      <xdr:nvSpPr>
        <xdr:cNvPr id="650" name="楕円 649"/>
        <xdr:cNvSpPr/>
      </xdr:nvSpPr>
      <xdr:spPr>
        <a:xfrm>
          <a:off x="14541500" y="135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86213</xdr:rowOff>
    </xdr:from>
    <xdr:ext cx="313932" cy="259045"/>
    <xdr:sp macro="" textlink="">
      <xdr:nvSpPr>
        <xdr:cNvPr id="651" name="テキスト ボックス 650"/>
        <xdr:cNvSpPr txBox="1"/>
      </xdr:nvSpPr>
      <xdr:spPr>
        <a:xfrm>
          <a:off x="14435333" y="13630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159029</xdr:rowOff>
    </xdr:from>
    <xdr:to>
      <xdr:col>72</xdr:col>
      <xdr:colOff>38100</xdr:colOff>
      <xdr:row>79</xdr:row>
      <xdr:rowOff>89179</xdr:rowOff>
    </xdr:to>
    <xdr:sp macro="" textlink="">
      <xdr:nvSpPr>
        <xdr:cNvPr id="652" name="楕円 651"/>
        <xdr:cNvSpPr/>
      </xdr:nvSpPr>
      <xdr:spPr>
        <a:xfrm>
          <a:off x="13652500" y="1353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105706</xdr:rowOff>
    </xdr:from>
    <xdr:ext cx="378565" cy="259045"/>
    <xdr:sp macro="" textlink="">
      <xdr:nvSpPr>
        <xdr:cNvPr id="653" name="テキスト ボックス 652"/>
        <xdr:cNvSpPr txBox="1"/>
      </xdr:nvSpPr>
      <xdr:spPr>
        <a:xfrm>
          <a:off x="13514017" y="13307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115436</xdr:rowOff>
    </xdr:from>
    <xdr:to>
      <xdr:col>85</xdr:col>
      <xdr:colOff>127000</xdr:colOff>
      <xdr:row>95</xdr:row>
      <xdr:rowOff>139570</xdr:rowOff>
    </xdr:to>
    <xdr:cxnSp macro="">
      <xdr:nvCxnSpPr>
        <xdr:cNvPr id="686" name="直線コネクタ 685"/>
        <xdr:cNvCxnSpPr/>
      </xdr:nvCxnSpPr>
      <xdr:spPr>
        <a:xfrm>
          <a:off x="15481300" y="16403186"/>
          <a:ext cx="8382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110145</xdr:rowOff>
    </xdr:from>
    <xdr:to>
      <xdr:col>81</xdr:col>
      <xdr:colOff>50800</xdr:colOff>
      <xdr:row>95</xdr:row>
      <xdr:rowOff>115436</xdr:rowOff>
    </xdr:to>
    <xdr:cxnSp macro="">
      <xdr:nvCxnSpPr>
        <xdr:cNvPr id="689" name="直線コネクタ 688"/>
        <xdr:cNvCxnSpPr/>
      </xdr:nvCxnSpPr>
      <xdr:spPr>
        <a:xfrm>
          <a:off x="14592300" y="16397895"/>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100724</xdr:rowOff>
    </xdr:from>
    <xdr:to>
      <xdr:col>76</xdr:col>
      <xdr:colOff>114300</xdr:colOff>
      <xdr:row>95</xdr:row>
      <xdr:rowOff>110145</xdr:rowOff>
    </xdr:to>
    <xdr:cxnSp macro="">
      <xdr:nvCxnSpPr>
        <xdr:cNvPr id="692" name="直線コネクタ 691"/>
        <xdr:cNvCxnSpPr/>
      </xdr:nvCxnSpPr>
      <xdr:spPr>
        <a:xfrm>
          <a:off x="13703300" y="16388474"/>
          <a:ext cx="8890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63021</xdr:rowOff>
    </xdr:from>
    <xdr:to>
      <xdr:col>71</xdr:col>
      <xdr:colOff>177800</xdr:colOff>
      <xdr:row>95</xdr:row>
      <xdr:rowOff>100724</xdr:rowOff>
    </xdr:to>
    <xdr:cxnSp macro="">
      <xdr:nvCxnSpPr>
        <xdr:cNvPr id="695" name="直線コネクタ 694"/>
        <xdr:cNvCxnSpPr/>
      </xdr:nvCxnSpPr>
      <xdr:spPr>
        <a:xfrm>
          <a:off x="12814300" y="16350771"/>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162525</xdr:rowOff>
    </xdr:from>
    <xdr:to>
      <xdr:col>72</xdr:col>
      <xdr:colOff>38100</xdr:colOff>
      <xdr:row>96</xdr:row>
      <xdr:rowOff>92675</xdr:rowOff>
    </xdr:to>
    <xdr:sp macro="" textlink="">
      <xdr:nvSpPr>
        <xdr:cNvPr id="696" name="フローチャート: 判断 695"/>
        <xdr:cNvSpPr/>
      </xdr:nvSpPr>
      <xdr:spPr>
        <a:xfrm>
          <a:off x="136525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83802</xdr:rowOff>
    </xdr:from>
    <xdr:ext cx="534377" cy="259045"/>
    <xdr:sp macro="" textlink="">
      <xdr:nvSpPr>
        <xdr:cNvPr id="697" name="テキスト ボックス 696"/>
        <xdr:cNvSpPr txBox="1"/>
      </xdr:nvSpPr>
      <xdr:spPr>
        <a:xfrm>
          <a:off x="13436111" y="1654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88770</xdr:rowOff>
    </xdr:from>
    <xdr:to>
      <xdr:col>85</xdr:col>
      <xdr:colOff>177800</xdr:colOff>
      <xdr:row>96</xdr:row>
      <xdr:rowOff>18920</xdr:rowOff>
    </xdr:to>
    <xdr:sp macro="" textlink="">
      <xdr:nvSpPr>
        <xdr:cNvPr id="705" name="楕円 704"/>
        <xdr:cNvSpPr/>
      </xdr:nvSpPr>
      <xdr:spPr>
        <a:xfrm>
          <a:off x="16268700" y="163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67197</xdr:rowOff>
    </xdr:from>
    <xdr:ext cx="534377" cy="259045"/>
    <xdr:sp macro="" textlink="">
      <xdr:nvSpPr>
        <xdr:cNvPr id="706" name="公債費該当値テキスト"/>
        <xdr:cNvSpPr txBox="1"/>
      </xdr:nvSpPr>
      <xdr:spPr>
        <a:xfrm>
          <a:off x="16370300" y="1635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64636</xdr:rowOff>
    </xdr:from>
    <xdr:to>
      <xdr:col>81</xdr:col>
      <xdr:colOff>101600</xdr:colOff>
      <xdr:row>95</xdr:row>
      <xdr:rowOff>166236</xdr:rowOff>
    </xdr:to>
    <xdr:sp macro="" textlink="">
      <xdr:nvSpPr>
        <xdr:cNvPr id="707" name="楕円 706"/>
        <xdr:cNvSpPr/>
      </xdr:nvSpPr>
      <xdr:spPr>
        <a:xfrm>
          <a:off x="15430500" y="163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11313</xdr:rowOff>
    </xdr:from>
    <xdr:ext cx="534377" cy="259045"/>
    <xdr:sp macro="" textlink="">
      <xdr:nvSpPr>
        <xdr:cNvPr id="708" name="テキスト ボックス 707"/>
        <xdr:cNvSpPr txBox="1"/>
      </xdr:nvSpPr>
      <xdr:spPr>
        <a:xfrm>
          <a:off x="15214111" y="161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59345</xdr:rowOff>
    </xdr:from>
    <xdr:to>
      <xdr:col>76</xdr:col>
      <xdr:colOff>165100</xdr:colOff>
      <xdr:row>95</xdr:row>
      <xdr:rowOff>160945</xdr:rowOff>
    </xdr:to>
    <xdr:sp macro="" textlink="">
      <xdr:nvSpPr>
        <xdr:cNvPr id="709" name="楕円 708"/>
        <xdr:cNvSpPr/>
      </xdr:nvSpPr>
      <xdr:spPr>
        <a:xfrm>
          <a:off x="14541500" y="1634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6022</xdr:rowOff>
    </xdr:from>
    <xdr:ext cx="534377" cy="259045"/>
    <xdr:sp macro="" textlink="">
      <xdr:nvSpPr>
        <xdr:cNvPr id="710" name="テキスト ボックス 709"/>
        <xdr:cNvSpPr txBox="1"/>
      </xdr:nvSpPr>
      <xdr:spPr>
        <a:xfrm>
          <a:off x="14325111" y="1612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49924</xdr:rowOff>
    </xdr:from>
    <xdr:to>
      <xdr:col>72</xdr:col>
      <xdr:colOff>38100</xdr:colOff>
      <xdr:row>95</xdr:row>
      <xdr:rowOff>151524</xdr:rowOff>
    </xdr:to>
    <xdr:sp macro="" textlink="">
      <xdr:nvSpPr>
        <xdr:cNvPr id="711" name="楕円 710"/>
        <xdr:cNvSpPr/>
      </xdr:nvSpPr>
      <xdr:spPr>
        <a:xfrm>
          <a:off x="13652500" y="163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168051</xdr:rowOff>
    </xdr:from>
    <xdr:ext cx="534377" cy="259045"/>
    <xdr:sp macro="" textlink="">
      <xdr:nvSpPr>
        <xdr:cNvPr id="712" name="テキスト ボックス 711"/>
        <xdr:cNvSpPr txBox="1"/>
      </xdr:nvSpPr>
      <xdr:spPr>
        <a:xfrm>
          <a:off x="13436111" y="1611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12221</xdr:rowOff>
    </xdr:from>
    <xdr:to>
      <xdr:col>67</xdr:col>
      <xdr:colOff>101600</xdr:colOff>
      <xdr:row>95</xdr:row>
      <xdr:rowOff>113821</xdr:rowOff>
    </xdr:to>
    <xdr:sp macro="" textlink="">
      <xdr:nvSpPr>
        <xdr:cNvPr id="713" name="楕円 712"/>
        <xdr:cNvSpPr/>
      </xdr:nvSpPr>
      <xdr:spPr>
        <a:xfrm>
          <a:off x="12763500" y="1629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104948</xdr:rowOff>
    </xdr:from>
    <xdr:ext cx="534377" cy="259045"/>
    <xdr:sp macro="" textlink="">
      <xdr:nvSpPr>
        <xdr:cNvPr id="714" name="テキスト ボックス 713"/>
        <xdr:cNvSpPr txBox="1"/>
      </xdr:nvSpPr>
      <xdr:spPr>
        <a:xfrm>
          <a:off x="12547111" y="1639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67640</xdr:rowOff>
    </xdr:from>
    <xdr:to>
      <xdr:col>102</xdr:col>
      <xdr:colOff>165100</xdr:colOff>
      <xdr:row>38</xdr:row>
      <xdr:rowOff>169240</xdr:rowOff>
    </xdr:to>
    <xdr:sp macro="" textlink="">
      <xdr:nvSpPr>
        <xdr:cNvPr id="751" name="フローチャート: 判断 750"/>
        <xdr:cNvSpPr/>
      </xdr:nvSpPr>
      <xdr:spPr>
        <a:xfrm>
          <a:off x="19494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14317</xdr:rowOff>
    </xdr:from>
    <xdr:ext cx="313932" cy="259045"/>
    <xdr:sp macro="" textlink="">
      <xdr:nvSpPr>
        <xdr:cNvPr id="752" name="テキスト ボックス 751"/>
        <xdr:cNvSpPr txBox="1"/>
      </xdr:nvSpPr>
      <xdr:spPr>
        <a:xfrm>
          <a:off x="19388333" y="6357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158,524</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円となっており、類似団体平均に比べ高い状況となっている。主な要因としては、社会福祉費や生活保護費などの扶助費が増嵩していることである。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46,258</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い状況となっている。主な要因としては、良質なサービスを提供するため直営にて実施している業務があり、職員数が類似団体に比べ多いことや子育て世代の経済的負担を軽減し、少子化対策の効果と定住者の増加につなげていくために子ども医療費助成の対象を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月より小・中学生の外来診療分まで拡充したことである。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latin typeface="ＭＳ ゴシック" pitchFamily="49" charset="-128"/>
              <a:ea typeface="ＭＳ ゴシック" pitchFamily="49" charset="-128"/>
            </a:rPr>
            <a:t>＜財政調整基金残高＞</a:t>
          </a:r>
        </a:p>
        <a:p>
          <a:r>
            <a:rPr kumimoji="1" lang="ja-JP" altLang="en-US" sz="850">
              <a:latin typeface="ＭＳ ゴシック" pitchFamily="49" charset="-128"/>
              <a:ea typeface="ＭＳ ゴシック" pitchFamily="49" charset="-128"/>
            </a:rPr>
            <a:t>決算余剰金の減少により積立が減少しており、収支不足が見込まれたため取崩を行った結果、残高が減少となった。</a:t>
          </a:r>
        </a:p>
        <a:p>
          <a:endParaRPr kumimoji="1" lang="ja-JP" altLang="en-US" sz="20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＜実質収支額＞</a:t>
          </a:r>
        </a:p>
        <a:p>
          <a:r>
            <a:rPr kumimoji="1" lang="ja-JP" altLang="en-US" sz="850">
              <a:latin typeface="ＭＳ ゴシック" pitchFamily="49" charset="-128"/>
              <a:ea typeface="ＭＳ ゴシック" pitchFamily="49" charset="-128"/>
            </a:rPr>
            <a:t>収支不足が見込まれたため財政調整基金繰入金が増加により収支が改善し、現在は標準財政規模比</a:t>
          </a:r>
          <a:r>
            <a:rPr kumimoji="1" lang="en-US" altLang="ja-JP" sz="850">
              <a:latin typeface="ＭＳ ゴシック" pitchFamily="49" charset="-128"/>
              <a:ea typeface="ＭＳ ゴシック" pitchFamily="49" charset="-128"/>
            </a:rPr>
            <a:t>3</a:t>
          </a:r>
          <a:r>
            <a:rPr kumimoji="1" lang="ja-JP" altLang="en-US" sz="850">
              <a:latin typeface="ＭＳ ゴシック" pitchFamily="49" charset="-128"/>
              <a:ea typeface="ＭＳ ゴシック" pitchFamily="49" charset="-128"/>
            </a:rPr>
            <a:t>％程度となっている。</a:t>
          </a:r>
        </a:p>
        <a:p>
          <a:endParaRPr kumimoji="1" lang="ja-JP" altLang="en-US" sz="20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＜実質単年度収支＞</a:t>
          </a:r>
        </a:p>
        <a:p>
          <a:r>
            <a:rPr kumimoji="1" lang="ja-JP" altLang="en-US" sz="850">
              <a:latin typeface="ＭＳ ゴシック" pitchFamily="49" charset="-128"/>
              <a:ea typeface="ＭＳ ゴシック" pitchFamily="49" charset="-128"/>
            </a:rPr>
            <a:t>主に地方交付税や臨時財政対策債の増加により実質単年度収支は改善され、黒字となっている。</a:t>
          </a:r>
        </a:p>
        <a:p>
          <a:endParaRPr kumimoji="1" lang="ja-JP" altLang="en-US" sz="20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＜今後の対応＞</a:t>
          </a:r>
        </a:p>
        <a:p>
          <a:r>
            <a:rPr kumimoji="1" lang="ja-JP" altLang="en-US" sz="850">
              <a:latin typeface="ＭＳ ゴシック" pitchFamily="49" charset="-128"/>
              <a:ea typeface="ＭＳ ゴシック" pitchFamily="49" charset="-128"/>
            </a:rPr>
            <a:t>引き続き社会保障費の増大に伴う扶助費や介護保険特別会計への繰出金の増加傾向などから、財政調整基金を活用しながらの財政運営となることが予想される。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＜現状＞</a:t>
          </a:r>
        </a:p>
        <a:p>
          <a:r>
            <a:rPr kumimoji="1" lang="ja-JP" altLang="en-US" sz="1100">
              <a:latin typeface="ＭＳ ゴシック" pitchFamily="49" charset="-128"/>
              <a:ea typeface="ＭＳ ゴシック" pitchFamily="49" charset="-128"/>
            </a:rPr>
            <a:t>全ての特別会計において赤字となっていない。国民健康保険特別会計については、平成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年度において赤字が解消されたものの、高齢化の進行により、１人当たり医療費の増加による負担が増え、財政運営は厳しい状態となっている。</a:t>
          </a:r>
        </a:p>
        <a:p>
          <a:endParaRPr kumimoji="1" lang="ja-JP" altLang="en-US" sz="4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各会計で適正な財政運営、企業経営を行っていく。単年度収支の赤字が見込まれる特別会計に対し、赤字を解消するため基準外の繰出を行い健全化を図る。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23400436</v>
      </c>
      <c r="BO4" s="423"/>
      <c r="BP4" s="423"/>
      <c r="BQ4" s="423"/>
      <c r="BR4" s="423"/>
      <c r="BS4" s="423"/>
      <c r="BT4" s="423"/>
      <c r="BU4" s="424"/>
      <c r="BV4" s="422">
        <v>23049606</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2.9</v>
      </c>
      <c r="CU4" s="604"/>
      <c r="CV4" s="604"/>
      <c r="CW4" s="604"/>
      <c r="CX4" s="604"/>
      <c r="CY4" s="604"/>
      <c r="CZ4" s="604"/>
      <c r="DA4" s="605"/>
      <c r="DB4" s="603">
        <v>1.3</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22894090</v>
      </c>
      <c r="BO5" s="428"/>
      <c r="BP5" s="428"/>
      <c r="BQ5" s="428"/>
      <c r="BR5" s="428"/>
      <c r="BS5" s="428"/>
      <c r="BT5" s="428"/>
      <c r="BU5" s="429"/>
      <c r="BV5" s="427">
        <v>22781555</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90.3</v>
      </c>
      <c r="CU5" s="398"/>
      <c r="CV5" s="398"/>
      <c r="CW5" s="398"/>
      <c r="CX5" s="398"/>
      <c r="CY5" s="398"/>
      <c r="CZ5" s="398"/>
      <c r="DA5" s="399"/>
      <c r="DB5" s="397">
        <v>91.1</v>
      </c>
      <c r="DC5" s="398"/>
      <c r="DD5" s="398"/>
      <c r="DE5" s="398"/>
      <c r="DF5" s="398"/>
      <c r="DG5" s="398"/>
      <c r="DH5" s="398"/>
      <c r="DI5" s="399"/>
      <c r="DJ5" s="185"/>
      <c r="DK5" s="185"/>
      <c r="DL5" s="185"/>
      <c r="DM5" s="185"/>
      <c r="DN5" s="185"/>
      <c r="DO5" s="185"/>
    </row>
    <row r="6" spans="1:119" ht="18.75" customHeight="1" x14ac:dyDescent="0.2">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506346</v>
      </c>
      <c r="BO6" s="428"/>
      <c r="BP6" s="428"/>
      <c r="BQ6" s="428"/>
      <c r="BR6" s="428"/>
      <c r="BS6" s="428"/>
      <c r="BT6" s="428"/>
      <c r="BU6" s="429"/>
      <c r="BV6" s="427">
        <v>268051</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97.8</v>
      </c>
      <c r="CU6" s="578"/>
      <c r="CV6" s="578"/>
      <c r="CW6" s="578"/>
      <c r="CX6" s="578"/>
      <c r="CY6" s="578"/>
      <c r="CZ6" s="578"/>
      <c r="DA6" s="579"/>
      <c r="DB6" s="577">
        <v>98.3</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112172</v>
      </c>
      <c r="BO7" s="428"/>
      <c r="BP7" s="428"/>
      <c r="BQ7" s="428"/>
      <c r="BR7" s="428"/>
      <c r="BS7" s="428"/>
      <c r="BT7" s="428"/>
      <c r="BU7" s="429"/>
      <c r="BV7" s="427">
        <v>93953</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13602932</v>
      </c>
      <c r="CU7" s="428"/>
      <c r="CV7" s="428"/>
      <c r="CW7" s="428"/>
      <c r="CX7" s="428"/>
      <c r="CY7" s="428"/>
      <c r="CZ7" s="428"/>
      <c r="DA7" s="429"/>
      <c r="DB7" s="427">
        <v>13565705</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394174</v>
      </c>
      <c r="BO8" s="428"/>
      <c r="BP8" s="428"/>
      <c r="BQ8" s="428"/>
      <c r="BR8" s="428"/>
      <c r="BS8" s="428"/>
      <c r="BT8" s="428"/>
      <c r="BU8" s="429"/>
      <c r="BV8" s="427">
        <v>174098</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0.85</v>
      </c>
      <c r="CU8" s="541"/>
      <c r="CV8" s="541"/>
      <c r="CW8" s="541"/>
      <c r="CX8" s="541"/>
      <c r="CY8" s="541"/>
      <c r="CZ8" s="541"/>
      <c r="DA8" s="542"/>
      <c r="DB8" s="540">
        <v>0.85</v>
      </c>
      <c r="DC8" s="541"/>
      <c r="DD8" s="541"/>
      <c r="DE8" s="541"/>
      <c r="DF8" s="541"/>
      <c r="DG8" s="541"/>
      <c r="DH8" s="541"/>
      <c r="DI8" s="542"/>
      <c r="DJ8" s="185"/>
      <c r="DK8" s="185"/>
      <c r="DL8" s="185"/>
      <c r="DM8" s="185"/>
      <c r="DN8" s="185"/>
      <c r="DO8" s="185"/>
    </row>
    <row r="9" spans="1:119" ht="18.75" customHeight="1" thickBot="1" x14ac:dyDescent="0.25">
      <c r="A9" s="186"/>
      <c r="B9" s="566" t="s">
        <v>111</v>
      </c>
      <c r="C9" s="567"/>
      <c r="D9" s="567"/>
      <c r="E9" s="567"/>
      <c r="F9" s="567"/>
      <c r="G9" s="567"/>
      <c r="H9" s="567"/>
      <c r="I9" s="567"/>
      <c r="J9" s="567"/>
      <c r="K9" s="490"/>
      <c r="L9" s="568" t="s">
        <v>112</v>
      </c>
      <c r="M9" s="569"/>
      <c r="N9" s="569"/>
      <c r="O9" s="569"/>
      <c r="P9" s="569"/>
      <c r="Q9" s="570"/>
      <c r="R9" s="571">
        <v>53164</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220076</v>
      </c>
      <c r="BO9" s="428"/>
      <c r="BP9" s="428"/>
      <c r="BQ9" s="428"/>
      <c r="BR9" s="428"/>
      <c r="BS9" s="428"/>
      <c r="BT9" s="428"/>
      <c r="BU9" s="429"/>
      <c r="BV9" s="427">
        <v>-556514</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13.7</v>
      </c>
      <c r="CU9" s="398"/>
      <c r="CV9" s="398"/>
      <c r="CW9" s="398"/>
      <c r="CX9" s="398"/>
      <c r="CY9" s="398"/>
      <c r="CZ9" s="398"/>
      <c r="DA9" s="399"/>
      <c r="DB9" s="397">
        <v>13.8</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118</v>
      </c>
      <c r="M10" s="401"/>
      <c r="N10" s="401"/>
      <c r="O10" s="401"/>
      <c r="P10" s="401"/>
      <c r="Q10" s="402"/>
      <c r="R10" s="403">
        <v>55621</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115</v>
      </c>
      <c r="AV10" s="485"/>
      <c r="AW10" s="485"/>
      <c r="AX10" s="485"/>
      <c r="AY10" s="407" t="s">
        <v>120</v>
      </c>
      <c r="AZ10" s="408"/>
      <c r="BA10" s="408"/>
      <c r="BB10" s="408"/>
      <c r="BC10" s="408"/>
      <c r="BD10" s="408"/>
      <c r="BE10" s="408"/>
      <c r="BF10" s="408"/>
      <c r="BG10" s="408"/>
      <c r="BH10" s="408"/>
      <c r="BI10" s="408"/>
      <c r="BJ10" s="408"/>
      <c r="BK10" s="408"/>
      <c r="BL10" s="408"/>
      <c r="BM10" s="409"/>
      <c r="BN10" s="427">
        <v>89558</v>
      </c>
      <c r="BO10" s="428"/>
      <c r="BP10" s="428"/>
      <c r="BQ10" s="428"/>
      <c r="BR10" s="428"/>
      <c r="BS10" s="428"/>
      <c r="BT10" s="428"/>
      <c r="BU10" s="429"/>
      <c r="BV10" s="427">
        <v>371019</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115</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2">
      <c r="A12" s="186"/>
      <c r="B12" s="543" t="s">
        <v>129</v>
      </c>
      <c r="C12" s="544"/>
      <c r="D12" s="544"/>
      <c r="E12" s="544"/>
      <c r="F12" s="544"/>
      <c r="G12" s="544"/>
      <c r="H12" s="544"/>
      <c r="I12" s="544"/>
      <c r="J12" s="544"/>
      <c r="K12" s="545"/>
      <c r="L12" s="552" t="s">
        <v>130</v>
      </c>
      <c r="M12" s="553"/>
      <c r="N12" s="553"/>
      <c r="O12" s="553"/>
      <c r="P12" s="553"/>
      <c r="Q12" s="554"/>
      <c r="R12" s="555">
        <v>53249</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134</v>
      </c>
      <c r="AV12" s="485"/>
      <c r="AW12" s="485"/>
      <c r="AX12" s="485"/>
      <c r="AY12" s="407" t="s">
        <v>135</v>
      </c>
      <c r="AZ12" s="408"/>
      <c r="BA12" s="408"/>
      <c r="BB12" s="408"/>
      <c r="BC12" s="408"/>
      <c r="BD12" s="408"/>
      <c r="BE12" s="408"/>
      <c r="BF12" s="408"/>
      <c r="BG12" s="408"/>
      <c r="BH12" s="408"/>
      <c r="BI12" s="408"/>
      <c r="BJ12" s="408"/>
      <c r="BK12" s="408"/>
      <c r="BL12" s="408"/>
      <c r="BM12" s="409"/>
      <c r="BN12" s="427">
        <v>300000</v>
      </c>
      <c r="BO12" s="428"/>
      <c r="BP12" s="428"/>
      <c r="BQ12" s="428"/>
      <c r="BR12" s="428"/>
      <c r="BS12" s="428"/>
      <c r="BT12" s="428"/>
      <c r="BU12" s="429"/>
      <c r="BV12" s="427">
        <v>400000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127</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138</v>
      </c>
      <c r="N13" s="528"/>
      <c r="O13" s="528"/>
      <c r="P13" s="528"/>
      <c r="Q13" s="529"/>
      <c r="R13" s="530">
        <v>52416</v>
      </c>
      <c r="S13" s="531"/>
      <c r="T13" s="531"/>
      <c r="U13" s="531"/>
      <c r="V13" s="532"/>
      <c r="W13" s="518" t="s">
        <v>139</v>
      </c>
      <c r="X13" s="440"/>
      <c r="Y13" s="440"/>
      <c r="Z13" s="440"/>
      <c r="AA13" s="440"/>
      <c r="AB13" s="441"/>
      <c r="AC13" s="403">
        <v>1200</v>
      </c>
      <c r="AD13" s="404"/>
      <c r="AE13" s="404"/>
      <c r="AF13" s="404"/>
      <c r="AG13" s="405"/>
      <c r="AH13" s="403">
        <v>1293</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9634</v>
      </c>
      <c r="BO13" s="428"/>
      <c r="BP13" s="428"/>
      <c r="BQ13" s="428"/>
      <c r="BR13" s="428"/>
      <c r="BS13" s="428"/>
      <c r="BT13" s="428"/>
      <c r="BU13" s="429"/>
      <c r="BV13" s="427">
        <v>-585495</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11</v>
      </c>
      <c r="CU13" s="398"/>
      <c r="CV13" s="398"/>
      <c r="CW13" s="398"/>
      <c r="CX13" s="398"/>
      <c r="CY13" s="398"/>
      <c r="CZ13" s="398"/>
      <c r="DA13" s="399"/>
      <c r="DB13" s="397">
        <v>11.7</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144</v>
      </c>
      <c r="M14" s="561"/>
      <c r="N14" s="561"/>
      <c r="O14" s="561"/>
      <c r="P14" s="561"/>
      <c r="Q14" s="562"/>
      <c r="R14" s="530">
        <v>53797</v>
      </c>
      <c r="S14" s="531"/>
      <c r="T14" s="531"/>
      <c r="U14" s="531"/>
      <c r="V14" s="532"/>
      <c r="W14" s="533"/>
      <c r="X14" s="443"/>
      <c r="Y14" s="443"/>
      <c r="Z14" s="443"/>
      <c r="AA14" s="443"/>
      <c r="AB14" s="444"/>
      <c r="AC14" s="523">
        <v>5.2</v>
      </c>
      <c r="AD14" s="524"/>
      <c r="AE14" s="524"/>
      <c r="AF14" s="524"/>
      <c r="AG14" s="525"/>
      <c r="AH14" s="523">
        <v>5.3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v>78.2</v>
      </c>
      <c r="CU14" s="535"/>
      <c r="CV14" s="535"/>
      <c r="CW14" s="535"/>
      <c r="CX14" s="535"/>
      <c r="CY14" s="535"/>
      <c r="CZ14" s="535"/>
      <c r="DA14" s="536"/>
      <c r="DB14" s="534">
        <v>81.5</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146</v>
      </c>
      <c r="N15" s="528"/>
      <c r="O15" s="528"/>
      <c r="P15" s="528"/>
      <c r="Q15" s="529"/>
      <c r="R15" s="530">
        <v>53076</v>
      </c>
      <c r="S15" s="531"/>
      <c r="T15" s="531"/>
      <c r="U15" s="531"/>
      <c r="V15" s="532"/>
      <c r="W15" s="518" t="s">
        <v>147</v>
      </c>
      <c r="X15" s="440"/>
      <c r="Y15" s="440"/>
      <c r="Z15" s="440"/>
      <c r="AA15" s="440"/>
      <c r="AB15" s="441"/>
      <c r="AC15" s="403">
        <v>6451</v>
      </c>
      <c r="AD15" s="404"/>
      <c r="AE15" s="404"/>
      <c r="AF15" s="404"/>
      <c r="AG15" s="405"/>
      <c r="AH15" s="403">
        <v>6781</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8536853</v>
      </c>
      <c r="BO15" s="423"/>
      <c r="BP15" s="423"/>
      <c r="BQ15" s="423"/>
      <c r="BR15" s="423"/>
      <c r="BS15" s="423"/>
      <c r="BT15" s="423"/>
      <c r="BU15" s="424"/>
      <c r="BV15" s="422">
        <v>8623613</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27.9</v>
      </c>
      <c r="AD16" s="524"/>
      <c r="AE16" s="524"/>
      <c r="AF16" s="524"/>
      <c r="AG16" s="525"/>
      <c r="AH16" s="523">
        <v>27.9</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10063195</v>
      </c>
      <c r="BO16" s="428"/>
      <c r="BP16" s="428"/>
      <c r="BQ16" s="428"/>
      <c r="BR16" s="428"/>
      <c r="BS16" s="428"/>
      <c r="BT16" s="428"/>
      <c r="BU16" s="429"/>
      <c r="BV16" s="427">
        <v>10043698</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15458</v>
      </c>
      <c r="AD17" s="404"/>
      <c r="AE17" s="404"/>
      <c r="AF17" s="404"/>
      <c r="AG17" s="405"/>
      <c r="AH17" s="403">
        <v>16259</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11027175</v>
      </c>
      <c r="BO17" s="428"/>
      <c r="BP17" s="428"/>
      <c r="BQ17" s="428"/>
      <c r="BR17" s="428"/>
      <c r="BS17" s="428"/>
      <c r="BT17" s="428"/>
      <c r="BU17" s="429"/>
      <c r="BV17" s="427">
        <v>11144899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157</v>
      </c>
      <c r="C18" s="490"/>
      <c r="D18" s="490"/>
      <c r="E18" s="491"/>
      <c r="F18" s="491"/>
      <c r="G18" s="491"/>
      <c r="H18" s="491"/>
      <c r="I18" s="491"/>
      <c r="J18" s="491"/>
      <c r="K18" s="491"/>
      <c r="L18" s="492">
        <v>92.49</v>
      </c>
      <c r="M18" s="492"/>
      <c r="N18" s="492"/>
      <c r="O18" s="492"/>
      <c r="P18" s="492"/>
      <c r="Q18" s="492"/>
      <c r="R18" s="493"/>
      <c r="S18" s="493"/>
      <c r="T18" s="493"/>
      <c r="U18" s="493"/>
      <c r="V18" s="494"/>
      <c r="W18" s="508"/>
      <c r="X18" s="509"/>
      <c r="Y18" s="509"/>
      <c r="Z18" s="509"/>
      <c r="AA18" s="509"/>
      <c r="AB18" s="519"/>
      <c r="AC18" s="391">
        <v>66.900000000000006</v>
      </c>
      <c r="AD18" s="392"/>
      <c r="AE18" s="392"/>
      <c r="AF18" s="392"/>
      <c r="AG18" s="495"/>
      <c r="AH18" s="391">
        <v>66.8</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12451901</v>
      </c>
      <c r="BO18" s="428"/>
      <c r="BP18" s="428"/>
      <c r="BQ18" s="428"/>
      <c r="BR18" s="428"/>
      <c r="BS18" s="428"/>
      <c r="BT18" s="428"/>
      <c r="BU18" s="429"/>
      <c r="BV18" s="427">
        <v>12535709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159</v>
      </c>
      <c r="C19" s="490"/>
      <c r="D19" s="490"/>
      <c r="E19" s="491"/>
      <c r="F19" s="491"/>
      <c r="G19" s="491"/>
      <c r="H19" s="491"/>
      <c r="I19" s="491"/>
      <c r="J19" s="491"/>
      <c r="K19" s="491"/>
      <c r="L19" s="497">
        <v>575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15332821</v>
      </c>
      <c r="BO19" s="428"/>
      <c r="BP19" s="428"/>
      <c r="BQ19" s="428"/>
      <c r="BR19" s="428"/>
      <c r="BS19" s="428"/>
      <c r="BT19" s="428"/>
      <c r="BU19" s="429"/>
      <c r="BV19" s="427">
        <v>15974438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161</v>
      </c>
      <c r="C20" s="490"/>
      <c r="D20" s="490"/>
      <c r="E20" s="491"/>
      <c r="F20" s="491"/>
      <c r="G20" s="491"/>
      <c r="H20" s="491"/>
      <c r="I20" s="491"/>
      <c r="J20" s="491"/>
      <c r="K20" s="491"/>
      <c r="L20" s="497">
        <v>21361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22393114</v>
      </c>
      <c r="BO23" s="428"/>
      <c r="BP23" s="428"/>
      <c r="BQ23" s="428"/>
      <c r="BR23" s="428"/>
      <c r="BS23" s="428"/>
      <c r="BT23" s="428"/>
      <c r="BU23" s="429"/>
      <c r="BV23" s="427">
        <v>21844383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170</v>
      </c>
      <c r="F24" s="401"/>
      <c r="G24" s="401"/>
      <c r="H24" s="401"/>
      <c r="I24" s="401"/>
      <c r="J24" s="401"/>
      <c r="K24" s="402"/>
      <c r="L24" s="403">
        <v>1</v>
      </c>
      <c r="M24" s="404"/>
      <c r="N24" s="404"/>
      <c r="O24" s="404"/>
      <c r="P24" s="405"/>
      <c r="Q24" s="403">
        <v>8850</v>
      </c>
      <c r="R24" s="404"/>
      <c r="S24" s="404"/>
      <c r="T24" s="404"/>
      <c r="U24" s="404"/>
      <c r="V24" s="405"/>
      <c r="W24" s="469"/>
      <c r="X24" s="460"/>
      <c r="Y24" s="461"/>
      <c r="Z24" s="400" t="s">
        <v>171</v>
      </c>
      <c r="AA24" s="401"/>
      <c r="AB24" s="401"/>
      <c r="AC24" s="401"/>
      <c r="AD24" s="401"/>
      <c r="AE24" s="401"/>
      <c r="AF24" s="401"/>
      <c r="AG24" s="402"/>
      <c r="AH24" s="403">
        <v>453</v>
      </c>
      <c r="AI24" s="404"/>
      <c r="AJ24" s="404"/>
      <c r="AK24" s="404"/>
      <c r="AL24" s="405"/>
      <c r="AM24" s="403">
        <v>1353111</v>
      </c>
      <c r="AN24" s="404"/>
      <c r="AO24" s="404"/>
      <c r="AP24" s="404"/>
      <c r="AQ24" s="404"/>
      <c r="AR24" s="405"/>
      <c r="AS24" s="403">
        <v>2987</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18632364</v>
      </c>
      <c r="BO24" s="428"/>
      <c r="BP24" s="428"/>
      <c r="BQ24" s="428"/>
      <c r="BR24" s="428"/>
      <c r="BS24" s="428"/>
      <c r="BT24" s="428"/>
      <c r="BU24" s="429"/>
      <c r="BV24" s="427">
        <v>18454950</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173</v>
      </c>
      <c r="F25" s="401"/>
      <c r="G25" s="401"/>
      <c r="H25" s="401"/>
      <c r="I25" s="401"/>
      <c r="J25" s="401"/>
      <c r="K25" s="402"/>
      <c r="L25" s="403">
        <v>1</v>
      </c>
      <c r="M25" s="404"/>
      <c r="N25" s="404"/>
      <c r="O25" s="404"/>
      <c r="P25" s="405"/>
      <c r="Q25" s="403">
        <v>6790</v>
      </c>
      <c r="R25" s="404"/>
      <c r="S25" s="404"/>
      <c r="T25" s="404"/>
      <c r="U25" s="404"/>
      <c r="V25" s="405"/>
      <c r="W25" s="469"/>
      <c r="X25" s="460"/>
      <c r="Y25" s="461"/>
      <c r="Z25" s="400" t="s">
        <v>174</v>
      </c>
      <c r="AA25" s="401"/>
      <c r="AB25" s="401"/>
      <c r="AC25" s="401"/>
      <c r="AD25" s="401"/>
      <c r="AE25" s="401"/>
      <c r="AF25" s="401"/>
      <c r="AG25" s="402"/>
      <c r="AH25" s="403">
        <v>74</v>
      </c>
      <c r="AI25" s="404"/>
      <c r="AJ25" s="404"/>
      <c r="AK25" s="404"/>
      <c r="AL25" s="405"/>
      <c r="AM25" s="403">
        <v>222148</v>
      </c>
      <c r="AN25" s="404"/>
      <c r="AO25" s="404"/>
      <c r="AP25" s="404"/>
      <c r="AQ25" s="404"/>
      <c r="AR25" s="405"/>
      <c r="AS25" s="403">
        <v>3002</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3493331</v>
      </c>
      <c r="BO25" s="423"/>
      <c r="BP25" s="423"/>
      <c r="BQ25" s="423"/>
      <c r="BR25" s="423"/>
      <c r="BS25" s="423"/>
      <c r="BT25" s="423"/>
      <c r="BU25" s="424"/>
      <c r="BV25" s="422">
        <v>4204186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176</v>
      </c>
      <c r="F26" s="401"/>
      <c r="G26" s="401"/>
      <c r="H26" s="401"/>
      <c r="I26" s="401"/>
      <c r="J26" s="401"/>
      <c r="K26" s="402"/>
      <c r="L26" s="403">
        <v>1</v>
      </c>
      <c r="M26" s="404"/>
      <c r="N26" s="404"/>
      <c r="O26" s="404"/>
      <c r="P26" s="405"/>
      <c r="Q26" s="403">
        <v>6100</v>
      </c>
      <c r="R26" s="404"/>
      <c r="S26" s="404"/>
      <c r="T26" s="404"/>
      <c r="U26" s="404"/>
      <c r="V26" s="405"/>
      <c r="W26" s="469"/>
      <c r="X26" s="460"/>
      <c r="Y26" s="461"/>
      <c r="Z26" s="400" t="s">
        <v>177</v>
      </c>
      <c r="AA26" s="482"/>
      <c r="AB26" s="482"/>
      <c r="AC26" s="482"/>
      <c r="AD26" s="482"/>
      <c r="AE26" s="482"/>
      <c r="AF26" s="482"/>
      <c r="AG26" s="483"/>
      <c r="AH26" s="403">
        <v>35</v>
      </c>
      <c r="AI26" s="404"/>
      <c r="AJ26" s="404"/>
      <c r="AK26" s="404"/>
      <c r="AL26" s="405"/>
      <c r="AM26" s="403">
        <v>111230</v>
      </c>
      <c r="AN26" s="404"/>
      <c r="AO26" s="404"/>
      <c r="AP26" s="404"/>
      <c r="AQ26" s="404"/>
      <c r="AR26" s="405"/>
      <c r="AS26" s="403">
        <v>3178</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137</v>
      </c>
      <c r="BO26" s="428"/>
      <c r="BP26" s="428"/>
      <c r="BQ26" s="428"/>
      <c r="BR26" s="428"/>
      <c r="BS26" s="428"/>
      <c r="BT26" s="428"/>
      <c r="BU26" s="429"/>
      <c r="BV26" s="427" t="s">
        <v>137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179</v>
      </c>
      <c r="F27" s="401"/>
      <c r="G27" s="401"/>
      <c r="H27" s="401"/>
      <c r="I27" s="401"/>
      <c r="J27" s="401"/>
      <c r="K27" s="402"/>
      <c r="L27" s="403">
        <v>1</v>
      </c>
      <c r="M27" s="404"/>
      <c r="N27" s="404"/>
      <c r="O27" s="404"/>
      <c r="P27" s="405"/>
      <c r="Q27" s="403">
        <v>5540</v>
      </c>
      <c r="R27" s="404"/>
      <c r="S27" s="404"/>
      <c r="T27" s="404"/>
      <c r="U27" s="404"/>
      <c r="V27" s="405"/>
      <c r="W27" s="469"/>
      <c r="X27" s="460"/>
      <c r="Y27" s="461"/>
      <c r="Z27" s="400" t="s">
        <v>180</v>
      </c>
      <c r="AA27" s="401"/>
      <c r="AB27" s="401"/>
      <c r="AC27" s="401"/>
      <c r="AD27" s="401"/>
      <c r="AE27" s="401"/>
      <c r="AF27" s="401"/>
      <c r="AG27" s="402"/>
      <c r="AH27" s="403">
        <v>27</v>
      </c>
      <c r="AI27" s="404"/>
      <c r="AJ27" s="404"/>
      <c r="AK27" s="404"/>
      <c r="AL27" s="405"/>
      <c r="AM27" s="403">
        <v>76563</v>
      </c>
      <c r="AN27" s="404"/>
      <c r="AO27" s="404"/>
      <c r="AP27" s="404"/>
      <c r="AQ27" s="404"/>
      <c r="AR27" s="405"/>
      <c r="AS27" s="403">
        <v>2836</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t="s">
        <v>182</v>
      </c>
      <c r="BO27" s="431"/>
      <c r="BP27" s="431"/>
      <c r="BQ27" s="431"/>
      <c r="BR27" s="431"/>
      <c r="BS27" s="431"/>
      <c r="BT27" s="431"/>
      <c r="BU27" s="432"/>
      <c r="BV27" s="430" t="s">
        <v>137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183</v>
      </c>
      <c r="F28" s="401"/>
      <c r="G28" s="401"/>
      <c r="H28" s="401"/>
      <c r="I28" s="401"/>
      <c r="J28" s="401"/>
      <c r="K28" s="402"/>
      <c r="L28" s="403">
        <v>1</v>
      </c>
      <c r="M28" s="404"/>
      <c r="N28" s="404"/>
      <c r="O28" s="404"/>
      <c r="P28" s="405"/>
      <c r="Q28" s="403">
        <v>4830</v>
      </c>
      <c r="R28" s="404"/>
      <c r="S28" s="404"/>
      <c r="T28" s="404"/>
      <c r="U28" s="404"/>
      <c r="V28" s="405"/>
      <c r="W28" s="469"/>
      <c r="X28" s="460"/>
      <c r="Y28" s="461"/>
      <c r="Z28" s="400" t="s">
        <v>184</v>
      </c>
      <c r="AA28" s="401"/>
      <c r="AB28" s="401"/>
      <c r="AC28" s="401"/>
      <c r="AD28" s="401"/>
      <c r="AE28" s="401"/>
      <c r="AF28" s="401"/>
      <c r="AG28" s="402"/>
      <c r="AH28" s="403" t="s">
        <v>137</v>
      </c>
      <c r="AI28" s="404"/>
      <c r="AJ28" s="404"/>
      <c r="AK28" s="404"/>
      <c r="AL28" s="405"/>
      <c r="AM28" s="403" t="s">
        <v>137</v>
      </c>
      <c r="AN28" s="404"/>
      <c r="AO28" s="404"/>
      <c r="AP28" s="404"/>
      <c r="AQ28" s="404"/>
      <c r="AR28" s="405"/>
      <c r="AS28" s="403" t="s">
        <v>137</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2928419</v>
      </c>
      <c r="BO28" s="423"/>
      <c r="BP28" s="423"/>
      <c r="BQ28" s="423"/>
      <c r="BR28" s="423"/>
      <c r="BS28" s="423"/>
      <c r="BT28" s="423"/>
      <c r="BU28" s="424"/>
      <c r="BV28" s="422">
        <v>3138861</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186</v>
      </c>
      <c r="F29" s="401"/>
      <c r="G29" s="401"/>
      <c r="H29" s="401"/>
      <c r="I29" s="401"/>
      <c r="J29" s="401"/>
      <c r="K29" s="402"/>
      <c r="L29" s="403">
        <v>18</v>
      </c>
      <c r="M29" s="404"/>
      <c r="N29" s="404"/>
      <c r="O29" s="404"/>
      <c r="P29" s="405"/>
      <c r="Q29" s="403">
        <v>4330</v>
      </c>
      <c r="R29" s="404"/>
      <c r="S29" s="404"/>
      <c r="T29" s="404"/>
      <c r="U29" s="404"/>
      <c r="V29" s="405"/>
      <c r="W29" s="470"/>
      <c r="X29" s="471"/>
      <c r="Y29" s="472"/>
      <c r="Z29" s="400" t="s">
        <v>187</v>
      </c>
      <c r="AA29" s="401"/>
      <c r="AB29" s="401"/>
      <c r="AC29" s="401"/>
      <c r="AD29" s="401"/>
      <c r="AE29" s="401"/>
      <c r="AF29" s="401"/>
      <c r="AG29" s="402"/>
      <c r="AH29" s="403">
        <v>480</v>
      </c>
      <c r="AI29" s="404"/>
      <c r="AJ29" s="404"/>
      <c r="AK29" s="404"/>
      <c r="AL29" s="405"/>
      <c r="AM29" s="403">
        <v>1429674</v>
      </c>
      <c r="AN29" s="404"/>
      <c r="AO29" s="404"/>
      <c r="AP29" s="404"/>
      <c r="AQ29" s="404"/>
      <c r="AR29" s="405"/>
      <c r="AS29" s="403">
        <v>2978</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18382</v>
      </c>
      <c r="BO29" s="428"/>
      <c r="BP29" s="428"/>
      <c r="BQ29" s="428"/>
      <c r="BR29" s="428"/>
      <c r="BS29" s="428"/>
      <c r="BT29" s="428"/>
      <c r="BU29" s="429"/>
      <c r="BV29" s="427">
        <v>18373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100.9</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2225003</v>
      </c>
      <c r="BO30" s="431"/>
      <c r="BP30" s="431"/>
      <c r="BQ30" s="431"/>
      <c r="BR30" s="431"/>
      <c r="BS30" s="431"/>
      <c r="BT30" s="431"/>
      <c r="BU30" s="432"/>
      <c r="BV30" s="430">
        <v>2474861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196</v>
      </c>
      <c r="AN33" s="390"/>
      <c r="AO33" s="389" t="s">
        <v>198</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196</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9</v>
      </c>
      <c r="AN34" s="386"/>
      <c r="AO34" s="385" t="str">
        <f>IF('各会計、関係団体の財政状況及び健全化判断比率'!B34="","",'各会計、関係団体の財政状況及び健全化判断比率'!B34)</f>
        <v>市立病院事業会計</v>
      </c>
      <c r="AP34" s="385"/>
      <c r="AQ34" s="385"/>
      <c r="AR34" s="385"/>
      <c r="AS34" s="385"/>
      <c r="AT34" s="385"/>
      <c r="AU34" s="385"/>
      <c r="AV34" s="385"/>
      <c r="AW34" s="385"/>
      <c r="AX34" s="385"/>
      <c r="AY34" s="385"/>
      <c r="AZ34" s="385"/>
      <c r="BA34" s="385"/>
      <c r="BB34" s="385"/>
      <c r="BC34" s="385"/>
      <c r="BD34" s="213"/>
      <c r="BE34" s="386">
        <f>IF(BG34="","",MAX(C34:D43,U34:V43,AM34:AN43)+1)</f>
        <v>10</v>
      </c>
      <c r="BF34" s="386"/>
      <c r="BG34" s="385" t="str">
        <f>IF('各会計、関係団体の財政状況及び健全化判断比率'!B35="","",'各会計、関係団体の財政状況及び健全化判断比率'!B35)</f>
        <v>坂出港港湾整備事業特別会計</v>
      </c>
      <c r="BH34" s="385"/>
      <c r="BI34" s="385"/>
      <c r="BJ34" s="385"/>
      <c r="BK34" s="385"/>
      <c r="BL34" s="385"/>
      <c r="BM34" s="385"/>
      <c r="BN34" s="385"/>
      <c r="BO34" s="385"/>
      <c r="BP34" s="385"/>
      <c r="BQ34" s="385"/>
      <c r="BR34" s="385"/>
      <c r="BS34" s="385"/>
      <c r="BT34" s="385"/>
      <c r="BU34" s="385"/>
      <c r="BV34" s="213"/>
      <c r="BW34" s="386">
        <f>IF(BY34="","",MAX(C34:D43,U34:V43,AM34:AN43,BE34:BF43)+1)</f>
        <v>12</v>
      </c>
      <c r="BX34" s="386"/>
      <c r="BY34" s="385" t="str">
        <f>IF('各会計、関係団体の財政状況及び健全化判断比率'!B68="","",'各会計、関係団体の財政状況及び健全化判断比率'!B68)</f>
        <v>坂出、宇多津広域行政事務組合</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本州四国総合開発（株）</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f>IF(E35="","",C34+1)</f>
        <v>2</v>
      </c>
      <c r="D35" s="386"/>
      <c r="E35" s="385" t="str">
        <f>IF('各会計、関係団体の財政状況及び健全化判断比率'!B8="","",'各会計、関係団体の財政状況及び健全化判断比率'!B8)</f>
        <v>王越診療所特別会計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国民健康保険与島診療所特別会計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11</v>
      </c>
      <c r="BF35" s="386"/>
      <c r="BG35" s="385" t="str">
        <f>IF('各会計、関係団体の財政状況及び健全化判断比率'!B36="","",'各会計、関係団体の財政状況及び健全化判断比率'!B36)</f>
        <v>下水道事業特別会計</v>
      </c>
      <c r="BH35" s="385"/>
      <c r="BI35" s="385"/>
      <c r="BJ35" s="385"/>
      <c r="BK35" s="385"/>
      <c r="BL35" s="385"/>
      <c r="BM35" s="385"/>
      <c r="BN35" s="385"/>
      <c r="BO35" s="385"/>
      <c r="BP35" s="385"/>
      <c r="BQ35" s="385"/>
      <c r="BR35" s="385"/>
      <c r="BS35" s="385"/>
      <c r="BT35" s="385"/>
      <c r="BU35" s="385"/>
      <c r="BV35" s="213"/>
      <c r="BW35" s="386">
        <f t="shared" ref="BW35:BW43" si="2">IF(BY35="","",BW34+1)</f>
        <v>13</v>
      </c>
      <c r="BX35" s="386"/>
      <c r="BY35" s="385" t="str">
        <f>IF('各会計、関係団体の財政状況及び健全化判断比率'!B69="","",'各会計、関係団体の財政状況及び健全化判断比率'!B69)</f>
        <v>香川県後期高齢者医療広域連合（一般会計）</v>
      </c>
      <c r="BZ35" s="385"/>
      <c r="CA35" s="385"/>
      <c r="CB35" s="385"/>
      <c r="CC35" s="385"/>
      <c r="CD35" s="385"/>
      <c r="CE35" s="385"/>
      <c r="CF35" s="385"/>
      <c r="CG35" s="385"/>
      <c r="CH35" s="385"/>
      <c r="CI35" s="385"/>
      <c r="CJ35" s="385"/>
      <c r="CK35" s="385"/>
      <c r="CL35" s="385"/>
      <c r="CM35" s="385"/>
      <c r="CN35" s="213"/>
      <c r="CO35" s="386">
        <f t="shared" ref="CO35:CO43" si="3">IF(CQ35="","",CO34+1)</f>
        <v>18</v>
      </c>
      <c r="CP35" s="386"/>
      <c r="CQ35" s="385" t="str">
        <f>IF('各会計、関係団体の財政状況及び健全化判断比率'!BS8="","",'各会計、関係団体の財政状況及び健全化判断比率'!BS8)</f>
        <v>（公財）坂出市学校給食会</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介護保険特別会計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14</v>
      </c>
      <c r="BX36" s="386"/>
      <c r="BY36" s="385" t="str">
        <f>IF('各会計、関係団体の財政状況及び健全化判断比率'!B70="","",'各会計、関係団体の財政状況及び健全化判断比率'!B70)</f>
        <v>香川県後期高齢者医療広域連合（後期高齢者医療事業）</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6</v>
      </c>
      <c r="V37" s="386"/>
      <c r="W37" s="385" t="str">
        <f>IF('各会計、関係団体の財政状況及び健全化判断比率'!B31="","",'各会計、関係団体の財政状況及び健全化判断比率'!B31)</f>
        <v>介護保険介護予防支援事業特別会計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15</v>
      </c>
      <c r="BX37" s="386"/>
      <c r="BY37" s="385" t="str">
        <f>IF('各会計、関係団体の財政状況及び健全化判断比率'!B71="","",'各会計、関係団体の財政状況及び健全化判断比率'!B71)</f>
        <v>香川県広域水道企業団（水道事業会計）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f t="shared" si="4"/>
        <v>7</v>
      </c>
      <c r="V38" s="386"/>
      <c r="W38" s="385" t="str">
        <f>IF('各会計、関係団体の財政状況及び健全化判断比率'!B32="","",'各会計、関係団体の財政状況及び健全化判断比率'!B32)</f>
        <v>坂出駅北口地下駐車場事業特別会計</v>
      </c>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16</v>
      </c>
      <c r="BX38" s="386"/>
      <c r="BY38" s="385" t="str">
        <f>IF('各会計、関係団体の財政状況及び健全化判断比率'!B72="","",'各会計、関係団体の財政状況及び健全化判断比率'!B72)</f>
        <v>香川県広域水道企業団（工業用水道事業会計）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f t="shared" si="4"/>
        <v>8</v>
      </c>
      <c r="V39" s="386"/>
      <c r="W39" s="385" t="str">
        <f>IF('各会計、関係団体の財政状況及び健全化判断比率'!B33="","",'各会計、関係団体の財政状況及び健全化判断比率'!B33)</f>
        <v>後期高齢者医療特別会計</v>
      </c>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8Bv1ZTMFmj6cjtz3N0IO1vkQDy2Z7iaql7f6zxdJu/Mwoc986PlJTKDkEdflTc9se/VPhuBUOvi2gTPscWmWwA==" saltValue="NzNp7R6YNzzE2es4PcCMN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06" t="s">
        <v>568</v>
      </c>
      <c r="D34" s="1206"/>
      <c r="E34" s="1207"/>
      <c r="F34" s="32">
        <v>26.97</v>
      </c>
      <c r="G34" s="33">
        <v>29.29</v>
      </c>
      <c r="H34" s="33">
        <v>28.82</v>
      </c>
      <c r="I34" s="33">
        <v>26.5</v>
      </c>
      <c r="J34" s="34">
        <v>27.74</v>
      </c>
      <c r="K34" s="22"/>
      <c r="L34" s="22"/>
      <c r="M34" s="22"/>
      <c r="N34" s="22"/>
      <c r="O34" s="22"/>
      <c r="P34" s="22"/>
    </row>
    <row r="35" spans="1:16" ht="39" customHeight="1" x14ac:dyDescent="0.2">
      <c r="A35" s="22"/>
      <c r="B35" s="35"/>
      <c r="C35" s="1200" t="s">
        <v>569</v>
      </c>
      <c r="D35" s="1201"/>
      <c r="E35" s="1202"/>
      <c r="F35" s="36">
        <v>6.38</v>
      </c>
      <c r="G35" s="37">
        <v>6.18</v>
      </c>
      <c r="H35" s="37">
        <v>5.39</v>
      </c>
      <c r="I35" s="37">
        <v>1.28</v>
      </c>
      <c r="J35" s="38">
        <v>2.89</v>
      </c>
      <c r="K35" s="22"/>
      <c r="L35" s="22"/>
      <c r="M35" s="22"/>
      <c r="N35" s="22"/>
      <c r="O35" s="22"/>
      <c r="P35" s="22"/>
    </row>
    <row r="36" spans="1:16" ht="39" customHeight="1" x14ac:dyDescent="0.2">
      <c r="A36" s="22"/>
      <c r="B36" s="35"/>
      <c r="C36" s="1200" t="s">
        <v>570</v>
      </c>
      <c r="D36" s="1201"/>
      <c r="E36" s="1202"/>
      <c r="F36" s="36">
        <v>1.05</v>
      </c>
      <c r="G36" s="37">
        <v>0.63</v>
      </c>
      <c r="H36" s="37">
        <v>0.72</v>
      </c>
      <c r="I36" s="37">
        <v>1.67</v>
      </c>
      <c r="J36" s="38">
        <v>1.08</v>
      </c>
      <c r="K36" s="22"/>
      <c r="L36" s="22"/>
      <c r="M36" s="22"/>
      <c r="N36" s="22"/>
      <c r="O36" s="22"/>
      <c r="P36" s="22"/>
    </row>
    <row r="37" spans="1:16" ht="39" customHeight="1" x14ac:dyDescent="0.2">
      <c r="A37" s="22"/>
      <c r="B37" s="35"/>
      <c r="C37" s="1200" t="s">
        <v>571</v>
      </c>
      <c r="D37" s="1201"/>
      <c r="E37" s="1202"/>
      <c r="F37" s="36">
        <v>0.3</v>
      </c>
      <c r="G37" s="37">
        <v>0.44</v>
      </c>
      <c r="H37" s="37">
        <v>0.56999999999999995</v>
      </c>
      <c r="I37" s="37">
        <v>0.32</v>
      </c>
      <c r="J37" s="38">
        <v>0.73</v>
      </c>
      <c r="K37" s="22"/>
      <c r="L37" s="22"/>
      <c r="M37" s="22"/>
      <c r="N37" s="22"/>
      <c r="O37" s="22"/>
      <c r="P37" s="22"/>
    </row>
    <row r="38" spans="1:16" ht="39" customHeight="1" x14ac:dyDescent="0.2">
      <c r="A38" s="22"/>
      <c r="B38" s="35"/>
      <c r="C38" s="1200" t="s">
        <v>572</v>
      </c>
      <c r="D38" s="1201"/>
      <c r="E38" s="1202"/>
      <c r="F38" s="36" t="s">
        <v>573</v>
      </c>
      <c r="G38" s="37" t="s">
        <v>574</v>
      </c>
      <c r="H38" s="37" t="s">
        <v>575</v>
      </c>
      <c r="I38" s="37">
        <v>0.43</v>
      </c>
      <c r="J38" s="38">
        <v>0.16</v>
      </c>
      <c r="K38" s="22"/>
      <c r="L38" s="22"/>
      <c r="M38" s="22"/>
      <c r="N38" s="22"/>
      <c r="O38" s="22"/>
      <c r="P38" s="22"/>
    </row>
    <row r="39" spans="1:16" ht="39" customHeight="1" x14ac:dyDescent="0.2">
      <c r="A39" s="22"/>
      <c r="B39" s="35"/>
      <c r="C39" s="1200" t="s">
        <v>576</v>
      </c>
      <c r="D39" s="1201"/>
      <c r="E39" s="1202"/>
      <c r="F39" s="36">
        <v>0</v>
      </c>
      <c r="G39" s="37">
        <v>0</v>
      </c>
      <c r="H39" s="37">
        <v>0</v>
      </c>
      <c r="I39" s="37">
        <v>0.01</v>
      </c>
      <c r="J39" s="38">
        <v>0.01</v>
      </c>
      <c r="K39" s="22"/>
      <c r="L39" s="22"/>
      <c r="M39" s="22"/>
      <c r="N39" s="22"/>
      <c r="O39" s="22"/>
      <c r="P39" s="22"/>
    </row>
    <row r="40" spans="1:16" ht="39" customHeight="1" x14ac:dyDescent="0.2">
      <c r="A40" s="22"/>
      <c r="B40" s="35"/>
      <c r="C40" s="1200" t="s">
        <v>577</v>
      </c>
      <c r="D40" s="1201"/>
      <c r="E40" s="1202"/>
      <c r="F40" s="36">
        <v>0</v>
      </c>
      <c r="G40" s="37">
        <v>0.01</v>
      </c>
      <c r="H40" s="37">
        <v>0</v>
      </c>
      <c r="I40" s="37">
        <v>0</v>
      </c>
      <c r="J40" s="38">
        <v>0</v>
      </c>
      <c r="K40" s="22"/>
      <c r="L40" s="22"/>
      <c r="M40" s="22"/>
      <c r="N40" s="22"/>
      <c r="O40" s="22"/>
      <c r="P40" s="22"/>
    </row>
    <row r="41" spans="1:16" ht="39" customHeight="1" x14ac:dyDescent="0.2">
      <c r="A41" s="22"/>
      <c r="B41" s="35"/>
      <c r="C41" s="1200" t="s">
        <v>578</v>
      </c>
      <c r="D41" s="1201"/>
      <c r="E41" s="1202"/>
      <c r="F41" s="36" t="s">
        <v>579</v>
      </c>
      <c r="G41" s="37" t="s">
        <v>579</v>
      </c>
      <c r="H41" s="37" t="s">
        <v>580</v>
      </c>
      <c r="I41" s="37">
        <v>0</v>
      </c>
      <c r="J41" s="38">
        <v>0</v>
      </c>
      <c r="K41" s="22"/>
      <c r="L41" s="22"/>
      <c r="M41" s="22"/>
      <c r="N41" s="22"/>
      <c r="O41" s="22"/>
      <c r="P41" s="22"/>
    </row>
    <row r="42" spans="1:16" ht="39" customHeight="1" x14ac:dyDescent="0.2">
      <c r="A42" s="22"/>
      <c r="B42" s="39"/>
      <c r="C42" s="1200" t="s">
        <v>581</v>
      </c>
      <c r="D42" s="1201"/>
      <c r="E42" s="1202"/>
      <c r="F42" s="36" t="s">
        <v>519</v>
      </c>
      <c r="G42" s="37" t="s">
        <v>519</v>
      </c>
      <c r="H42" s="37" t="s">
        <v>519</v>
      </c>
      <c r="I42" s="37" t="s">
        <v>519</v>
      </c>
      <c r="J42" s="38" t="s">
        <v>519</v>
      </c>
      <c r="K42" s="22"/>
      <c r="L42" s="22"/>
      <c r="M42" s="22"/>
      <c r="N42" s="22"/>
      <c r="O42" s="22"/>
      <c r="P42" s="22"/>
    </row>
    <row r="43" spans="1:16" ht="39" customHeight="1" thickBot="1" x14ac:dyDescent="0.25">
      <c r="A43" s="22"/>
      <c r="B43" s="40"/>
      <c r="C43" s="1203" t="s">
        <v>582</v>
      </c>
      <c r="D43" s="1204"/>
      <c r="E43" s="1205"/>
      <c r="F43" s="41">
        <v>8.94</v>
      </c>
      <c r="G43" s="42">
        <v>8.8699999999999992</v>
      </c>
      <c r="H43" s="42">
        <v>8.59</v>
      </c>
      <c r="I43" s="42">
        <v>7.96</v>
      </c>
      <c r="J43" s="43">
        <v>0</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AANjTtTHCy9WmY+mCZfTivsffIphaWvRT/diM56GaJF04WqGWtLb9XC+tTRxgFAfM9b62U9C+gz11H+A8AfA==" saltValue="SCJjQsY1p4yAk2Y0gx4R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26" t="s">
        <v>11</v>
      </c>
      <c r="C45" s="1227"/>
      <c r="D45" s="58"/>
      <c r="E45" s="1232" t="s">
        <v>12</v>
      </c>
      <c r="F45" s="1232"/>
      <c r="G45" s="1232"/>
      <c r="H45" s="1232"/>
      <c r="I45" s="1232"/>
      <c r="J45" s="1233"/>
      <c r="K45" s="59">
        <v>2427</v>
      </c>
      <c r="L45" s="60">
        <v>2295</v>
      </c>
      <c r="M45" s="60">
        <v>2213</v>
      </c>
      <c r="N45" s="60">
        <v>2205</v>
      </c>
      <c r="O45" s="61">
        <v>2103</v>
      </c>
      <c r="P45" s="48"/>
      <c r="Q45" s="48"/>
      <c r="R45" s="48"/>
      <c r="S45" s="48"/>
      <c r="T45" s="48"/>
      <c r="U45" s="48"/>
    </row>
    <row r="46" spans="1:21" ht="30.75" customHeight="1" x14ac:dyDescent="0.2">
      <c r="A46" s="48"/>
      <c r="B46" s="1228"/>
      <c r="C46" s="1229"/>
      <c r="D46" s="62"/>
      <c r="E46" s="1210" t="s">
        <v>13</v>
      </c>
      <c r="F46" s="1210"/>
      <c r="G46" s="1210"/>
      <c r="H46" s="1210"/>
      <c r="I46" s="1210"/>
      <c r="J46" s="1211"/>
      <c r="K46" s="63" t="s">
        <v>519</v>
      </c>
      <c r="L46" s="64" t="s">
        <v>519</v>
      </c>
      <c r="M46" s="64" t="s">
        <v>519</v>
      </c>
      <c r="N46" s="64" t="s">
        <v>519</v>
      </c>
      <c r="O46" s="65" t="s">
        <v>519</v>
      </c>
      <c r="P46" s="48"/>
      <c r="Q46" s="48"/>
      <c r="R46" s="48"/>
      <c r="S46" s="48"/>
      <c r="T46" s="48"/>
      <c r="U46" s="48"/>
    </row>
    <row r="47" spans="1:21" ht="30.75" customHeight="1" x14ac:dyDescent="0.2">
      <c r="A47" s="48"/>
      <c r="B47" s="1228"/>
      <c r="C47" s="1229"/>
      <c r="D47" s="62"/>
      <c r="E47" s="1210" t="s">
        <v>14</v>
      </c>
      <c r="F47" s="1210"/>
      <c r="G47" s="1210"/>
      <c r="H47" s="1210"/>
      <c r="I47" s="1210"/>
      <c r="J47" s="1211"/>
      <c r="K47" s="63" t="s">
        <v>519</v>
      </c>
      <c r="L47" s="64" t="s">
        <v>519</v>
      </c>
      <c r="M47" s="64" t="s">
        <v>519</v>
      </c>
      <c r="N47" s="64" t="s">
        <v>519</v>
      </c>
      <c r="O47" s="65" t="s">
        <v>519</v>
      </c>
      <c r="P47" s="48"/>
      <c r="Q47" s="48"/>
      <c r="R47" s="48"/>
      <c r="S47" s="48"/>
      <c r="T47" s="48"/>
      <c r="U47" s="48"/>
    </row>
    <row r="48" spans="1:21" ht="30.75" customHeight="1" x14ac:dyDescent="0.2">
      <c r="A48" s="48"/>
      <c r="B48" s="1228"/>
      <c r="C48" s="1229"/>
      <c r="D48" s="62"/>
      <c r="E48" s="1210" t="s">
        <v>15</v>
      </c>
      <c r="F48" s="1210"/>
      <c r="G48" s="1210"/>
      <c r="H48" s="1210"/>
      <c r="I48" s="1210"/>
      <c r="J48" s="1211"/>
      <c r="K48" s="63">
        <v>597</v>
      </c>
      <c r="L48" s="64">
        <v>644</v>
      </c>
      <c r="M48" s="64">
        <v>650</v>
      </c>
      <c r="N48" s="64">
        <v>673</v>
      </c>
      <c r="O48" s="65">
        <v>639</v>
      </c>
      <c r="P48" s="48"/>
      <c r="Q48" s="48"/>
      <c r="R48" s="48"/>
      <c r="S48" s="48"/>
      <c r="T48" s="48"/>
      <c r="U48" s="48"/>
    </row>
    <row r="49" spans="1:21" ht="30.75" customHeight="1" x14ac:dyDescent="0.2">
      <c r="A49" s="48"/>
      <c r="B49" s="1228"/>
      <c r="C49" s="1229"/>
      <c r="D49" s="62"/>
      <c r="E49" s="1210" t="s">
        <v>16</v>
      </c>
      <c r="F49" s="1210"/>
      <c r="G49" s="1210"/>
      <c r="H49" s="1210"/>
      <c r="I49" s="1210"/>
      <c r="J49" s="1211"/>
      <c r="K49" s="63">
        <v>75</v>
      </c>
      <c r="L49" s="64">
        <v>37</v>
      </c>
      <c r="M49" s="64" t="s">
        <v>519</v>
      </c>
      <c r="N49" s="64" t="s">
        <v>519</v>
      </c>
      <c r="O49" s="65" t="s">
        <v>519</v>
      </c>
      <c r="P49" s="48"/>
      <c r="Q49" s="48"/>
      <c r="R49" s="48"/>
      <c r="S49" s="48"/>
      <c r="T49" s="48"/>
      <c r="U49" s="48"/>
    </row>
    <row r="50" spans="1:21" ht="30.75" customHeight="1" x14ac:dyDescent="0.2">
      <c r="A50" s="48"/>
      <c r="B50" s="1228"/>
      <c r="C50" s="1229"/>
      <c r="D50" s="62"/>
      <c r="E50" s="1210" t="s">
        <v>17</v>
      </c>
      <c r="F50" s="1210"/>
      <c r="G50" s="1210"/>
      <c r="H50" s="1210"/>
      <c r="I50" s="1210"/>
      <c r="J50" s="1211"/>
      <c r="K50" s="63">
        <v>1</v>
      </c>
      <c r="L50" s="64">
        <v>1</v>
      </c>
      <c r="M50" s="64">
        <v>1</v>
      </c>
      <c r="N50" s="64">
        <v>1</v>
      </c>
      <c r="O50" s="65">
        <v>1</v>
      </c>
      <c r="P50" s="48"/>
      <c r="Q50" s="48"/>
      <c r="R50" s="48"/>
      <c r="S50" s="48"/>
      <c r="T50" s="48"/>
      <c r="U50" s="48"/>
    </row>
    <row r="51" spans="1:21" ht="30.75" customHeight="1" x14ac:dyDescent="0.2">
      <c r="A51" s="48"/>
      <c r="B51" s="1230"/>
      <c r="C51" s="1231"/>
      <c r="D51" s="66"/>
      <c r="E51" s="1210" t="s">
        <v>18</v>
      </c>
      <c r="F51" s="1210"/>
      <c r="G51" s="1210"/>
      <c r="H51" s="1210"/>
      <c r="I51" s="1210"/>
      <c r="J51" s="1211"/>
      <c r="K51" s="63" t="s">
        <v>519</v>
      </c>
      <c r="L51" s="64" t="s">
        <v>519</v>
      </c>
      <c r="M51" s="64" t="s">
        <v>519</v>
      </c>
      <c r="N51" s="64" t="s">
        <v>519</v>
      </c>
      <c r="O51" s="65" t="s">
        <v>519</v>
      </c>
      <c r="P51" s="48"/>
      <c r="Q51" s="48"/>
      <c r="R51" s="48"/>
      <c r="S51" s="48"/>
      <c r="T51" s="48"/>
      <c r="U51" s="48"/>
    </row>
    <row r="52" spans="1:21" ht="30.75" customHeight="1" x14ac:dyDescent="0.2">
      <c r="A52" s="48"/>
      <c r="B52" s="1208" t="s">
        <v>19</v>
      </c>
      <c r="C52" s="1209"/>
      <c r="D52" s="66"/>
      <c r="E52" s="1210" t="s">
        <v>20</v>
      </c>
      <c r="F52" s="1210"/>
      <c r="G52" s="1210"/>
      <c r="H52" s="1210"/>
      <c r="I52" s="1210"/>
      <c r="J52" s="1211"/>
      <c r="K52" s="63">
        <v>1548</v>
      </c>
      <c r="L52" s="64">
        <v>1453</v>
      </c>
      <c r="M52" s="64">
        <v>1480</v>
      </c>
      <c r="N52" s="64">
        <v>1510</v>
      </c>
      <c r="O52" s="65">
        <v>1510</v>
      </c>
      <c r="P52" s="48"/>
      <c r="Q52" s="48"/>
      <c r="R52" s="48"/>
      <c r="S52" s="48"/>
      <c r="T52" s="48"/>
      <c r="U52" s="48"/>
    </row>
    <row r="53" spans="1:21" ht="30.75" customHeight="1" thickBot="1" x14ac:dyDescent="0.25">
      <c r="A53" s="48"/>
      <c r="B53" s="1212" t="s">
        <v>21</v>
      </c>
      <c r="C53" s="1213"/>
      <c r="D53" s="67"/>
      <c r="E53" s="1214" t="s">
        <v>22</v>
      </c>
      <c r="F53" s="1214"/>
      <c r="G53" s="1214"/>
      <c r="H53" s="1214"/>
      <c r="I53" s="1214"/>
      <c r="J53" s="1215"/>
      <c r="K53" s="68">
        <v>1552</v>
      </c>
      <c r="L53" s="69">
        <v>1524</v>
      </c>
      <c r="M53" s="69">
        <v>1384</v>
      </c>
      <c r="N53" s="69">
        <v>1369</v>
      </c>
      <c r="O53" s="70">
        <v>1233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2">
      <c r="B57" s="1216" t="s">
        <v>25</v>
      </c>
      <c r="C57" s="1217"/>
      <c r="D57" s="1220" t="s">
        <v>26</v>
      </c>
      <c r="E57" s="1221"/>
      <c r="F57" s="1221"/>
      <c r="G57" s="1221"/>
      <c r="H57" s="1221"/>
      <c r="I57" s="1221"/>
      <c r="J57" s="1222"/>
      <c r="K57" s="82" t="s">
        <v>608</v>
      </c>
      <c r="L57" s="83" t="s">
        <v>608</v>
      </c>
      <c r="M57" s="83" t="s">
        <v>608</v>
      </c>
      <c r="N57" s="83" t="s">
        <v>608</v>
      </c>
      <c r="O57" s="84" t="s">
        <v>608</v>
      </c>
    </row>
    <row r="58" spans="1:21" ht="31.5" customHeight="1" thickBot="1" x14ac:dyDescent="0.25">
      <c r="B58" s="1218"/>
      <c r="C58" s="1219"/>
      <c r="D58" s="1223" t="s">
        <v>27</v>
      </c>
      <c r="E58" s="1224"/>
      <c r="F58" s="1224"/>
      <c r="G58" s="1224"/>
      <c r="H58" s="1224"/>
      <c r="I58" s="1224"/>
      <c r="J58" s="1225"/>
      <c r="K58" s="85" t="s">
        <v>608</v>
      </c>
      <c r="L58" s="86" t="s">
        <v>609</v>
      </c>
      <c r="M58" s="86" t="s">
        <v>608</v>
      </c>
      <c r="N58" s="86" t="s">
        <v>608</v>
      </c>
      <c r="O58" s="87" t="s">
        <v>608</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Y443vSeD4+zq/DbCpXhTYmi5FxUO6W7dGKEJhrrSy1wgPgqNXph4ccGWHIm1ZO7orbAxEfUC2VH8q7cH4Le/w==" saltValue="iK5L6UywB5570INQ/eWW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561</v>
      </c>
      <c r="J40" s="99" t="s">
        <v>562</v>
      </c>
      <c r="K40" s="99" t="s">
        <v>563</v>
      </c>
      <c r="L40" s="99" t="s">
        <v>564</v>
      </c>
      <c r="M40" s="100" t="s">
        <v>565</v>
      </c>
    </row>
    <row r="41" spans="2:13" ht="27.75" customHeight="1" x14ac:dyDescent="0.2">
      <c r="B41" s="1246" t="s">
        <v>30</v>
      </c>
      <c r="C41" s="1247"/>
      <c r="D41" s="101"/>
      <c r="E41" s="1248" t="s">
        <v>31</v>
      </c>
      <c r="F41" s="1248"/>
      <c r="G41" s="1248"/>
      <c r="H41" s="1249"/>
      <c r="I41" s="102">
        <v>21662</v>
      </c>
      <c r="J41" s="103">
        <v>21937</v>
      </c>
      <c r="K41" s="103">
        <v>21938</v>
      </c>
      <c r="L41" s="103">
        <v>21844</v>
      </c>
      <c r="M41" s="104">
        <v>22393</v>
      </c>
    </row>
    <row r="42" spans="2:13" ht="27.75" customHeight="1" x14ac:dyDescent="0.2">
      <c r="B42" s="1236"/>
      <c r="C42" s="1237"/>
      <c r="D42" s="105"/>
      <c r="E42" s="1240" t="s">
        <v>32</v>
      </c>
      <c r="F42" s="1240"/>
      <c r="G42" s="1240"/>
      <c r="H42" s="1241"/>
      <c r="I42" s="106">
        <v>10</v>
      </c>
      <c r="J42" s="107">
        <v>9</v>
      </c>
      <c r="K42" s="107">
        <v>8</v>
      </c>
      <c r="L42" s="107">
        <v>7</v>
      </c>
      <c r="M42" s="108">
        <v>5</v>
      </c>
    </row>
    <row r="43" spans="2:13" ht="27.75" customHeight="1" x14ac:dyDescent="0.2">
      <c r="B43" s="1236"/>
      <c r="C43" s="1237"/>
      <c r="D43" s="105"/>
      <c r="E43" s="1240" t="s">
        <v>33</v>
      </c>
      <c r="F43" s="1240"/>
      <c r="G43" s="1240"/>
      <c r="H43" s="1241"/>
      <c r="I43" s="106">
        <v>9904</v>
      </c>
      <c r="J43" s="107">
        <v>9812</v>
      </c>
      <c r="K43" s="107">
        <v>9479</v>
      </c>
      <c r="L43" s="107">
        <v>9255</v>
      </c>
      <c r="M43" s="108">
        <v>8589</v>
      </c>
    </row>
    <row r="44" spans="2:13" ht="27.75" customHeight="1" x14ac:dyDescent="0.2">
      <c r="B44" s="1236"/>
      <c r="C44" s="1237"/>
      <c r="D44" s="105"/>
      <c r="E44" s="1240" t="s">
        <v>34</v>
      </c>
      <c r="F44" s="1240"/>
      <c r="G44" s="1240"/>
      <c r="H44" s="1241"/>
      <c r="I44" s="106">
        <v>36</v>
      </c>
      <c r="J44" s="107" t="s">
        <v>519</v>
      </c>
      <c r="K44" s="107" t="s">
        <v>519</v>
      </c>
      <c r="L44" s="107" t="s">
        <v>519</v>
      </c>
      <c r="M44" s="108" t="s">
        <v>519</v>
      </c>
    </row>
    <row r="45" spans="2:13" ht="27.75" customHeight="1" x14ac:dyDescent="0.2">
      <c r="B45" s="1236"/>
      <c r="C45" s="1237"/>
      <c r="D45" s="105"/>
      <c r="E45" s="1240" t="s">
        <v>35</v>
      </c>
      <c r="F45" s="1240"/>
      <c r="G45" s="1240"/>
      <c r="H45" s="1241"/>
      <c r="I45" s="106">
        <v>4264</v>
      </c>
      <c r="J45" s="107">
        <v>3776</v>
      </c>
      <c r="K45" s="107">
        <v>3514</v>
      </c>
      <c r="L45" s="107">
        <v>3411</v>
      </c>
      <c r="M45" s="108">
        <v>2976</v>
      </c>
    </row>
    <row r="46" spans="2:13" ht="27.75" customHeight="1" x14ac:dyDescent="0.2">
      <c r="B46" s="1236"/>
      <c r="C46" s="1237"/>
      <c r="D46" s="109"/>
      <c r="E46" s="1240" t="s">
        <v>36</v>
      </c>
      <c r="F46" s="1240"/>
      <c r="G46" s="1240"/>
      <c r="H46" s="1241"/>
      <c r="I46" s="106" t="s">
        <v>519</v>
      </c>
      <c r="J46" s="107" t="s">
        <v>519</v>
      </c>
      <c r="K46" s="107" t="s">
        <v>519</v>
      </c>
      <c r="L46" s="107" t="s">
        <v>519</v>
      </c>
      <c r="M46" s="108" t="s">
        <v>519</v>
      </c>
    </row>
    <row r="47" spans="2:13" ht="27.75" customHeight="1" x14ac:dyDescent="0.2">
      <c r="B47" s="1236"/>
      <c r="C47" s="1237"/>
      <c r="D47" s="110"/>
      <c r="E47" s="1250" t="s">
        <v>37</v>
      </c>
      <c r="F47" s="1251"/>
      <c r="G47" s="1251"/>
      <c r="H47" s="1252"/>
      <c r="I47" s="106" t="s">
        <v>519</v>
      </c>
      <c r="J47" s="107" t="s">
        <v>519</v>
      </c>
      <c r="K47" s="107" t="s">
        <v>519</v>
      </c>
      <c r="L47" s="107" t="s">
        <v>519</v>
      </c>
      <c r="M47" s="108" t="s">
        <v>519</v>
      </c>
    </row>
    <row r="48" spans="2:13" ht="27.75" customHeight="1" x14ac:dyDescent="0.2">
      <c r="B48" s="1236"/>
      <c r="C48" s="1237"/>
      <c r="D48" s="105"/>
      <c r="E48" s="1240" t="s">
        <v>38</v>
      </c>
      <c r="F48" s="1240"/>
      <c r="G48" s="1240"/>
      <c r="H48" s="1241"/>
      <c r="I48" s="106" t="s">
        <v>519</v>
      </c>
      <c r="J48" s="107" t="s">
        <v>519</v>
      </c>
      <c r="K48" s="107" t="s">
        <v>519</v>
      </c>
      <c r="L48" s="107" t="s">
        <v>519</v>
      </c>
      <c r="M48" s="108" t="s">
        <v>519</v>
      </c>
    </row>
    <row r="49" spans="2:13" ht="27.75" customHeight="1" x14ac:dyDescent="0.2">
      <c r="B49" s="1238"/>
      <c r="C49" s="1239"/>
      <c r="D49" s="105"/>
      <c r="E49" s="1240" t="s">
        <v>39</v>
      </c>
      <c r="F49" s="1240"/>
      <c r="G49" s="1240"/>
      <c r="H49" s="1241"/>
      <c r="I49" s="106" t="s">
        <v>519</v>
      </c>
      <c r="J49" s="107" t="s">
        <v>519</v>
      </c>
      <c r="K49" s="107" t="s">
        <v>519</v>
      </c>
      <c r="L49" s="107" t="s">
        <v>519</v>
      </c>
      <c r="M49" s="108" t="s">
        <v>519</v>
      </c>
    </row>
    <row r="50" spans="2:13" ht="27.75" customHeight="1" x14ac:dyDescent="0.2">
      <c r="B50" s="1234" t="s">
        <v>40</v>
      </c>
      <c r="C50" s="1235"/>
      <c r="D50" s="111"/>
      <c r="E50" s="1240" t="s">
        <v>41</v>
      </c>
      <c r="F50" s="1240"/>
      <c r="G50" s="1240"/>
      <c r="H50" s="1241"/>
      <c r="I50" s="106">
        <v>4827</v>
      </c>
      <c r="J50" s="107">
        <v>5246</v>
      </c>
      <c r="K50" s="107">
        <v>5725</v>
      </c>
      <c r="L50" s="107">
        <v>6088</v>
      </c>
      <c r="M50" s="108">
        <v>5673</v>
      </c>
    </row>
    <row r="51" spans="2:13" ht="27.75" customHeight="1" x14ac:dyDescent="0.2">
      <c r="B51" s="1236"/>
      <c r="C51" s="1237"/>
      <c r="D51" s="105"/>
      <c r="E51" s="1240" t="s">
        <v>42</v>
      </c>
      <c r="F51" s="1240"/>
      <c r="G51" s="1240"/>
      <c r="H51" s="1241"/>
      <c r="I51" s="106">
        <v>28</v>
      </c>
      <c r="J51" s="107">
        <v>21</v>
      </c>
      <c r="K51" s="107">
        <v>15</v>
      </c>
      <c r="L51" s="107">
        <v>7</v>
      </c>
      <c r="M51" s="108">
        <v>2</v>
      </c>
    </row>
    <row r="52" spans="2:13" ht="27.75" customHeight="1" x14ac:dyDescent="0.2">
      <c r="B52" s="1238"/>
      <c r="C52" s="1239"/>
      <c r="D52" s="105"/>
      <c r="E52" s="1240" t="s">
        <v>43</v>
      </c>
      <c r="F52" s="1240"/>
      <c r="G52" s="1240"/>
      <c r="H52" s="1241"/>
      <c r="I52" s="106">
        <v>18196</v>
      </c>
      <c r="J52" s="107">
        <v>18385</v>
      </c>
      <c r="K52" s="107">
        <v>18527</v>
      </c>
      <c r="L52" s="107">
        <v>18588</v>
      </c>
      <c r="M52" s="108">
        <v>18821</v>
      </c>
    </row>
    <row r="53" spans="2:13" ht="27.75" customHeight="1" thickBot="1" x14ac:dyDescent="0.25">
      <c r="B53" s="1242" t="s">
        <v>44</v>
      </c>
      <c r="C53" s="1243"/>
      <c r="D53" s="112"/>
      <c r="E53" s="1244" t="s">
        <v>45</v>
      </c>
      <c r="F53" s="1244"/>
      <c r="G53" s="1244"/>
      <c r="H53" s="1245"/>
      <c r="I53" s="113">
        <v>12825</v>
      </c>
      <c r="J53" s="114">
        <v>11882</v>
      </c>
      <c r="K53" s="114">
        <v>10671</v>
      </c>
      <c r="L53" s="114">
        <v>9834</v>
      </c>
      <c r="M53" s="115">
        <v>9468</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cDkzKQIhDSi8LXl/ifF/R0bAE397b4MXVe4/lo/wFR51rzO7PCYx9Ow/KBOpt1tAGx+YCUmphVbVKOFlnMjKw==" saltValue="b/3nuznWZWII4S4/d93J8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563</v>
      </c>
      <c r="G54" s="124" t="s">
        <v>564</v>
      </c>
      <c r="H54" s="125" t="s">
        <v>565</v>
      </c>
    </row>
    <row r="55" spans="2:8" ht="52.5" customHeight="1" x14ac:dyDescent="0.2">
      <c r="B55" s="126"/>
      <c r="C55" s="1261" t="s">
        <v>48</v>
      </c>
      <c r="D55" s="1261"/>
      <c r="E55" s="1262"/>
      <c r="F55" s="127">
        <v>3168</v>
      </c>
      <c r="G55" s="127">
        <v>3139</v>
      </c>
      <c r="H55" s="128">
        <v>2928</v>
      </c>
    </row>
    <row r="56" spans="2:8" ht="52.5" customHeight="1" x14ac:dyDescent="0.2">
      <c r="B56" s="129"/>
      <c r="C56" s="1263" t="s">
        <v>49</v>
      </c>
      <c r="D56" s="1263"/>
      <c r="E56" s="1264"/>
      <c r="F56" s="130">
        <v>18</v>
      </c>
      <c r="G56" s="130">
        <v>18</v>
      </c>
      <c r="H56" s="131">
        <v>18</v>
      </c>
    </row>
    <row r="57" spans="2:8" ht="53.25" customHeight="1" x14ac:dyDescent="0.2">
      <c r="B57" s="129"/>
      <c r="C57" s="1265" t="s">
        <v>50</v>
      </c>
      <c r="D57" s="1265"/>
      <c r="E57" s="1266"/>
      <c r="F57" s="132">
        <v>2082</v>
      </c>
      <c r="G57" s="132">
        <v>2475</v>
      </c>
      <c r="H57" s="133">
        <v>2225</v>
      </c>
    </row>
    <row r="58" spans="2:8" ht="45.75" customHeight="1" x14ac:dyDescent="0.2">
      <c r="B58" s="134"/>
      <c r="C58" s="1253" t="s">
        <v>599</v>
      </c>
      <c r="D58" s="1254"/>
      <c r="E58" s="1255"/>
      <c r="F58" s="135">
        <v>1401</v>
      </c>
      <c r="G58" s="135">
        <v>1748</v>
      </c>
      <c r="H58" s="136">
        <v>1465</v>
      </c>
    </row>
    <row r="59" spans="2:8" ht="45.75" customHeight="1" x14ac:dyDescent="0.2">
      <c r="B59" s="134"/>
      <c r="C59" s="1253" t="s">
        <v>600</v>
      </c>
      <c r="D59" s="1254"/>
      <c r="E59" s="1255"/>
      <c r="F59" s="135">
        <v>213</v>
      </c>
      <c r="G59" s="135">
        <v>212</v>
      </c>
      <c r="H59" s="136">
        <v>216</v>
      </c>
    </row>
    <row r="60" spans="2:8" ht="45.75" customHeight="1" x14ac:dyDescent="0.2">
      <c r="B60" s="134"/>
      <c r="C60" s="1253" t="s">
        <v>601</v>
      </c>
      <c r="D60" s="1254"/>
      <c r="E60" s="1255"/>
      <c r="F60" s="135">
        <v>84</v>
      </c>
      <c r="G60" s="135">
        <v>135</v>
      </c>
      <c r="H60" s="136">
        <v>166</v>
      </c>
    </row>
    <row r="61" spans="2:8" ht="45.75" customHeight="1" x14ac:dyDescent="0.2">
      <c r="B61" s="134"/>
      <c r="C61" s="1253" t="s">
        <v>602</v>
      </c>
      <c r="D61" s="1254"/>
      <c r="E61" s="1255"/>
      <c r="F61" s="135">
        <v>82</v>
      </c>
      <c r="G61" s="135">
        <v>81</v>
      </c>
      <c r="H61" s="136">
        <v>81</v>
      </c>
    </row>
    <row r="62" spans="2:8" ht="45.75" customHeight="1" thickBot="1" x14ac:dyDescent="0.25">
      <c r="B62" s="137"/>
      <c r="C62" s="1256" t="s">
        <v>603</v>
      </c>
      <c r="D62" s="1257"/>
      <c r="E62" s="1258"/>
      <c r="F62" s="138">
        <v>76</v>
      </c>
      <c r="G62" s="138">
        <v>76</v>
      </c>
      <c r="H62" s="139">
        <v>76</v>
      </c>
    </row>
    <row r="63" spans="2:8" ht="52.5" customHeight="1" thickBot="1" x14ac:dyDescent="0.25">
      <c r="B63" s="140"/>
      <c r="C63" s="1259" t="s">
        <v>51</v>
      </c>
      <c r="D63" s="1259"/>
      <c r="E63" s="1260"/>
      <c r="F63" s="141">
        <v>5269</v>
      </c>
      <c r="G63" s="141">
        <v>5632</v>
      </c>
      <c r="H63" s="142">
        <v>5172</v>
      </c>
    </row>
    <row r="64" spans="2:8" ht="15" customHeight="1" x14ac:dyDescent="0.2"/>
    <row r="65" ht="0" hidden="1" customHeight="1" x14ac:dyDescent="0.2"/>
    <row r="66" ht="0" hidden="1" customHeight="1" x14ac:dyDescent="0.2"/>
  </sheetData>
  <sheetProtection algorithmName="SHA-512" hashValue="h60M7z+anFpFCRAPXzEJDphN0AuMiZLBNRp7fcHN8f4L11B0bIwpP/JOXCnss0b8KSHVwMEJ4i7uAa13No3fcA==" saltValue="AJ/HA9aksEnHHyHR1Vy5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view="pageBreakPreview" topLeftCell="A10" zoomScaleNormal="100" zoomScaleSheetLayoutView="100" workbookViewId="0">
      <selection activeCell="CG60" sqref="CG60"/>
    </sheetView>
  </sheetViews>
  <sheetFormatPr defaultColWidth="0" defaultRowHeight="0" customHeight="1" zeroHeight="1" x14ac:dyDescent="0.2"/>
  <cols>
    <col min="1" max="1" width="6.36328125" style="1267" customWidth="1"/>
    <col min="2" max="107" width="2.453125" style="1267" customWidth="1"/>
    <col min="108" max="108" width="6.08984375" style="1269" customWidth="1"/>
    <col min="109" max="109" width="5.90625" style="1268" customWidth="1"/>
    <col min="110" max="110" width="19.08984375" style="1267" hidden="1"/>
    <col min="111" max="115" width="12.6328125" style="1267" hidden="1"/>
    <col min="116" max="349" width="8.6328125" style="1267" hidden="1"/>
    <col min="350" max="355" width="14.90625" style="1267" hidden="1"/>
    <col min="356" max="357" width="15.90625" style="1267" hidden="1"/>
    <col min="358" max="363" width="16.08984375" style="1267" hidden="1"/>
    <col min="364" max="364" width="6.08984375" style="1267" hidden="1"/>
    <col min="365" max="365" width="3" style="1267" hidden="1"/>
    <col min="366" max="605" width="8.6328125" style="1267" hidden="1"/>
    <col min="606" max="611" width="14.90625" style="1267" hidden="1"/>
    <col min="612" max="613" width="15.90625" style="1267" hidden="1"/>
    <col min="614" max="619" width="16.08984375" style="1267" hidden="1"/>
    <col min="620" max="620" width="6.08984375" style="1267" hidden="1"/>
    <col min="621" max="621" width="3" style="1267" hidden="1"/>
    <col min="622" max="861" width="8.6328125" style="1267" hidden="1"/>
    <col min="862" max="867" width="14.90625" style="1267" hidden="1"/>
    <col min="868" max="869" width="15.90625" style="1267" hidden="1"/>
    <col min="870" max="875" width="16.08984375" style="1267" hidden="1"/>
    <col min="876" max="876" width="6.08984375" style="1267" hidden="1"/>
    <col min="877" max="877" width="3" style="1267" hidden="1"/>
    <col min="878" max="1117" width="8.6328125" style="1267" hidden="1"/>
    <col min="1118" max="1123" width="14.90625" style="1267" hidden="1"/>
    <col min="1124" max="1125" width="15.90625" style="1267" hidden="1"/>
    <col min="1126" max="1131" width="16.08984375" style="1267" hidden="1"/>
    <col min="1132" max="1132" width="6.08984375" style="1267" hidden="1"/>
    <col min="1133" max="1133" width="3" style="1267" hidden="1"/>
    <col min="1134" max="1373" width="8.6328125" style="1267" hidden="1"/>
    <col min="1374" max="1379" width="14.90625" style="1267" hidden="1"/>
    <col min="1380" max="1381" width="15.90625" style="1267" hidden="1"/>
    <col min="1382" max="1387" width="16.08984375" style="1267" hidden="1"/>
    <col min="1388" max="1388" width="6.08984375" style="1267" hidden="1"/>
    <col min="1389" max="1389" width="3" style="1267" hidden="1"/>
    <col min="1390" max="1629" width="8.6328125" style="1267" hidden="1"/>
    <col min="1630" max="1635" width="14.90625" style="1267" hidden="1"/>
    <col min="1636" max="1637" width="15.90625" style="1267" hidden="1"/>
    <col min="1638" max="1643" width="16.08984375" style="1267" hidden="1"/>
    <col min="1644" max="1644" width="6.08984375" style="1267" hidden="1"/>
    <col min="1645" max="1645" width="3" style="1267" hidden="1"/>
    <col min="1646" max="1885" width="8.6328125" style="1267" hidden="1"/>
    <col min="1886" max="1891" width="14.90625" style="1267" hidden="1"/>
    <col min="1892" max="1893" width="15.90625" style="1267" hidden="1"/>
    <col min="1894" max="1899" width="16.08984375" style="1267" hidden="1"/>
    <col min="1900" max="1900" width="6.08984375" style="1267" hidden="1"/>
    <col min="1901" max="1901" width="3" style="1267" hidden="1"/>
    <col min="1902" max="2141" width="8.6328125" style="1267" hidden="1"/>
    <col min="2142" max="2147" width="14.90625" style="1267" hidden="1"/>
    <col min="2148" max="2149" width="15.90625" style="1267" hidden="1"/>
    <col min="2150" max="2155" width="16.08984375" style="1267" hidden="1"/>
    <col min="2156" max="2156" width="6.08984375" style="1267" hidden="1"/>
    <col min="2157" max="2157" width="3" style="1267" hidden="1"/>
    <col min="2158" max="2397" width="8.6328125" style="1267" hidden="1"/>
    <col min="2398" max="2403" width="14.90625" style="1267" hidden="1"/>
    <col min="2404" max="2405" width="15.90625" style="1267" hidden="1"/>
    <col min="2406" max="2411" width="16.08984375" style="1267" hidden="1"/>
    <col min="2412" max="2412" width="6.08984375" style="1267" hidden="1"/>
    <col min="2413" max="2413" width="3" style="1267" hidden="1"/>
    <col min="2414" max="2653" width="8.6328125" style="1267" hidden="1"/>
    <col min="2654" max="2659" width="14.90625" style="1267" hidden="1"/>
    <col min="2660" max="2661" width="15.90625" style="1267" hidden="1"/>
    <col min="2662" max="2667" width="16.08984375" style="1267" hidden="1"/>
    <col min="2668" max="2668" width="6.08984375" style="1267" hidden="1"/>
    <col min="2669" max="2669" width="3" style="1267" hidden="1"/>
    <col min="2670" max="2909" width="8.6328125" style="1267" hidden="1"/>
    <col min="2910" max="2915" width="14.90625" style="1267" hidden="1"/>
    <col min="2916" max="2917" width="15.90625" style="1267" hidden="1"/>
    <col min="2918" max="2923" width="16.08984375" style="1267" hidden="1"/>
    <col min="2924" max="2924" width="6.08984375" style="1267" hidden="1"/>
    <col min="2925" max="2925" width="3" style="1267" hidden="1"/>
    <col min="2926" max="3165" width="8.6328125" style="1267" hidden="1"/>
    <col min="3166" max="3171" width="14.90625" style="1267" hidden="1"/>
    <col min="3172" max="3173" width="15.90625" style="1267" hidden="1"/>
    <col min="3174" max="3179" width="16.08984375" style="1267" hidden="1"/>
    <col min="3180" max="3180" width="6.08984375" style="1267" hidden="1"/>
    <col min="3181" max="3181" width="3" style="1267" hidden="1"/>
    <col min="3182" max="3421" width="8.6328125" style="1267" hidden="1"/>
    <col min="3422" max="3427" width="14.90625" style="1267" hidden="1"/>
    <col min="3428" max="3429" width="15.90625" style="1267" hidden="1"/>
    <col min="3430" max="3435" width="16.08984375" style="1267" hidden="1"/>
    <col min="3436" max="3436" width="6.08984375" style="1267" hidden="1"/>
    <col min="3437" max="3437" width="3" style="1267" hidden="1"/>
    <col min="3438" max="3677" width="8.6328125" style="1267" hidden="1"/>
    <col min="3678" max="3683" width="14.90625" style="1267" hidden="1"/>
    <col min="3684" max="3685" width="15.90625" style="1267" hidden="1"/>
    <col min="3686" max="3691" width="16.08984375" style="1267" hidden="1"/>
    <col min="3692" max="3692" width="6.08984375" style="1267" hidden="1"/>
    <col min="3693" max="3693" width="3" style="1267" hidden="1"/>
    <col min="3694" max="3933" width="8.6328125" style="1267" hidden="1"/>
    <col min="3934" max="3939" width="14.90625" style="1267" hidden="1"/>
    <col min="3940" max="3941" width="15.90625" style="1267" hidden="1"/>
    <col min="3942" max="3947" width="16.08984375" style="1267" hidden="1"/>
    <col min="3948" max="3948" width="6.08984375" style="1267" hidden="1"/>
    <col min="3949" max="3949" width="3" style="1267" hidden="1"/>
    <col min="3950" max="4189" width="8.6328125" style="1267" hidden="1"/>
    <col min="4190" max="4195" width="14.90625" style="1267" hidden="1"/>
    <col min="4196" max="4197" width="15.90625" style="1267" hidden="1"/>
    <col min="4198" max="4203" width="16.08984375" style="1267" hidden="1"/>
    <col min="4204" max="4204" width="6.08984375" style="1267" hidden="1"/>
    <col min="4205" max="4205" width="3" style="1267" hidden="1"/>
    <col min="4206" max="4445" width="8.6328125" style="1267" hidden="1"/>
    <col min="4446" max="4451" width="14.90625" style="1267" hidden="1"/>
    <col min="4452" max="4453" width="15.90625" style="1267" hidden="1"/>
    <col min="4454" max="4459" width="16.08984375" style="1267" hidden="1"/>
    <col min="4460" max="4460" width="6.08984375" style="1267" hidden="1"/>
    <col min="4461" max="4461" width="3" style="1267" hidden="1"/>
    <col min="4462" max="4701" width="8.6328125" style="1267" hidden="1"/>
    <col min="4702" max="4707" width="14.90625" style="1267" hidden="1"/>
    <col min="4708" max="4709" width="15.90625" style="1267" hidden="1"/>
    <col min="4710" max="4715" width="16.08984375" style="1267" hidden="1"/>
    <col min="4716" max="4716" width="6.08984375" style="1267" hidden="1"/>
    <col min="4717" max="4717" width="3" style="1267" hidden="1"/>
    <col min="4718" max="4957" width="8.6328125" style="1267" hidden="1"/>
    <col min="4958" max="4963" width="14.90625" style="1267" hidden="1"/>
    <col min="4964" max="4965" width="15.90625" style="1267" hidden="1"/>
    <col min="4966" max="4971" width="16.08984375" style="1267" hidden="1"/>
    <col min="4972" max="4972" width="6.08984375" style="1267" hidden="1"/>
    <col min="4973" max="4973" width="3" style="1267" hidden="1"/>
    <col min="4974" max="5213" width="8.6328125" style="1267" hidden="1"/>
    <col min="5214" max="5219" width="14.90625" style="1267" hidden="1"/>
    <col min="5220" max="5221" width="15.90625" style="1267" hidden="1"/>
    <col min="5222" max="5227" width="16.08984375" style="1267" hidden="1"/>
    <col min="5228" max="5228" width="6.08984375" style="1267" hidden="1"/>
    <col min="5229" max="5229" width="3" style="1267" hidden="1"/>
    <col min="5230" max="5469" width="8.6328125" style="1267" hidden="1"/>
    <col min="5470" max="5475" width="14.90625" style="1267" hidden="1"/>
    <col min="5476" max="5477" width="15.90625" style="1267" hidden="1"/>
    <col min="5478" max="5483" width="16.08984375" style="1267" hidden="1"/>
    <col min="5484" max="5484" width="6.08984375" style="1267" hidden="1"/>
    <col min="5485" max="5485" width="3" style="1267" hidden="1"/>
    <col min="5486" max="5725" width="8.6328125" style="1267" hidden="1"/>
    <col min="5726" max="5731" width="14.90625" style="1267" hidden="1"/>
    <col min="5732" max="5733" width="15.90625" style="1267" hidden="1"/>
    <col min="5734" max="5739" width="16.08984375" style="1267" hidden="1"/>
    <col min="5740" max="5740" width="6.08984375" style="1267" hidden="1"/>
    <col min="5741" max="5741" width="3" style="1267" hidden="1"/>
    <col min="5742" max="5981" width="8.6328125" style="1267" hidden="1"/>
    <col min="5982" max="5987" width="14.90625" style="1267" hidden="1"/>
    <col min="5988" max="5989" width="15.90625" style="1267" hidden="1"/>
    <col min="5990" max="5995" width="16.08984375" style="1267" hidden="1"/>
    <col min="5996" max="5996" width="6.08984375" style="1267" hidden="1"/>
    <col min="5997" max="5997" width="3" style="1267" hidden="1"/>
    <col min="5998" max="6237" width="8.6328125" style="1267" hidden="1"/>
    <col min="6238" max="6243" width="14.90625" style="1267" hidden="1"/>
    <col min="6244" max="6245" width="15.90625" style="1267" hidden="1"/>
    <col min="6246" max="6251" width="16.08984375" style="1267" hidden="1"/>
    <col min="6252" max="6252" width="6.08984375" style="1267" hidden="1"/>
    <col min="6253" max="6253" width="3" style="1267" hidden="1"/>
    <col min="6254" max="6493" width="8.6328125" style="1267" hidden="1"/>
    <col min="6494" max="6499" width="14.90625" style="1267" hidden="1"/>
    <col min="6500" max="6501" width="15.90625" style="1267" hidden="1"/>
    <col min="6502" max="6507" width="16.08984375" style="1267" hidden="1"/>
    <col min="6508" max="6508" width="6.08984375" style="1267" hidden="1"/>
    <col min="6509" max="6509" width="3" style="1267" hidden="1"/>
    <col min="6510" max="6749" width="8.6328125" style="1267" hidden="1"/>
    <col min="6750" max="6755" width="14.90625" style="1267" hidden="1"/>
    <col min="6756" max="6757" width="15.90625" style="1267" hidden="1"/>
    <col min="6758" max="6763" width="16.08984375" style="1267" hidden="1"/>
    <col min="6764" max="6764" width="6.08984375" style="1267" hidden="1"/>
    <col min="6765" max="6765" width="3" style="1267" hidden="1"/>
    <col min="6766" max="7005" width="8.6328125" style="1267" hidden="1"/>
    <col min="7006" max="7011" width="14.90625" style="1267" hidden="1"/>
    <col min="7012" max="7013" width="15.90625" style="1267" hidden="1"/>
    <col min="7014" max="7019" width="16.08984375" style="1267" hidden="1"/>
    <col min="7020" max="7020" width="6.08984375" style="1267" hidden="1"/>
    <col min="7021" max="7021" width="3" style="1267" hidden="1"/>
    <col min="7022" max="7261" width="8.6328125" style="1267" hidden="1"/>
    <col min="7262" max="7267" width="14.90625" style="1267" hidden="1"/>
    <col min="7268" max="7269" width="15.90625" style="1267" hidden="1"/>
    <col min="7270" max="7275" width="16.08984375" style="1267" hidden="1"/>
    <col min="7276" max="7276" width="6.08984375" style="1267" hidden="1"/>
    <col min="7277" max="7277" width="3" style="1267" hidden="1"/>
    <col min="7278" max="7517" width="8.6328125" style="1267" hidden="1"/>
    <col min="7518" max="7523" width="14.90625" style="1267" hidden="1"/>
    <col min="7524" max="7525" width="15.90625" style="1267" hidden="1"/>
    <col min="7526" max="7531" width="16.08984375" style="1267" hidden="1"/>
    <col min="7532" max="7532" width="6.08984375" style="1267" hidden="1"/>
    <col min="7533" max="7533" width="3" style="1267" hidden="1"/>
    <col min="7534" max="7773" width="8.6328125" style="1267" hidden="1"/>
    <col min="7774" max="7779" width="14.90625" style="1267" hidden="1"/>
    <col min="7780" max="7781" width="15.90625" style="1267" hidden="1"/>
    <col min="7782" max="7787" width="16.08984375" style="1267" hidden="1"/>
    <col min="7788" max="7788" width="6.08984375" style="1267" hidden="1"/>
    <col min="7789" max="7789" width="3" style="1267" hidden="1"/>
    <col min="7790" max="8029" width="8.6328125" style="1267" hidden="1"/>
    <col min="8030" max="8035" width="14.90625" style="1267" hidden="1"/>
    <col min="8036" max="8037" width="15.90625" style="1267" hidden="1"/>
    <col min="8038" max="8043" width="16.08984375" style="1267" hidden="1"/>
    <col min="8044" max="8044" width="6.08984375" style="1267" hidden="1"/>
    <col min="8045" max="8045" width="3" style="1267" hidden="1"/>
    <col min="8046" max="8285" width="8.6328125" style="1267" hidden="1"/>
    <col min="8286" max="8291" width="14.90625" style="1267" hidden="1"/>
    <col min="8292" max="8293" width="15.90625" style="1267" hidden="1"/>
    <col min="8294" max="8299" width="16.08984375" style="1267" hidden="1"/>
    <col min="8300" max="8300" width="6.08984375" style="1267" hidden="1"/>
    <col min="8301" max="8301" width="3" style="1267" hidden="1"/>
    <col min="8302" max="8541" width="8.6328125" style="1267" hidden="1"/>
    <col min="8542" max="8547" width="14.90625" style="1267" hidden="1"/>
    <col min="8548" max="8549" width="15.90625" style="1267" hidden="1"/>
    <col min="8550" max="8555" width="16.08984375" style="1267" hidden="1"/>
    <col min="8556" max="8556" width="6.08984375" style="1267" hidden="1"/>
    <col min="8557" max="8557" width="3" style="1267" hidden="1"/>
    <col min="8558" max="8797" width="8.6328125" style="1267" hidden="1"/>
    <col min="8798" max="8803" width="14.90625" style="1267" hidden="1"/>
    <col min="8804" max="8805" width="15.90625" style="1267" hidden="1"/>
    <col min="8806" max="8811" width="16.08984375" style="1267" hidden="1"/>
    <col min="8812" max="8812" width="6.08984375" style="1267" hidden="1"/>
    <col min="8813" max="8813" width="3" style="1267" hidden="1"/>
    <col min="8814" max="9053" width="8.6328125" style="1267" hidden="1"/>
    <col min="9054" max="9059" width="14.90625" style="1267" hidden="1"/>
    <col min="9060" max="9061" width="15.90625" style="1267" hidden="1"/>
    <col min="9062" max="9067" width="16.08984375" style="1267" hidden="1"/>
    <col min="9068" max="9068" width="6.08984375" style="1267" hidden="1"/>
    <col min="9069" max="9069" width="3" style="1267" hidden="1"/>
    <col min="9070" max="9309" width="8.6328125" style="1267" hidden="1"/>
    <col min="9310" max="9315" width="14.90625" style="1267" hidden="1"/>
    <col min="9316" max="9317" width="15.90625" style="1267" hidden="1"/>
    <col min="9318" max="9323" width="16.08984375" style="1267" hidden="1"/>
    <col min="9324" max="9324" width="6.08984375" style="1267" hidden="1"/>
    <col min="9325" max="9325" width="3" style="1267" hidden="1"/>
    <col min="9326" max="9565" width="8.6328125" style="1267" hidden="1"/>
    <col min="9566" max="9571" width="14.90625" style="1267" hidden="1"/>
    <col min="9572" max="9573" width="15.90625" style="1267" hidden="1"/>
    <col min="9574" max="9579" width="16.08984375" style="1267" hidden="1"/>
    <col min="9580" max="9580" width="6.08984375" style="1267" hidden="1"/>
    <col min="9581" max="9581" width="3" style="1267" hidden="1"/>
    <col min="9582" max="9821" width="8.6328125" style="1267" hidden="1"/>
    <col min="9822" max="9827" width="14.90625" style="1267" hidden="1"/>
    <col min="9828" max="9829" width="15.90625" style="1267" hidden="1"/>
    <col min="9830" max="9835" width="16.08984375" style="1267" hidden="1"/>
    <col min="9836" max="9836" width="6.08984375" style="1267" hidden="1"/>
    <col min="9837" max="9837" width="3" style="1267" hidden="1"/>
    <col min="9838" max="10077" width="8.6328125" style="1267" hidden="1"/>
    <col min="10078" max="10083" width="14.90625" style="1267" hidden="1"/>
    <col min="10084" max="10085" width="15.90625" style="1267" hidden="1"/>
    <col min="10086" max="10091" width="16.08984375" style="1267" hidden="1"/>
    <col min="10092" max="10092" width="6.08984375" style="1267" hidden="1"/>
    <col min="10093" max="10093" width="3" style="1267" hidden="1"/>
    <col min="10094" max="10333" width="8.6328125" style="1267" hidden="1"/>
    <col min="10334" max="10339" width="14.90625" style="1267" hidden="1"/>
    <col min="10340" max="10341" width="15.90625" style="1267" hidden="1"/>
    <col min="10342" max="10347" width="16.08984375" style="1267" hidden="1"/>
    <col min="10348" max="10348" width="6.08984375" style="1267" hidden="1"/>
    <col min="10349" max="10349" width="3" style="1267" hidden="1"/>
    <col min="10350" max="10589" width="8.6328125" style="1267" hidden="1"/>
    <col min="10590" max="10595" width="14.90625" style="1267" hidden="1"/>
    <col min="10596" max="10597" width="15.90625" style="1267" hidden="1"/>
    <col min="10598" max="10603" width="16.08984375" style="1267" hidden="1"/>
    <col min="10604" max="10604" width="6.08984375" style="1267" hidden="1"/>
    <col min="10605" max="10605" width="3" style="1267" hidden="1"/>
    <col min="10606" max="10845" width="8.6328125" style="1267" hidden="1"/>
    <col min="10846" max="10851" width="14.90625" style="1267" hidden="1"/>
    <col min="10852" max="10853" width="15.90625" style="1267" hidden="1"/>
    <col min="10854" max="10859" width="16.08984375" style="1267" hidden="1"/>
    <col min="10860" max="10860" width="6.08984375" style="1267" hidden="1"/>
    <col min="10861" max="10861" width="3" style="1267" hidden="1"/>
    <col min="10862" max="11101" width="8.6328125" style="1267" hidden="1"/>
    <col min="11102" max="11107" width="14.90625" style="1267" hidden="1"/>
    <col min="11108" max="11109" width="15.90625" style="1267" hidden="1"/>
    <col min="11110" max="11115" width="16.08984375" style="1267" hidden="1"/>
    <col min="11116" max="11116" width="6.08984375" style="1267" hidden="1"/>
    <col min="11117" max="11117" width="3" style="1267" hidden="1"/>
    <col min="11118" max="11357" width="8.6328125" style="1267" hidden="1"/>
    <col min="11358" max="11363" width="14.90625" style="1267" hidden="1"/>
    <col min="11364" max="11365" width="15.90625" style="1267" hidden="1"/>
    <col min="11366" max="11371" width="16.08984375" style="1267" hidden="1"/>
    <col min="11372" max="11372" width="6.08984375" style="1267" hidden="1"/>
    <col min="11373" max="11373" width="3" style="1267" hidden="1"/>
    <col min="11374" max="11613" width="8.6328125" style="1267" hidden="1"/>
    <col min="11614" max="11619" width="14.90625" style="1267" hidden="1"/>
    <col min="11620" max="11621" width="15.90625" style="1267" hidden="1"/>
    <col min="11622" max="11627" width="16.08984375" style="1267" hidden="1"/>
    <col min="11628" max="11628" width="6.08984375" style="1267" hidden="1"/>
    <col min="11629" max="11629" width="3" style="1267" hidden="1"/>
    <col min="11630" max="11869" width="8.6328125" style="1267" hidden="1"/>
    <col min="11870" max="11875" width="14.90625" style="1267" hidden="1"/>
    <col min="11876" max="11877" width="15.90625" style="1267" hidden="1"/>
    <col min="11878" max="11883" width="16.08984375" style="1267" hidden="1"/>
    <col min="11884" max="11884" width="6.08984375" style="1267" hidden="1"/>
    <col min="11885" max="11885" width="3" style="1267" hidden="1"/>
    <col min="11886" max="12125" width="8.6328125" style="1267" hidden="1"/>
    <col min="12126" max="12131" width="14.90625" style="1267" hidden="1"/>
    <col min="12132" max="12133" width="15.90625" style="1267" hidden="1"/>
    <col min="12134" max="12139" width="16.08984375" style="1267" hidden="1"/>
    <col min="12140" max="12140" width="6.08984375" style="1267" hidden="1"/>
    <col min="12141" max="12141" width="3" style="1267" hidden="1"/>
    <col min="12142" max="12381" width="8.6328125" style="1267" hidden="1"/>
    <col min="12382" max="12387" width="14.90625" style="1267" hidden="1"/>
    <col min="12388" max="12389" width="15.90625" style="1267" hidden="1"/>
    <col min="12390" max="12395" width="16.08984375" style="1267" hidden="1"/>
    <col min="12396" max="12396" width="6.08984375" style="1267" hidden="1"/>
    <col min="12397" max="12397" width="3" style="1267" hidden="1"/>
    <col min="12398" max="12637" width="8.6328125" style="1267" hidden="1"/>
    <col min="12638" max="12643" width="14.90625" style="1267" hidden="1"/>
    <col min="12644" max="12645" width="15.90625" style="1267" hidden="1"/>
    <col min="12646" max="12651" width="16.08984375" style="1267" hidden="1"/>
    <col min="12652" max="12652" width="6.08984375" style="1267" hidden="1"/>
    <col min="12653" max="12653" width="3" style="1267" hidden="1"/>
    <col min="12654" max="12893" width="8.6328125" style="1267" hidden="1"/>
    <col min="12894" max="12899" width="14.90625" style="1267" hidden="1"/>
    <col min="12900" max="12901" width="15.90625" style="1267" hidden="1"/>
    <col min="12902" max="12907" width="16.08984375" style="1267" hidden="1"/>
    <col min="12908" max="12908" width="6.08984375" style="1267" hidden="1"/>
    <col min="12909" max="12909" width="3" style="1267" hidden="1"/>
    <col min="12910" max="13149" width="8.6328125" style="1267" hidden="1"/>
    <col min="13150" max="13155" width="14.90625" style="1267" hidden="1"/>
    <col min="13156" max="13157" width="15.90625" style="1267" hidden="1"/>
    <col min="13158" max="13163" width="16.08984375" style="1267" hidden="1"/>
    <col min="13164" max="13164" width="6.08984375" style="1267" hidden="1"/>
    <col min="13165" max="13165" width="3" style="1267" hidden="1"/>
    <col min="13166" max="13405" width="8.6328125" style="1267" hidden="1"/>
    <col min="13406" max="13411" width="14.90625" style="1267" hidden="1"/>
    <col min="13412" max="13413" width="15.90625" style="1267" hidden="1"/>
    <col min="13414" max="13419" width="16.08984375" style="1267" hidden="1"/>
    <col min="13420" max="13420" width="6.08984375" style="1267" hidden="1"/>
    <col min="13421" max="13421" width="3" style="1267" hidden="1"/>
    <col min="13422" max="13661" width="8.6328125" style="1267" hidden="1"/>
    <col min="13662" max="13667" width="14.90625" style="1267" hidden="1"/>
    <col min="13668" max="13669" width="15.90625" style="1267" hidden="1"/>
    <col min="13670" max="13675" width="16.08984375" style="1267" hidden="1"/>
    <col min="13676" max="13676" width="6.08984375" style="1267" hidden="1"/>
    <col min="13677" max="13677" width="3" style="1267" hidden="1"/>
    <col min="13678" max="13917" width="8.6328125" style="1267" hidden="1"/>
    <col min="13918" max="13923" width="14.90625" style="1267" hidden="1"/>
    <col min="13924" max="13925" width="15.90625" style="1267" hidden="1"/>
    <col min="13926" max="13931" width="16.08984375" style="1267" hidden="1"/>
    <col min="13932" max="13932" width="6.08984375" style="1267" hidden="1"/>
    <col min="13933" max="13933" width="3" style="1267" hidden="1"/>
    <col min="13934" max="14173" width="8.6328125" style="1267" hidden="1"/>
    <col min="14174" max="14179" width="14.90625" style="1267" hidden="1"/>
    <col min="14180" max="14181" width="15.90625" style="1267" hidden="1"/>
    <col min="14182" max="14187" width="16.08984375" style="1267" hidden="1"/>
    <col min="14188" max="14188" width="6.08984375" style="1267" hidden="1"/>
    <col min="14189" max="14189" width="3" style="1267" hidden="1"/>
    <col min="14190" max="14429" width="8.6328125" style="1267" hidden="1"/>
    <col min="14430" max="14435" width="14.90625" style="1267" hidden="1"/>
    <col min="14436" max="14437" width="15.90625" style="1267" hidden="1"/>
    <col min="14438" max="14443" width="16.08984375" style="1267" hidden="1"/>
    <col min="14444" max="14444" width="6.08984375" style="1267" hidden="1"/>
    <col min="14445" max="14445" width="3" style="1267" hidden="1"/>
    <col min="14446" max="14685" width="8.6328125" style="1267" hidden="1"/>
    <col min="14686" max="14691" width="14.90625" style="1267" hidden="1"/>
    <col min="14692" max="14693" width="15.90625" style="1267" hidden="1"/>
    <col min="14694" max="14699" width="16.08984375" style="1267" hidden="1"/>
    <col min="14700" max="14700" width="6.08984375" style="1267" hidden="1"/>
    <col min="14701" max="14701" width="3" style="1267" hidden="1"/>
    <col min="14702" max="14941" width="8.6328125" style="1267" hidden="1"/>
    <col min="14942" max="14947" width="14.90625" style="1267" hidden="1"/>
    <col min="14948" max="14949" width="15.90625" style="1267" hidden="1"/>
    <col min="14950" max="14955" width="16.08984375" style="1267" hidden="1"/>
    <col min="14956" max="14956" width="6.08984375" style="1267" hidden="1"/>
    <col min="14957" max="14957" width="3" style="1267" hidden="1"/>
    <col min="14958" max="15197" width="8.6328125" style="1267" hidden="1"/>
    <col min="15198" max="15203" width="14.90625" style="1267" hidden="1"/>
    <col min="15204" max="15205" width="15.90625" style="1267" hidden="1"/>
    <col min="15206" max="15211" width="16.08984375" style="1267" hidden="1"/>
    <col min="15212" max="15212" width="6.08984375" style="1267" hidden="1"/>
    <col min="15213" max="15213" width="3" style="1267" hidden="1"/>
    <col min="15214" max="15453" width="8.6328125" style="1267" hidden="1"/>
    <col min="15454" max="15459" width="14.90625" style="1267" hidden="1"/>
    <col min="15460" max="15461" width="15.90625" style="1267" hidden="1"/>
    <col min="15462" max="15467" width="16.08984375" style="1267" hidden="1"/>
    <col min="15468" max="15468" width="6.08984375" style="1267" hidden="1"/>
    <col min="15469" max="15469" width="3" style="1267" hidden="1"/>
    <col min="15470" max="15709" width="8.6328125" style="1267" hidden="1"/>
    <col min="15710" max="15715" width="14.90625" style="1267" hidden="1"/>
    <col min="15716" max="15717" width="15.90625" style="1267" hidden="1"/>
    <col min="15718" max="15723" width="16.08984375" style="1267" hidden="1"/>
    <col min="15724" max="15724" width="6.08984375" style="1267" hidden="1"/>
    <col min="15725" max="15725" width="3" style="1267" hidden="1"/>
    <col min="15726" max="15965" width="8.6328125" style="1267" hidden="1"/>
    <col min="15966" max="15971" width="14.90625" style="1267" hidden="1"/>
    <col min="15972" max="15973" width="15.90625" style="1267" hidden="1"/>
    <col min="15974" max="15979" width="16.08984375" style="1267" hidden="1"/>
    <col min="15980" max="15980" width="6.08984375" style="1267" hidden="1"/>
    <col min="15981" max="15981" width="3" style="1267" hidden="1"/>
    <col min="15982" max="16221" width="8.6328125" style="1267" hidden="1"/>
    <col min="16222" max="16227" width="14.90625" style="1267" hidden="1"/>
    <col min="16228" max="16229" width="15.90625" style="1267" hidden="1"/>
    <col min="16230" max="16235" width="16.08984375" style="1267" hidden="1"/>
    <col min="16236" max="16236" width="6.08984375" style="1267" hidden="1"/>
    <col min="16237" max="16237" width="3" style="1267" hidden="1"/>
    <col min="16238" max="16384" width="8.6328125" style="1267" hidden="1"/>
  </cols>
  <sheetData>
    <row r="1" spans="1:143" ht="42.75" customHeight="1" x14ac:dyDescent="0.2">
      <c r="A1" s="1327"/>
      <c r="B1" s="1326"/>
      <c r="DD1" s="1267"/>
      <c r="DE1" s="1267"/>
    </row>
    <row r="2" spans="1:143" ht="25.5" customHeight="1" x14ac:dyDescent="0.2">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2">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 x14ac:dyDescent="0.2">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621</v>
      </c>
    </row>
    <row r="11" spans="1:143" s="290" customFormat="1" ht="13" x14ac:dyDescent="0.2">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621</v>
      </c>
    </row>
    <row r="13" spans="1:143" s="290" customFormat="1" ht="13" x14ac:dyDescent="0.2">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7"/>
      <c r="DE19" s="1267"/>
    </row>
    <row r="20" spans="1:351" ht="13" x14ac:dyDescent="0.2">
      <c r="DD20" s="1267"/>
      <c r="DE20" s="1267"/>
    </row>
    <row r="21" spans="1:351" ht="16.5" x14ac:dyDescent="0.2">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6.5" x14ac:dyDescent="0.2">
      <c r="B22" s="1268"/>
      <c r="MM22" s="1322"/>
    </row>
    <row r="23" spans="1:351" ht="13" x14ac:dyDescent="0.2">
      <c r="B23" s="1268"/>
    </row>
    <row r="24" spans="1:351" ht="13" x14ac:dyDescent="0.2">
      <c r="B24" s="1268"/>
    </row>
    <row r="25" spans="1:351" ht="13" x14ac:dyDescent="0.2">
      <c r="B25" s="1268"/>
    </row>
    <row r="26" spans="1:351" ht="13" x14ac:dyDescent="0.2">
      <c r="B26" s="1268"/>
    </row>
    <row r="27" spans="1:351" ht="13" x14ac:dyDescent="0.2">
      <c r="B27" s="1268"/>
    </row>
    <row r="28" spans="1:351" ht="13" x14ac:dyDescent="0.2">
      <c r="B28" s="1268"/>
    </row>
    <row r="29" spans="1:351" ht="13" x14ac:dyDescent="0.2">
      <c r="B29" s="1268"/>
    </row>
    <row r="30" spans="1:351" ht="13" x14ac:dyDescent="0.2">
      <c r="B30" s="1268"/>
    </row>
    <row r="31" spans="1:351" ht="13" x14ac:dyDescent="0.2">
      <c r="B31" s="1268"/>
    </row>
    <row r="32" spans="1:351" ht="13" x14ac:dyDescent="0.2">
      <c r="B32" s="1268"/>
    </row>
    <row r="33" spans="2:109" ht="13" x14ac:dyDescent="0.2">
      <c r="B33" s="1268"/>
    </row>
    <row r="34" spans="2:109" ht="13" x14ac:dyDescent="0.2">
      <c r="B34" s="1268"/>
    </row>
    <row r="35" spans="2:109" ht="13" x14ac:dyDescent="0.2">
      <c r="B35" s="1268"/>
    </row>
    <row r="36" spans="2:109" ht="13" x14ac:dyDescent="0.2">
      <c r="B36" s="1268"/>
    </row>
    <row r="37" spans="2:109" ht="13" x14ac:dyDescent="0.2">
      <c r="B37" s="1268"/>
    </row>
    <row r="38" spans="2:109" ht="13" x14ac:dyDescent="0.2">
      <c r="B38" s="1268"/>
    </row>
    <row r="39" spans="2:109" ht="13" x14ac:dyDescent="0.2">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 x14ac:dyDescent="0.2">
      <c r="B40" s="1309"/>
      <c r="DD40" s="1309"/>
      <c r="DE40" s="1267"/>
    </row>
    <row r="41" spans="2:109" ht="16.5" x14ac:dyDescent="0.2">
      <c r="B41" s="1321" t="s">
        <v>620</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 x14ac:dyDescent="0.2">
      <c r="B42" s="1268"/>
      <c r="G42" s="1305"/>
      <c r="I42" s="1304"/>
      <c r="J42" s="1304"/>
      <c r="K42" s="1304"/>
      <c r="AM42" s="1305"/>
      <c r="AN42" s="1305" t="s">
        <v>616</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2">
      <c r="B43" s="1268"/>
      <c r="AN43" s="1303" t="s">
        <v>619</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 x14ac:dyDescent="0.2">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 x14ac:dyDescent="0.2">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 x14ac:dyDescent="0.2">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 x14ac:dyDescent="0.2">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 x14ac:dyDescent="0.2">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 x14ac:dyDescent="0.2">
      <c r="B49" s="1268"/>
      <c r="AN49" s="1267" t="s">
        <v>614</v>
      </c>
    </row>
    <row r="50" spans="1:109" ht="13" x14ac:dyDescent="0.2">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561</v>
      </c>
      <c r="BQ50" s="1277"/>
      <c r="BR50" s="1277"/>
      <c r="BS50" s="1277"/>
      <c r="BT50" s="1277"/>
      <c r="BU50" s="1277"/>
      <c r="BV50" s="1277"/>
      <c r="BW50" s="1277"/>
      <c r="BX50" s="1277" t="s">
        <v>562</v>
      </c>
      <c r="BY50" s="1277"/>
      <c r="BZ50" s="1277"/>
      <c r="CA50" s="1277"/>
      <c r="CB50" s="1277"/>
      <c r="CC50" s="1277"/>
      <c r="CD50" s="1277"/>
      <c r="CE50" s="1277"/>
      <c r="CF50" s="1277" t="s">
        <v>563</v>
      </c>
      <c r="CG50" s="1277"/>
      <c r="CH50" s="1277"/>
      <c r="CI50" s="1277"/>
      <c r="CJ50" s="1277"/>
      <c r="CK50" s="1277"/>
      <c r="CL50" s="1277"/>
      <c r="CM50" s="1277"/>
      <c r="CN50" s="1277" t="s">
        <v>564</v>
      </c>
      <c r="CO50" s="1277"/>
      <c r="CP50" s="1277"/>
      <c r="CQ50" s="1277"/>
      <c r="CR50" s="1277"/>
      <c r="CS50" s="1277"/>
      <c r="CT50" s="1277"/>
      <c r="CU50" s="1277"/>
      <c r="CV50" s="1277" t="s">
        <v>565</v>
      </c>
      <c r="CW50" s="1277"/>
      <c r="CX50" s="1277"/>
      <c r="CY50" s="1277"/>
      <c r="CZ50" s="1277"/>
      <c r="DA50" s="1277"/>
      <c r="DB50" s="1277"/>
      <c r="DC50" s="1277"/>
    </row>
    <row r="51" spans="1:109" ht="13.5" customHeight="1" x14ac:dyDescent="0.2">
      <c r="B51" s="1268"/>
      <c r="G51" s="1284"/>
      <c r="H51" s="1284"/>
      <c r="I51" s="1318"/>
      <c r="J51" s="1318"/>
      <c r="K51" s="1283"/>
      <c r="L51" s="1283"/>
      <c r="M51" s="1283"/>
      <c r="N51" s="1283"/>
      <c r="AM51" s="1282"/>
      <c r="AN51" s="1276" t="s">
        <v>613</v>
      </c>
      <c r="AO51" s="1276"/>
      <c r="AP51" s="1276"/>
      <c r="AQ51" s="1276"/>
      <c r="AR51" s="1276"/>
      <c r="AS51" s="1276"/>
      <c r="AT51" s="1276"/>
      <c r="AU51" s="1276"/>
      <c r="AV51" s="1276"/>
      <c r="AW51" s="1276"/>
      <c r="AX51" s="1276"/>
      <c r="AY51" s="1276"/>
      <c r="AZ51" s="1276"/>
      <c r="BA51" s="1276"/>
      <c r="BB51" s="1276" t="s">
        <v>611</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275">
        <v>97.5</v>
      </c>
      <c r="BY51" s="1275"/>
      <c r="BZ51" s="1275"/>
      <c r="CA51" s="1275"/>
      <c r="CB51" s="1275"/>
      <c r="CC51" s="1275"/>
      <c r="CD51" s="1275"/>
      <c r="CE51" s="1275"/>
      <c r="CF51" s="1275">
        <v>88.3</v>
      </c>
      <c r="CG51" s="1275"/>
      <c r="CH51" s="1275"/>
      <c r="CI51" s="1275"/>
      <c r="CJ51" s="1275"/>
      <c r="CK51" s="1275"/>
      <c r="CL51" s="1275"/>
      <c r="CM51" s="1275"/>
      <c r="CN51" s="1275">
        <v>81.5</v>
      </c>
      <c r="CO51" s="1275"/>
      <c r="CP51" s="1275"/>
      <c r="CQ51" s="1275"/>
      <c r="CR51" s="1275"/>
      <c r="CS51" s="1275"/>
      <c r="CT51" s="1275"/>
      <c r="CU51" s="1275"/>
      <c r="CV51" s="1275">
        <v>78.2</v>
      </c>
      <c r="CW51" s="1275"/>
      <c r="CX51" s="1275"/>
      <c r="CY51" s="1275"/>
      <c r="CZ51" s="1275"/>
      <c r="DA51" s="1275"/>
      <c r="DB51" s="1275"/>
      <c r="DC51" s="1275"/>
    </row>
    <row r="52" spans="1:109" ht="13" x14ac:dyDescent="0.2">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 x14ac:dyDescent="0.2">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618</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275">
        <v>69.8</v>
      </c>
      <c r="BY53" s="1275"/>
      <c r="BZ53" s="1275"/>
      <c r="CA53" s="1275"/>
      <c r="CB53" s="1275"/>
      <c r="CC53" s="1275"/>
      <c r="CD53" s="1275"/>
      <c r="CE53" s="1275"/>
      <c r="CF53" s="1275">
        <v>70.7</v>
      </c>
      <c r="CG53" s="1275"/>
      <c r="CH53" s="1275"/>
      <c r="CI53" s="1275"/>
      <c r="CJ53" s="1275"/>
      <c r="CK53" s="1275"/>
      <c r="CL53" s="1275"/>
      <c r="CM53" s="1275"/>
      <c r="CN53" s="1275">
        <v>71.5</v>
      </c>
      <c r="CO53" s="1275"/>
      <c r="CP53" s="1275"/>
      <c r="CQ53" s="1275"/>
      <c r="CR53" s="1275"/>
      <c r="CS53" s="1275"/>
      <c r="CT53" s="1275"/>
      <c r="CU53" s="1275"/>
      <c r="CV53" s="1275">
        <v>72.2</v>
      </c>
      <c r="CW53" s="1275"/>
      <c r="CX53" s="1275"/>
      <c r="CY53" s="1275"/>
      <c r="CZ53" s="1275"/>
      <c r="DA53" s="1275"/>
      <c r="DB53" s="1275"/>
      <c r="DC53" s="1275"/>
    </row>
    <row r="54" spans="1:109" ht="13" x14ac:dyDescent="0.2">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 x14ac:dyDescent="0.2">
      <c r="A55" s="1304"/>
      <c r="B55" s="1268"/>
      <c r="G55" s="1280"/>
      <c r="H55" s="1280"/>
      <c r="I55" s="1280"/>
      <c r="J55" s="1280"/>
      <c r="K55" s="1283"/>
      <c r="L55" s="1283"/>
      <c r="M55" s="1283"/>
      <c r="N55" s="1283"/>
      <c r="AN55" s="1277" t="s">
        <v>612</v>
      </c>
      <c r="AO55" s="1277"/>
      <c r="AP55" s="1277"/>
      <c r="AQ55" s="1277"/>
      <c r="AR55" s="1277"/>
      <c r="AS55" s="1277"/>
      <c r="AT55" s="1277"/>
      <c r="AU55" s="1277"/>
      <c r="AV55" s="1277"/>
      <c r="AW55" s="1277"/>
      <c r="AX55" s="1277"/>
      <c r="AY55" s="1277"/>
      <c r="AZ55" s="1277"/>
      <c r="BA55" s="1277"/>
      <c r="BB55" s="1276" t="s">
        <v>611</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275">
        <v>33.6</v>
      </c>
      <c r="BY55" s="1275"/>
      <c r="BZ55" s="1275"/>
      <c r="CA55" s="1275"/>
      <c r="CB55" s="1275"/>
      <c r="CC55" s="1275"/>
      <c r="CD55" s="1275"/>
      <c r="CE55" s="1275"/>
      <c r="CF55" s="1275">
        <v>33.1</v>
      </c>
      <c r="CG55" s="1275"/>
      <c r="CH55" s="1275"/>
      <c r="CI55" s="1275"/>
      <c r="CJ55" s="1275"/>
      <c r="CK55" s="1275"/>
      <c r="CL55" s="1275"/>
      <c r="CM55" s="1275"/>
      <c r="CN55" s="1275">
        <v>31.3</v>
      </c>
      <c r="CO55" s="1275"/>
      <c r="CP55" s="1275"/>
      <c r="CQ55" s="1275"/>
      <c r="CR55" s="1275"/>
      <c r="CS55" s="1275"/>
      <c r="CT55" s="1275"/>
      <c r="CU55" s="1275"/>
      <c r="CV55" s="1275">
        <v>25.3</v>
      </c>
      <c r="CW55" s="1275"/>
      <c r="CX55" s="1275"/>
      <c r="CY55" s="1275"/>
      <c r="CZ55" s="1275"/>
      <c r="DA55" s="1275"/>
      <c r="DB55" s="1275"/>
      <c r="DC55" s="1275"/>
    </row>
    <row r="56" spans="1:109" ht="13" x14ac:dyDescent="0.2">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 x14ac:dyDescent="0.2">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618</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275">
        <v>56.8</v>
      </c>
      <c r="BY57" s="1275"/>
      <c r="BZ57" s="1275"/>
      <c r="CA57" s="1275"/>
      <c r="CB57" s="1275"/>
      <c r="CC57" s="1275"/>
      <c r="CD57" s="1275"/>
      <c r="CE57" s="1275"/>
      <c r="CF57" s="1275">
        <v>57.2</v>
      </c>
      <c r="CG57" s="1275"/>
      <c r="CH57" s="1275"/>
      <c r="CI57" s="1275"/>
      <c r="CJ57" s="1275"/>
      <c r="CK57" s="1275"/>
      <c r="CL57" s="1275"/>
      <c r="CM57" s="1275"/>
      <c r="CN57" s="1275">
        <v>58.5</v>
      </c>
      <c r="CO57" s="1275"/>
      <c r="CP57" s="1275"/>
      <c r="CQ57" s="1275"/>
      <c r="CR57" s="1275"/>
      <c r="CS57" s="1275"/>
      <c r="CT57" s="1275"/>
      <c r="CU57" s="1275"/>
      <c r="CV57" s="1275">
        <v>59.9</v>
      </c>
      <c r="CW57" s="1275"/>
      <c r="CX57" s="1275"/>
      <c r="CY57" s="1275"/>
      <c r="CZ57" s="1275"/>
      <c r="DA57" s="1275"/>
      <c r="DB57" s="1275"/>
      <c r="DC57" s="1275"/>
      <c r="DD57" s="1315"/>
      <c r="DE57" s="1310"/>
    </row>
    <row r="58" spans="1:109" s="1304" customFormat="1" ht="13" x14ac:dyDescent="0.2">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 x14ac:dyDescent="0.2">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 x14ac:dyDescent="0.2">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 x14ac:dyDescent="0.2">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 x14ac:dyDescent="0.2">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6.5" x14ac:dyDescent="0.2">
      <c r="B63" s="1308" t="s">
        <v>617</v>
      </c>
    </row>
    <row r="64" spans="1:109" ht="13" x14ac:dyDescent="0.2">
      <c r="B64" s="1268"/>
      <c r="G64" s="1305"/>
      <c r="I64" s="1307"/>
      <c r="J64" s="1307"/>
      <c r="K64" s="1307"/>
      <c r="L64" s="1307"/>
      <c r="M64" s="1307"/>
      <c r="N64" s="1306"/>
      <c r="AM64" s="1305"/>
      <c r="AN64" s="1305" t="s">
        <v>616</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 x14ac:dyDescent="0.2">
      <c r="B65" s="1268"/>
      <c r="AN65" s="1303" t="s">
        <v>615</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 x14ac:dyDescent="0.2">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 x14ac:dyDescent="0.2">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 x14ac:dyDescent="0.2">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 x14ac:dyDescent="0.2">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 x14ac:dyDescent="0.2">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 x14ac:dyDescent="0.2">
      <c r="B71" s="1268"/>
      <c r="G71" s="1290"/>
      <c r="I71" s="1293"/>
      <c r="J71" s="1292"/>
      <c r="K71" s="1292"/>
      <c r="L71" s="1291"/>
      <c r="M71" s="1292"/>
      <c r="N71" s="1291"/>
      <c r="AM71" s="1290"/>
      <c r="AN71" s="1267" t="s">
        <v>614</v>
      </c>
    </row>
    <row r="72" spans="2:107" ht="13" x14ac:dyDescent="0.2">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561</v>
      </c>
      <c r="BQ72" s="1277"/>
      <c r="BR72" s="1277"/>
      <c r="BS72" s="1277"/>
      <c r="BT72" s="1277"/>
      <c r="BU72" s="1277"/>
      <c r="BV72" s="1277"/>
      <c r="BW72" s="1277"/>
      <c r="BX72" s="1277" t="s">
        <v>562</v>
      </c>
      <c r="BY72" s="1277"/>
      <c r="BZ72" s="1277"/>
      <c r="CA72" s="1277"/>
      <c r="CB72" s="1277"/>
      <c r="CC72" s="1277"/>
      <c r="CD72" s="1277"/>
      <c r="CE72" s="1277"/>
      <c r="CF72" s="1277" t="s">
        <v>563</v>
      </c>
      <c r="CG72" s="1277"/>
      <c r="CH72" s="1277"/>
      <c r="CI72" s="1277"/>
      <c r="CJ72" s="1277"/>
      <c r="CK72" s="1277"/>
      <c r="CL72" s="1277"/>
      <c r="CM72" s="1277"/>
      <c r="CN72" s="1277" t="s">
        <v>564</v>
      </c>
      <c r="CO72" s="1277"/>
      <c r="CP72" s="1277"/>
      <c r="CQ72" s="1277"/>
      <c r="CR72" s="1277"/>
      <c r="CS72" s="1277"/>
      <c r="CT72" s="1277"/>
      <c r="CU72" s="1277"/>
      <c r="CV72" s="1277" t="s">
        <v>565</v>
      </c>
      <c r="CW72" s="1277"/>
      <c r="CX72" s="1277"/>
      <c r="CY72" s="1277"/>
      <c r="CZ72" s="1277"/>
      <c r="DA72" s="1277"/>
      <c r="DB72" s="1277"/>
      <c r="DC72" s="1277"/>
    </row>
    <row r="73" spans="2:107" ht="13" x14ac:dyDescent="0.2">
      <c r="B73" s="1268"/>
      <c r="G73" s="1284"/>
      <c r="H73" s="1284"/>
      <c r="I73" s="1284"/>
      <c r="J73" s="1284"/>
      <c r="K73" s="1281"/>
      <c r="L73" s="1281"/>
      <c r="M73" s="1281"/>
      <c r="N73" s="1281"/>
      <c r="AM73" s="1282"/>
      <c r="AN73" s="1276" t="s">
        <v>613</v>
      </c>
      <c r="AO73" s="1276"/>
      <c r="AP73" s="1276"/>
      <c r="AQ73" s="1276"/>
      <c r="AR73" s="1276"/>
      <c r="AS73" s="1276"/>
      <c r="AT73" s="1276"/>
      <c r="AU73" s="1276"/>
      <c r="AV73" s="1276"/>
      <c r="AW73" s="1276"/>
      <c r="AX73" s="1276"/>
      <c r="AY73" s="1276"/>
      <c r="AZ73" s="1276"/>
      <c r="BA73" s="1276"/>
      <c r="BB73" s="1276" t="s">
        <v>611</v>
      </c>
      <c r="BC73" s="1276"/>
      <c r="BD73" s="1276"/>
      <c r="BE73" s="1276"/>
      <c r="BF73" s="1276"/>
      <c r="BG73" s="1276"/>
      <c r="BH73" s="1276"/>
      <c r="BI73" s="1276"/>
      <c r="BJ73" s="1276"/>
      <c r="BK73" s="1276"/>
      <c r="BL73" s="1276"/>
      <c r="BM73" s="1276"/>
      <c r="BN73" s="1276"/>
      <c r="BO73" s="1276"/>
      <c r="BP73" s="1275">
        <v>105.9</v>
      </c>
      <c r="BQ73" s="1275"/>
      <c r="BR73" s="1275"/>
      <c r="BS73" s="1275"/>
      <c r="BT73" s="1275"/>
      <c r="BU73" s="1275"/>
      <c r="BV73" s="1275"/>
      <c r="BW73" s="1275"/>
      <c r="BX73" s="1275">
        <v>97.5</v>
      </c>
      <c r="BY73" s="1275"/>
      <c r="BZ73" s="1275"/>
      <c r="CA73" s="1275"/>
      <c r="CB73" s="1275"/>
      <c r="CC73" s="1275"/>
      <c r="CD73" s="1275"/>
      <c r="CE73" s="1275"/>
      <c r="CF73" s="1275">
        <v>88.3</v>
      </c>
      <c r="CG73" s="1275"/>
      <c r="CH73" s="1275"/>
      <c r="CI73" s="1275"/>
      <c r="CJ73" s="1275"/>
      <c r="CK73" s="1275"/>
      <c r="CL73" s="1275"/>
      <c r="CM73" s="1275"/>
      <c r="CN73" s="1275">
        <v>81.5</v>
      </c>
      <c r="CO73" s="1275"/>
      <c r="CP73" s="1275"/>
      <c r="CQ73" s="1275"/>
      <c r="CR73" s="1275"/>
      <c r="CS73" s="1275"/>
      <c r="CT73" s="1275"/>
      <c r="CU73" s="1275"/>
      <c r="CV73" s="1275">
        <v>78.2</v>
      </c>
      <c r="CW73" s="1275"/>
      <c r="CX73" s="1275"/>
      <c r="CY73" s="1275"/>
      <c r="CZ73" s="1275"/>
      <c r="DA73" s="1275"/>
      <c r="DB73" s="1275"/>
      <c r="DC73" s="1275"/>
    </row>
    <row r="74" spans="2:107" ht="13" x14ac:dyDescent="0.2">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 x14ac:dyDescent="0.2">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610</v>
      </c>
      <c r="BC75" s="1276"/>
      <c r="BD75" s="1276"/>
      <c r="BE75" s="1276"/>
      <c r="BF75" s="1276"/>
      <c r="BG75" s="1276"/>
      <c r="BH75" s="1276"/>
      <c r="BI75" s="1276"/>
      <c r="BJ75" s="1276"/>
      <c r="BK75" s="1276"/>
      <c r="BL75" s="1276"/>
      <c r="BM75" s="1276"/>
      <c r="BN75" s="1276"/>
      <c r="BO75" s="1276"/>
      <c r="BP75" s="1275">
        <v>12.9</v>
      </c>
      <c r="BQ75" s="1275"/>
      <c r="BR75" s="1275"/>
      <c r="BS75" s="1275"/>
      <c r="BT75" s="1275"/>
      <c r="BU75" s="1275"/>
      <c r="BV75" s="1275"/>
      <c r="BW75" s="1275"/>
      <c r="BX75" s="1275">
        <v>12.6</v>
      </c>
      <c r="BY75" s="1275"/>
      <c r="BZ75" s="1275"/>
      <c r="CA75" s="1275"/>
      <c r="CB75" s="1275"/>
      <c r="CC75" s="1275"/>
      <c r="CD75" s="1275"/>
      <c r="CE75" s="1275"/>
      <c r="CF75" s="1275">
        <v>12.2</v>
      </c>
      <c r="CG75" s="1275"/>
      <c r="CH75" s="1275"/>
      <c r="CI75" s="1275"/>
      <c r="CJ75" s="1275"/>
      <c r="CK75" s="1275"/>
      <c r="CL75" s="1275"/>
      <c r="CM75" s="1275"/>
      <c r="CN75" s="1275">
        <v>11.7</v>
      </c>
      <c r="CO75" s="1275"/>
      <c r="CP75" s="1275"/>
      <c r="CQ75" s="1275"/>
      <c r="CR75" s="1275"/>
      <c r="CS75" s="1275"/>
      <c r="CT75" s="1275"/>
      <c r="CU75" s="1275"/>
      <c r="CV75" s="1275">
        <v>11</v>
      </c>
      <c r="CW75" s="1275"/>
      <c r="CX75" s="1275"/>
      <c r="CY75" s="1275"/>
      <c r="CZ75" s="1275"/>
      <c r="DA75" s="1275"/>
      <c r="DB75" s="1275"/>
      <c r="DC75" s="1275"/>
    </row>
    <row r="76" spans="2:107" ht="13" x14ac:dyDescent="0.2">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 x14ac:dyDescent="0.2">
      <c r="B77" s="1268"/>
      <c r="G77" s="1280"/>
      <c r="H77" s="1280"/>
      <c r="I77" s="1280"/>
      <c r="J77" s="1280"/>
      <c r="K77" s="1281"/>
      <c r="L77" s="1281"/>
      <c r="M77" s="1281"/>
      <c r="N77" s="1281"/>
      <c r="AN77" s="1277" t="s">
        <v>612</v>
      </c>
      <c r="AO77" s="1277"/>
      <c r="AP77" s="1277"/>
      <c r="AQ77" s="1277"/>
      <c r="AR77" s="1277"/>
      <c r="AS77" s="1277"/>
      <c r="AT77" s="1277"/>
      <c r="AU77" s="1277"/>
      <c r="AV77" s="1277"/>
      <c r="AW77" s="1277"/>
      <c r="AX77" s="1277"/>
      <c r="AY77" s="1277"/>
      <c r="AZ77" s="1277"/>
      <c r="BA77" s="1277"/>
      <c r="BB77" s="1276" t="s">
        <v>611</v>
      </c>
      <c r="BC77" s="1276"/>
      <c r="BD77" s="1276"/>
      <c r="BE77" s="1276"/>
      <c r="BF77" s="1276"/>
      <c r="BG77" s="1276"/>
      <c r="BH77" s="1276"/>
      <c r="BI77" s="1276"/>
      <c r="BJ77" s="1276"/>
      <c r="BK77" s="1276"/>
      <c r="BL77" s="1276"/>
      <c r="BM77" s="1276"/>
      <c r="BN77" s="1276"/>
      <c r="BO77" s="1276"/>
      <c r="BP77" s="1275">
        <v>45.9</v>
      </c>
      <c r="BQ77" s="1275"/>
      <c r="BR77" s="1275"/>
      <c r="BS77" s="1275"/>
      <c r="BT77" s="1275"/>
      <c r="BU77" s="1275"/>
      <c r="BV77" s="1275"/>
      <c r="BW77" s="1275"/>
      <c r="BX77" s="1275">
        <v>33.6</v>
      </c>
      <c r="BY77" s="1275"/>
      <c r="BZ77" s="1275"/>
      <c r="CA77" s="1275"/>
      <c r="CB77" s="1275"/>
      <c r="CC77" s="1275"/>
      <c r="CD77" s="1275"/>
      <c r="CE77" s="1275"/>
      <c r="CF77" s="1275">
        <v>33.1</v>
      </c>
      <c r="CG77" s="1275"/>
      <c r="CH77" s="1275"/>
      <c r="CI77" s="1275"/>
      <c r="CJ77" s="1275"/>
      <c r="CK77" s="1275"/>
      <c r="CL77" s="1275"/>
      <c r="CM77" s="1275"/>
      <c r="CN77" s="1275">
        <v>31.3</v>
      </c>
      <c r="CO77" s="1275"/>
      <c r="CP77" s="1275"/>
      <c r="CQ77" s="1275"/>
      <c r="CR77" s="1275"/>
      <c r="CS77" s="1275"/>
      <c r="CT77" s="1275"/>
      <c r="CU77" s="1275"/>
      <c r="CV77" s="1275">
        <v>25.3</v>
      </c>
      <c r="CW77" s="1275"/>
      <c r="CX77" s="1275"/>
      <c r="CY77" s="1275"/>
      <c r="CZ77" s="1275"/>
      <c r="DA77" s="1275"/>
      <c r="DB77" s="1275"/>
      <c r="DC77" s="1275"/>
    </row>
    <row r="78" spans="2:107" ht="13" x14ac:dyDescent="0.2">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 x14ac:dyDescent="0.2">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610</v>
      </c>
      <c r="BC79" s="1276"/>
      <c r="BD79" s="1276"/>
      <c r="BE79" s="1276"/>
      <c r="BF79" s="1276"/>
      <c r="BG79" s="1276"/>
      <c r="BH79" s="1276"/>
      <c r="BI79" s="1276"/>
      <c r="BJ79" s="1276"/>
      <c r="BK79" s="1276"/>
      <c r="BL79" s="1276"/>
      <c r="BM79" s="1276"/>
      <c r="BN79" s="1276"/>
      <c r="BO79" s="1276"/>
      <c r="BP79" s="1275">
        <v>8.8000000000000007</v>
      </c>
      <c r="BQ79" s="1275"/>
      <c r="BR79" s="1275"/>
      <c r="BS79" s="1275"/>
      <c r="BT79" s="1275"/>
      <c r="BU79" s="1275"/>
      <c r="BV79" s="1275"/>
      <c r="BW79" s="1275"/>
      <c r="BX79" s="1275">
        <v>7</v>
      </c>
      <c r="BY79" s="1275"/>
      <c r="BZ79" s="1275"/>
      <c r="CA79" s="1275"/>
      <c r="CB79" s="1275"/>
      <c r="CC79" s="1275"/>
      <c r="CD79" s="1275"/>
      <c r="CE79" s="1275"/>
      <c r="CF79" s="1275">
        <v>7.5</v>
      </c>
      <c r="CG79" s="1275"/>
      <c r="CH79" s="1275"/>
      <c r="CI79" s="1275"/>
      <c r="CJ79" s="1275"/>
      <c r="CK79" s="1275"/>
      <c r="CL79" s="1275"/>
      <c r="CM79" s="1275"/>
      <c r="CN79" s="1275">
        <v>7.2</v>
      </c>
      <c r="CO79" s="1275"/>
      <c r="CP79" s="1275"/>
      <c r="CQ79" s="1275"/>
      <c r="CR79" s="1275"/>
      <c r="CS79" s="1275"/>
      <c r="CT79" s="1275"/>
      <c r="CU79" s="1275"/>
      <c r="CV79" s="1275">
        <v>6.9</v>
      </c>
      <c r="CW79" s="1275"/>
      <c r="CX79" s="1275"/>
      <c r="CY79" s="1275"/>
      <c r="CZ79" s="1275"/>
      <c r="DA79" s="1275"/>
      <c r="DB79" s="1275"/>
      <c r="DC79" s="1275"/>
    </row>
    <row r="80" spans="2:107" ht="13" x14ac:dyDescent="0.2">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 x14ac:dyDescent="0.2">
      <c r="B81" s="1268"/>
    </row>
    <row r="82" spans="2:109" ht="16.5" x14ac:dyDescent="0.2">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 x14ac:dyDescent="0.2">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 x14ac:dyDescent="0.2">
      <c r="DD84" s="1267"/>
      <c r="DE84" s="1267"/>
    </row>
    <row r="85" spans="2:109" ht="13" x14ac:dyDescent="0.2">
      <c r="DD85" s="1267"/>
      <c r="DE85" s="1267"/>
    </row>
    <row r="86" spans="2:109" ht="13" hidden="1" x14ac:dyDescent="0.2">
      <c r="DD86" s="1267"/>
      <c r="DE86" s="1267"/>
    </row>
    <row r="87" spans="2:109" ht="13" hidden="1" x14ac:dyDescent="0.2">
      <c r="K87" s="1270"/>
      <c r="AQ87" s="1270"/>
      <c r="BC87" s="1270"/>
      <c r="BO87" s="1270"/>
      <c r="CA87" s="1270"/>
      <c r="CM87" s="1270"/>
      <c r="CY87" s="1270"/>
      <c r="DD87" s="1267"/>
      <c r="DE87" s="1267"/>
    </row>
    <row r="88" spans="2:109" ht="13" hidden="1" x14ac:dyDescent="0.2">
      <c r="DD88" s="1267"/>
      <c r="DE88" s="1267"/>
    </row>
    <row r="89" spans="2:109" ht="13" hidden="1" x14ac:dyDescent="0.2">
      <c r="DD89" s="1267"/>
      <c r="DE89" s="1267"/>
    </row>
    <row r="90" spans="2:109" ht="13" hidden="1" x14ac:dyDescent="0.2">
      <c r="DD90" s="1267"/>
      <c r="DE90" s="1267"/>
    </row>
    <row r="91" spans="2:109" ht="13" hidden="1" x14ac:dyDescent="0.2">
      <c r="DD91" s="1267"/>
      <c r="DE91" s="1267"/>
    </row>
    <row r="92" spans="2:109" ht="13.5" hidden="1" customHeight="1" x14ac:dyDescent="0.2">
      <c r="DD92" s="1267"/>
      <c r="DE92" s="1267"/>
    </row>
    <row r="93" spans="2:109" ht="13.5" hidden="1" customHeight="1" x14ac:dyDescent="0.2">
      <c r="DD93" s="1267"/>
      <c r="DE93" s="1267"/>
    </row>
    <row r="94" spans="2:109" ht="13.5" hidden="1" customHeight="1" x14ac:dyDescent="0.2">
      <c r="DD94" s="1267"/>
      <c r="DE94" s="1267"/>
    </row>
    <row r="95" spans="2:109" ht="13.5" hidden="1" customHeight="1" x14ac:dyDescent="0.2">
      <c r="DD95" s="1267"/>
      <c r="DE95" s="1267"/>
    </row>
    <row r="96" spans="2:109" ht="13.5" hidden="1" customHeight="1" x14ac:dyDescent="0.2">
      <c r="DD96" s="1267"/>
      <c r="DE96" s="1267"/>
    </row>
    <row r="97" spans="108:109" ht="13.5" hidden="1" customHeight="1" x14ac:dyDescent="0.2">
      <c r="DD97" s="1267"/>
      <c r="DE97" s="1267"/>
    </row>
    <row r="98" spans="108:109" ht="13.5" hidden="1" customHeight="1" x14ac:dyDescent="0.2">
      <c r="DD98" s="1267"/>
      <c r="DE98" s="1267"/>
    </row>
    <row r="99" spans="108:109" ht="13.5" hidden="1" customHeight="1" x14ac:dyDescent="0.2">
      <c r="DD99" s="1267"/>
      <c r="DE99" s="1267"/>
    </row>
    <row r="100" spans="108:109" ht="13.5" hidden="1" customHeight="1" x14ac:dyDescent="0.2">
      <c r="DD100" s="1267"/>
      <c r="DE100" s="1267"/>
    </row>
    <row r="101" spans="108:109" ht="13.5" hidden="1" customHeight="1" x14ac:dyDescent="0.2">
      <c r="DD101" s="1267"/>
      <c r="DE101" s="1267"/>
    </row>
    <row r="102" spans="108:109" ht="13.5" hidden="1" customHeight="1" x14ac:dyDescent="0.2">
      <c r="DD102" s="1267"/>
      <c r="DE102" s="1267"/>
    </row>
    <row r="103" spans="108:109" ht="13.5" hidden="1" customHeight="1" x14ac:dyDescent="0.2">
      <c r="DD103" s="1267"/>
      <c r="DE103" s="1267"/>
    </row>
    <row r="104" spans="108:109" ht="13.5" hidden="1" customHeight="1" x14ac:dyDescent="0.2">
      <c r="DD104" s="1267"/>
      <c r="DE104" s="1267"/>
    </row>
    <row r="105" spans="108:109" ht="13.5" hidden="1" customHeight="1" x14ac:dyDescent="0.2">
      <c r="DD105" s="1267"/>
      <c r="DE105" s="1267"/>
    </row>
    <row r="106" spans="108:109" ht="13.5" hidden="1" customHeight="1" x14ac:dyDescent="0.2">
      <c r="DD106" s="1267"/>
      <c r="DE106" s="1267"/>
    </row>
    <row r="107" spans="108:109" ht="13.5" hidden="1" customHeight="1" x14ac:dyDescent="0.2">
      <c r="DD107" s="1267"/>
      <c r="DE107" s="1267"/>
    </row>
    <row r="108" spans="108:109" ht="13.5" hidden="1" customHeight="1" x14ac:dyDescent="0.2">
      <c r="DD108" s="1267"/>
      <c r="DE108" s="1267"/>
    </row>
    <row r="109" spans="108:109" ht="13.5" hidden="1" customHeight="1" x14ac:dyDescent="0.2">
      <c r="DD109" s="1267"/>
      <c r="DE109" s="1267"/>
    </row>
    <row r="110" spans="108:109" ht="13.5" hidden="1" customHeight="1" x14ac:dyDescent="0.2">
      <c r="DD110" s="1267"/>
      <c r="DE110" s="1267"/>
    </row>
    <row r="111" spans="108:109" ht="13.5" hidden="1" customHeight="1" x14ac:dyDescent="0.2">
      <c r="DD111" s="1267"/>
      <c r="DE111" s="1267"/>
    </row>
    <row r="112" spans="108:109" ht="13.5" hidden="1" customHeight="1" x14ac:dyDescent="0.2">
      <c r="DD112" s="1267"/>
      <c r="DE112" s="1267"/>
    </row>
    <row r="113" spans="108:109" ht="13.5" hidden="1" customHeight="1" x14ac:dyDescent="0.2">
      <c r="DD113" s="1267"/>
      <c r="DE113" s="1267"/>
    </row>
    <row r="114" spans="108:109" ht="13.5" hidden="1" customHeight="1" x14ac:dyDescent="0.2">
      <c r="DD114" s="1267"/>
      <c r="DE114" s="1267"/>
    </row>
    <row r="115" spans="108:109" ht="13.5" hidden="1" customHeight="1" x14ac:dyDescent="0.2">
      <c r="DD115" s="1267"/>
      <c r="DE115" s="1267"/>
    </row>
    <row r="116" spans="108:109" ht="13.5" hidden="1" customHeight="1" x14ac:dyDescent="0.2">
      <c r="DD116" s="1267"/>
      <c r="DE116" s="1267"/>
    </row>
    <row r="117" spans="108:109" ht="13.5" hidden="1" customHeight="1" x14ac:dyDescent="0.2">
      <c r="DD117" s="1267"/>
      <c r="DE117" s="1267"/>
    </row>
    <row r="118" spans="108:109" ht="13.5" hidden="1" customHeight="1" x14ac:dyDescent="0.2">
      <c r="DD118" s="1267"/>
      <c r="DE118" s="1267"/>
    </row>
    <row r="119" spans="108:109" ht="13.5" hidden="1" customHeight="1" x14ac:dyDescent="0.2">
      <c r="DD119" s="1267"/>
      <c r="DE119" s="1267"/>
    </row>
    <row r="120" spans="108:109" ht="13.5" hidden="1" customHeight="1" x14ac:dyDescent="0.2">
      <c r="DD120" s="1267"/>
      <c r="DE120" s="1267"/>
    </row>
    <row r="121" spans="108:109" ht="13.5" hidden="1" customHeight="1" x14ac:dyDescent="0.2">
      <c r="DD121" s="1267"/>
      <c r="DE121" s="1267"/>
    </row>
    <row r="122" spans="108:109" ht="13.5" hidden="1" customHeight="1" x14ac:dyDescent="0.2">
      <c r="DD122" s="1267"/>
      <c r="DE122" s="1267"/>
    </row>
    <row r="123" spans="108:109" ht="13.5" hidden="1" customHeight="1" x14ac:dyDescent="0.2">
      <c r="DD123" s="1267"/>
      <c r="DE123" s="1267"/>
    </row>
    <row r="124" spans="108:109" ht="13.5" hidden="1" customHeight="1" x14ac:dyDescent="0.2">
      <c r="DD124" s="1267"/>
      <c r="DE124" s="1267"/>
    </row>
    <row r="125" spans="108:109" ht="13.5" hidden="1" customHeight="1" x14ac:dyDescent="0.2">
      <c r="DD125" s="1267"/>
      <c r="DE125" s="1267"/>
    </row>
    <row r="126" spans="108:109" ht="13.5" hidden="1" customHeight="1" x14ac:dyDescent="0.2">
      <c r="DD126" s="1267"/>
      <c r="DE126" s="1267"/>
    </row>
    <row r="127" spans="108:109" ht="13.5" hidden="1" customHeight="1" x14ac:dyDescent="0.2">
      <c r="DD127" s="1267"/>
      <c r="DE127" s="1267"/>
    </row>
    <row r="128" spans="108:109" ht="13.5" hidden="1" customHeight="1" x14ac:dyDescent="0.2">
      <c r="DD128" s="1267"/>
      <c r="DE128" s="1267"/>
    </row>
    <row r="129" spans="108:109" ht="13.5" hidden="1" customHeight="1" x14ac:dyDescent="0.2">
      <c r="DD129" s="1267"/>
      <c r="DE129" s="1267"/>
    </row>
    <row r="130" spans="108:109" ht="13.5" hidden="1" customHeight="1" x14ac:dyDescent="0.2">
      <c r="DD130" s="1267"/>
      <c r="DE130" s="1267"/>
    </row>
    <row r="131" spans="108:109" ht="13.5" hidden="1" customHeight="1" x14ac:dyDescent="0.2">
      <c r="DD131" s="1267"/>
      <c r="DE131" s="1267"/>
    </row>
    <row r="132" spans="108:109" ht="13.5" hidden="1" customHeight="1" x14ac:dyDescent="0.2">
      <c r="DD132" s="1267"/>
      <c r="DE132" s="1267"/>
    </row>
    <row r="133" spans="108:109" ht="13.5" hidden="1" customHeight="1" x14ac:dyDescent="0.2">
      <c r="DD133" s="1267"/>
      <c r="DE133" s="1267"/>
    </row>
    <row r="134" spans="108:109" ht="13.5" hidden="1" customHeight="1" x14ac:dyDescent="0.2">
      <c r="DD134" s="1267"/>
      <c r="DE134" s="1267"/>
    </row>
    <row r="135" spans="108:109" ht="13.5" hidden="1" customHeight="1" x14ac:dyDescent="0.2">
      <c r="DD135" s="1267"/>
      <c r="DE135" s="1267"/>
    </row>
    <row r="136" spans="108:109" ht="13.5" hidden="1" customHeight="1" x14ac:dyDescent="0.2">
      <c r="DD136" s="1267"/>
      <c r="DE136" s="1267"/>
    </row>
    <row r="137" spans="108:109" ht="13.5" hidden="1" customHeight="1" x14ac:dyDescent="0.2">
      <c r="DD137" s="1267"/>
      <c r="DE137" s="1267"/>
    </row>
    <row r="138" spans="108:109" ht="13.5" hidden="1" customHeight="1" x14ac:dyDescent="0.2">
      <c r="DD138" s="1267"/>
      <c r="DE138" s="1267"/>
    </row>
    <row r="139" spans="108:109" ht="13.5" hidden="1" customHeight="1" x14ac:dyDescent="0.2">
      <c r="DD139" s="1267"/>
      <c r="DE139" s="1267"/>
    </row>
    <row r="140" spans="108:109" ht="13.5" hidden="1" customHeight="1" x14ac:dyDescent="0.2">
      <c r="DD140" s="1267"/>
      <c r="DE140" s="1267"/>
    </row>
    <row r="141" spans="108:109" ht="13.5" hidden="1" customHeight="1" x14ac:dyDescent="0.2">
      <c r="DD141" s="1267"/>
      <c r="DE141" s="1267"/>
    </row>
    <row r="142" spans="108:109" ht="13.5" hidden="1" customHeight="1" x14ac:dyDescent="0.2">
      <c r="DD142" s="1267"/>
      <c r="DE142" s="1267"/>
    </row>
    <row r="143" spans="108:109" ht="13.5" hidden="1" customHeight="1" x14ac:dyDescent="0.2">
      <c r="DD143" s="1267"/>
      <c r="DE143" s="1267"/>
    </row>
    <row r="144" spans="108:109" ht="13.5" hidden="1" customHeight="1" x14ac:dyDescent="0.2">
      <c r="DD144" s="1267"/>
      <c r="DE144" s="1267"/>
    </row>
    <row r="145" spans="108:109" ht="13.5" hidden="1" customHeight="1" x14ac:dyDescent="0.2">
      <c r="DD145" s="1267"/>
      <c r="DE145" s="1267"/>
    </row>
    <row r="146" spans="108:109" ht="13.5" hidden="1" customHeight="1" x14ac:dyDescent="0.2">
      <c r="DD146" s="1267"/>
      <c r="DE146" s="1267"/>
    </row>
    <row r="147" spans="108:109" ht="13.5" hidden="1" customHeight="1" x14ac:dyDescent="0.2">
      <c r="DD147" s="1267"/>
      <c r="DE147" s="1267"/>
    </row>
    <row r="148" spans="108:109" ht="13.5" hidden="1" customHeight="1" x14ac:dyDescent="0.2">
      <c r="DD148" s="1267"/>
      <c r="DE148" s="1267"/>
    </row>
    <row r="149" spans="108:109" ht="13.5" hidden="1" customHeight="1" x14ac:dyDescent="0.2">
      <c r="DD149" s="1267"/>
      <c r="DE149" s="1267"/>
    </row>
    <row r="150" spans="108:109" ht="13.5" hidden="1" customHeight="1" x14ac:dyDescent="0.2">
      <c r="DD150" s="1267"/>
      <c r="DE150" s="1267"/>
    </row>
    <row r="151" spans="108:109" ht="13.5" hidden="1" customHeight="1" x14ac:dyDescent="0.2">
      <c r="DD151" s="1267"/>
      <c r="DE151" s="1267"/>
    </row>
    <row r="152" spans="108:109" ht="13.5" hidden="1" customHeight="1" x14ac:dyDescent="0.2">
      <c r="DD152" s="1267"/>
      <c r="DE152" s="1267"/>
    </row>
    <row r="153" spans="108:109" ht="13.5" hidden="1" customHeight="1" x14ac:dyDescent="0.2">
      <c r="DD153" s="1267"/>
      <c r="DE153" s="1267"/>
    </row>
    <row r="154" spans="108:109" ht="13.5" hidden="1" customHeight="1" x14ac:dyDescent="0.2">
      <c r="DD154" s="1267"/>
      <c r="DE154" s="1267"/>
    </row>
    <row r="155" spans="108:109" ht="13.5" hidden="1" customHeight="1" x14ac:dyDescent="0.2">
      <c r="DD155" s="1267"/>
      <c r="DE155" s="1267"/>
    </row>
    <row r="156" spans="108:109" ht="13.5" hidden="1" customHeight="1" x14ac:dyDescent="0.2">
      <c r="DD156" s="1267"/>
      <c r="DE156" s="1267"/>
    </row>
    <row r="157" spans="108:109" ht="13.5" hidden="1" customHeight="1" x14ac:dyDescent="0.2">
      <c r="DD157" s="1267"/>
      <c r="DE157" s="1267"/>
    </row>
    <row r="158" spans="108:109" ht="13.5" hidden="1" customHeight="1" x14ac:dyDescent="0.2">
      <c r="DD158" s="1267"/>
      <c r="DE158" s="1267"/>
    </row>
    <row r="159" spans="108:109" ht="13.5" hidden="1" customHeight="1" x14ac:dyDescent="0.2">
      <c r="DD159" s="1267"/>
      <c r="DE159" s="1267"/>
    </row>
    <row r="160" spans="108:109" ht="13.5" hidden="1" customHeight="1" x14ac:dyDescent="0.2">
      <c r="DD160" s="1267"/>
      <c r="DE160" s="12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WPlnao1TBmn+TPPU+duEPJbszxxa8Wn45QsFiRbQ38BVtM/KO9NothHV2+3xDdfK4Ga0a+WoexQeA0JMGs/Ryg==" saltValue="0ECvCwl/ra8D4LsAj+Q2T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70" workbookViewId="0">
      <selection activeCell="CG60" sqref="CG60"/>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CSBYNdVqkBiAHROjChwhl9ukBJUTeULjEaAC1koAtAhHyabOMWCrjzmp2RMAgnT2dO3lYbGuFQVdZfj1GXM5ZQ==" saltValue="8bHSqUpGUQdalaaQNFYJq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55" workbookViewId="0">
      <selection activeCell="CG60" sqref="CG60"/>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e/hUHMX9vagTdRxz03Y2wQgKC1BfBMghMxqJ8zYW6zhU7Sk3TbCRCDRn99oRfXuK/A/jX4LFOWYa5fSU9f/0Jg==" saltValue="We4YW7Gqs0R+jJ+RjlPOh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558</v>
      </c>
      <c r="G2" s="156"/>
      <c r="H2" s="157"/>
    </row>
    <row r="3" spans="1:8" x14ac:dyDescent="0.2">
      <c r="A3" s="153" t="s">
        <v>551</v>
      </c>
      <c r="B3" s="158"/>
      <c r="C3" s="159"/>
      <c r="D3" s="160">
        <v>31533</v>
      </c>
      <c r="E3" s="161"/>
      <c r="F3" s="162">
        <v>66255</v>
      </c>
      <c r="G3" s="163"/>
      <c r="H3" s="164"/>
    </row>
    <row r="4" spans="1:8" x14ac:dyDescent="0.2">
      <c r="A4" s="165"/>
      <c r="B4" s="166"/>
      <c r="C4" s="167"/>
      <c r="D4" s="168">
        <v>22311</v>
      </c>
      <c r="E4" s="169"/>
      <c r="F4" s="170">
        <v>31822</v>
      </c>
      <c r="G4" s="171"/>
      <c r="H4" s="172"/>
    </row>
    <row r="5" spans="1:8" x14ac:dyDescent="0.2">
      <c r="A5" s="153" t="s">
        <v>553</v>
      </c>
      <c r="B5" s="158"/>
      <c r="C5" s="159"/>
      <c r="D5" s="160">
        <v>53392</v>
      </c>
      <c r="E5" s="161"/>
      <c r="F5" s="162">
        <v>47278</v>
      </c>
      <c r="G5" s="163"/>
      <c r="H5" s="164"/>
    </row>
    <row r="6" spans="1:8" x14ac:dyDescent="0.2">
      <c r="A6" s="165"/>
      <c r="B6" s="166"/>
      <c r="C6" s="167"/>
      <c r="D6" s="168">
        <v>36814</v>
      </c>
      <c r="E6" s="169"/>
      <c r="F6" s="170">
        <v>24096</v>
      </c>
      <c r="G6" s="171"/>
      <c r="H6" s="172"/>
    </row>
    <row r="7" spans="1:8" x14ac:dyDescent="0.2">
      <c r="A7" s="153" t="s">
        <v>554</v>
      </c>
      <c r="B7" s="158"/>
      <c r="C7" s="159"/>
      <c r="D7" s="160">
        <v>43914</v>
      </c>
      <c r="E7" s="161"/>
      <c r="F7" s="162">
        <v>57295</v>
      </c>
      <c r="G7" s="163"/>
      <c r="H7" s="164"/>
    </row>
    <row r="8" spans="1:8" x14ac:dyDescent="0.2">
      <c r="A8" s="165"/>
      <c r="B8" s="166"/>
      <c r="C8" s="167"/>
      <c r="D8" s="168">
        <v>29711</v>
      </c>
      <c r="E8" s="169"/>
      <c r="F8" s="170">
        <v>32771</v>
      </c>
      <c r="G8" s="171"/>
      <c r="H8" s="172"/>
    </row>
    <row r="9" spans="1:8" x14ac:dyDescent="0.2">
      <c r="A9" s="153" t="s">
        <v>555</v>
      </c>
      <c r="B9" s="158"/>
      <c r="C9" s="159"/>
      <c r="D9" s="160">
        <v>44297</v>
      </c>
      <c r="E9" s="161"/>
      <c r="F9" s="162">
        <v>54110</v>
      </c>
      <c r="G9" s="163"/>
      <c r="H9" s="164"/>
    </row>
    <row r="10" spans="1:8" x14ac:dyDescent="0.2">
      <c r="A10" s="165"/>
      <c r="B10" s="166"/>
      <c r="C10" s="167"/>
      <c r="D10" s="168">
        <v>27327</v>
      </c>
      <c r="E10" s="169"/>
      <c r="F10" s="170">
        <v>30620</v>
      </c>
      <c r="G10" s="171"/>
      <c r="H10" s="172"/>
    </row>
    <row r="11" spans="1:8" x14ac:dyDescent="0.2">
      <c r="A11" s="153" t="s">
        <v>556</v>
      </c>
      <c r="B11" s="158"/>
      <c r="C11" s="159"/>
      <c r="D11" s="160">
        <v>60043</v>
      </c>
      <c r="E11" s="161"/>
      <c r="F11" s="162">
        <v>54684</v>
      </c>
      <c r="G11" s="163"/>
      <c r="H11" s="164"/>
    </row>
    <row r="12" spans="1:8" x14ac:dyDescent="0.2">
      <c r="A12" s="165"/>
      <c r="B12" s="166"/>
      <c r="C12" s="173"/>
      <c r="D12" s="168">
        <v>44100</v>
      </c>
      <c r="E12" s="169"/>
      <c r="F12" s="170">
        <v>32829</v>
      </c>
      <c r="G12" s="171"/>
      <c r="H12" s="172"/>
    </row>
    <row r="13" spans="1:8" x14ac:dyDescent="0.2">
      <c r="A13" s="153"/>
      <c r="B13" s="158"/>
      <c r="C13" s="174"/>
      <c r="D13" s="175">
        <v>46636</v>
      </c>
      <c r="E13" s="176"/>
      <c r="F13" s="177">
        <v>55924</v>
      </c>
      <c r="G13" s="178"/>
      <c r="H13" s="164"/>
    </row>
    <row r="14" spans="1:8" x14ac:dyDescent="0.2">
      <c r="A14" s="165"/>
      <c r="B14" s="166"/>
      <c r="C14" s="167"/>
      <c r="D14" s="168">
        <v>32053</v>
      </c>
      <c r="E14" s="169"/>
      <c r="F14" s="170">
        <v>30428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6.39</v>
      </c>
      <c r="C19" s="179">
        <f>ROUND(VALUE(SUBSTITUTE(実質収支比率等に係る経年分析!G$48,"▲","-")),2)</f>
        <v>6.2</v>
      </c>
      <c r="D19" s="179">
        <f>ROUND(VALUE(SUBSTITUTE(実質収支比率等に係る経年分析!H$48,"▲","-")),2)</f>
        <v>5.39</v>
      </c>
      <c r="E19" s="179">
        <f>ROUND(VALUE(SUBSTITUTE(実質収支比率等に係る経年分析!I$48,"▲","-")),2)</f>
        <v>1.28</v>
      </c>
      <c r="F19" s="179">
        <f>ROUND(VALUE(SUBSTITUTE(実質収支比率等に係る経年分析!J$48,"▲","-")),2)</f>
        <v>2.9</v>
      </c>
    </row>
    <row r="20" spans="1:11" x14ac:dyDescent="0.2">
      <c r="A20" s="179" t="s">
        <v>55</v>
      </c>
      <c r="B20" s="179">
        <f>ROUND(VALUE(SUBSTITUTE(実質収支比率等に係る経年分析!F$47,"▲","-")),2)</f>
        <v>21.15</v>
      </c>
      <c r="C20" s="179">
        <f>ROUND(VALUE(SUBSTITUTE(実質収支比率等に係る経年分析!G$47,"▲","-")),2)</f>
        <v>23.03</v>
      </c>
      <c r="D20" s="179">
        <f>ROUND(VALUE(SUBSTITUTE(実質収支比率等に係る経年分析!H$47,"▲","-")),2)</f>
        <v>23.38</v>
      </c>
      <c r="E20" s="179">
        <f>ROUND(VALUE(SUBSTITUTE(実質収支比率等に係る経年分析!I$47,"▲","-")),2)</f>
        <v>23.14</v>
      </c>
      <c r="F20" s="179">
        <f>ROUND(VALUE(SUBSTITUTE(実質収支比率等に係る経年分析!J$47,"▲","-")),2)</f>
        <v>21.53</v>
      </c>
    </row>
    <row r="21" spans="1:11" x14ac:dyDescent="0.2">
      <c r="A21" s="179" t="s">
        <v>56</v>
      </c>
      <c r="B21" s="179">
        <f>IF(ISNUMBER(VALUE(SUBSTITUTE(実質収支比率等に係る経年分析!F$49,"▲","-"))),ROUND(VALUE(SUBSTITUTE(実質収支比率等に係る経年分析!F$49,"▲","-")),2),NA())</f>
        <v>1.63</v>
      </c>
      <c r="C21" s="179">
        <f>IF(ISNUMBER(VALUE(SUBSTITUTE(実質収支比率等に係る経年分析!G$49,"▲","-"))),ROUND(VALUE(SUBSTITUTE(実質収支比率等に係る経年分析!G$49,"▲","-")),2),NA())</f>
        <v>1.64</v>
      </c>
      <c r="D21" s="179">
        <f>IF(ISNUMBER(VALUE(SUBSTITUTE(実質収支比率等に係る経年分析!H$49,"▲","-"))),ROUND(VALUE(SUBSTITUTE(実質収支比率等に係る経年分析!H$49,"▲","-")),2),NA())</f>
        <v>-0.41</v>
      </c>
      <c r="E21" s="179">
        <f>IF(ISNUMBER(VALUE(SUBSTITUTE(実質収支比率等に係る経年分析!I$49,"▲","-"))),ROUND(VALUE(SUBSTITUTE(実質収支比率等に係る経年分析!I$49,"▲","-")),2),NA())</f>
        <v>-4.32</v>
      </c>
      <c r="F21" s="179">
        <f>IF(ISNUMBER(VALUE(SUBSTITUTE(実質収支比率等に係る経年分析!J$49,"▲","-"))),ROUND(VALUE(SUBSTITUTE(実質収支比率等に係る経年分析!J$49,"▲","-")),2),NA())</f>
        <v>7.0000000000000007E-2</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8.94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8.8699999999999992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8.59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7.96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国民健康保険与島診療所特別会計</v>
      </c>
      <c r="B29" s="180">
        <f>IF(ROUND(VALUE(SUBSTITUTE(連結実質赤字比率に係る赤字・黒字の構成分析!F$41,"▲", "-")), 2) &lt; 0, ABS(ROUND(VALUE(SUBSTITUTE(連結実質赤字比率に係る赤字・黒字の構成分析!F$41,"▲", "-")), 2)), NA())</f>
        <v>0.23</v>
      </c>
      <c r="C29" s="180" t="e">
        <f>IF(ROUND(VALUE(SUBSTITUTE(連結実質赤字比率に係る赤字・黒字の構成分析!F$41,"▲", "-")), 2) &gt;= 0, ABS(ROUND(VALUE(SUBSTITUTE(連結実質赤字比率に係る赤字・黒字の構成分析!F$41,"▲", "-")), 2)), NA())</f>
        <v>#N/A</v>
      </c>
      <c r="D29" s="180">
        <f>IF(ROUND(VALUE(SUBSTITUTE(連結実質赤字比率に係る赤字・黒字の構成分析!G$41,"▲", "-")), 2) &lt; 0, ABS(ROUND(VALUE(SUBSTITUTE(連結実質赤字比率に係る赤字・黒字の構成分析!G$41,"▲", "-")), 2)), NA())</f>
        <v>0.23</v>
      </c>
      <c r="E29" s="180" t="e">
        <f>IF(ROUND(VALUE(SUBSTITUTE(連結実質赤字比率に係る赤字・黒字の構成分析!G$41,"▲", "-")), 2) &gt;= 0, ABS(ROUND(VALUE(SUBSTITUTE(連結実質赤字比率に係る赤字・黒字の構成分析!G$41,"▲", "-")), 2)), NA())</f>
        <v>#N/A</v>
      </c>
      <c r="F29" s="180">
        <f>IF(ROUND(VALUE(SUBSTITUTE(連結実質赤字比率に係る赤字・黒字の構成分析!H$41,"▲", "-")), 2) &lt; 0, ABS(ROUND(VALUE(SUBSTITUTE(連結実質赤字比率に係る赤字・黒字の構成分析!H$41,"▲", "-")), 2)), NA())</f>
        <v>0.27</v>
      </c>
      <c r="G29" s="180" t="e">
        <f>IF(ROUND(VALUE(SUBSTITUTE(連結実質赤字比率に係る赤字・黒字の構成分析!H$41,"▲", "-")), 2) &gt;= 0, ABS(ROUND(VALUE(SUBSTITUTE(連結実質赤字比率に係る赤字・黒字の構成分析!H$41,"▲", "-")), 2)), NA())</f>
        <v>#N/A</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王越診療所特別会計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2">
      <c r="A32" s="180" t="str">
        <f>IF(連結実質赤字比率に係る赤字・黒字の構成分析!C$38="",NA(),連結実質赤字比率に係る赤字・黒字の構成分析!C$38)</f>
        <v>国民健康保険特別会計</v>
      </c>
      <c r="B32" s="180">
        <f>IF(ROUND(VALUE(SUBSTITUTE(連結実質赤字比率に係る赤字・黒字の構成分析!F$38,"▲", "-")), 2) &lt; 0, ABS(ROUND(VALUE(SUBSTITUTE(連結実質赤字比率に係る赤字・黒字の構成分析!F$38,"▲", "-")), 2)), NA())</f>
        <v>0.72</v>
      </c>
      <c r="C32" s="180" t="e">
        <f>IF(ROUND(VALUE(SUBSTITUTE(連結実質赤字比率に係る赤字・黒字の構成分析!F$38,"▲", "-")), 2) &gt;= 0, ABS(ROUND(VALUE(SUBSTITUTE(連結実質赤字比率に係る赤字・黒字の構成分析!F$38,"▲", "-")), 2)), NA())</f>
        <v>#N/A</v>
      </c>
      <c r="D32" s="180">
        <f>IF(ROUND(VALUE(SUBSTITUTE(連結実質赤字比率に係る赤字・黒字の構成分析!G$38,"▲", "-")), 2) &lt; 0, ABS(ROUND(VALUE(SUBSTITUTE(連結実質赤字比率に係る赤字・黒字の構成分析!G$38,"▲", "-")), 2)), NA())</f>
        <v>0.71</v>
      </c>
      <c r="E32" s="180" t="e">
        <f>IF(ROUND(VALUE(SUBSTITUTE(連結実質赤字比率に係る赤字・黒字の構成分析!G$38,"▲", "-")), 2) &gt;= 0, ABS(ROUND(VALUE(SUBSTITUTE(連結実質赤字比率に係る赤字・黒字の構成分析!G$38,"▲", "-")), 2)), NA())</f>
        <v>#N/A</v>
      </c>
      <c r="F32" s="180">
        <f>IF(ROUND(VALUE(SUBSTITUTE(連結実質赤字比率に係る赤字・黒字の構成分析!H$38,"▲", "-")), 2) &lt; 0, ABS(ROUND(VALUE(SUBSTITUTE(連結実質赤字比率に係る赤字・黒字の構成分析!H$38,"▲", "-")), 2)), NA())</f>
        <v>0.54</v>
      </c>
      <c r="G32" s="180" t="e">
        <f>IF(ROUND(VALUE(SUBSTITUTE(連結実質赤字比率に係る赤字・黒字の構成分析!H$38,"▲", "-")), 2) &gt;= 0, ABS(ROUND(VALUE(SUBSTITUTE(連結実質赤字比率に係る赤字・黒字の構成分析!H$38,"▲", "-")), 2)), NA())</f>
        <v>#N/A</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0.16</v>
      </c>
    </row>
    <row r="33" spans="1:16" x14ac:dyDescent="0.2">
      <c r="A33" s="180" t="str">
        <f>IF(連結実質赤字比率に係る赤字・黒字の構成分析!C$37="",NA(),連結実質赤字比率に係る赤字・黒字の構成分析!C$37)</f>
        <v>坂出港港湾整備事業特別会計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0.56999999999999995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0.73</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1.08</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6.38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6.18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5.39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2.89</v>
      </c>
    </row>
    <row r="36" spans="1:16" x14ac:dyDescent="0.2">
      <c r="A36" s="180" t="str">
        <f>IF(連結実質赤字比率に係る赤字・黒字の構成分析!C$34="",NA(),連結実質赤字比率に係る赤字・黒字の構成分析!C$34)</f>
        <v>市立病院事業会計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26.97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29.29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28.82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26.5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27.74</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1548</v>
      </c>
      <c r="E42" s="181"/>
      <c r="F42" s="181"/>
      <c r="G42" s="181">
        <f>'実質公債費比率（分子）の構造'!L$52</f>
        <v>1453</v>
      </c>
      <c r="H42" s="181"/>
      <c r="I42" s="181"/>
      <c r="J42" s="181">
        <f>'実質公債費比率（分子）の構造'!M$52</f>
        <v>1480</v>
      </c>
      <c r="K42" s="181"/>
      <c r="L42" s="181"/>
      <c r="M42" s="181">
        <f>'実質公債費比率（分子）の構造'!N$52</f>
        <v>1510</v>
      </c>
      <c r="N42" s="181"/>
      <c r="O42" s="181"/>
      <c r="P42" s="181">
        <f>'実質公債費比率（分子）の構造'!O$52</f>
        <v>1510</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2">
      <c r="A45" s="181" t="s">
        <v>66</v>
      </c>
      <c r="B45" s="181">
        <f>'実質公債費比率（分子）の構造'!K$49</f>
        <v>75</v>
      </c>
      <c r="C45" s="181"/>
      <c r="D45" s="181"/>
      <c r="E45" s="181">
        <f>'実質公債費比率（分子）の構造'!L$49</f>
        <v>37</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597</v>
      </c>
      <c r="C46" s="181"/>
      <c r="D46" s="181"/>
      <c r="E46" s="181">
        <f>'実質公債費比率（分子）の構造'!L$48</f>
        <v>644</v>
      </c>
      <c r="F46" s="181"/>
      <c r="G46" s="181"/>
      <c r="H46" s="181">
        <f>'実質公債費比率（分子）の構造'!M$48</f>
        <v>650</v>
      </c>
      <c r="I46" s="181"/>
      <c r="J46" s="181"/>
      <c r="K46" s="181">
        <f>'実質公債費比率（分子）の構造'!N$48</f>
        <v>673</v>
      </c>
      <c r="L46" s="181"/>
      <c r="M46" s="181"/>
      <c r="N46" s="181">
        <f>'実質公債費比率（分子）の構造'!O$48</f>
        <v>639</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2427</v>
      </c>
      <c r="C49" s="181"/>
      <c r="D49" s="181"/>
      <c r="E49" s="181">
        <f>'実質公債費比率（分子）の構造'!L$45</f>
        <v>2295</v>
      </c>
      <c r="F49" s="181"/>
      <c r="G49" s="181"/>
      <c r="H49" s="181">
        <f>'実質公債費比率（分子）の構造'!M$45</f>
        <v>2213</v>
      </c>
      <c r="I49" s="181"/>
      <c r="J49" s="181"/>
      <c r="K49" s="181">
        <f>'実質公債費比率（分子）の構造'!N$45</f>
        <v>2205</v>
      </c>
      <c r="L49" s="181"/>
      <c r="M49" s="181"/>
      <c r="N49" s="181">
        <f>'実質公債費比率（分子）の構造'!O$45</f>
        <v>2103</v>
      </c>
      <c r="O49" s="181"/>
      <c r="P49" s="181"/>
    </row>
    <row r="50" spans="1:16" x14ac:dyDescent="0.2">
      <c r="A50" s="181" t="s">
        <v>71</v>
      </c>
      <c r="B50" s="181" t="e">
        <f>NA()</f>
        <v>#N/A</v>
      </c>
      <c r="C50" s="181">
        <f>IF(ISNUMBER('実質公債費比率（分子）の構造'!K$53),'実質公債費比率（分子）の構造'!K$53,NA())</f>
        <v>1552</v>
      </c>
      <c r="D50" s="181" t="e">
        <f>NA()</f>
        <v>#N/A</v>
      </c>
      <c r="E50" s="181" t="e">
        <f>NA()</f>
        <v>#N/A</v>
      </c>
      <c r="F50" s="181">
        <f>IF(ISNUMBER('実質公債費比率（分子）の構造'!L$53),'実質公債費比率（分子）の構造'!L$53,NA())</f>
        <v>1524</v>
      </c>
      <c r="G50" s="181" t="e">
        <f>NA()</f>
        <v>#N/A</v>
      </c>
      <c r="H50" s="181" t="e">
        <f>NA()</f>
        <v>#N/A</v>
      </c>
      <c r="I50" s="181">
        <f>IF(ISNUMBER('実質公債費比率（分子）の構造'!M$53),'実質公債費比率（分子）の構造'!M$53,NA())</f>
        <v>1384</v>
      </c>
      <c r="J50" s="181" t="e">
        <f>NA()</f>
        <v>#N/A</v>
      </c>
      <c r="K50" s="181" t="e">
        <f>NA()</f>
        <v>#N/A</v>
      </c>
      <c r="L50" s="181">
        <f>IF(ISNUMBER('実質公債費比率（分子）の構造'!N$53),'実質公債費比率（分子）の構造'!N$53,NA())</f>
        <v>1369</v>
      </c>
      <c r="M50" s="181" t="e">
        <f>NA()</f>
        <v>#N/A</v>
      </c>
      <c r="N50" s="181" t="e">
        <f>NA()</f>
        <v>#N/A</v>
      </c>
      <c r="O50" s="181">
        <f>IF(ISNUMBER('実質公債費比率（分子）の構造'!O$53),'実質公債費比率（分子）の構造'!O$53,NA())</f>
        <v>1233</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18196</v>
      </c>
      <c r="E56" s="180"/>
      <c r="F56" s="180"/>
      <c r="G56" s="180">
        <f>'将来負担比率（分子）の構造'!J$52</f>
        <v>18385</v>
      </c>
      <c r="H56" s="180"/>
      <c r="I56" s="180"/>
      <c r="J56" s="180">
        <f>'将来負担比率（分子）の構造'!K$52</f>
        <v>18527</v>
      </c>
      <c r="K56" s="180"/>
      <c r="L56" s="180"/>
      <c r="M56" s="180">
        <f>'将来負担比率（分子）の構造'!L$52</f>
        <v>18588</v>
      </c>
      <c r="N56" s="180"/>
      <c r="O56" s="180"/>
      <c r="P56" s="180">
        <f>'将来負担比率（分子）の構造'!M$52</f>
        <v>18821</v>
      </c>
    </row>
    <row r="57" spans="1:16" x14ac:dyDescent="0.2">
      <c r="A57" s="180" t="s">
        <v>42</v>
      </c>
      <c r="B57" s="180"/>
      <c r="C57" s="180"/>
      <c r="D57" s="180">
        <f>'将来負担比率（分子）の構造'!I$51</f>
        <v>28</v>
      </c>
      <c r="E57" s="180"/>
      <c r="F57" s="180"/>
      <c r="G57" s="180">
        <f>'将来負担比率（分子）の構造'!J$51</f>
        <v>21</v>
      </c>
      <c r="H57" s="180"/>
      <c r="I57" s="180"/>
      <c r="J57" s="180">
        <f>'将来負担比率（分子）の構造'!K$51</f>
        <v>15</v>
      </c>
      <c r="K57" s="180"/>
      <c r="L57" s="180"/>
      <c r="M57" s="180">
        <f>'将来負担比率（分子）の構造'!L$51</f>
        <v>7</v>
      </c>
      <c r="N57" s="180"/>
      <c r="O57" s="180"/>
      <c r="P57" s="180">
        <f>'将来負担比率（分子）の構造'!M$51</f>
        <v>2</v>
      </c>
    </row>
    <row r="58" spans="1:16" x14ac:dyDescent="0.2">
      <c r="A58" s="180" t="s">
        <v>41</v>
      </c>
      <c r="B58" s="180"/>
      <c r="C58" s="180"/>
      <c r="D58" s="180">
        <f>'将来負担比率（分子）の構造'!I$50</f>
        <v>4827</v>
      </c>
      <c r="E58" s="180"/>
      <c r="F58" s="180"/>
      <c r="G58" s="180">
        <f>'将来負担比率（分子）の構造'!J$50</f>
        <v>5246</v>
      </c>
      <c r="H58" s="180"/>
      <c r="I58" s="180"/>
      <c r="J58" s="180">
        <f>'将来負担比率（分子）の構造'!K$50</f>
        <v>5725</v>
      </c>
      <c r="K58" s="180"/>
      <c r="L58" s="180"/>
      <c r="M58" s="180">
        <f>'将来負担比率（分子）の構造'!L$50</f>
        <v>6088</v>
      </c>
      <c r="N58" s="180"/>
      <c r="O58" s="180"/>
      <c r="P58" s="180">
        <f>'将来負担比率（分子）の構造'!M$50</f>
        <v>5673</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4264</v>
      </c>
      <c r="C62" s="180"/>
      <c r="D62" s="180"/>
      <c r="E62" s="180">
        <f>'将来負担比率（分子）の構造'!J$45</f>
        <v>3776</v>
      </c>
      <c r="F62" s="180"/>
      <c r="G62" s="180"/>
      <c r="H62" s="180">
        <f>'将来負担比率（分子）の構造'!K$45</f>
        <v>3514</v>
      </c>
      <c r="I62" s="180"/>
      <c r="J62" s="180"/>
      <c r="K62" s="180">
        <f>'将来負担比率（分子）の構造'!L$45</f>
        <v>3411</v>
      </c>
      <c r="L62" s="180"/>
      <c r="M62" s="180"/>
      <c r="N62" s="180">
        <f>'将来負担比率（分子）の構造'!M$45</f>
        <v>2976</v>
      </c>
      <c r="O62" s="180"/>
      <c r="P62" s="180"/>
    </row>
    <row r="63" spans="1:16" x14ac:dyDescent="0.2">
      <c r="A63" s="180" t="s">
        <v>34</v>
      </c>
      <c r="B63" s="180">
        <f>'将来負担比率（分子）の構造'!I$44</f>
        <v>36</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9904</v>
      </c>
      <c r="C64" s="180"/>
      <c r="D64" s="180"/>
      <c r="E64" s="180">
        <f>'将来負担比率（分子）の構造'!J$43</f>
        <v>9812</v>
      </c>
      <c r="F64" s="180"/>
      <c r="G64" s="180"/>
      <c r="H64" s="180">
        <f>'将来負担比率（分子）の構造'!K$43</f>
        <v>9479</v>
      </c>
      <c r="I64" s="180"/>
      <c r="J64" s="180"/>
      <c r="K64" s="180">
        <f>'将来負担比率（分子）の構造'!L$43</f>
        <v>9255</v>
      </c>
      <c r="L64" s="180"/>
      <c r="M64" s="180"/>
      <c r="N64" s="180">
        <f>'将来負担比率（分子）の構造'!M$43</f>
        <v>8589</v>
      </c>
      <c r="O64" s="180"/>
      <c r="P64" s="180"/>
    </row>
    <row r="65" spans="1:16" x14ac:dyDescent="0.2">
      <c r="A65" s="180" t="s">
        <v>32</v>
      </c>
      <c r="B65" s="180">
        <f>'将来負担比率（分子）の構造'!I$42</f>
        <v>10</v>
      </c>
      <c r="C65" s="180"/>
      <c r="D65" s="180"/>
      <c r="E65" s="180">
        <f>'将来負担比率（分子）の構造'!J$42</f>
        <v>9</v>
      </c>
      <c r="F65" s="180"/>
      <c r="G65" s="180"/>
      <c r="H65" s="180">
        <f>'将来負担比率（分子）の構造'!K$42</f>
        <v>8</v>
      </c>
      <c r="I65" s="180"/>
      <c r="J65" s="180"/>
      <c r="K65" s="180">
        <f>'将来負担比率（分子）の構造'!L$42</f>
        <v>7</v>
      </c>
      <c r="L65" s="180"/>
      <c r="M65" s="180"/>
      <c r="N65" s="180">
        <f>'将来負担比率（分子）の構造'!M$42</f>
        <v>5</v>
      </c>
      <c r="O65" s="180"/>
      <c r="P65" s="180"/>
    </row>
    <row r="66" spans="1:16" x14ac:dyDescent="0.2">
      <c r="A66" s="180" t="s">
        <v>31</v>
      </c>
      <c r="B66" s="180">
        <f>'将来負担比率（分子）の構造'!I$41</f>
        <v>21662</v>
      </c>
      <c r="C66" s="180"/>
      <c r="D66" s="180"/>
      <c r="E66" s="180">
        <f>'将来負担比率（分子）の構造'!J$41</f>
        <v>21937</v>
      </c>
      <c r="F66" s="180"/>
      <c r="G66" s="180"/>
      <c r="H66" s="180">
        <f>'将来負担比率（分子）の構造'!K$41</f>
        <v>21938</v>
      </c>
      <c r="I66" s="180"/>
      <c r="J66" s="180"/>
      <c r="K66" s="180">
        <f>'将来負担比率（分子）の構造'!L$41</f>
        <v>21844</v>
      </c>
      <c r="L66" s="180"/>
      <c r="M66" s="180"/>
      <c r="N66" s="180">
        <f>'将来負担比率（分子）の構造'!M$41</f>
        <v>22393</v>
      </c>
      <c r="O66" s="180"/>
      <c r="P66" s="180"/>
    </row>
    <row r="67" spans="1:16" x14ac:dyDescent="0.2">
      <c r="A67" s="180" t="s">
        <v>75</v>
      </c>
      <c r="B67" s="180" t="e">
        <f>NA()</f>
        <v>#N/A</v>
      </c>
      <c r="C67" s="180">
        <f>IF(ISNUMBER('将来負担比率（分子）の構造'!I$53), IF('将来負担比率（分子）の構造'!I$53 &lt; 0, 0, '将来負担比率（分子）の構造'!I$53), NA())</f>
        <v>12825</v>
      </c>
      <c r="D67" s="180" t="e">
        <f>NA()</f>
        <v>#N/A</v>
      </c>
      <c r="E67" s="180" t="e">
        <f>NA()</f>
        <v>#N/A</v>
      </c>
      <c r="F67" s="180">
        <f>IF(ISNUMBER('将来負担比率（分子）の構造'!J$53), IF('将来負担比率（分子）の構造'!J$53 &lt; 0, 0, '将来負担比率（分子）の構造'!J$53), NA())</f>
        <v>11882</v>
      </c>
      <c r="G67" s="180" t="e">
        <f>NA()</f>
        <v>#N/A</v>
      </c>
      <c r="H67" s="180" t="e">
        <f>NA()</f>
        <v>#N/A</v>
      </c>
      <c r="I67" s="180">
        <f>IF(ISNUMBER('将来負担比率（分子）の構造'!K$53), IF('将来負担比率（分子）の構造'!K$53 &lt; 0, 0, '将来負担比率（分子）の構造'!K$53), NA())</f>
        <v>10671</v>
      </c>
      <c r="J67" s="180" t="e">
        <f>NA()</f>
        <v>#N/A</v>
      </c>
      <c r="K67" s="180" t="e">
        <f>NA()</f>
        <v>#N/A</v>
      </c>
      <c r="L67" s="180">
        <f>IF(ISNUMBER('将来負担比率（分子）の構造'!L$53), IF('将来負担比率（分子）の構造'!L$53 &lt; 0, 0, '将来負担比率（分子）の構造'!L$53), NA())</f>
        <v>9834</v>
      </c>
      <c r="M67" s="180" t="e">
        <f>NA()</f>
        <v>#N/A</v>
      </c>
      <c r="N67" s="180" t="e">
        <f>NA()</f>
        <v>#N/A</v>
      </c>
      <c r="O67" s="180">
        <f>IF(ISNUMBER('将来負担比率（分子）の構造'!M$53), IF('将来負担比率（分子）の構造'!M$53 &lt; 0, 0, '将来負担比率（分子）の構造'!M$53), NA())</f>
        <v>9468</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3168</v>
      </c>
      <c r="C72" s="184">
        <f>基金残高に係る経年分析!G55</f>
        <v>3139</v>
      </c>
      <c r="D72" s="184">
        <f>基金残高に係る経年分析!H55</f>
        <v>2928</v>
      </c>
    </row>
    <row r="73" spans="1:16" x14ac:dyDescent="0.2">
      <c r="A73" s="183" t="s">
        <v>78</v>
      </c>
      <c r="B73" s="184">
        <f>基金残高に係る経年分析!F56</f>
        <v>18</v>
      </c>
      <c r="C73" s="184">
        <f>基金残高に係る経年分析!G56</f>
        <v>18</v>
      </c>
      <c r="D73" s="184">
        <f>基金残高に係る経年分析!H56</f>
        <v>18</v>
      </c>
    </row>
    <row r="74" spans="1:16" x14ac:dyDescent="0.2">
      <c r="A74" s="183" t="s">
        <v>79</v>
      </c>
      <c r="B74" s="184">
        <f>基金残高に係る経年分析!F57</f>
        <v>2082</v>
      </c>
      <c r="C74" s="184">
        <f>基金残高に係る経年分析!G57</f>
        <v>2475</v>
      </c>
      <c r="D74" s="184">
        <f>基金残高に係る経年分析!H57</f>
        <v>2225</v>
      </c>
    </row>
  </sheetData>
  <sheetProtection algorithmName="SHA-512" hashValue="4/8+qKtKEBVOxBqnDX3mMgOWtEAGDHEQtuRezAhZvHWx/Pm7UyCufNE96B3zxloJ/8lGa1ZHE3lqG4QAp34Qig==" saltValue="qgzdTvnLyNmEmUQqugYA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225</v>
      </c>
      <c r="C5" s="723"/>
      <c r="D5" s="723"/>
      <c r="E5" s="723"/>
      <c r="F5" s="723"/>
      <c r="G5" s="723"/>
      <c r="H5" s="723"/>
      <c r="I5" s="723"/>
      <c r="J5" s="723"/>
      <c r="K5" s="723"/>
      <c r="L5" s="723"/>
      <c r="M5" s="723"/>
      <c r="N5" s="723"/>
      <c r="O5" s="723"/>
      <c r="P5" s="723"/>
      <c r="Q5" s="724"/>
      <c r="R5" s="688">
        <v>9730739</v>
      </c>
      <c r="S5" s="689"/>
      <c r="T5" s="689"/>
      <c r="U5" s="689"/>
      <c r="V5" s="689"/>
      <c r="W5" s="689"/>
      <c r="X5" s="689"/>
      <c r="Y5" s="735"/>
      <c r="Z5" s="753">
        <v>41.6</v>
      </c>
      <c r="AA5" s="753"/>
      <c r="AB5" s="753"/>
      <c r="AC5" s="753"/>
      <c r="AD5" s="754">
        <v>9730739</v>
      </c>
      <c r="AE5" s="754"/>
      <c r="AF5" s="754"/>
      <c r="AG5" s="754"/>
      <c r="AH5" s="754"/>
      <c r="AI5" s="754"/>
      <c r="AJ5" s="754"/>
      <c r="AK5" s="754"/>
      <c r="AL5" s="736">
        <v>76.400000000000006</v>
      </c>
      <c r="AM5" s="705"/>
      <c r="AN5" s="705"/>
      <c r="AO5" s="737"/>
      <c r="AP5" s="722" t="s">
        <v>226</v>
      </c>
      <c r="AQ5" s="723"/>
      <c r="AR5" s="723"/>
      <c r="AS5" s="723"/>
      <c r="AT5" s="723"/>
      <c r="AU5" s="723"/>
      <c r="AV5" s="723"/>
      <c r="AW5" s="723"/>
      <c r="AX5" s="723"/>
      <c r="AY5" s="723"/>
      <c r="AZ5" s="723"/>
      <c r="BA5" s="723"/>
      <c r="BB5" s="723"/>
      <c r="BC5" s="723"/>
      <c r="BD5" s="723"/>
      <c r="BE5" s="723"/>
      <c r="BF5" s="724"/>
      <c r="BG5" s="623">
        <v>9730739</v>
      </c>
      <c r="BH5" s="626"/>
      <c r="BI5" s="626"/>
      <c r="BJ5" s="626"/>
      <c r="BK5" s="626"/>
      <c r="BL5" s="626"/>
      <c r="BM5" s="626"/>
      <c r="BN5" s="627"/>
      <c r="BO5" s="685">
        <v>100</v>
      </c>
      <c r="BP5" s="685"/>
      <c r="BQ5" s="685"/>
      <c r="BR5" s="685"/>
      <c r="BS5" s="686">
        <v>144260</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219</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x14ac:dyDescent="0.2">
      <c r="B6" s="620" t="s">
        <v>230</v>
      </c>
      <c r="C6" s="621"/>
      <c r="D6" s="621"/>
      <c r="E6" s="621"/>
      <c r="F6" s="621"/>
      <c r="G6" s="621"/>
      <c r="H6" s="621"/>
      <c r="I6" s="621"/>
      <c r="J6" s="621"/>
      <c r="K6" s="621"/>
      <c r="L6" s="621"/>
      <c r="M6" s="621"/>
      <c r="N6" s="621"/>
      <c r="O6" s="621"/>
      <c r="P6" s="621"/>
      <c r="Q6" s="622"/>
      <c r="R6" s="623">
        <v>164967</v>
      </c>
      <c r="S6" s="626"/>
      <c r="T6" s="626"/>
      <c r="U6" s="626"/>
      <c r="V6" s="626"/>
      <c r="W6" s="626"/>
      <c r="X6" s="626"/>
      <c r="Y6" s="627"/>
      <c r="Z6" s="685">
        <v>0.7</v>
      </c>
      <c r="AA6" s="685"/>
      <c r="AB6" s="685"/>
      <c r="AC6" s="685"/>
      <c r="AD6" s="686">
        <v>164967</v>
      </c>
      <c r="AE6" s="686"/>
      <c r="AF6" s="686"/>
      <c r="AG6" s="686"/>
      <c r="AH6" s="686"/>
      <c r="AI6" s="686"/>
      <c r="AJ6" s="686"/>
      <c r="AK6" s="686"/>
      <c r="AL6" s="628">
        <v>1.3</v>
      </c>
      <c r="AM6" s="629"/>
      <c r="AN6" s="629"/>
      <c r="AO6" s="687"/>
      <c r="AP6" s="620" t="s">
        <v>231</v>
      </c>
      <c r="AQ6" s="621"/>
      <c r="AR6" s="621"/>
      <c r="AS6" s="621"/>
      <c r="AT6" s="621"/>
      <c r="AU6" s="621"/>
      <c r="AV6" s="621"/>
      <c r="AW6" s="621"/>
      <c r="AX6" s="621"/>
      <c r="AY6" s="621"/>
      <c r="AZ6" s="621"/>
      <c r="BA6" s="621"/>
      <c r="BB6" s="621"/>
      <c r="BC6" s="621"/>
      <c r="BD6" s="621"/>
      <c r="BE6" s="621"/>
      <c r="BF6" s="622"/>
      <c r="BG6" s="623">
        <v>9730739</v>
      </c>
      <c r="BH6" s="626"/>
      <c r="BI6" s="626"/>
      <c r="BJ6" s="626"/>
      <c r="BK6" s="626"/>
      <c r="BL6" s="626"/>
      <c r="BM6" s="626"/>
      <c r="BN6" s="627"/>
      <c r="BO6" s="685">
        <v>100</v>
      </c>
      <c r="BP6" s="685"/>
      <c r="BQ6" s="685"/>
      <c r="BR6" s="685"/>
      <c r="BS6" s="686">
        <v>144260</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3">
        <v>247426</v>
      </c>
      <c r="CS6" s="626"/>
      <c r="CT6" s="626"/>
      <c r="CU6" s="626"/>
      <c r="CV6" s="626"/>
      <c r="CW6" s="626"/>
      <c r="CX6" s="626"/>
      <c r="CY6" s="627"/>
      <c r="CZ6" s="736">
        <v>1.1000000000000001</v>
      </c>
      <c r="DA6" s="705"/>
      <c r="DB6" s="705"/>
      <c r="DC6" s="739"/>
      <c r="DD6" s="631" t="s">
        <v>127</v>
      </c>
      <c r="DE6" s="626"/>
      <c r="DF6" s="626"/>
      <c r="DG6" s="626"/>
      <c r="DH6" s="626"/>
      <c r="DI6" s="626"/>
      <c r="DJ6" s="626"/>
      <c r="DK6" s="626"/>
      <c r="DL6" s="626"/>
      <c r="DM6" s="626"/>
      <c r="DN6" s="626"/>
      <c r="DO6" s="626"/>
      <c r="DP6" s="627"/>
      <c r="DQ6" s="631">
        <v>247426</v>
      </c>
      <c r="DR6" s="626"/>
      <c r="DS6" s="626"/>
      <c r="DT6" s="626"/>
      <c r="DU6" s="626"/>
      <c r="DV6" s="626"/>
      <c r="DW6" s="626"/>
      <c r="DX6" s="626"/>
      <c r="DY6" s="626"/>
      <c r="DZ6" s="626"/>
      <c r="EA6" s="626"/>
      <c r="EB6" s="626"/>
      <c r="EC6" s="666"/>
    </row>
    <row r="7" spans="2:143" ht="11.25" customHeight="1" x14ac:dyDescent="0.2">
      <c r="B7" s="620" t="s">
        <v>233</v>
      </c>
      <c r="C7" s="621"/>
      <c r="D7" s="621"/>
      <c r="E7" s="621"/>
      <c r="F7" s="621"/>
      <c r="G7" s="621"/>
      <c r="H7" s="621"/>
      <c r="I7" s="621"/>
      <c r="J7" s="621"/>
      <c r="K7" s="621"/>
      <c r="L7" s="621"/>
      <c r="M7" s="621"/>
      <c r="N7" s="621"/>
      <c r="O7" s="621"/>
      <c r="P7" s="621"/>
      <c r="Q7" s="622"/>
      <c r="R7" s="623">
        <v>18017</v>
      </c>
      <c r="S7" s="626"/>
      <c r="T7" s="626"/>
      <c r="U7" s="626"/>
      <c r="V7" s="626"/>
      <c r="W7" s="626"/>
      <c r="X7" s="626"/>
      <c r="Y7" s="627"/>
      <c r="Z7" s="685">
        <v>0.1</v>
      </c>
      <c r="AA7" s="685"/>
      <c r="AB7" s="685"/>
      <c r="AC7" s="685"/>
      <c r="AD7" s="686">
        <v>18017</v>
      </c>
      <c r="AE7" s="686"/>
      <c r="AF7" s="686"/>
      <c r="AG7" s="686"/>
      <c r="AH7" s="686"/>
      <c r="AI7" s="686"/>
      <c r="AJ7" s="686"/>
      <c r="AK7" s="686"/>
      <c r="AL7" s="628">
        <v>0.1</v>
      </c>
      <c r="AM7" s="629"/>
      <c r="AN7" s="629"/>
      <c r="AO7" s="687"/>
      <c r="AP7" s="620" t="s">
        <v>234</v>
      </c>
      <c r="AQ7" s="621"/>
      <c r="AR7" s="621"/>
      <c r="AS7" s="621"/>
      <c r="AT7" s="621"/>
      <c r="AU7" s="621"/>
      <c r="AV7" s="621"/>
      <c r="AW7" s="621"/>
      <c r="AX7" s="621"/>
      <c r="AY7" s="621"/>
      <c r="AZ7" s="621"/>
      <c r="BA7" s="621"/>
      <c r="BB7" s="621"/>
      <c r="BC7" s="621"/>
      <c r="BD7" s="621"/>
      <c r="BE7" s="621"/>
      <c r="BF7" s="622"/>
      <c r="BG7" s="623">
        <v>3322555</v>
      </c>
      <c r="BH7" s="626"/>
      <c r="BI7" s="626"/>
      <c r="BJ7" s="626"/>
      <c r="BK7" s="626"/>
      <c r="BL7" s="626"/>
      <c r="BM7" s="626"/>
      <c r="BN7" s="627"/>
      <c r="BO7" s="685">
        <v>34.1</v>
      </c>
      <c r="BP7" s="685"/>
      <c r="BQ7" s="685"/>
      <c r="BR7" s="685"/>
      <c r="BS7" s="686">
        <v>144260</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3140860</v>
      </c>
      <c r="CS7" s="626"/>
      <c r="CT7" s="626"/>
      <c r="CU7" s="626"/>
      <c r="CV7" s="626"/>
      <c r="CW7" s="626"/>
      <c r="CX7" s="626"/>
      <c r="CY7" s="627"/>
      <c r="CZ7" s="685">
        <v>13.7</v>
      </c>
      <c r="DA7" s="685"/>
      <c r="DB7" s="685"/>
      <c r="DC7" s="685"/>
      <c r="DD7" s="631">
        <v>736762</v>
      </c>
      <c r="DE7" s="626"/>
      <c r="DF7" s="626"/>
      <c r="DG7" s="626"/>
      <c r="DH7" s="626"/>
      <c r="DI7" s="626"/>
      <c r="DJ7" s="626"/>
      <c r="DK7" s="626"/>
      <c r="DL7" s="626"/>
      <c r="DM7" s="626"/>
      <c r="DN7" s="626"/>
      <c r="DO7" s="626"/>
      <c r="DP7" s="627"/>
      <c r="DQ7" s="631">
        <v>2032854</v>
      </c>
      <c r="DR7" s="626"/>
      <c r="DS7" s="626"/>
      <c r="DT7" s="626"/>
      <c r="DU7" s="626"/>
      <c r="DV7" s="626"/>
      <c r="DW7" s="626"/>
      <c r="DX7" s="626"/>
      <c r="DY7" s="626"/>
      <c r="DZ7" s="626"/>
      <c r="EA7" s="626"/>
      <c r="EB7" s="626"/>
      <c r="EC7" s="666"/>
    </row>
    <row r="8" spans="2:143" ht="11.25" customHeight="1" x14ac:dyDescent="0.2">
      <c r="B8" s="620" t="s">
        <v>236</v>
      </c>
      <c r="C8" s="621"/>
      <c r="D8" s="621"/>
      <c r="E8" s="621"/>
      <c r="F8" s="621"/>
      <c r="G8" s="621"/>
      <c r="H8" s="621"/>
      <c r="I8" s="621"/>
      <c r="J8" s="621"/>
      <c r="K8" s="621"/>
      <c r="L8" s="621"/>
      <c r="M8" s="621"/>
      <c r="N8" s="621"/>
      <c r="O8" s="621"/>
      <c r="P8" s="621"/>
      <c r="Q8" s="622"/>
      <c r="R8" s="623">
        <v>37555</v>
      </c>
      <c r="S8" s="626"/>
      <c r="T8" s="626"/>
      <c r="U8" s="626"/>
      <c r="V8" s="626"/>
      <c r="W8" s="626"/>
      <c r="X8" s="626"/>
      <c r="Y8" s="627"/>
      <c r="Z8" s="685">
        <v>0.2</v>
      </c>
      <c r="AA8" s="685"/>
      <c r="AB8" s="685"/>
      <c r="AC8" s="685"/>
      <c r="AD8" s="686">
        <v>37555</v>
      </c>
      <c r="AE8" s="686"/>
      <c r="AF8" s="686"/>
      <c r="AG8" s="686"/>
      <c r="AH8" s="686"/>
      <c r="AI8" s="686"/>
      <c r="AJ8" s="686"/>
      <c r="AK8" s="686"/>
      <c r="AL8" s="628">
        <v>0.3</v>
      </c>
      <c r="AM8" s="629"/>
      <c r="AN8" s="629"/>
      <c r="AO8" s="687"/>
      <c r="AP8" s="620" t="s">
        <v>237</v>
      </c>
      <c r="AQ8" s="621"/>
      <c r="AR8" s="621"/>
      <c r="AS8" s="621"/>
      <c r="AT8" s="621"/>
      <c r="AU8" s="621"/>
      <c r="AV8" s="621"/>
      <c r="AW8" s="621"/>
      <c r="AX8" s="621"/>
      <c r="AY8" s="621"/>
      <c r="AZ8" s="621"/>
      <c r="BA8" s="621"/>
      <c r="BB8" s="621"/>
      <c r="BC8" s="621"/>
      <c r="BD8" s="621"/>
      <c r="BE8" s="621"/>
      <c r="BF8" s="622"/>
      <c r="BG8" s="623">
        <v>93166</v>
      </c>
      <c r="BH8" s="626"/>
      <c r="BI8" s="626"/>
      <c r="BJ8" s="626"/>
      <c r="BK8" s="626"/>
      <c r="BL8" s="626"/>
      <c r="BM8" s="626"/>
      <c r="BN8" s="627"/>
      <c r="BO8" s="685">
        <v>1</v>
      </c>
      <c r="BP8" s="685"/>
      <c r="BQ8" s="685"/>
      <c r="BR8" s="685"/>
      <c r="BS8" s="631" t="s">
        <v>127</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8441221</v>
      </c>
      <c r="CS8" s="626"/>
      <c r="CT8" s="626"/>
      <c r="CU8" s="626"/>
      <c r="CV8" s="626"/>
      <c r="CW8" s="626"/>
      <c r="CX8" s="626"/>
      <c r="CY8" s="627"/>
      <c r="CZ8" s="685">
        <v>36.9</v>
      </c>
      <c r="DA8" s="685"/>
      <c r="DB8" s="685"/>
      <c r="DC8" s="685"/>
      <c r="DD8" s="631">
        <v>8856</v>
      </c>
      <c r="DE8" s="626"/>
      <c r="DF8" s="626"/>
      <c r="DG8" s="626"/>
      <c r="DH8" s="626"/>
      <c r="DI8" s="626"/>
      <c r="DJ8" s="626"/>
      <c r="DK8" s="626"/>
      <c r="DL8" s="626"/>
      <c r="DM8" s="626"/>
      <c r="DN8" s="626"/>
      <c r="DO8" s="626"/>
      <c r="DP8" s="627"/>
      <c r="DQ8" s="631">
        <v>4452443</v>
      </c>
      <c r="DR8" s="626"/>
      <c r="DS8" s="626"/>
      <c r="DT8" s="626"/>
      <c r="DU8" s="626"/>
      <c r="DV8" s="626"/>
      <c r="DW8" s="626"/>
      <c r="DX8" s="626"/>
      <c r="DY8" s="626"/>
      <c r="DZ8" s="626"/>
      <c r="EA8" s="626"/>
      <c r="EB8" s="626"/>
      <c r="EC8" s="666"/>
    </row>
    <row r="9" spans="2:143" ht="11.25" customHeight="1" x14ac:dyDescent="0.2">
      <c r="B9" s="620" t="s">
        <v>239</v>
      </c>
      <c r="C9" s="621"/>
      <c r="D9" s="621"/>
      <c r="E9" s="621"/>
      <c r="F9" s="621"/>
      <c r="G9" s="621"/>
      <c r="H9" s="621"/>
      <c r="I9" s="621"/>
      <c r="J9" s="621"/>
      <c r="K9" s="621"/>
      <c r="L9" s="621"/>
      <c r="M9" s="621"/>
      <c r="N9" s="621"/>
      <c r="O9" s="621"/>
      <c r="P9" s="621"/>
      <c r="Q9" s="622"/>
      <c r="R9" s="623">
        <v>27650</v>
      </c>
      <c r="S9" s="626"/>
      <c r="T9" s="626"/>
      <c r="U9" s="626"/>
      <c r="V9" s="626"/>
      <c r="W9" s="626"/>
      <c r="X9" s="626"/>
      <c r="Y9" s="627"/>
      <c r="Z9" s="685">
        <v>0.1</v>
      </c>
      <c r="AA9" s="685"/>
      <c r="AB9" s="685"/>
      <c r="AC9" s="685"/>
      <c r="AD9" s="686">
        <v>27650</v>
      </c>
      <c r="AE9" s="686"/>
      <c r="AF9" s="686"/>
      <c r="AG9" s="686"/>
      <c r="AH9" s="686"/>
      <c r="AI9" s="686"/>
      <c r="AJ9" s="686"/>
      <c r="AK9" s="686"/>
      <c r="AL9" s="628">
        <v>0.2</v>
      </c>
      <c r="AM9" s="629"/>
      <c r="AN9" s="629"/>
      <c r="AO9" s="687"/>
      <c r="AP9" s="620" t="s">
        <v>240</v>
      </c>
      <c r="AQ9" s="621"/>
      <c r="AR9" s="621"/>
      <c r="AS9" s="621"/>
      <c r="AT9" s="621"/>
      <c r="AU9" s="621"/>
      <c r="AV9" s="621"/>
      <c r="AW9" s="621"/>
      <c r="AX9" s="621"/>
      <c r="AY9" s="621"/>
      <c r="AZ9" s="621"/>
      <c r="BA9" s="621"/>
      <c r="BB9" s="621"/>
      <c r="BC9" s="621"/>
      <c r="BD9" s="621"/>
      <c r="BE9" s="621"/>
      <c r="BF9" s="622"/>
      <c r="BG9" s="623">
        <v>2459086</v>
      </c>
      <c r="BH9" s="626"/>
      <c r="BI9" s="626"/>
      <c r="BJ9" s="626"/>
      <c r="BK9" s="626"/>
      <c r="BL9" s="626"/>
      <c r="BM9" s="626"/>
      <c r="BN9" s="627"/>
      <c r="BO9" s="685">
        <v>25.3</v>
      </c>
      <c r="BP9" s="685"/>
      <c r="BQ9" s="685"/>
      <c r="BR9" s="685"/>
      <c r="BS9" s="631" t="s">
        <v>127</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2463186</v>
      </c>
      <c r="CS9" s="626"/>
      <c r="CT9" s="626"/>
      <c r="CU9" s="626"/>
      <c r="CV9" s="626"/>
      <c r="CW9" s="626"/>
      <c r="CX9" s="626"/>
      <c r="CY9" s="627"/>
      <c r="CZ9" s="685">
        <v>10.8</v>
      </c>
      <c r="DA9" s="685"/>
      <c r="DB9" s="685"/>
      <c r="DC9" s="685"/>
      <c r="DD9" s="631">
        <v>214071</v>
      </c>
      <c r="DE9" s="626"/>
      <c r="DF9" s="626"/>
      <c r="DG9" s="626"/>
      <c r="DH9" s="626"/>
      <c r="DI9" s="626"/>
      <c r="DJ9" s="626"/>
      <c r="DK9" s="626"/>
      <c r="DL9" s="626"/>
      <c r="DM9" s="626"/>
      <c r="DN9" s="626"/>
      <c r="DO9" s="626"/>
      <c r="DP9" s="627"/>
      <c r="DQ9" s="631">
        <v>1847039</v>
      </c>
      <c r="DR9" s="626"/>
      <c r="DS9" s="626"/>
      <c r="DT9" s="626"/>
      <c r="DU9" s="626"/>
      <c r="DV9" s="626"/>
      <c r="DW9" s="626"/>
      <c r="DX9" s="626"/>
      <c r="DY9" s="626"/>
      <c r="DZ9" s="626"/>
      <c r="EA9" s="626"/>
      <c r="EB9" s="626"/>
      <c r="EC9" s="666"/>
    </row>
    <row r="10" spans="2:143" ht="11.25" customHeight="1" x14ac:dyDescent="0.2">
      <c r="B10" s="620" t="s">
        <v>242</v>
      </c>
      <c r="C10" s="621"/>
      <c r="D10" s="621"/>
      <c r="E10" s="621"/>
      <c r="F10" s="621"/>
      <c r="G10" s="621"/>
      <c r="H10" s="621"/>
      <c r="I10" s="621"/>
      <c r="J10" s="621"/>
      <c r="K10" s="621"/>
      <c r="L10" s="621"/>
      <c r="M10" s="621"/>
      <c r="N10" s="621"/>
      <c r="O10" s="621"/>
      <c r="P10" s="621"/>
      <c r="Q10" s="622"/>
      <c r="R10" s="623" t="s">
        <v>127</v>
      </c>
      <c r="S10" s="626"/>
      <c r="T10" s="626"/>
      <c r="U10" s="626"/>
      <c r="V10" s="626"/>
      <c r="W10" s="626"/>
      <c r="X10" s="626"/>
      <c r="Y10" s="627"/>
      <c r="Z10" s="685" t="s">
        <v>127</v>
      </c>
      <c r="AA10" s="685"/>
      <c r="AB10" s="685"/>
      <c r="AC10" s="685"/>
      <c r="AD10" s="686" t="s">
        <v>127</v>
      </c>
      <c r="AE10" s="686"/>
      <c r="AF10" s="686"/>
      <c r="AG10" s="686"/>
      <c r="AH10" s="686"/>
      <c r="AI10" s="686"/>
      <c r="AJ10" s="686"/>
      <c r="AK10" s="686"/>
      <c r="AL10" s="628" t="s">
        <v>127</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270272</v>
      </c>
      <c r="BH10" s="626"/>
      <c r="BI10" s="626"/>
      <c r="BJ10" s="626"/>
      <c r="BK10" s="626"/>
      <c r="BL10" s="626"/>
      <c r="BM10" s="626"/>
      <c r="BN10" s="627"/>
      <c r="BO10" s="685">
        <v>2.8</v>
      </c>
      <c r="BP10" s="685"/>
      <c r="BQ10" s="685"/>
      <c r="BR10" s="685"/>
      <c r="BS10" s="631">
        <v>44997</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t="s">
        <v>127</v>
      </c>
      <c r="CS10" s="626"/>
      <c r="CT10" s="626"/>
      <c r="CU10" s="626"/>
      <c r="CV10" s="626"/>
      <c r="CW10" s="626"/>
      <c r="CX10" s="626"/>
      <c r="CY10" s="627"/>
      <c r="CZ10" s="685" t="s">
        <v>127</v>
      </c>
      <c r="DA10" s="685"/>
      <c r="DB10" s="685"/>
      <c r="DC10" s="685"/>
      <c r="DD10" s="631" t="s">
        <v>127</v>
      </c>
      <c r="DE10" s="626"/>
      <c r="DF10" s="626"/>
      <c r="DG10" s="626"/>
      <c r="DH10" s="626"/>
      <c r="DI10" s="626"/>
      <c r="DJ10" s="626"/>
      <c r="DK10" s="626"/>
      <c r="DL10" s="626"/>
      <c r="DM10" s="626"/>
      <c r="DN10" s="626"/>
      <c r="DO10" s="626"/>
      <c r="DP10" s="627"/>
      <c r="DQ10" s="631" t="s">
        <v>127</v>
      </c>
      <c r="DR10" s="626"/>
      <c r="DS10" s="626"/>
      <c r="DT10" s="626"/>
      <c r="DU10" s="626"/>
      <c r="DV10" s="626"/>
      <c r="DW10" s="626"/>
      <c r="DX10" s="626"/>
      <c r="DY10" s="626"/>
      <c r="DZ10" s="626"/>
      <c r="EA10" s="626"/>
      <c r="EB10" s="626"/>
      <c r="EC10" s="666"/>
    </row>
    <row r="11" spans="2:143" ht="11.25" customHeight="1" x14ac:dyDescent="0.2">
      <c r="B11" s="620" t="s">
        <v>245</v>
      </c>
      <c r="C11" s="621"/>
      <c r="D11" s="621"/>
      <c r="E11" s="621"/>
      <c r="F11" s="621"/>
      <c r="G11" s="621"/>
      <c r="H11" s="621"/>
      <c r="I11" s="621"/>
      <c r="J11" s="621"/>
      <c r="K11" s="621"/>
      <c r="L11" s="621"/>
      <c r="M11" s="621"/>
      <c r="N11" s="621"/>
      <c r="O11" s="621"/>
      <c r="P11" s="621"/>
      <c r="Q11" s="622"/>
      <c r="R11" s="623" t="s">
        <v>127</v>
      </c>
      <c r="S11" s="626"/>
      <c r="T11" s="626"/>
      <c r="U11" s="626"/>
      <c r="V11" s="626"/>
      <c r="W11" s="626"/>
      <c r="X11" s="626"/>
      <c r="Y11" s="627"/>
      <c r="Z11" s="685" t="s">
        <v>127</v>
      </c>
      <c r="AA11" s="685"/>
      <c r="AB11" s="685"/>
      <c r="AC11" s="685"/>
      <c r="AD11" s="686" t="s">
        <v>127</v>
      </c>
      <c r="AE11" s="686"/>
      <c r="AF11" s="686"/>
      <c r="AG11" s="686"/>
      <c r="AH11" s="686"/>
      <c r="AI11" s="686"/>
      <c r="AJ11" s="686"/>
      <c r="AK11" s="686"/>
      <c r="AL11" s="628" t="s">
        <v>127</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500031</v>
      </c>
      <c r="BH11" s="626"/>
      <c r="BI11" s="626"/>
      <c r="BJ11" s="626"/>
      <c r="BK11" s="626"/>
      <c r="BL11" s="626"/>
      <c r="BM11" s="626"/>
      <c r="BN11" s="627"/>
      <c r="BO11" s="685">
        <v>5.0999999999999996</v>
      </c>
      <c r="BP11" s="685"/>
      <c r="BQ11" s="685"/>
      <c r="BR11" s="685"/>
      <c r="BS11" s="631">
        <v>99263</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617633</v>
      </c>
      <c r="CS11" s="626"/>
      <c r="CT11" s="626"/>
      <c r="CU11" s="626"/>
      <c r="CV11" s="626"/>
      <c r="CW11" s="626"/>
      <c r="CX11" s="626"/>
      <c r="CY11" s="627"/>
      <c r="CZ11" s="685">
        <v>2.7</v>
      </c>
      <c r="DA11" s="685"/>
      <c r="DB11" s="685"/>
      <c r="DC11" s="685"/>
      <c r="DD11" s="631">
        <v>367938</v>
      </c>
      <c r="DE11" s="626"/>
      <c r="DF11" s="626"/>
      <c r="DG11" s="626"/>
      <c r="DH11" s="626"/>
      <c r="DI11" s="626"/>
      <c r="DJ11" s="626"/>
      <c r="DK11" s="626"/>
      <c r="DL11" s="626"/>
      <c r="DM11" s="626"/>
      <c r="DN11" s="626"/>
      <c r="DO11" s="626"/>
      <c r="DP11" s="627"/>
      <c r="DQ11" s="631">
        <v>371740</v>
      </c>
      <c r="DR11" s="626"/>
      <c r="DS11" s="626"/>
      <c r="DT11" s="626"/>
      <c r="DU11" s="626"/>
      <c r="DV11" s="626"/>
      <c r="DW11" s="626"/>
      <c r="DX11" s="626"/>
      <c r="DY11" s="626"/>
      <c r="DZ11" s="626"/>
      <c r="EA11" s="626"/>
      <c r="EB11" s="626"/>
      <c r="EC11" s="666"/>
    </row>
    <row r="12" spans="2:143" ht="11.25" customHeight="1" x14ac:dyDescent="0.2">
      <c r="B12" s="620" t="s">
        <v>248</v>
      </c>
      <c r="C12" s="621"/>
      <c r="D12" s="621"/>
      <c r="E12" s="621"/>
      <c r="F12" s="621"/>
      <c r="G12" s="621"/>
      <c r="H12" s="621"/>
      <c r="I12" s="621"/>
      <c r="J12" s="621"/>
      <c r="K12" s="621"/>
      <c r="L12" s="621"/>
      <c r="M12" s="621"/>
      <c r="N12" s="621"/>
      <c r="O12" s="621"/>
      <c r="P12" s="621"/>
      <c r="Q12" s="622"/>
      <c r="R12" s="623">
        <v>1085774</v>
      </c>
      <c r="S12" s="626"/>
      <c r="T12" s="626"/>
      <c r="U12" s="626"/>
      <c r="V12" s="626"/>
      <c r="W12" s="626"/>
      <c r="X12" s="626"/>
      <c r="Y12" s="627"/>
      <c r="Z12" s="685">
        <v>4.5999999999999996</v>
      </c>
      <c r="AA12" s="685"/>
      <c r="AB12" s="685"/>
      <c r="AC12" s="685"/>
      <c r="AD12" s="686">
        <v>1085774</v>
      </c>
      <c r="AE12" s="686"/>
      <c r="AF12" s="686"/>
      <c r="AG12" s="686"/>
      <c r="AH12" s="686"/>
      <c r="AI12" s="686"/>
      <c r="AJ12" s="686"/>
      <c r="AK12" s="686"/>
      <c r="AL12" s="628">
        <v>8.5</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5829446</v>
      </c>
      <c r="BH12" s="626"/>
      <c r="BI12" s="626"/>
      <c r="BJ12" s="626"/>
      <c r="BK12" s="626"/>
      <c r="BL12" s="626"/>
      <c r="BM12" s="626"/>
      <c r="BN12" s="627"/>
      <c r="BO12" s="685">
        <v>59.9</v>
      </c>
      <c r="BP12" s="685"/>
      <c r="BQ12" s="685"/>
      <c r="BR12" s="685"/>
      <c r="BS12" s="631" t="s">
        <v>127</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330812</v>
      </c>
      <c r="CS12" s="626"/>
      <c r="CT12" s="626"/>
      <c r="CU12" s="626"/>
      <c r="CV12" s="626"/>
      <c r="CW12" s="626"/>
      <c r="CX12" s="626"/>
      <c r="CY12" s="627"/>
      <c r="CZ12" s="685">
        <v>1.4</v>
      </c>
      <c r="DA12" s="685"/>
      <c r="DB12" s="685"/>
      <c r="DC12" s="685"/>
      <c r="DD12" s="631">
        <v>10000</v>
      </c>
      <c r="DE12" s="626"/>
      <c r="DF12" s="626"/>
      <c r="DG12" s="626"/>
      <c r="DH12" s="626"/>
      <c r="DI12" s="626"/>
      <c r="DJ12" s="626"/>
      <c r="DK12" s="626"/>
      <c r="DL12" s="626"/>
      <c r="DM12" s="626"/>
      <c r="DN12" s="626"/>
      <c r="DO12" s="626"/>
      <c r="DP12" s="627"/>
      <c r="DQ12" s="631">
        <v>173007</v>
      </c>
      <c r="DR12" s="626"/>
      <c r="DS12" s="626"/>
      <c r="DT12" s="626"/>
      <c r="DU12" s="626"/>
      <c r="DV12" s="626"/>
      <c r="DW12" s="626"/>
      <c r="DX12" s="626"/>
      <c r="DY12" s="626"/>
      <c r="DZ12" s="626"/>
      <c r="EA12" s="626"/>
      <c r="EB12" s="626"/>
      <c r="EC12" s="666"/>
    </row>
    <row r="13" spans="2:143" ht="11.25" customHeight="1" x14ac:dyDescent="0.2">
      <c r="B13" s="620" t="s">
        <v>251</v>
      </c>
      <c r="C13" s="621"/>
      <c r="D13" s="621"/>
      <c r="E13" s="621"/>
      <c r="F13" s="621"/>
      <c r="G13" s="621"/>
      <c r="H13" s="621"/>
      <c r="I13" s="621"/>
      <c r="J13" s="621"/>
      <c r="K13" s="621"/>
      <c r="L13" s="621"/>
      <c r="M13" s="621"/>
      <c r="N13" s="621"/>
      <c r="O13" s="621"/>
      <c r="P13" s="621"/>
      <c r="Q13" s="622"/>
      <c r="R13" s="623">
        <v>21216</v>
      </c>
      <c r="S13" s="626"/>
      <c r="T13" s="626"/>
      <c r="U13" s="626"/>
      <c r="V13" s="626"/>
      <c r="W13" s="626"/>
      <c r="X13" s="626"/>
      <c r="Y13" s="627"/>
      <c r="Z13" s="685">
        <v>0.1</v>
      </c>
      <c r="AA13" s="685"/>
      <c r="AB13" s="685"/>
      <c r="AC13" s="685"/>
      <c r="AD13" s="686">
        <v>21216</v>
      </c>
      <c r="AE13" s="686"/>
      <c r="AF13" s="686"/>
      <c r="AG13" s="686"/>
      <c r="AH13" s="686"/>
      <c r="AI13" s="686"/>
      <c r="AJ13" s="686"/>
      <c r="AK13" s="686"/>
      <c r="AL13" s="628">
        <v>0.2</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v>5816075</v>
      </c>
      <c r="BH13" s="626"/>
      <c r="BI13" s="626"/>
      <c r="BJ13" s="626"/>
      <c r="BK13" s="626"/>
      <c r="BL13" s="626"/>
      <c r="BM13" s="626"/>
      <c r="BN13" s="627"/>
      <c r="BO13" s="685">
        <v>59.8</v>
      </c>
      <c r="BP13" s="685"/>
      <c r="BQ13" s="685"/>
      <c r="BR13" s="685"/>
      <c r="BS13" s="631" t="s">
        <v>127</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2524115</v>
      </c>
      <c r="CS13" s="626"/>
      <c r="CT13" s="626"/>
      <c r="CU13" s="626"/>
      <c r="CV13" s="626"/>
      <c r="CW13" s="626"/>
      <c r="CX13" s="626"/>
      <c r="CY13" s="627"/>
      <c r="CZ13" s="685">
        <v>11</v>
      </c>
      <c r="DA13" s="685"/>
      <c r="DB13" s="685"/>
      <c r="DC13" s="685"/>
      <c r="DD13" s="631">
        <v>1376472</v>
      </c>
      <c r="DE13" s="626"/>
      <c r="DF13" s="626"/>
      <c r="DG13" s="626"/>
      <c r="DH13" s="626"/>
      <c r="DI13" s="626"/>
      <c r="DJ13" s="626"/>
      <c r="DK13" s="626"/>
      <c r="DL13" s="626"/>
      <c r="DM13" s="626"/>
      <c r="DN13" s="626"/>
      <c r="DO13" s="626"/>
      <c r="DP13" s="627"/>
      <c r="DQ13" s="631">
        <v>1316467</v>
      </c>
      <c r="DR13" s="626"/>
      <c r="DS13" s="626"/>
      <c r="DT13" s="626"/>
      <c r="DU13" s="626"/>
      <c r="DV13" s="626"/>
      <c r="DW13" s="626"/>
      <c r="DX13" s="626"/>
      <c r="DY13" s="626"/>
      <c r="DZ13" s="626"/>
      <c r="EA13" s="626"/>
      <c r="EB13" s="626"/>
      <c r="EC13" s="666"/>
    </row>
    <row r="14" spans="2:143" ht="11.25" customHeight="1" x14ac:dyDescent="0.2">
      <c r="B14" s="620" t="s">
        <v>254</v>
      </c>
      <c r="C14" s="621"/>
      <c r="D14" s="621"/>
      <c r="E14" s="621"/>
      <c r="F14" s="621"/>
      <c r="G14" s="621"/>
      <c r="H14" s="621"/>
      <c r="I14" s="621"/>
      <c r="J14" s="621"/>
      <c r="K14" s="621"/>
      <c r="L14" s="621"/>
      <c r="M14" s="621"/>
      <c r="N14" s="621"/>
      <c r="O14" s="621"/>
      <c r="P14" s="621"/>
      <c r="Q14" s="622"/>
      <c r="R14" s="623" t="s">
        <v>127</v>
      </c>
      <c r="S14" s="626"/>
      <c r="T14" s="626"/>
      <c r="U14" s="626"/>
      <c r="V14" s="626"/>
      <c r="W14" s="626"/>
      <c r="X14" s="626"/>
      <c r="Y14" s="627"/>
      <c r="Z14" s="685" t="s">
        <v>127</v>
      </c>
      <c r="AA14" s="685"/>
      <c r="AB14" s="685"/>
      <c r="AC14" s="685"/>
      <c r="AD14" s="686" t="s">
        <v>127</v>
      </c>
      <c r="AE14" s="686"/>
      <c r="AF14" s="686"/>
      <c r="AG14" s="686"/>
      <c r="AH14" s="686"/>
      <c r="AI14" s="686"/>
      <c r="AJ14" s="686"/>
      <c r="AK14" s="686"/>
      <c r="AL14" s="628" t="s">
        <v>127</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171001</v>
      </c>
      <c r="BH14" s="626"/>
      <c r="BI14" s="626"/>
      <c r="BJ14" s="626"/>
      <c r="BK14" s="626"/>
      <c r="BL14" s="626"/>
      <c r="BM14" s="626"/>
      <c r="BN14" s="627"/>
      <c r="BO14" s="685">
        <v>1.8</v>
      </c>
      <c r="BP14" s="685"/>
      <c r="BQ14" s="685"/>
      <c r="BR14" s="685"/>
      <c r="BS14" s="631" t="s">
        <v>127</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847924</v>
      </c>
      <c r="CS14" s="626"/>
      <c r="CT14" s="626"/>
      <c r="CU14" s="626"/>
      <c r="CV14" s="626"/>
      <c r="CW14" s="626"/>
      <c r="CX14" s="626"/>
      <c r="CY14" s="627"/>
      <c r="CZ14" s="685">
        <v>3.7</v>
      </c>
      <c r="DA14" s="685"/>
      <c r="DB14" s="685"/>
      <c r="DC14" s="685"/>
      <c r="DD14" s="631">
        <v>135372</v>
      </c>
      <c r="DE14" s="626"/>
      <c r="DF14" s="626"/>
      <c r="DG14" s="626"/>
      <c r="DH14" s="626"/>
      <c r="DI14" s="626"/>
      <c r="DJ14" s="626"/>
      <c r="DK14" s="626"/>
      <c r="DL14" s="626"/>
      <c r="DM14" s="626"/>
      <c r="DN14" s="626"/>
      <c r="DO14" s="626"/>
      <c r="DP14" s="627"/>
      <c r="DQ14" s="631">
        <v>599085</v>
      </c>
      <c r="DR14" s="626"/>
      <c r="DS14" s="626"/>
      <c r="DT14" s="626"/>
      <c r="DU14" s="626"/>
      <c r="DV14" s="626"/>
      <c r="DW14" s="626"/>
      <c r="DX14" s="626"/>
      <c r="DY14" s="626"/>
      <c r="DZ14" s="626"/>
      <c r="EA14" s="626"/>
      <c r="EB14" s="626"/>
      <c r="EC14" s="666"/>
    </row>
    <row r="15" spans="2:143" ht="11.25" customHeight="1" x14ac:dyDescent="0.2">
      <c r="B15" s="620" t="s">
        <v>257</v>
      </c>
      <c r="C15" s="621"/>
      <c r="D15" s="621"/>
      <c r="E15" s="621"/>
      <c r="F15" s="621"/>
      <c r="G15" s="621"/>
      <c r="H15" s="621"/>
      <c r="I15" s="621"/>
      <c r="J15" s="621"/>
      <c r="K15" s="621"/>
      <c r="L15" s="621"/>
      <c r="M15" s="621"/>
      <c r="N15" s="621"/>
      <c r="O15" s="621"/>
      <c r="P15" s="621"/>
      <c r="Q15" s="622"/>
      <c r="R15" s="623">
        <v>51898</v>
      </c>
      <c r="S15" s="626"/>
      <c r="T15" s="626"/>
      <c r="U15" s="626"/>
      <c r="V15" s="626"/>
      <c r="W15" s="626"/>
      <c r="X15" s="626"/>
      <c r="Y15" s="627"/>
      <c r="Z15" s="685">
        <v>0.2</v>
      </c>
      <c r="AA15" s="685"/>
      <c r="AB15" s="685"/>
      <c r="AC15" s="685"/>
      <c r="AD15" s="686">
        <v>51898</v>
      </c>
      <c r="AE15" s="686"/>
      <c r="AF15" s="686"/>
      <c r="AG15" s="686"/>
      <c r="AH15" s="686"/>
      <c r="AI15" s="686"/>
      <c r="AJ15" s="686"/>
      <c r="AK15" s="686"/>
      <c r="AL15" s="628">
        <v>0.4</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407737</v>
      </c>
      <c r="BH15" s="626"/>
      <c r="BI15" s="626"/>
      <c r="BJ15" s="626"/>
      <c r="BK15" s="626"/>
      <c r="BL15" s="626"/>
      <c r="BM15" s="626"/>
      <c r="BN15" s="627"/>
      <c r="BO15" s="685">
        <v>4.2</v>
      </c>
      <c r="BP15" s="685"/>
      <c r="BQ15" s="685"/>
      <c r="BR15" s="685"/>
      <c r="BS15" s="631" t="s">
        <v>127</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2078982</v>
      </c>
      <c r="CS15" s="626"/>
      <c r="CT15" s="626"/>
      <c r="CU15" s="626"/>
      <c r="CV15" s="626"/>
      <c r="CW15" s="626"/>
      <c r="CX15" s="626"/>
      <c r="CY15" s="627"/>
      <c r="CZ15" s="685">
        <v>9.1</v>
      </c>
      <c r="DA15" s="685"/>
      <c r="DB15" s="685"/>
      <c r="DC15" s="685"/>
      <c r="DD15" s="631">
        <v>347781</v>
      </c>
      <c r="DE15" s="626"/>
      <c r="DF15" s="626"/>
      <c r="DG15" s="626"/>
      <c r="DH15" s="626"/>
      <c r="DI15" s="626"/>
      <c r="DJ15" s="626"/>
      <c r="DK15" s="626"/>
      <c r="DL15" s="626"/>
      <c r="DM15" s="626"/>
      <c r="DN15" s="626"/>
      <c r="DO15" s="626"/>
      <c r="DP15" s="627"/>
      <c r="DQ15" s="631">
        <v>1702666</v>
      </c>
      <c r="DR15" s="626"/>
      <c r="DS15" s="626"/>
      <c r="DT15" s="626"/>
      <c r="DU15" s="626"/>
      <c r="DV15" s="626"/>
      <c r="DW15" s="626"/>
      <c r="DX15" s="626"/>
      <c r="DY15" s="626"/>
      <c r="DZ15" s="626"/>
      <c r="EA15" s="626"/>
      <c r="EB15" s="626"/>
      <c r="EC15" s="666"/>
    </row>
    <row r="16" spans="2:143" ht="11.25" customHeight="1" x14ac:dyDescent="0.2">
      <c r="B16" s="620" t="s">
        <v>260</v>
      </c>
      <c r="C16" s="621"/>
      <c r="D16" s="621"/>
      <c r="E16" s="621"/>
      <c r="F16" s="621"/>
      <c r="G16" s="621"/>
      <c r="H16" s="621"/>
      <c r="I16" s="621"/>
      <c r="J16" s="621"/>
      <c r="K16" s="621"/>
      <c r="L16" s="621"/>
      <c r="M16" s="621"/>
      <c r="N16" s="621"/>
      <c r="O16" s="621"/>
      <c r="P16" s="621"/>
      <c r="Q16" s="622"/>
      <c r="R16" s="623" t="s">
        <v>127</v>
      </c>
      <c r="S16" s="626"/>
      <c r="T16" s="626"/>
      <c r="U16" s="626"/>
      <c r="V16" s="626"/>
      <c r="W16" s="626"/>
      <c r="X16" s="626"/>
      <c r="Y16" s="627"/>
      <c r="Z16" s="685" t="s">
        <v>127</v>
      </c>
      <c r="AA16" s="685"/>
      <c r="AB16" s="685"/>
      <c r="AC16" s="685"/>
      <c r="AD16" s="686" t="s">
        <v>127</v>
      </c>
      <c r="AE16" s="686"/>
      <c r="AF16" s="686"/>
      <c r="AG16" s="686"/>
      <c r="AH16" s="686"/>
      <c r="AI16" s="686"/>
      <c r="AJ16" s="686"/>
      <c r="AK16" s="686"/>
      <c r="AL16" s="628" t="s">
        <v>127</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127</v>
      </c>
      <c r="BH16" s="626"/>
      <c r="BI16" s="626"/>
      <c r="BJ16" s="626"/>
      <c r="BK16" s="626"/>
      <c r="BL16" s="626"/>
      <c r="BM16" s="626"/>
      <c r="BN16" s="627"/>
      <c r="BO16" s="685" t="s">
        <v>127</v>
      </c>
      <c r="BP16" s="685"/>
      <c r="BQ16" s="685"/>
      <c r="BR16" s="685"/>
      <c r="BS16" s="631" t="s">
        <v>127</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v>98152</v>
      </c>
      <c r="CS16" s="626"/>
      <c r="CT16" s="626"/>
      <c r="CU16" s="626"/>
      <c r="CV16" s="626"/>
      <c r="CW16" s="626"/>
      <c r="CX16" s="626"/>
      <c r="CY16" s="627"/>
      <c r="CZ16" s="685">
        <v>0.4</v>
      </c>
      <c r="DA16" s="685"/>
      <c r="DB16" s="685"/>
      <c r="DC16" s="685"/>
      <c r="DD16" s="631" t="s">
        <v>127</v>
      </c>
      <c r="DE16" s="626"/>
      <c r="DF16" s="626"/>
      <c r="DG16" s="626"/>
      <c r="DH16" s="626"/>
      <c r="DI16" s="626"/>
      <c r="DJ16" s="626"/>
      <c r="DK16" s="626"/>
      <c r="DL16" s="626"/>
      <c r="DM16" s="626"/>
      <c r="DN16" s="626"/>
      <c r="DO16" s="626"/>
      <c r="DP16" s="627"/>
      <c r="DQ16" s="631">
        <v>12021</v>
      </c>
      <c r="DR16" s="626"/>
      <c r="DS16" s="626"/>
      <c r="DT16" s="626"/>
      <c r="DU16" s="626"/>
      <c r="DV16" s="626"/>
      <c r="DW16" s="626"/>
      <c r="DX16" s="626"/>
      <c r="DY16" s="626"/>
      <c r="DZ16" s="626"/>
      <c r="EA16" s="626"/>
      <c r="EB16" s="626"/>
      <c r="EC16" s="666"/>
    </row>
    <row r="17" spans="2:133" ht="11.25" customHeight="1" x14ac:dyDescent="0.2">
      <c r="B17" s="620" t="s">
        <v>263</v>
      </c>
      <c r="C17" s="621"/>
      <c r="D17" s="621"/>
      <c r="E17" s="621"/>
      <c r="F17" s="621"/>
      <c r="G17" s="621"/>
      <c r="H17" s="621"/>
      <c r="I17" s="621"/>
      <c r="J17" s="621"/>
      <c r="K17" s="621"/>
      <c r="L17" s="621"/>
      <c r="M17" s="621"/>
      <c r="N17" s="621"/>
      <c r="O17" s="621"/>
      <c r="P17" s="621"/>
      <c r="Q17" s="622"/>
      <c r="R17" s="623">
        <v>25142</v>
      </c>
      <c r="S17" s="626"/>
      <c r="T17" s="626"/>
      <c r="U17" s="626"/>
      <c r="V17" s="626"/>
      <c r="W17" s="626"/>
      <c r="X17" s="626"/>
      <c r="Y17" s="627"/>
      <c r="Z17" s="685">
        <v>0.1</v>
      </c>
      <c r="AA17" s="685"/>
      <c r="AB17" s="685"/>
      <c r="AC17" s="685"/>
      <c r="AD17" s="686">
        <v>25142</v>
      </c>
      <c r="AE17" s="686"/>
      <c r="AF17" s="686"/>
      <c r="AG17" s="686"/>
      <c r="AH17" s="686"/>
      <c r="AI17" s="686"/>
      <c r="AJ17" s="686"/>
      <c r="AK17" s="686"/>
      <c r="AL17" s="628">
        <v>0.2</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127</v>
      </c>
      <c r="BH17" s="626"/>
      <c r="BI17" s="626"/>
      <c r="BJ17" s="626"/>
      <c r="BK17" s="626"/>
      <c r="BL17" s="626"/>
      <c r="BM17" s="626"/>
      <c r="BN17" s="627"/>
      <c r="BO17" s="685" t="s">
        <v>127</v>
      </c>
      <c r="BP17" s="685"/>
      <c r="BQ17" s="685"/>
      <c r="BR17" s="685"/>
      <c r="BS17" s="631" t="s">
        <v>127</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2103779</v>
      </c>
      <c r="CS17" s="626"/>
      <c r="CT17" s="626"/>
      <c r="CU17" s="626"/>
      <c r="CV17" s="626"/>
      <c r="CW17" s="626"/>
      <c r="CX17" s="626"/>
      <c r="CY17" s="627"/>
      <c r="CZ17" s="685">
        <v>9.1999999999999993</v>
      </c>
      <c r="DA17" s="685"/>
      <c r="DB17" s="685"/>
      <c r="DC17" s="685"/>
      <c r="DD17" s="631" t="s">
        <v>127</v>
      </c>
      <c r="DE17" s="626"/>
      <c r="DF17" s="626"/>
      <c r="DG17" s="626"/>
      <c r="DH17" s="626"/>
      <c r="DI17" s="626"/>
      <c r="DJ17" s="626"/>
      <c r="DK17" s="626"/>
      <c r="DL17" s="626"/>
      <c r="DM17" s="626"/>
      <c r="DN17" s="626"/>
      <c r="DO17" s="626"/>
      <c r="DP17" s="627"/>
      <c r="DQ17" s="631">
        <v>2103779</v>
      </c>
      <c r="DR17" s="626"/>
      <c r="DS17" s="626"/>
      <c r="DT17" s="626"/>
      <c r="DU17" s="626"/>
      <c r="DV17" s="626"/>
      <c r="DW17" s="626"/>
      <c r="DX17" s="626"/>
      <c r="DY17" s="626"/>
      <c r="DZ17" s="626"/>
      <c r="EA17" s="626"/>
      <c r="EB17" s="626"/>
      <c r="EC17" s="666"/>
    </row>
    <row r="18" spans="2:133" ht="11.25" customHeight="1" x14ac:dyDescent="0.2">
      <c r="B18" s="620" t="s">
        <v>266</v>
      </c>
      <c r="C18" s="621"/>
      <c r="D18" s="621"/>
      <c r="E18" s="621"/>
      <c r="F18" s="621"/>
      <c r="G18" s="621"/>
      <c r="H18" s="621"/>
      <c r="I18" s="621"/>
      <c r="J18" s="621"/>
      <c r="K18" s="621"/>
      <c r="L18" s="621"/>
      <c r="M18" s="621"/>
      <c r="N18" s="621"/>
      <c r="O18" s="621"/>
      <c r="P18" s="621"/>
      <c r="Q18" s="622"/>
      <c r="R18" s="623">
        <v>2446691</v>
      </c>
      <c r="S18" s="626"/>
      <c r="T18" s="626"/>
      <c r="U18" s="626"/>
      <c r="V18" s="626"/>
      <c r="W18" s="626"/>
      <c r="X18" s="626"/>
      <c r="Y18" s="627"/>
      <c r="Z18" s="685">
        <v>10.5</v>
      </c>
      <c r="AA18" s="685"/>
      <c r="AB18" s="685"/>
      <c r="AC18" s="685"/>
      <c r="AD18" s="686">
        <v>1518523</v>
      </c>
      <c r="AE18" s="686"/>
      <c r="AF18" s="686"/>
      <c r="AG18" s="686"/>
      <c r="AH18" s="686"/>
      <c r="AI18" s="686"/>
      <c r="AJ18" s="686"/>
      <c r="AK18" s="686"/>
      <c r="AL18" s="628">
        <v>11.9</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127</v>
      </c>
      <c r="BH18" s="626"/>
      <c r="BI18" s="626"/>
      <c r="BJ18" s="626"/>
      <c r="BK18" s="626"/>
      <c r="BL18" s="626"/>
      <c r="BM18" s="626"/>
      <c r="BN18" s="627"/>
      <c r="BO18" s="685" t="s">
        <v>127</v>
      </c>
      <c r="BP18" s="685"/>
      <c r="BQ18" s="685"/>
      <c r="BR18" s="685"/>
      <c r="BS18" s="631" t="s">
        <v>127</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t="s">
        <v>127</v>
      </c>
      <c r="CS18" s="626"/>
      <c r="CT18" s="626"/>
      <c r="CU18" s="626"/>
      <c r="CV18" s="626"/>
      <c r="CW18" s="626"/>
      <c r="CX18" s="626"/>
      <c r="CY18" s="627"/>
      <c r="CZ18" s="685" t="s">
        <v>127</v>
      </c>
      <c r="DA18" s="685"/>
      <c r="DB18" s="685"/>
      <c r="DC18" s="685"/>
      <c r="DD18" s="631" t="s">
        <v>127</v>
      </c>
      <c r="DE18" s="626"/>
      <c r="DF18" s="626"/>
      <c r="DG18" s="626"/>
      <c r="DH18" s="626"/>
      <c r="DI18" s="626"/>
      <c r="DJ18" s="626"/>
      <c r="DK18" s="626"/>
      <c r="DL18" s="626"/>
      <c r="DM18" s="626"/>
      <c r="DN18" s="626"/>
      <c r="DO18" s="626"/>
      <c r="DP18" s="627"/>
      <c r="DQ18" s="631" t="s">
        <v>127</v>
      </c>
      <c r="DR18" s="626"/>
      <c r="DS18" s="626"/>
      <c r="DT18" s="626"/>
      <c r="DU18" s="626"/>
      <c r="DV18" s="626"/>
      <c r="DW18" s="626"/>
      <c r="DX18" s="626"/>
      <c r="DY18" s="626"/>
      <c r="DZ18" s="626"/>
      <c r="EA18" s="626"/>
      <c r="EB18" s="626"/>
      <c r="EC18" s="666"/>
    </row>
    <row r="19" spans="2:133" ht="11.25" customHeight="1" x14ac:dyDescent="0.2">
      <c r="B19" s="620" t="s">
        <v>269</v>
      </c>
      <c r="C19" s="621"/>
      <c r="D19" s="621"/>
      <c r="E19" s="621"/>
      <c r="F19" s="621"/>
      <c r="G19" s="621"/>
      <c r="H19" s="621"/>
      <c r="I19" s="621"/>
      <c r="J19" s="621"/>
      <c r="K19" s="621"/>
      <c r="L19" s="621"/>
      <c r="M19" s="621"/>
      <c r="N19" s="621"/>
      <c r="O19" s="621"/>
      <c r="P19" s="621"/>
      <c r="Q19" s="622"/>
      <c r="R19" s="623">
        <v>1518523</v>
      </c>
      <c r="S19" s="626"/>
      <c r="T19" s="626"/>
      <c r="U19" s="626"/>
      <c r="V19" s="626"/>
      <c r="W19" s="626"/>
      <c r="X19" s="626"/>
      <c r="Y19" s="627"/>
      <c r="Z19" s="685">
        <v>6.5</v>
      </c>
      <c r="AA19" s="685"/>
      <c r="AB19" s="685"/>
      <c r="AC19" s="685"/>
      <c r="AD19" s="686">
        <v>1518523</v>
      </c>
      <c r="AE19" s="686"/>
      <c r="AF19" s="686"/>
      <c r="AG19" s="686"/>
      <c r="AH19" s="686"/>
      <c r="AI19" s="686"/>
      <c r="AJ19" s="686"/>
      <c r="AK19" s="686"/>
      <c r="AL19" s="628">
        <v>11.9</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t="s">
        <v>127</v>
      </c>
      <c r="BH19" s="626"/>
      <c r="BI19" s="626"/>
      <c r="BJ19" s="626"/>
      <c r="BK19" s="626"/>
      <c r="BL19" s="626"/>
      <c r="BM19" s="626"/>
      <c r="BN19" s="627"/>
      <c r="BO19" s="685" t="s">
        <v>127</v>
      </c>
      <c r="BP19" s="685"/>
      <c r="BQ19" s="685"/>
      <c r="BR19" s="685"/>
      <c r="BS19" s="631" t="s">
        <v>127</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127</v>
      </c>
      <c r="CS19" s="626"/>
      <c r="CT19" s="626"/>
      <c r="CU19" s="626"/>
      <c r="CV19" s="626"/>
      <c r="CW19" s="626"/>
      <c r="CX19" s="626"/>
      <c r="CY19" s="627"/>
      <c r="CZ19" s="685" t="s">
        <v>127</v>
      </c>
      <c r="DA19" s="685"/>
      <c r="DB19" s="685"/>
      <c r="DC19" s="685"/>
      <c r="DD19" s="631" t="s">
        <v>127</v>
      </c>
      <c r="DE19" s="626"/>
      <c r="DF19" s="626"/>
      <c r="DG19" s="626"/>
      <c r="DH19" s="626"/>
      <c r="DI19" s="626"/>
      <c r="DJ19" s="626"/>
      <c r="DK19" s="626"/>
      <c r="DL19" s="626"/>
      <c r="DM19" s="626"/>
      <c r="DN19" s="626"/>
      <c r="DO19" s="626"/>
      <c r="DP19" s="627"/>
      <c r="DQ19" s="631" t="s">
        <v>127</v>
      </c>
      <c r="DR19" s="626"/>
      <c r="DS19" s="626"/>
      <c r="DT19" s="626"/>
      <c r="DU19" s="626"/>
      <c r="DV19" s="626"/>
      <c r="DW19" s="626"/>
      <c r="DX19" s="626"/>
      <c r="DY19" s="626"/>
      <c r="DZ19" s="626"/>
      <c r="EA19" s="626"/>
      <c r="EB19" s="626"/>
      <c r="EC19" s="666"/>
    </row>
    <row r="20" spans="2:133" ht="11.25" customHeight="1" x14ac:dyDescent="0.2">
      <c r="B20" s="620" t="s">
        <v>272</v>
      </c>
      <c r="C20" s="621"/>
      <c r="D20" s="621"/>
      <c r="E20" s="621"/>
      <c r="F20" s="621"/>
      <c r="G20" s="621"/>
      <c r="H20" s="621"/>
      <c r="I20" s="621"/>
      <c r="J20" s="621"/>
      <c r="K20" s="621"/>
      <c r="L20" s="621"/>
      <c r="M20" s="621"/>
      <c r="N20" s="621"/>
      <c r="O20" s="621"/>
      <c r="P20" s="621"/>
      <c r="Q20" s="622"/>
      <c r="R20" s="623">
        <v>928168</v>
      </c>
      <c r="S20" s="626"/>
      <c r="T20" s="626"/>
      <c r="U20" s="626"/>
      <c r="V20" s="626"/>
      <c r="W20" s="626"/>
      <c r="X20" s="626"/>
      <c r="Y20" s="627"/>
      <c r="Z20" s="685">
        <v>4</v>
      </c>
      <c r="AA20" s="685"/>
      <c r="AB20" s="685"/>
      <c r="AC20" s="685"/>
      <c r="AD20" s="686" t="s">
        <v>127</v>
      </c>
      <c r="AE20" s="686"/>
      <c r="AF20" s="686"/>
      <c r="AG20" s="686"/>
      <c r="AH20" s="686"/>
      <c r="AI20" s="686"/>
      <c r="AJ20" s="686"/>
      <c r="AK20" s="686"/>
      <c r="AL20" s="628" t="s">
        <v>127</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t="s">
        <v>127</v>
      </c>
      <c r="BH20" s="626"/>
      <c r="BI20" s="626"/>
      <c r="BJ20" s="626"/>
      <c r="BK20" s="626"/>
      <c r="BL20" s="626"/>
      <c r="BM20" s="626"/>
      <c r="BN20" s="627"/>
      <c r="BO20" s="685" t="s">
        <v>127</v>
      </c>
      <c r="BP20" s="685"/>
      <c r="BQ20" s="685"/>
      <c r="BR20" s="685"/>
      <c r="BS20" s="631" t="s">
        <v>127</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22894090</v>
      </c>
      <c r="CS20" s="626"/>
      <c r="CT20" s="626"/>
      <c r="CU20" s="626"/>
      <c r="CV20" s="626"/>
      <c r="CW20" s="626"/>
      <c r="CX20" s="626"/>
      <c r="CY20" s="627"/>
      <c r="CZ20" s="685">
        <v>100</v>
      </c>
      <c r="DA20" s="685"/>
      <c r="DB20" s="685"/>
      <c r="DC20" s="685"/>
      <c r="DD20" s="631">
        <v>3197252</v>
      </c>
      <c r="DE20" s="626"/>
      <c r="DF20" s="626"/>
      <c r="DG20" s="626"/>
      <c r="DH20" s="626"/>
      <c r="DI20" s="626"/>
      <c r="DJ20" s="626"/>
      <c r="DK20" s="626"/>
      <c r="DL20" s="626"/>
      <c r="DM20" s="626"/>
      <c r="DN20" s="626"/>
      <c r="DO20" s="626"/>
      <c r="DP20" s="627"/>
      <c r="DQ20" s="631">
        <v>14858527</v>
      </c>
      <c r="DR20" s="626"/>
      <c r="DS20" s="626"/>
      <c r="DT20" s="626"/>
      <c r="DU20" s="626"/>
      <c r="DV20" s="626"/>
      <c r="DW20" s="626"/>
      <c r="DX20" s="626"/>
      <c r="DY20" s="626"/>
      <c r="DZ20" s="626"/>
      <c r="EA20" s="626"/>
      <c r="EB20" s="626"/>
      <c r="EC20" s="666"/>
    </row>
    <row r="21" spans="2:133" ht="11.25" customHeight="1" x14ac:dyDescent="0.2">
      <c r="B21" s="620" t="s">
        <v>275</v>
      </c>
      <c r="C21" s="621"/>
      <c r="D21" s="621"/>
      <c r="E21" s="621"/>
      <c r="F21" s="621"/>
      <c r="G21" s="621"/>
      <c r="H21" s="621"/>
      <c r="I21" s="621"/>
      <c r="J21" s="621"/>
      <c r="K21" s="621"/>
      <c r="L21" s="621"/>
      <c r="M21" s="621"/>
      <c r="N21" s="621"/>
      <c r="O21" s="621"/>
      <c r="P21" s="621"/>
      <c r="Q21" s="622"/>
      <c r="R21" s="623" t="s">
        <v>127</v>
      </c>
      <c r="S21" s="626"/>
      <c r="T21" s="626"/>
      <c r="U21" s="626"/>
      <c r="V21" s="626"/>
      <c r="W21" s="626"/>
      <c r="X21" s="626"/>
      <c r="Y21" s="627"/>
      <c r="Z21" s="685" t="s">
        <v>127</v>
      </c>
      <c r="AA21" s="685"/>
      <c r="AB21" s="685"/>
      <c r="AC21" s="685"/>
      <c r="AD21" s="686" t="s">
        <v>127</v>
      </c>
      <c r="AE21" s="686"/>
      <c r="AF21" s="686"/>
      <c r="AG21" s="686"/>
      <c r="AH21" s="686"/>
      <c r="AI21" s="686"/>
      <c r="AJ21" s="686"/>
      <c r="AK21" s="686"/>
      <c r="AL21" s="628" t="s">
        <v>127</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t="s">
        <v>127</v>
      </c>
      <c r="BH21" s="626"/>
      <c r="BI21" s="626"/>
      <c r="BJ21" s="626"/>
      <c r="BK21" s="626"/>
      <c r="BL21" s="626"/>
      <c r="BM21" s="626"/>
      <c r="BN21" s="627"/>
      <c r="BO21" s="685" t="s">
        <v>127</v>
      </c>
      <c r="BP21" s="685"/>
      <c r="BQ21" s="685"/>
      <c r="BR21" s="685"/>
      <c r="BS21" s="631" t="s">
        <v>127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277</v>
      </c>
      <c r="C22" s="621"/>
      <c r="D22" s="621"/>
      <c r="E22" s="621"/>
      <c r="F22" s="621"/>
      <c r="G22" s="621"/>
      <c r="H22" s="621"/>
      <c r="I22" s="621"/>
      <c r="J22" s="621"/>
      <c r="K22" s="621"/>
      <c r="L22" s="621"/>
      <c r="M22" s="621"/>
      <c r="N22" s="621"/>
      <c r="O22" s="621"/>
      <c r="P22" s="621"/>
      <c r="Q22" s="622"/>
      <c r="R22" s="623">
        <v>13609649</v>
      </c>
      <c r="S22" s="626"/>
      <c r="T22" s="626"/>
      <c r="U22" s="626"/>
      <c r="V22" s="626"/>
      <c r="W22" s="626"/>
      <c r="X22" s="626"/>
      <c r="Y22" s="627"/>
      <c r="Z22" s="685">
        <v>58.2</v>
      </c>
      <c r="AA22" s="685"/>
      <c r="AB22" s="685"/>
      <c r="AC22" s="685"/>
      <c r="AD22" s="686">
        <v>12681481</v>
      </c>
      <c r="AE22" s="686"/>
      <c r="AF22" s="686"/>
      <c r="AG22" s="686"/>
      <c r="AH22" s="686"/>
      <c r="AI22" s="686"/>
      <c r="AJ22" s="686"/>
      <c r="AK22" s="686"/>
      <c r="AL22" s="628">
        <v>99.6</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127</v>
      </c>
      <c r="BH22" s="626"/>
      <c r="BI22" s="626"/>
      <c r="BJ22" s="626"/>
      <c r="BK22" s="626"/>
      <c r="BL22" s="626"/>
      <c r="BM22" s="626"/>
      <c r="BN22" s="627"/>
      <c r="BO22" s="685" t="s">
        <v>127</v>
      </c>
      <c r="BP22" s="685"/>
      <c r="BQ22" s="685"/>
      <c r="BR22" s="685"/>
      <c r="BS22" s="631" t="s">
        <v>127</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280</v>
      </c>
      <c r="C23" s="621"/>
      <c r="D23" s="621"/>
      <c r="E23" s="621"/>
      <c r="F23" s="621"/>
      <c r="G23" s="621"/>
      <c r="H23" s="621"/>
      <c r="I23" s="621"/>
      <c r="J23" s="621"/>
      <c r="K23" s="621"/>
      <c r="L23" s="621"/>
      <c r="M23" s="621"/>
      <c r="N23" s="621"/>
      <c r="O23" s="621"/>
      <c r="P23" s="621"/>
      <c r="Q23" s="622"/>
      <c r="R23" s="623">
        <v>10951</v>
      </c>
      <c r="S23" s="626"/>
      <c r="T23" s="626"/>
      <c r="U23" s="626"/>
      <c r="V23" s="626"/>
      <c r="W23" s="626"/>
      <c r="X23" s="626"/>
      <c r="Y23" s="627"/>
      <c r="Z23" s="685">
        <v>0</v>
      </c>
      <c r="AA23" s="685"/>
      <c r="AB23" s="685"/>
      <c r="AC23" s="685"/>
      <c r="AD23" s="686">
        <v>10951</v>
      </c>
      <c r="AE23" s="686"/>
      <c r="AF23" s="686"/>
      <c r="AG23" s="686"/>
      <c r="AH23" s="686"/>
      <c r="AI23" s="686"/>
      <c r="AJ23" s="686"/>
      <c r="AK23" s="686"/>
      <c r="AL23" s="628">
        <v>0.1</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t="s">
        <v>127</v>
      </c>
      <c r="BH23" s="626"/>
      <c r="BI23" s="626"/>
      <c r="BJ23" s="626"/>
      <c r="BK23" s="626"/>
      <c r="BL23" s="626"/>
      <c r="BM23" s="626"/>
      <c r="BN23" s="627"/>
      <c r="BO23" s="685" t="s">
        <v>127</v>
      </c>
      <c r="BP23" s="685"/>
      <c r="BQ23" s="685"/>
      <c r="BR23" s="685"/>
      <c r="BS23" s="631" t="s">
        <v>127</v>
      </c>
      <c r="BT23" s="626"/>
      <c r="BU23" s="626"/>
      <c r="BV23" s="626"/>
      <c r="BW23" s="626"/>
      <c r="BX23" s="626"/>
      <c r="BY23" s="626"/>
      <c r="BZ23" s="626"/>
      <c r="CA23" s="626"/>
      <c r="CB23" s="666"/>
      <c r="CD23" s="740" t="s">
        <v>221</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x14ac:dyDescent="0.2">
      <c r="B24" s="620" t="s">
        <v>287</v>
      </c>
      <c r="C24" s="621"/>
      <c r="D24" s="621"/>
      <c r="E24" s="621"/>
      <c r="F24" s="621"/>
      <c r="G24" s="621"/>
      <c r="H24" s="621"/>
      <c r="I24" s="621"/>
      <c r="J24" s="621"/>
      <c r="K24" s="621"/>
      <c r="L24" s="621"/>
      <c r="M24" s="621"/>
      <c r="N24" s="621"/>
      <c r="O24" s="621"/>
      <c r="P24" s="621"/>
      <c r="Q24" s="622"/>
      <c r="R24" s="623">
        <v>583018</v>
      </c>
      <c r="S24" s="626"/>
      <c r="T24" s="626"/>
      <c r="U24" s="626"/>
      <c r="V24" s="626"/>
      <c r="W24" s="626"/>
      <c r="X24" s="626"/>
      <c r="Y24" s="627"/>
      <c r="Z24" s="685">
        <v>2.5</v>
      </c>
      <c r="AA24" s="685"/>
      <c r="AB24" s="685"/>
      <c r="AC24" s="685"/>
      <c r="AD24" s="686" t="s">
        <v>127</v>
      </c>
      <c r="AE24" s="686"/>
      <c r="AF24" s="686"/>
      <c r="AG24" s="686"/>
      <c r="AH24" s="686"/>
      <c r="AI24" s="686"/>
      <c r="AJ24" s="686"/>
      <c r="AK24" s="686"/>
      <c r="AL24" s="628" t="s">
        <v>127</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127</v>
      </c>
      <c r="BH24" s="626"/>
      <c r="BI24" s="626"/>
      <c r="BJ24" s="626"/>
      <c r="BK24" s="626"/>
      <c r="BL24" s="626"/>
      <c r="BM24" s="626"/>
      <c r="BN24" s="627"/>
      <c r="BO24" s="685" t="s">
        <v>127</v>
      </c>
      <c r="BP24" s="685"/>
      <c r="BQ24" s="685"/>
      <c r="BR24" s="685"/>
      <c r="BS24" s="631" t="s">
        <v>127</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11956503</v>
      </c>
      <c r="CS24" s="689"/>
      <c r="CT24" s="689"/>
      <c r="CU24" s="689"/>
      <c r="CV24" s="689"/>
      <c r="CW24" s="689"/>
      <c r="CX24" s="689"/>
      <c r="CY24" s="735"/>
      <c r="CZ24" s="736">
        <v>52.2</v>
      </c>
      <c r="DA24" s="705"/>
      <c r="DB24" s="705"/>
      <c r="DC24" s="739"/>
      <c r="DD24" s="734">
        <v>8025410</v>
      </c>
      <c r="DE24" s="689"/>
      <c r="DF24" s="689"/>
      <c r="DG24" s="689"/>
      <c r="DH24" s="689"/>
      <c r="DI24" s="689"/>
      <c r="DJ24" s="689"/>
      <c r="DK24" s="735"/>
      <c r="DL24" s="734">
        <v>8002908</v>
      </c>
      <c r="DM24" s="689"/>
      <c r="DN24" s="689"/>
      <c r="DO24" s="689"/>
      <c r="DP24" s="689"/>
      <c r="DQ24" s="689"/>
      <c r="DR24" s="689"/>
      <c r="DS24" s="689"/>
      <c r="DT24" s="689"/>
      <c r="DU24" s="689"/>
      <c r="DV24" s="735"/>
      <c r="DW24" s="736">
        <v>58</v>
      </c>
      <c r="DX24" s="705"/>
      <c r="DY24" s="705"/>
      <c r="DZ24" s="705"/>
      <c r="EA24" s="705"/>
      <c r="EB24" s="705"/>
      <c r="EC24" s="737"/>
    </row>
    <row r="25" spans="2:133" ht="11.25" customHeight="1" x14ac:dyDescent="0.2">
      <c r="B25" s="620" t="s">
        <v>290</v>
      </c>
      <c r="C25" s="621"/>
      <c r="D25" s="621"/>
      <c r="E25" s="621"/>
      <c r="F25" s="621"/>
      <c r="G25" s="621"/>
      <c r="H25" s="621"/>
      <c r="I25" s="621"/>
      <c r="J25" s="621"/>
      <c r="K25" s="621"/>
      <c r="L25" s="621"/>
      <c r="M25" s="621"/>
      <c r="N25" s="621"/>
      <c r="O25" s="621"/>
      <c r="P25" s="621"/>
      <c r="Q25" s="622"/>
      <c r="R25" s="623">
        <v>394449</v>
      </c>
      <c r="S25" s="626"/>
      <c r="T25" s="626"/>
      <c r="U25" s="626"/>
      <c r="V25" s="626"/>
      <c r="W25" s="626"/>
      <c r="X25" s="626"/>
      <c r="Y25" s="627"/>
      <c r="Z25" s="685">
        <v>1.7</v>
      </c>
      <c r="AA25" s="685"/>
      <c r="AB25" s="685"/>
      <c r="AC25" s="685"/>
      <c r="AD25" s="686">
        <v>30842</v>
      </c>
      <c r="AE25" s="686"/>
      <c r="AF25" s="686"/>
      <c r="AG25" s="686"/>
      <c r="AH25" s="686"/>
      <c r="AI25" s="686"/>
      <c r="AJ25" s="686"/>
      <c r="AK25" s="686"/>
      <c r="AL25" s="628">
        <v>0.2</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127</v>
      </c>
      <c r="BH25" s="626"/>
      <c r="BI25" s="626"/>
      <c r="BJ25" s="626"/>
      <c r="BK25" s="626"/>
      <c r="BL25" s="626"/>
      <c r="BM25" s="626"/>
      <c r="BN25" s="627"/>
      <c r="BO25" s="685" t="s">
        <v>127</v>
      </c>
      <c r="BP25" s="685"/>
      <c r="BQ25" s="685"/>
      <c r="BR25" s="685"/>
      <c r="BS25" s="631" t="s">
        <v>127</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4885683</v>
      </c>
      <c r="CS25" s="624"/>
      <c r="CT25" s="624"/>
      <c r="CU25" s="624"/>
      <c r="CV25" s="624"/>
      <c r="CW25" s="624"/>
      <c r="CX25" s="624"/>
      <c r="CY25" s="625"/>
      <c r="CZ25" s="628">
        <v>21.3</v>
      </c>
      <c r="DA25" s="657"/>
      <c r="DB25" s="657"/>
      <c r="DC25" s="658"/>
      <c r="DD25" s="631">
        <v>4358362</v>
      </c>
      <c r="DE25" s="624"/>
      <c r="DF25" s="624"/>
      <c r="DG25" s="624"/>
      <c r="DH25" s="624"/>
      <c r="DI25" s="624"/>
      <c r="DJ25" s="624"/>
      <c r="DK25" s="625"/>
      <c r="DL25" s="631">
        <v>4335860</v>
      </c>
      <c r="DM25" s="624"/>
      <c r="DN25" s="624"/>
      <c r="DO25" s="624"/>
      <c r="DP25" s="624"/>
      <c r="DQ25" s="624"/>
      <c r="DR25" s="624"/>
      <c r="DS25" s="624"/>
      <c r="DT25" s="624"/>
      <c r="DU25" s="624"/>
      <c r="DV25" s="625"/>
      <c r="DW25" s="628">
        <v>31.4</v>
      </c>
      <c r="DX25" s="657"/>
      <c r="DY25" s="657"/>
      <c r="DZ25" s="657"/>
      <c r="EA25" s="657"/>
      <c r="EB25" s="657"/>
      <c r="EC25" s="659"/>
    </row>
    <row r="26" spans="2:133" ht="11.25" customHeight="1" x14ac:dyDescent="0.2">
      <c r="B26" s="620" t="s">
        <v>293</v>
      </c>
      <c r="C26" s="621"/>
      <c r="D26" s="621"/>
      <c r="E26" s="621"/>
      <c r="F26" s="621"/>
      <c r="G26" s="621"/>
      <c r="H26" s="621"/>
      <c r="I26" s="621"/>
      <c r="J26" s="621"/>
      <c r="K26" s="621"/>
      <c r="L26" s="621"/>
      <c r="M26" s="621"/>
      <c r="N26" s="621"/>
      <c r="O26" s="621"/>
      <c r="P26" s="621"/>
      <c r="Q26" s="622"/>
      <c r="R26" s="623">
        <v>203303</v>
      </c>
      <c r="S26" s="626"/>
      <c r="T26" s="626"/>
      <c r="U26" s="626"/>
      <c r="V26" s="626"/>
      <c r="W26" s="626"/>
      <c r="X26" s="626"/>
      <c r="Y26" s="627"/>
      <c r="Z26" s="685">
        <v>0.9</v>
      </c>
      <c r="AA26" s="685"/>
      <c r="AB26" s="685"/>
      <c r="AC26" s="685"/>
      <c r="AD26" s="686" t="s">
        <v>127</v>
      </c>
      <c r="AE26" s="686"/>
      <c r="AF26" s="686"/>
      <c r="AG26" s="686"/>
      <c r="AH26" s="686"/>
      <c r="AI26" s="686"/>
      <c r="AJ26" s="686"/>
      <c r="AK26" s="686"/>
      <c r="AL26" s="628" t="s">
        <v>127</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127</v>
      </c>
      <c r="BH26" s="626"/>
      <c r="BI26" s="626"/>
      <c r="BJ26" s="626"/>
      <c r="BK26" s="626"/>
      <c r="BL26" s="626"/>
      <c r="BM26" s="626"/>
      <c r="BN26" s="627"/>
      <c r="BO26" s="685" t="s">
        <v>127</v>
      </c>
      <c r="BP26" s="685"/>
      <c r="BQ26" s="685"/>
      <c r="BR26" s="685"/>
      <c r="BS26" s="631" t="s">
        <v>127</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2972138</v>
      </c>
      <c r="CS26" s="626"/>
      <c r="CT26" s="626"/>
      <c r="CU26" s="626"/>
      <c r="CV26" s="626"/>
      <c r="CW26" s="626"/>
      <c r="CX26" s="626"/>
      <c r="CY26" s="627"/>
      <c r="CZ26" s="628">
        <v>13</v>
      </c>
      <c r="DA26" s="657"/>
      <c r="DB26" s="657"/>
      <c r="DC26" s="658"/>
      <c r="DD26" s="631">
        <v>2544454</v>
      </c>
      <c r="DE26" s="626"/>
      <c r="DF26" s="626"/>
      <c r="DG26" s="626"/>
      <c r="DH26" s="626"/>
      <c r="DI26" s="626"/>
      <c r="DJ26" s="626"/>
      <c r="DK26" s="627"/>
      <c r="DL26" s="631" t="s">
        <v>127</v>
      </c>
      <c r="DM26" s="626"/>
      <c r="DN26" s="626"/>
      <c r="DO26" s="626"/>
      <c r="DP26" s="626"/>
      <c r="DQ26" s="626"/>
      <c r="DR26" s="626"/>
      <c r="DS26" s="626"/>
      <c r="DT26" s="626"/>
      <c r="DU26" s="626"/>
      <c r="DV26" s="627"/>
      <c r="DW26" s="628" t="s">
        <v>127</v>
      </c>
      <c r="DX26" s="657"/>
      <c r="DY26" s="657"/>
      <c r="DZ26" s="657"/>
      <c r="EA26" s="657"/>
      <c r="EB26" s="657"/>
      <c r="EC26" s="659"/>
    </row>
    <row r="27" spans="2:133" ht="11.25" customHeight="1" x14ac:dyDescent="0.2">
      <c r="B27" s="620" t="s">
        <v>296</v>
      </c>
      <c r="C27" s="621"/>
      <c r="D27" s="621"/>
      <c r="E27" s="621"/>
      <c r="F27" s="621"/>
      <c r="G27" s="621"/>
      <c r="H27" s="621"/>
      <c r="I27" s="621"/>
      <c r="J27" s="621"/>
      <c r="K27" s="621"/>
      <c r="L27" s="621"/>
      <c r="M27" s="621"/>
      <c r="N27" s="621"/>
      <c r="O27" s="621"/>
      <c r="P27" s="621"/>
      <c r="Q27" s="622"/>
      <c r="R27" s="623">
        <v>2972547</v>
      </c>
      <c r="S27" s="626"/>
      <c r="T27" s="626"/>
      <c r="U27" s="626"/>
      <c r="V27" s="626"/>
      <c r="W27" s="626"/>
      <c r="X27" s="626"/>
      <c r="Y27" s="627"/>
      <c r="Z27" s="685">
        <v>12.7</v>
      </c>
      <c r="AA27" s="685"/>
      <c r="AB27" s="685"/>
      <c r="AC27" s="685"/>
      <c r="AD27" s="686" t="s">
        <v>127</v>
      </c>
      <c r="AE27" s="686"/>
      <c r="AF27" s="686"/>
      <c r="AG27" s="686"/>
      <c r="AH27" s="686"/>
      <c r="AI27" s="686"/>
      <c r="AJ27" s="686"/>
      <c r="AK27" s="686"/>
      <c r="AL27" s="628" t="s">
        <v>127</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9730739</v>
      </c>
      <c r="BH27" s="626"/>
      <c r="BI27" s="626"/>
      <c r="BJ27" s="626"/>
      <c r="BK27" s="626"/>
      <c r="BL27" s="626"/>
      <c r="BM27" s="626"/>
      <c r="BN27" s="627"/>
      <c r="BO27" s="685">
        <v>100</v>
      </c>
      <c r="BP27" s="685"/>
      <c r="BQ27" s="685"/>
      <c r="BR27" s="685"/>
      <c r="BS27" s="631">
        <v>144260</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4967041</v>
      </c>
      <c r="CS27" s="624"/>
      <c r="CT27" s="624"/>
      <c r="CU27" s="624"/>
      <c r="CV27" s="624"/>
      <c r="CW27" s="624"/>
      <c r="CX27" s="624"/>
      <c r="CY27" s="625"/>
      <c r="CZ27" s="628">
        <v>21.7</v>
      </c>
      <c r="DA27" s="657"/>
      <c r="DB27" s="657"/>
      <c r="DC27" s="658"/>
      <c r="DD27" s="631">
        <v>1563269</v>
      </c>
      <c r="DE27" s="624"/>
      <c r="DF27" s="624"/>
      <c r="DG27" s="624"/>
      <c r="DH27" s="624"/>
      <c r="DI27" s="624"/>
      <c r="DJ27" s="624"/>
      <c r="DK27" s="625"/>
      <c r="DL27" s="631">
        <v>1563269</v>
      </c>
      <c r="DM27" s="624"/>
      <c r="DN27" s="624"/>
      <c r="DO27" s="624"/>
      <c r="DP27" s="624"/>
      <c r="DQ27" s="624"/>
      <c r="DR27" s="624"/>
      <c r="DS27" s="624"/>
      <c r="DT27" s="624"/>
      <c r="DU27" s="624"/>
      <c r="DV27" s="625"/>
      <c r="DW27" s="628">
        <v>11.3</v>
      </c>
      <c r="DX27" s="657"/>
      <c r="DY27" s="657"/>
      <c r="DZ27" s="657"/>
      <c r="EA27" s="657"/>
      <c r="EB27" s="657"/>
      <c r="EC27" s="659"/>
    </row>
    <row r="28" spans="2:133" ht="11.25" customHeight="1" x14ac:dyDescent="0.2">
      <c r="B28" s="728" t="s">
        <v>299</v>
      </c>
      <c r="C28" s="729"/>
      <c r="D28" s="729"/>
      <c r="E28" s="729"/>
      <c r="F28" s="729"/>
      <c r="G28" s="729"/>
      <c r="H28" s="729"/>
      <c r="I28" s="729"/>
      <c r="J28" s="729"/>
      <c r="K28" s="729"/>
      <c r="L28" s="729"/>
      <c r="M28" s="729"/>
      <c r="N28" s="729"/>
      <c r="O28" s="729"/>
      <c r="P28" s="729"/>
      <c r="Q28" s="730"/>
      <c r="R28" s="623">
        <v>1318</v>
      </c>
      <c r="S28" s="626"/>
      <c r="T28" s="626"/>
      <c r="U28" s="626"/>
      <c r="V28" s="626"/>
      <c r="W28" s="626"/>
      <c r="X28" s="626"/>
      <c r="Y28" s="627"/>
      <c r="Z28" s="685">
        <v>0</v>
      </c>
      <c r="AA28" s="685"/>
      <c r="AB28" s="685"/>
      <c r="AC28" s="685"/>
      <c r="AD28" s="686">
        <v>1318</v>
      </c>
      <c r="AE28" s="686"/>
      <c r="AF28" s="686"/>
      <c r="AG28" s="686"/>
      <c r="AH28" s="686"/>
      <c r="AI28" s="686"/>
      <c r="AJ28" s="686"/>
      <c r="AK28" s="686"/>
      <c r="AL28" s="628">
        <v>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2103779</v>
      </c>
      <c r="CS28" s="626"/>
      <c r="CT28" s="626"/>
      <c r="CU28" s="626"/>
      <c r="CV28" s="626"/>
      <c r="CW28" s="626"/>
      <c r="CX28" s="626"/>
      <c r="CY28" s="627"/>
      <c r="CZ28" s="628">
        <v>9.1999999999999993</v>
      </c>
      <c r="DA28" s="657"/>
      <c r="DB28" s="657"/>
      <c r="DC28" s="658"/>
      <c r="DD28" s="631">
        <v>2103779</v>
      </c>
      <c r="DE28" s="626"/>
      <c r="DF28" s="626"/>
      <c r="DG28" s="626"/>
      <c r="DH28" s="626"/>
      <c r="DI28" s="626"/>
      <c r="DJ28" s="626"/>
      <c r="DK28" s="627"/>
      <c r="DL28" s="631">
        <v>2103779</v>
      </c>
      <c r="DM28" s="626"/>
      <c r="DN28" s="626"/>
      <c r="DO28" s="626"/>
      <c r="DP28" s="626"/>
      <c r="DQ28" s="626"/>
      <c r="DR28" s="626"/>
      <c r="DS28" s="626"/>
      <c r="DT28" s="626"/>
      <c r="DU28" s="626"/>
      <c r="DV28" s="627"/>
      <c r="DW28" s="628">
        <v>15.3</v>
      </c>
      <c r="DX28" s="657"/>
      <c r="DY28" s="657"/>
      <c r="DZ28" s="657"/>
      <c r="EA28" s="657"/>
      <c r="EB28" s="657"/>
      <c r="EC28" s="659"/>
    </row>
    <row r="29" spans="2:133" ht="11.25" customHeight="1" x14ac:dyDescent="0.2">
      <c r="B29" s="620" t="s">
        <v>301</v>
      </c>
      <c r="C29" s="621"/>
      <c r="D29" s="621"/>
      <c r="E29" s="621"/>
      <c r="F29" s="621"/>
      <c r="G29" s="621"/>
      <c r="H29" s="621"/>
      <c r="I29" s="621"/>
      <c r="J29" s="621"/>
      <c r="K29" s="621"/>
      <c r="L29" s="621"/>
      <c r="M29" s="621"/>
      <c r="N29" s="621"/>
      <c r="O29" s="621"/>
      <c r="P29" s="621"/>
      <c r="Q29" s="622"/>
      <c r="R29" s="623">
        <v>1737047</v>
      </c>
      <c r="S29" s="626"/>
      <c r="T29" s="626"/>
      <c r="U29" s="626"/>
      <c r="V29" s="626"/>
      <c r="W29" s="626"/>
      <c r="X29" s="626"/>
      <c r="Y29" s="627"/>
      <c r="Z29" s="685">
        <v>7.4</v>
      </c>
      <c r="AA29" s="685"/>
      <c r="AB29" s="685"/>
      <c r="AC29" s="685"/>
      <c r="AD29" s="686" t="s">
        <v>127</v>
      </c>
      <c r="AE29" s="686"/>
      <c r="AF29" s="686"/>
      <c r="AG29" s="686"/>
      <c r="AH29" s="686"/>
      <c r="AI29" s="686"/>
      <c r="AJ29" s="686"/>
      <c r="AK29" s="686"/>
      <c r="AL29" s="628" t="s">
        <v>127</v>
      </c>
      <c r="AM29" s="629"/>
      <c r="AN29" s="629"/>
      <c r="AO29" s="687"/>
      <c r="AP29" s="697" t="s">
        <v>221</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305</v>
      </c>
      <c r="CG29" s="664"/>
      <c r="CH29" s="664"/>
      <c r="CI29" s="664"/>
      <c r="CJ29" s="664"/>
      <c r="CK29" s="664"/>
      <c r="CL29" s="664"/>
      <c r="CM29" s="664"/>
      <c r="CN29" s="664"/>
      <c r="CO29" s="664"/>
      <c r="CP29" s="664"/>
      <c r="CQ29" s="665"/>
      <c r="CR29" s="623">
        <v>2103363</v>
      </c>
      <c r="CS29" s="624"/>
      <c r="CT29" s="624"/>
      <c r="CU29" s="624"/>
      <c r="CV29" s="624"/>
      <c r="CW29" s="624"/>
      <c r="CX29" s="624"/>
      <c r="CY29" s="625"/>
      <c r="CZ29" s="628">
        <v>9.1999999999999993</v>
      </c>
      <c r="DA29" s="657"/>
      <c r="DB29" s="657"/>
      <c r="DC29" s="658"/>
      <c r="DD29" s="631">
        <v>2103363</v>
      </c>
      <c r="DE29" s="624"/>
      <c r="DF29" s="624"/>
      <c r="DG29" s="624"/>
      <c r="DH29" s="624"/>
      <c r="DI29" s="624"/>
      <c r="DJ29" s="624"/>
      <c r="DK29" s="625"/>
      <c r="DL29" s="631">
        <v>2103363</v>
      </c>
      <c r="DM29" s="624"/>
      <c r="DN29" s="624"/>
      <c r="DO29" s="624"/>
      <c r="DP29" s="624"/>
      <c r="DQ29" s="624"/>
      <c r="DR29" s="624"/>
      <c r="DS29" s="624"/>
      <c r="DT29" s="624"/>
      <c r="DU29" s="624"/>
      <c r="DV29" s="625"/>
      <c r="DW29" s="628">
        <v>15.3</v>
      </c>
      <c r="DX29" s="657"/>
      <c r="DY29" s="657"/>
      <c r="DZ29" s="657"/>
      <c r="EA29" s="657"/>
      <c r="EB29" s="657"/>
      <c r="EC29" s="659"/>
    </row>
    <row r="30" spans="2:133" ht="11.25" customHeight="1" x14ac:dyDescent="0.2">
      <c r="B30" s="620" t="s">
        <v>306</v>
      </c>
      <c r="C30" s="621"/>
      <c r="D30" s="621"/>
      <c r="E30" s="621"/>
      <c r="F30" s="621"/>
      <c r="G30" s="621"/>
      <c r="H30" s="621"/>
      <c r="I30" s="621"/>
      <c r="J30" s="621"/>
      <c r="K30" s="621"/>
      <c r="L30" s="621"/>
      <c r="M30" s="621"/>
      <c r="N30" s="621"/>
      <c r="O30" s="621"/>
      <c r="P30" s="621"/>
      <c r="Q30" s="622"/>
      <c r="R30" s="623">
        <v>11245</v>
      </c>
      <c r="S30" s="626"/>
      <c r="T30" s="626"/>
      <c r="U30" s="626"/>
      <c r="V30" s="626"/>
      <c r="W30" s="626"/>
      <c r="X30" s="626"/>
      <c r="Y30" s="627"/>
      <c r="Z30" s="685">
        <v>0</v>
      </c>
      <c r="AA30" s="685"/>
      <c r="AB30" s="685"/>
      <c r="AC30" s="685"/>
      <c r="AD30" s="686">
        <v>6485</v>
      </c>
      <c r="AE30" s="686"/>
      <c r="AF30" s="686"/>
      <c r="AG30" s="686"/>
      <c r="AH30" s="686"/>
      <c r="AI30" s="686"/>
      <c r="AJ30" s="686"/>
      <c r="AK30" s="686"/>
      <c r="AL30" s="628">
        <v>0.1</v>
      </c>
      <c r="AM30" s="629"/>
      <c r="AN30" s="629"/>
      <c r="AO30" s="687"/>
      <c r="AP30" s="713" t="s">
        <v>307</v>
      </c>
      <c r="AQ30" s="714"/>
      <c r="AR30" s="714"/>
      <c r="AS30" s="714"/>
      <c r="AT30" s="719" t="s">
        <v>308</v>
      </c>
      <c r="AU30" s="230"/>
      <c r="AV30" s="230"/>
      <c r="AW30" s="230"/>
      <c r="AX30" s="722" t="s">
        <v>187</v>
      </c>
      <c r="AY30" s="723"/>
      <c r="AZ30" s="723"/>
      <c r="BA30" s="723"/>
      <c r="BB30" s="723"/>
      <c r="BC30" s="723"/>
      <c r="BD30" s="723"/>
      <c r="BE30" s="723"/>
      <c r="BF30" s="724"/>
      <c r="BG30" s="703">
        <v>99.1</v>
      </c>
      <c r="BH30" s="704"/>
      <c r="BI30" s="704"/>
      <c r="BJ30" s="704"/>
      <c r="BK30" s="704"/>
      <c r="BL30" s="704"/>
      <c r="BM30" s="705">
        <v>95.8</v>
      </c>
      <c r="BN30" s="704"/>
      <c r="BO30" s="704"/>
      <c r="BP30" s="704"/>
      <c r="BQ30" s="706"/>
      <c r="BR30" s="703">
        <v>98.8</v>
      </c>
      <c r="BS30" s="704"/>
      <c r="BT30" s="704"/>
      <c r="BU30" s="704"/>
      <c r="BV30" s="704"/>
      <c r="BW30" s="704"/>
      <c r="BX30" s="705">
        <v>95.6</v>
      </c>
      <c r="BY30" s="704"/>
      <c r="BZ30" s="704"/>
      <c r="CA30" s="704"/>
      <c r="CB30" s="706"/>
      <c r="CD30" s="709"/>
      <c r="CE30" s="710"/>
      <c r="CF30" s="667" t="s">
        <v>309</v>
      </c>
      <c r="CG30" s="664"/>
      <c r="CH30" s="664"/>
      <c r="CI30" s="664"/>
      <c r="CJ30" s="664"/>
      <c r="CK30" s="664"/>
      <c r="CL30" s="664"/>
      <c r="CM30" s="664"/>
      <c r="CN30" s="664"/>
      <c r="CO30" s="664"/>
      <c r="CP30" s="664"/>
      <c r="CQ30" s="665"/>
      <c r="CR30" s="623">
        <v>1964069</v>
      </c>
      <c r="CS30" s="626"/>
      <c r="CT30" s="626"/>
      <c r="CU30" s="626"/>
      <c r="CV30" s="626"/>
      <c r="CW30" s="626"/>
      <c r="CX30" s="626"/>
      <c r="CY30" s="627"/>
      <c r="CZ30" s="628">
        <v>8.6</v>
      </c>
      <c r="DA30" s="657"/>
      <c r="DB30" s="657"/>
      <c r="DC30" s="658"/>
      <c r="DD30" s="631">
        <v>1964069</v>
      </c>
      <c r="DE30" s="626"/>
      <c r="DF30" s="626"/>
      <c r="DG30" s="626"/>
      <c r="DH30" s="626"/>
      <c r="DI30" s="626"/>
      <c r="DJ30" s="626"/>
      <c r="DK30" s="627"/>
      <c r="DL30" s="631">
        <v>1964069</v>
      </c>
      <c r="DM30" s="626"/>
      <c r="DN30" s="626"/>
      <c r="DO30" s="626"/>
      <c r="DP30" s="626"/>
      <c r="DQ30" s="626"/>
      <c r="DR30" s="626"/>
      <c r="DS30" s="626"/>
      <c r="DT30" s="626"/>
      <c r="DU30" s="626"/>
      <c r="DV30" s="627"/>
      <c r="DW30" s="628">
        <v>14.2</v>
      </c>
      <c r="DX30" s="657"/>
      <c r="DY30" s="657"/>
      <c r="DZ30" s="657"/>
      <c r="EA30" s="657"/>
      <c r="EB30" s="657"/>
      <c r="EC30" s="659"/>
    </row>
    <row r="31" spans="2:133" ht="11.25" customHeight="1" x14ac:dyDescent="0.2">
      <c r="B31" s="620" t="s">
        <v>310</v>
      </c>
      <c r="C31" s="621"/>
      <c r="D31" s="621"/>
      <c r="E31" s="621"/>
      <c r="F31" s="621"/>
      <c r="G31" s="621"/>
      <c r="H31" s="621"/>
      <c r="I31" s="621"/>
      <c r="J31" s="621"/>
      <c r="K31" s="621"/>
      <c r="L31" s="621"/>
      <c r="M31" s="621"/>
      <c r="N31" s="621"/>
      <c r="O31" s="621"/>
      <c r="P31" s="621"/>
      <c r="Q31" s="622"/>
      <c r="R31" s="623">
        <v>128424</v>
      </c>
      <c r="S31" s="626"/>
      <c r="T31" s="626"/>
      <c r="U31" s="626"/>
      <c r="V31" s="626"/>
      <c r="W31" s="626"/>
      <c r="X31" s="626"/>
      <c r="Y31" s="627"/>
      <c r="Z31" s="685">
        <v>0.5</v>
      </c>
      <c r="AA31" s="685"/>
      <c r="AB31" s="685"/>
      <c r="AC31" s="685"/>
      <c r="AD31" s="686" t="s">
        <v>127</v>
      </c>
      <c r="AE31" s="686"/>
      <c r="AF31" s="686"/>
      <c r="AG31" s="686"/>
      <c r="AH31" s="686"/>
      <c r="AI31" s="686"/>
      <c r="AJ31" s="686"/>
      <c r="AK31" s="686"/>
      <c r="AL31" s="628" t="s">
        <v>127</v>
      </c>
      <c r="AM31" s="629"/>
      <c r="AN31" s="629"/>
      <c r="AO31" s="687"/>
      <c r="AP31" s="715"/>
      <c r="AQ31" s="716"/>
      <c r="AR31" s="716"/>
      <c r="AS31" s="716"/>
      <c r="AT31" s="720"/>
      <c r="AU31" s="229" t="s">
        <v>311</v>
      </c>
      <c r="AV31" s="229"/>
      <c r="AW31" s="229"/>
      <c r="AX31" s="620" t="s">
        <v>312</v>
      </c>
      <c r="AY31" s="621"/>
      <c r="AZ31" s="621"/>
      <c r="BA31" s="621"/>
      <c r="BB31" s="621"/>
      <c r="BC31" s="621"/>
      <c r="BD31" s="621"/>
      <c r="BE31" s="621"/>
      <c r="BF31" s="622"/>
      <c r="BG31" s="701">
        <v>98.8</v>
      </c>
      <c r="BH31" s="624"/>
      <c r="BI31" s="624"/>
      <c r="BJ31" s="624"/>
      <c r="BK31" s="624"/>
      <c r="BL31" s="624"/>
      <c r="BM31" s="629">
        <v>94.9</v>
      </c>
      <c r="BN31" s="702"/>
      <c r="BO31" s="702"/>
      <c r="BP31" s="702"/>
      <c r="BQ31" s="663"/>
      <c r="BR31" s="701">
        <v>98.5</v>
      </c>
      <c r="BS31" s="624"/>
      <c r="BT31" s="624"/>
      <c r="BU31" s="624"/>
      <c r="BV31" s="624"/>
      <c r="BW31" s="624"/>
      <c r="BX31" s="629">
        <v>94.7</v>
      </c>
      <c r="BY31" s="702"/>
      <c r="BZ31" s="702"/>
      <c r="CA31" s="702"/>
      <c r="CB31" s="663"/>
      <c r="CD31" s="709"/>
      <c r="CE31" s="710"/>
      <c r="CF31" s="667" t="s">
        <v>313</v>
      </c>
      <c r="CG31" s="664"/>
      <c r="CH31" s="664"/>
      <c r="CI31" s="664"/>
      <c r="CJ31" s="664"/>
      <c r="CK31" s="664"/>
      <c r="CL31" s="664"/>
      <c r="CM31" s="664"/>
      <c r="CN31" s="664"/>
      <c r="CO31" s="664"/>
      <c r="CP31" s="664"/>
      <c r="CQ31" s="665"/>
      <c r="CR31" s="623">
        <v>139294</v>
      </c>
      <c r="CS31" s="624"/>
      <c r="CT31" s="624"/>
      <c r="CU31" s="624"/>
      <c r="CV31" s="624"/>
      <c r="CW31" s="624"/>
      <c r="CX31" s="624"/>
      <c r="CY31" s="625"/>
      <c r="CZ31" s="628">
        <v>0.6</v>
      </c>
      <c r="DA31" s="657"/>
      <c r="DB31" s="657"/>
      <c r="DC31" s="658"/>
      <c r="DD31" s="631">
        <v>139294</v>
      </c>
      <c r="DE31" s="624"/>
      <c r="DF31" s="624"/>
      <c r="DG31" s="624"/>
      <c r="DH31" s="624"/>
      <c r="DI31" s="624"/>
      <c r="DJ31" s="624"/>
      <c r="DK31" s="625"/>
      <c r="DL31" s="631">
        <v>139294</v>
      </c>
      <c r="DM31" s="624"/>
      <c r="DN31" s="624"/>
      <c r="DO31" s="624"/>
      <c r="DP31" s="624"/>
      <c r="DQ31" s="624"/>
      <c r="DR31" s="624"/>
      <c r="DS31" s="624"/>
      <c r="DT31" s="624"/>
      <c r="DU31" s="624"/>
      <c r="DV31" s="625"/>
      <c r="DW31" s="628">
        <v>1</v>
      </c>
      <c r="DX31" s="657"/>
      <c r="DY31" s="657"/>
      <c r="DZ31" s="657"/>
      <c r="EA31" s="657"/>
      <c r="EB31" s="657"/>
      <c r="EC31" s="659"/>
    </row>
    <row r="32" spans="2:133" ht="11.25" customHeight="1" x14ac:dyDescent="0.2">
      <c r="B32" s="620" t="s">
        <v>314</v>
      </c>
      <c r="C32" s="621"/>
      <c r="D32" s="621"/>
      <c r="E32" s="621"/>
      <c r="F32" s="621"/>
      <c r="G32" s="621"/>
      <c r="H32" s="621"/>
      <c r="I32" s="621"/>
      <c r="J32" s="621"/>
      <c r="K32" s="621"/>
      <c r="L32" s="621"/>
      <c r="M32" s="621"/>
      <c r="N32" s="621"/>
      <c r="O32" s="621"/>
      <c r="P32" s="621"/>
      <c r="Q32" s="622"/>
      <c r="R32" s="623">
        <v>675105</v>
      </c>
      <c r="S32" s="626"/>
      <c r="T32" s="626"/>
      <c r="U32" s="626"/>
      <c r="V32" s="626"/>
      <c r="W32" s="626"/>
      <c r="X32" s="626"/>
      <c r="Y32" s="627"/>
      <c r="Z32" s="685">
        <v>2.9</v>
      </c>
      <c r="AA32" s="685"/>
      <c r="AB32" s="685"/>
      <c r="AC32" s="685"/>
      <c r="AD32" s="686" t="s">
        <v>127</v>
      </c>
      <c r="AE32" s="686"/>
      <c r="AF32" s="686"/>
      <c r="AG32" s="686"/>
      <c r="AH32" s="686"/>
      <c r="AI32" s="686"/>
      <c r="AJ32" s="686"/>
      <c r="AK32" s="686"/>
      <c r="AL32" s="628" t="s">
        <v>127</v>
      </c>
      <c r="AM32" s="629"/>
      <c r="AN32" s="629"/>
      <c r="AO32" s="687"/>
      <c r="AP32" s="717"/>
      <c r="AQ32" s="718"/>
      <c r="AR32" s="718"/>
      <c r="AS32" s="718"/>
      <c r="AT32" s="721"/>
      <c r="AU32" s="231"/>
      <c r="AV32" s="231"/>
      <c r="AW32" s="231"/>
      <c r="AX32" s="635" t="s">
        <v>315</v>
      </c>
      <c r="AY32" s="636"/>
      <c r="AZ32" s="636"/>
      <c r="BA32" s="636"/>
      <c r="BB32" s="636"/>
      <c r="BC32" s="636"/>
      <c r="BD32" s="636"/>
      <c r="BE32" s="636"/>
      <c r="BF32" s="637"/>
      <c r="BG32" s="700">
        <v>99.2</v>
      </c>
      <c r="BH32" s="639"/>
      <c r="BI32" s="639"/>
      <c r="BJ32" s="639"/>
      <c r="BK32" s="639"/>
      <c r="BL32" s="639"/>
      <c r="BM32" s="683">
        <v>96.3</v>
      </c>
      <c r="BN32" s="639"/>
      <c r="BO32" s="639"/>
      <c r="BP32" s="639"/>
      <c r="BQ32" s="676"/>
      <c r="BR32" s="700">
        <v>99</v>
      </c>
      <c r="BS32" s="639"/>
      <c r="BT32" s="639"/>
      <c r="BU32" s="639"/>
      <c r="BV32" s="639"/>
      <c r="BW32" s="639"/>
      <c r="BX32" s="683">
        <v>96</v>
      </c>
      <c r="BY32" s="639"/>
      <c r="BZ32" s="639"/>
      <c r="CA32" s="639"/>
      <c r="CB32" s="676"/>
      <c r="CD32" s="711"/>
      <c r="CE32" s="712"/>
      <c r="CF32" s="667" t="s">
        <v>316</v>
      </c>
      <c r="CG32" s="664"/>
      <c r="CH32" s="664"/>
      <c r="CI32" s="664"/>
      <c r="CJ32" s="664"/>
      <c r="CK32" s="664"/>
      <c r="CL32" s="664"/>
      <c r="CM32" s="664"/>
      <c r="CN32" s="664"/>
      <c r="CO32" s="664"/>
      <c r="CP32" s="664"/>
      <c r="CQ32" s="665"/>
      <c r="CR32" s="623">
        <v>416</v>
      </c>
      <c r="CS32" s="626"/>
      <c r="CT32" s="626"/>
      <c r="CU32" s="626"/>
      <c r="CV32" s="626"/>
      <c r="CW32" s="626"/>
      <c r="CX32" s="626"/>
      <c r="CY32" s="627"/>
      <c r="CZ32" s="628">
        <v>0</v>
      </c>
      <c r="DA32" s="657"/>
      <c r="DB32" s="657"/>
      <c r="DC32" s="658"/>
      <c r="DD32" s="631">
        <v>416</v>
      </c>
      <c r="DE32" s="626"/>
      <c r="DF32" s="626"/>
      <c r="DG32" s="626"/>
      <c r="DH32" s="626"/>
      <c r="DI32" s="626"/>
      <c r="DJ32" s="626"/>
      <c r="DK32" s="627"/>
      <c r="DL32" s="631">
        <v>416</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2">
      <c r="B33" s="620" t="s">
        <v>317</v>
      </c>
      <c r="C33" s="621"/>
      <c r="D33" s="621"/>
      <c r="E33" s="621"/>
      <c r="F33" s="621"/>
      <c r="G33" s="621"/>
      <c r="H33" s="621"/>
      <c r="I33" s="621"/>
      <c r="J33" s="621"/>
      <c r="K33" s="621"/>
      <c r="L33" s="621"/>
      <c r="M33" s="621"/>
      <c r="N33" s="621"/>
      <c r="O33" s="621"/>
      <c r="P33" s="621"/>
      <c r="Q33" s="622"/>
      <c r="R33" s="623">
        <v>268051</v>
      </c>
      <c r="S33" s="626"/>
      <c r="T33" s="626"/>
      <c r="U33" s="626"/>
      <c r="V33" s="626"/>
      <c r="W33" s="626"/>
      <c r="X33" s="626"/>
      <c r="Y33" s="627"/>
      <c r="Z33" s="685">
        <v>1.1000000000000001</v>
      </c>
      <c r="AA33" s="685"/>
      <c r="AB33" s="685"/>
      <c r="AC33" s="685"/>
      <c r="AD33" s="686" t="s">
        <v>127</v>
      </c>
      <c r="AE33" s="686"/>
      <c r="AF33" s="686"/>
      <c r="AG33" s="686"/>
      <c r="AH33" s="686"/>
      <c r="AI33" s="686"/>
      <c r="AJ33" s="686"/>
      <c r="AK33" s="686"/>
      <c r="AL33" s="628" t="s">
        <v>127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3">
        <v>7642183</v>
      </c>
      <c r="CS33" s="624"/>
      <c r="CT33" s="624"/>
      <c r="CU33" s="624"/>
      <c r="CV33" s="624"/>
      <c r="CW33" s="624"/>
      <c r="CX33" s="624"/>
      <c r="CY33" s="625"/>
      <c r="CZ33" s="628">
        <v>33.4</v>
      </c>
      <c r="DA33" s="657"/>
      <c r="DB33" s="657"/>
      <c r="DC33" s="658"/>
      <c r="DD33" s="631">
        <v>5970850</v>
      </c>
      <c r="DE33" s="624"/>
      <c r="DF33" s="624"/>
      <c r="DG33" s="624"/>
      <c r="DH33" s="624"/>
      <c r="DI33" s="624"/>
      <c r="DJ33" s="624"/>
      <c r="DK33" s="625"/>
      <c r="DL33" s="631">
        <v>4448993</v>
      </c>
      <c r="DM33" s="624"/>
      <c r="DN33" s="624"/>
      <c r="DO33" s="624"/>
      <c r="DP33" s="624"/>
      <c r="DQ33" s="624"/>
      <c r="DR33" s="624"/>
      <c r="DS33" s="624"/>
      <c r="DT33" s="624"/>
      <c r="DU33" s="624"/>
      <c r="DV33" s="625"/>
      <c r="DW33" s="628">
        <v>32.299999999999997</v>
      </c>
      <c r="DX33" s="657"/>
      <c r="DY33" s="657"/>
      <c r="DZ33" s="657"/>
      <c r="EA33" s="657"/>
      <c r="EB33" s="657"/>
      <c r="EC33" s="659"/>
    </row>
    <row r="34" spans="2:133" ht="11.25" customHeight="1" x14ac:dyDescent="0.2">
      <c r="B34" s="620" t="s">
        <v>319</v>
      </c>
      <c r="C34" s="621"/>
      <c r="D34" s="621"/>
      <c r="E34" s="621"/>
      <c r="F34" s="621"/>
      <c r="G34" s="621"/>
      <c r="H34" s="621"/>
      <c r="I34" s="621"/>
      <c r="J34" s="621"/>
      <c r="K34" s="621"/>
      <c r="L34" s="621"/>
      <c r="M34" s="621"/>
      <c r="N34" s="621"/>
      <c r="O34" s="621"/>
      <c r="P34" s="621"/>
      <c r="Q34" s="622"/>
      <c r="R34" s="623">
        <v>292529</v>
      </c>
      <c r="S34" s="626"/>
      <c r="T34" s="626"/>
      <c r="U34" s="626"/>
      <c r="V34" s="626"/>
      <c r="W34" s="626"/>
      <c r="X34" s="626"/>
      <c r="Y34" s="627"/>
      <c r="Z34" s="685">
        <v>1.3</v>
      </c>
      <c r="AA34" s="685"/>
      <c r="AB34" s="685"/>
      <c r="AC34" s="685"/>
      <c r="AD34" s="686">
        <v>1012</v>
      </c>
      <c r="AE34" s="686"/>
      <c r="AF34" s="686"/>
      <c r="AG34" s="686"/>
      <c r="AH34" s="686"/>
      <c r="AI34" s="686"/>
      <c r="AJ34" s="686"/>
      <c r="AK34" s="686"/>
      <c r="AL34" s="628">
        <v>0</v>
      </c>
      <c r="AM34" s="629"/>
      <c r="AN34" s="629"/>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3">
        <v>2511069</v>
      </c>
      <c r="CS34" s="626"/>
      <c r="CT34" s="626"/>
      <c r="CU34" s="626"/>
      <c r="CV34" s="626"/>
      <c r="CW34" s="626"/>
      <c r="CX34" s="626"/>
      <c r="CY34" s="627"/>
      <c r="CZ34" s="628">
        <v>11</v>
      </c>
      <c r="DA34" s="657"/>
      <c r="DB34" s="657"/>
      <c r="DC34" s="658"/>
      <c r="DD34" s="631">
        <v>1838066</v>
      </c>
      <c r="DE34" s="626"/>
      <c r="DF34" s="626"/>
      <c r="DG34" s="626"/>
      <c r="DH34" s="626"/>
      <c r="DI34" s="626"/>
      <c r="DJ34" s="626"/>
      <c r="DK34" s="627"/>
      <c r="DL34" s="631">
        <v>1066132</v>
      </c>
      <c r="DM34" s="626"/>
      <c r="DN34" s="626"/>
      <c r="DO34" s="626"/>
      <c r="DP34" s="626"/>
      <c r="DQ34" s="626"/>
      <c r="DR34" s="626"/>
      <c r="DS34" s="626"/>
      <c r="DT34" s="626"/>
      <c r="DU34" s="626"/>
      <c r="DV34" s="627"/>
      <c r="DW34" s="628">
        <v>7.7</v>
      </c>
      <c r="DX34" s="657"/>
      <c r="DY34" s="657"/>
      <c r="DZ34" s="657"/>
      <c r="EA34" s="657"/>
      <c r="EB34" s="657"/>
      <c r="EC34" s="659"/>
    </row>
    <row r="35" spans="2:133" ht="11.25" customHeight="1" x14ac:dyDescent="0.2">
      <c r="B35" s="620" t="s">
        <v>323</v>
      </c>
      <c r="C35" s="621"/>
      <c r="D35" s="621"/>
      <c r="E35" s="621"/>
      <c r="F35" s="621"/>
      <c r="G35" s="621"/>
      <c r="H35" s="621"/>
      <c r="I35" s="621"/>
      <c r="J35" s="621"/>
      <c r="K35" s="621"/>
      <c r="L35" s="621"/>
      <c r="M35" s="621"/>
      <c r="N35" s="621"/>
      <c r="O35" s="621"/>
      <c r="P35" s="621"/>
      <c r="Q35" s="622"/>
      <c r="R35" s="623">
        <v>2512800</v>
      </c>
      <c r="S35" s="626"/>
      <c r="T35" s="626"/>
      <c r="U35" s="626"/>
      <c r="V35" s="626"/>
      <c r="W35" s="626"/>
      <c r="X35" s="626"/>
      <c r="Y35" s="627"/>
      <c r="Z35" s="685">
        <v>10.7</v>
      </c>
      <c r="AA35" s="685"/>
      <c r="AB35" s="685"/>
      <c r="AC35" s="685"/>
      <c r="AD35" s="686" t="s">
        <v>127</v>
      </c>
      <c r="AE35" s="686"/>
      <c r="AF35" s="686"/>
      <c r="AG35" s="686"/>
      <c r="AH35" s="686"/>
      <c r="AI35" s="686"/>
      <c r="AJ35" s="686"/>
      <c r="AK35" s="686"/>
      <c r="AL35" s="628" t="s">
        <v>127</v>
      </c>
      <c r="AM35" s="629"/>
      <c r="AN35" s="629"/>
      <c r="AO35" s="687"/>
      <c r="AP35" s="234"/>
      <c r="AQ35" s="691" t="s">
        <v>324</v>
      </c>
      <c r="AR35" s="692"/>
      <c r="AS35" s="692"/>
      <c r="AT35" s="692"/>
      <c r="AU35" s="692"/>
      <c r="AV35" s="692"/>
      <c r="AW35" s="692"/>
      <c r="AX35" s="692"/>
      <c r="AY35" s="693"/>
      <c r="AZ35" s="688">
        <v>3322372</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22686</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3">
        <v>184578</v>
      </c>
      <c r="CS35" s="624"/>
      <c r="CT35" s="624"/>
      <c r="CU35" s="624"/>
      <c r="CV35" s="624"/>
      <c r="CW35" s="624"/>
      <c r="CX35" s="624"/>
      <c r="CY35" s="625"/>
      <c r="CZ35" s="628">
        <v>0.8</v>
      </c>
      <c r="DA35" s="657"/>
      <c r="DB35" s="657"/>
      <c r="DC35" s="658"/>
      <c r="DD35" s="631">
        <v>141034</v>
      </c>
      <c r="DE35" s="624"/>
      <c r="DF35" s="624"/>
      <c r="DG35" s="624"/>
      <c r="DH35" s="624"/>
      <c r="DI35" s="624"/>
      <c r="DJ35" s="624"/>
      <c r="DK35" s="625"/>
      <c r="DL35" s="631">
        <v>141034</v>
      </c>
      <c r="DM35" s="624"/>
      <c r="DN35" s="624"/>
      <c r="DO35" s="624"/>
      <c r="DP35" s="624"/>
      <c r="DQ35" s="624"/>
      <c r="DR35" s="624"/>
      <c r="DS35" s="624"/>
      <c r="DT35" s="624"/>
      <c r="DU35" s="624"/>
      <c r="DV35" s="625"/>
      <c r="DW35" s="628">
        <v>1</v>
      </c>
      <c r="DX35" s="657"/>
      <c r="DY35" s="657"/>
      <c r="DZ35" s="657"/>
      <c r="EA35" s="657"/>
      <c r="EB35" s="657"/>
      <c r="EC35" s="659"/>
    </row>
    <row r="36" spans="2:133" ht="11.25" customHeight="1" x14ac:dyDescent="0.2">
      <c r="B36" s="620" t="s">
        <v>327</v>
      </c>
      <c r="C36" s="621"/>
      <c r="D36" s="621"/>
      <c r="E36" s="621"/>
      <c r="F36" s="621"/>
      <c r="G36" s="621"/>
      <c r="H36" s="621"/>
      <c r="I36" s="621"/>
      <c r="J36" s="621"/>
      <c r="K36" s="621"/>
      <c r="L36" s="621"/>
      <c r="M36" s="621"/>
      <c r="N36" s="621"/>
      <c r="O36" s="621"/>
      <c r="P36" s="621"/>
      <c r="Q36" s="622"/>
      <c r="R36" s="623" t="s">
        <v>127</v>
      </c>
      <c r="S36" s="626"/>
      <c r="T36" s="626"/>
      <c r="U36" s="626"/>
      <c r="V36" s="626"/>
      <c r="W36" s="626"/>
      <c r="X36" s="626"/>
      <c r="Y36" s="627"/>
      <c r="Z36" s="685" t="s">
        <v>127</v>
      </c>
      <c r="AA36" s="685"/>
      <c r="AB36" s="685"/>
      <c r="AC36" s="685"/>
      <c r="AD36" s="686" t="s">
        <v>127</v>
      </c>
      <c r="AE36" s="686"/>
      <c r="AF36" s="686"/>
      <c r="AG36" s="686"/>
      <c r="AH36" s="686"/>
      <c r="AI36" s="686"/>
      <c r="AJ36" s="686"/>
      <c r="AK36" s="686"/>
      <c r="AL36" s="628" t="s">
        <v>127</v>
      </c>
      <c r="AM36" s="629"/>
      <c r="AN36" s="629"/>
      <c r="AO36" s="687"/>
      <c r="AQ36" s="660" t="s">
        <v>328</v>
      </c>
      <c r="AR36" s="661"/>
      <c r="AS36" s="661"/>
      <c r="AT36" s="661"/>
      <c r="AU36" s="661"/>
      <c r="AV36" s="661"/>
      <c r="AW36" s="661"/>
      <c r="AX36" s="661"/>
      <c r="AY36" s="662"/>
      <c r="AZ36" s="623">
        <v>448975</v>
      </c>
      <c r="BA36" s="626"/>
      <c r="BB36" s="626"/>
      <c r="BC36" s="626"/>
      <c r="BD36" s="624"/>
      <c r="BE36" s="624"/>
      <c r="BF36" s="663"/>
      <c r="BG36" s="667" t="s">
        <v>329</v>
      </c>
      <c r="BH36" s="664"/>
      <c r="BI36" s="664"/>
      <c r="BJ36" s="664"/>
      <c r="BK36" s="664"/>
      <c r="BL36" s="664"/>
      <c r="BM36" s="664"/>
      <c r="BN36" s="664"/>
      <c r="BO36" s="664"/>
      <c r="BP36" s="664"/>
      <c r="BQ36" s="664"/>
      <c r="BR36" s="664"/>
      <c r="BS36" s="664"/>
      <c r="BT36" s="664"/>
      <c r="BU36" s="665"/>
      <c r="BV36" s="623">
        <v>-66487</v>
      </c>
      <c r="BW36" s="626"/>
      <c r="BX36" s="626"/>
      <c r="BY36" s="626"/>
      <c r="BZ36" s="626"/>
      <c r="CA36" s="626"/>
      <c r="CB36" s="666"/>
      <c r="CD36" s="667" t="s">
        <v>330</v>
      </c>
      <c r="CE36" s="664"/>
      <c r="CF36" s="664"/>
      <c r="CG36" s="664"/>
      <c r="CH36" s="664"/>
      <c r="CI36" s="664"/>
      <c r="CJ36" s="664"/>
      <c r="CK36" s="664"/>
      <c r="CL36" s="664"/>
      <c r="CM36" s="664"/>
      <c r="CN36" s="664"/>
      <c r="CO36" s="664"/>
      <c r="CP36" s="664"/>
      <c r="CQ36" s="665"/>
      <c r="CR36" s="623">
        <v>1715066</v>
      </c>
      <c r="CS36" s="626"/>
      <c r="CT36" s="626"/>
      <c r="CU36" s="626"/>
      <c r="CV36" s="626"/>
      <c r="CW36" s="626"/>
      <c r="CX36" s="626"/>
      <c r="CY36" s="627"/>
      <c r="CZ36" s="628">
        <v>7.5</v>
      </c>
      <c r="DA36" s="657"/>
      <c r="DB36" s="657"/>
      <c r="DC36" s="658"/>
      <c r="DD36" s="631">
        <v>1420945</v>
      </c>
      <c r="DE36" s="626"/>
      <c r="DF36" s="626"/>
      <c r="DG36" s="626"/>
      <c r="DH36" s="626"/>
      <c r="DI36" s="626"/>
      <c r="DJ36" s="626"/>
      <c r="DK36" s="627"/>
      <c r="DL36" s="631">
        <v>963665</v>
      </c>
      <c r="DM36" s="626"/>
      <c r="DN36" s="626"/>
      <c r="DO36" s="626"/>
      <c r="DP36" s="626"/>
      <c r="DQ36" s="626"/>
      <c r="DR36" s="626"/>
      <c r="DS36" s="626"/>
      <c r="DT36" s="626"/>
      <c r="DU36" s="626"/>
      <c r="DV36" s="627"/>
      <c r="DW36" s="628">
        <v>7</v>
      </c>
      <c r="DX36" s="657"/>
      <c r="DY36" s="657"/>
      <c r="DZ36" s="657"/>
      <c r="EA36" s="657"/>
      <c r="EB36" s="657"/>
      <c r="EC36" s="659"/>
    </row>
    <row r="37" spans="2:133" ht="11.25" customHeight="1" x14ac:dyDescent="0.2">
      <c r="B37" s="620" t="s">
        <v>331</v>
      </c>
      <c r="C37" s="621"/>
      <c r="D37" s="621"/>
      <c r="E37" s="621"/>
      <c r="F37" s="621"/>
      <c r="G37" s="621"/>
      <c r="H37" s="621"/>
      <c r="I37" s="621"/>
      <c r="J37" s="621"/>
      <c r="K37" s="621"/>
      <c r="L37" s="621"/>
      <c r="M37" s="621"/>
      <c r="N37" s="621"/>
      <c r="O37" s="621"/>
      <c r="P37" s="621"/>
      <c r="Q37" s="622"/>
      <c r="R37" s="623">
        <v>1057200</v>
      </c>
      <c r="S37" s="626"/>
      <c r="T37" s="626"/>
      <c r="U37" s="626"/>
      <c r="V37" s="626"/>
      <c r="W37" s="626"/>
      <c r="X37" s="626"/>
      <c r="Y37" s="627"/>
      <c r="Z37" s="685">
        <v>4.5</v>
      </c>
      <c r="AA37" s="685"/>
      <c r="AB37" s="685"/>
      <c r="AC37" s="685"/>
      <c r="AD37" s="686" t="s">
        <v>127</v>
      </c>
      <c r="AE37" s="686"/>
      <c r="AF37" s="686"/>
      <c r="AG37" s="686"/>
      <c r="AH37" s="686"/>
      <c r="AI37" s="686"/>
      <c r="AJ37" s="686"/>
      <c r="AK37" s="686"/>
      <c r="AL37" s="628" t="s">
        <v>127</v>
      </c>
      <c r="AM37" s="629"/>
      <c r="AN37" s="629"/>
      <c r="AO37" s="687"/>
      <c r="AQ37" s="660" t="s">
        <v>332</v>
      </c>
      <c r="AR37" s="661"/>
      <c r="AS37" s="661"/>
      <c r="AT37" s="661"/>
      <c r="AU37" s="661"/>
      <c r="AV37" s="661"/>
      <c r="AW37" s="661"/>
      <c r="AX37" s="661"/>
      <c r="AY37" s="662"/>
      <c r="AZ37" s="623">
        <v>439748</v>
      </c>
      <c r="BA37" s="626"/>
      <c r="BB37" s="626"/>
      <c r="BC37" s="626"/>
      <c r="BD37" s="624"/>
      <c r="BE37" s="624"/>
      <c r="BF37" s="663"/>
      <c r="BG37" s="667" t="s">
        <v>333</v>
      </c>
      <c r="BH37" s="664"/>
      <c r="BI37" s="664"/>
      <c r="BJ37" s="664"/>
      <c r="BK37" s="664"/>
      <c r="BL37" s="664"/>
      <c r="BM37" s="664"/>
      <c r="BN37" s="664"/>
      <c r="BO37" s="664"/>
      <c r="BP37" s="664"/>
      <c r="BQ37" s="664"/>
      <c r="BR37" s="664"/>
      <c r="BS37" s="664"/>
      <c r="BT37" s="664"/>
      <c r="BU37" s="665"/>
      <c r="BV37" s="623">
        <v>7206</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3">
        <v>264110</v>
      </c>
      <c r="CS37" s="624"/>
      <c r="CT37" s="624"/>
      <c r="CU37" s="624"/>
      <c r="CV37" s="624"/>
      <c r="CW37" s="624"/>
      <c r="CX37" s="624"/>
      <c r="CY37" s="625"/>
      <c r="CZ37" s="628">
        <v>1.2</v>
      </c>
      <c r="DA37" s="657"/>
      <c r="DB37" s="657"/>
      <c r="DC37" s="658"/>
      <c r="DD37" s="631">
        <v>147526</v>
      </c>
      <c r="DE37" s="624"/>
      <c r="DF37" s="624"/>
      <c r="DG37" s="624"/>
      <c r="DH37" s="624"/>
      <c r="DI37" s="624"/>
      <c r="DJ37" s="624"/>
      <c r="DK37" s="625"/>
      <c r="DL37" s="631">
        <v>147526</v>
      </c>
      <c r="DM37" s="624"/>
      <c r="DN37" s="624"/>
      <c r="DO37" s="624"/>
      <c r="DP37" s="624"/>
      <c r="DQ37" s="624"/>
      <c r="DR37" s="624"/>
      <c r="DS37" s="624"/>
      <c r="DT37" s="624"/>
      <c r="DU37" s="624"/>
      <c r="DV37" s="625"/>
      <c r="DW37" s="628">
        <v>1.1000000000000001</v>
      </c>
      <c r="DX37" s="657"/>
      <c r="DY37" s="657"/>
      <c r="DZ37" s="657"/>
      <c r="EA37" s="657"/>
      <c r="EB37" s="657"/>
      <c r="EC37" s="659"/>
    </row>
    <row r="38" spans="2:133" ht="11.25" customHeight="1" x14ac:dyDescent="0.2">
      <c r="B38" s="635" t="s">
        <v>335</v>
      </c>
      <c r="C38" s="636"/>
      <c r="D38" s="636"/>
      <c r="E38" s="636"/>
      <c r="F38" s="636"/>
      <c r="G38" s="636"/>
      <c r="H38" s="636"/>
      <c r="I38" s="636"/>
      <c r="J38" s="636"/>
      <c r="K38" s="636"/>
      <c r="L38" s="636"/>
      <c r="M38" s="636"/>
      <c r="N38" s="636"/>
      <c r="O38" s="636"/>
      <c r="P38" s="636"/>
      <c r="Q38" s="637"/>
      <c r="R38" s="638">
        <v>23400436</v>
      </c>
      <c r="S38" s="675"/>
      <c r="T38" s="675"/>
      <c r="U38" s="675"/>
      <c r="V38" s="675"/>
      <c r="W38" s="675"/>
      <c r="X38" s="675"/>
      <c r="Y38" s="680"/>
      <c r="Z38" s="681">
        <v>100</v>
      </c>
      <c r="AA38" s="681"/>
      <c r="AB38" s="681"/>
      <c r="AC38" s="681"/>
      <c r="AD38" s="682">
        <v>12732089</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3">
        <v>68362</v>
      </c>
      <c r="BA38" s="626"/>
      <c r="BB38" s="626"/>
      <c r="BC38" s="626"/>
      <c r="BD38" s="624"/>
      <c r="BE38" s="624"/>
      <c r="BF38" s="663"/>
      <c r="BG38" s="667" t="s">
        <v>337</v>
      </c>
      <c r="BH38" s="664"/>
      <c r="BI38" s="664"/>
      <c r="BJ38" s="664"/>
      <c r="BK38" s="664"/>
      <c r="BL38" s="664"/>
      <c r="BM38" s="664"/>
      <c r="BN38" s="664"/>
      <c r="BO38" s="664"/>
      <c r="BP38" s="664"/>
      <c r="BQ38" s="664"/>
      <c r="BR38" s="664"/>
      <c r="BS38" s="664"/>
      <c r="BT38" s="664"/>
      <c r="BU38" s="665"/>
      <c r="BV38" s="623">
        <v>11036</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3">
        <v>2876656</v>
      </c>
      <c r="CS38" s="626"/>
      <c r="CT38" s="626"/>
      <c r="CU38" s="626"/>
      <c r="CV38" s="626"/>
      <c r="CW38" s="626"/>
      <c r="CX38" s="626"/>
      <c r="CY38" s="627"/>
      <c r="CZ38" s="628">
        <v>12.6</v>
      </c>
      <c r="DA38" s="657"/>
      <c r="DB38" s="657"/>
      <c r="DC38" s="658"/>
      <c r="DD38" s="631">
        <v>2482805</v>
      </c>
      <c r="DE38" s="626"/>
      <c r="DF38" s="626"/>
      <c r="DG38" s="626"/>
      <c r="DH38" s="626"/>
      <c r="DI38" s="626"/>
      <c r="DJ38" s="626"/>
      <c r="DK38" s="627"/>
      <c r="DL38" s="631">
        <v>2278162</v>
      </c>
      <c r="DM38" s="626"/>
      <c r="DN38" s="626"/>
      <c r="DO38" s="626"/>
      <c r="DP38" s="626"/>
      <c r="DQ38" s="626"/>
      <c r="DR38" s="626"/>
      <c r="DS38" s="626"/>
      <c r="DT38" s="626"/>
      <c r="DU38" s="626"/>
      <c r="DV38" s="627"/>
      <c r="DW38" s="628">
        <v>16.5</v>
      </c>
      <c r="DX38" s="657"/>
      <c r="DY38" s="657"/>
      <c r="DZ38" s="657"/>
      <c r="EA38" s="657"/>
      <c r="EB38" s="657"/>
      <c r="EC38" s="659"/>
    </row>
    <row r="39" spans="2:133" ht="11.25" customHeight="1" x14ac:dyDescent="0.2">
      <c r="AQ39" s="660" t="s">
        <v>339</v>
      </c>
      <c r="AR39" s="661"/>
      <c r="AS39" s="661"/>
      <c r="AT39" s="661"/>
      <c r="AU39" s="661"/>
      <c r="AV39" s="661"/>
      <c r="AW39" s="661"/>
      <c r="AX39" s="661"/>
      <c r="AY39" s="662"/>
      <c r="AZ39" s="623">
        <v>5968</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92</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214814</v>
      </c>
      <c r="CS39" s="624"/>
      <c r="CT39" s="624"/>
      <c r="CU39" s="624"/>
      <c r="CV39" s="624"/>
      <c r="CW39" s="624"/>
      <c r="CX39" s="624"/>
      <c r="CY39" s="625"/>
      <c r="CZ39" s="628">
        <v>0.9</v>
      </c>
      <c r="DA39" s="657"/>
      <c r="DB39" s="657"/>
      <c r="DC39" s="658"/>
      <c r="DD39" s="631">
        <v>88000</v>
      </c>
      <c r="DE39" s="624"/>
      <c r="DF39" s="624"/>
      <c r="DG39" s="624"/>
      <c r="DH39" s="624"/>
      <c r="DI39" s="624"/>
      <c r="DJ39" s="624"/>
      <c r="DK39" s="625"/>
      <c r="DL39" s="631" t="s">
        <v>343</v>
      </c>
      <c r="DM39" s="624"/>
      <c r="DN39" s="624"/>
      <c r="DO39" s="624"/>
      <c r="DP39" s="624"/>
      <c r="DQ39" s="624"/>
      <c r="DR39" s="624"/>
      <c r="DS39" s="624"/>
      <c r="DT39" s="624"/>
      <c r="DU39" s="624"/>
      <c r="DV39" s="625"/>
      <c r="DW39" s="628" t="s">
        <v>343</v>
      </c>
      <c r="DX39" s="657"/>
      <c r="DY39" s="657"/>
      <c r="DZ39" s="657"/>
      <c r="EA39" s="657"/>
      <c r="EB39" s="657"/>
      <c r="EC39" s="659"/>
    </row>
    <row r="40" spans="2:133" ht="11.25" customHeight="1" x14ac:dyDescent="0.2">
      <c r="AQ40" s="660" t="s">
        <v>344</v>
      </c>
      <c r="AR40" s="661"/>
      <c r="AS40" s="661"/>
      <c r="AT40" s="661"/>
      <c r="AU40" s="661"/>
      <c r="AV40" s="661"/>
      <c r="AW40" s="661"/>
      <c r="AX40" s="661"/>
      <c r="AY40" s="662"/>
      <c r="AZ40" s="623">
        <v>541329</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343</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140000</v>
      </c>
      <c r="CS40" s="626"/>
      <c r="CT40" s="626"/>
      <c r="CU40" s="626"/>
      <c r="CV40" s="626"/>
      <c r="CW40" s="626"/>
      <c r="CX40" s="626"/>
      <c r="CY40" s="627"/>
      <c r="CZ40" s="628">
        <v>0.6</v>
      </c>
      <c r="DA40" s="657"/>
      <c r="DB40" s="657"/>
      <c r="DC40" s="658"/>
      <c r="DD40" s="631" t="s">
        <v>127</v>
      </c>
      <c r="DE40" s="626"/>
      <c r="DF40" s="626"/>
      <c r="DG40" s="626"/>
      <c r="DH40" s="626"/>
      <c r="DI40" s="626"/>
      <c r="DJ40" s="626"/>
      <c r="DK40" s="627"/>
      <c r="DL40" s="631" t="s">
        <v>343</v>
      </c>
      <c r="DM40" s="626"/>
      <c r="DN40" s="626"/>
      <c r="DO40" s="626"/>
      <c r="DP40" s="626"/>
      <c r="DQ40" s="626"/>
      <c r="DR40" s="626"/>
      <c r="DS40" s="626"/>
      <c r="DT40" s="626"/>
      <c r="DU40" s="626"/>
      <c r="DV40" s="627"/>
      <c r="DW40" s="628" t="s">
        <v>343</v>
      </c>
      <c r="DX40" s="657"/>
      <c r="DY40" s="657"/>
      <c r="DZ40" s="657"/>
      <c r="EA40" s="657"/>
      <c r="EB40" s="657"/>
      <c r="EC40" s="659"/>
    </row>
    <row r="41" spans="2:133" ht="11.25" customHeight="1" x14ac:dyDescent="0.2">
      <c r="AQ41" s="672" t="s">
        <v>347</v>
      </c>
      <c r="AR41" s="673"/>
      <c r="AS41" s="673"/>
      <c r="AT41" s="673"/>
      <c r="AU41" s="673"/>
      <c r="AV41" s="673"/>
      <c r="AW41" s="673"/>
      <c r="AX41" s="673"/>
      <c r="AY41" s="674"/>
      <c r="AZ41" s="638">
        <v>1817990</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429</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343</v>
      </c>
      <c r="CS41" s="624"/>
      <c r="CT41" s="624"/>
      <c r="CU41" s="624"/>
      <c r="CV41" s="624"/>
      <c r="CW41" s="624"/>
      <c r="CX41" s="624"/>
      <c r="CY41" s="625"/>
      <c r="CZ41" s="628" t="s">
        <v>127</v>
      </c>
      <c r="DA41" s="657"/>
      <c r="DB41" s="657"/>
      <c r="DC41" s="658"/>
      <c r="DD41" s="631" t="s">
        <v>343</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3295404</v>
      </c>
      <c r="CS42" s="626"/>
      <c r="CT42" s="626"/>
      <c r="CU42" s="626"/>
      <c r="CV42" s="626"/>
      <c r="CW42" s="626"/>
      <c r="CX42" s="626"/>
      <c r="CY42" s="627"/>
      <c r="CZ42" s="628">
        <v>14.4</v>
      </c>
      <c r="DA42" s="629"/>
      <c r="DB42" s="629"/>
      <c r="DC42" s="630"/>
      <c r="DD42" s="631">
        <v>862267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69450</v>
      </c>
      <c r="CS43" s="624"/>
      <c r="CT43" s="624"/>
      <c r="CU43" s="624"/>
      <c r="CV43" s="624"/>
      <c r="CW43" s="624"/>
      <c r="CX43" s="624"/>
      <c r="CY43" s="625"/>
      <c r="CZ43" s="628">
        <v>0.3</v>
      </c>
      <c r="DA43" s="657"/>
      <c r="DB43" s="657"/>
      <c r="DC43" s="658"/>
      <c r="DD43" s="631">
        <v>18172</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354</v>
      </c>
      <c r="CD44" s="651" t="s">
        <v>304</v>
      </c>
      <c r="CE44" s="652"/>
      <c r="CF44" s="620" t="s">
        <v>355</v>
      </c>
      <c r="CG44" s="621"/>
      <c r="CH44" s="621"/>
      <c r="CI44" s="621"/>
      <c r="CJ44" s="621"/>
      <c r="CK44" s="621"/>
      <c r="CL44" s="621"/>
      <c r="CM44" s="621"/>
      <c r="CN44" s="621"/>
      <c r="CO44" s="621"/>
      <c r="CP44" s="621"/>
      <c r="CQ44" s="622"/>
      <c r="CR44" s="623">
        <v>3197252</v>
      </c>
      <c r="CS44" s="626"/>
      <c r="CT44" s="626"/>
      <c r="CU44" s="626"/>
      <c r="CV44" s="626"/>
      <c r="CW44" s="626"/>
      <c r="CX44" s="626"/>
      <c r="CY44" s="627"/>
      <c r="CZ44" s="628">
        <v>14</v>
      </c>
      <c r="DA44" s="629"/>
      <c r="DB44" s="629"/>
      <c r="DC44" s="630"/>
      <c r="DD44" s="631">
        <v>850246</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356</v>
      </c>
      <c r="CG45" s="621"/>
      <c r="CH45" s="621"/>
      <c r="CI45" s="621"/>
      <c r="CJ45" s="621"/>
      <c r="CK45" s="621"/>
      <c r="CL45" s="621"/>
      <c r="CM45" s="621"/>
      <c r="CN45" s="621"/>
      <c r="CO45" s="621"/>
      <c r="CP45" s="621"/>
      <c r="CQ45" s="622"/>
      <c r="CR45" s="623">
        <v>512724</v>
      </c>
      <c r="CS45" s="624"/>
      <c r="CT45" s="624"/>
      <c r="CU45" s="624"/>
      <c r="CV45" s="624"/>
      <c r="CW45" s="624"/>
      <c r="CX45" s="624"/>
      <c r="CY45" s="625"/>
      <c r="CZ45" s="628">
        <v>2.2000000000000002</v>
      </c>
      <c r="DA45" s="657"/>
      <c r="DB45" s="657"/>
      <c r="DC45" s="658"/>
      <c r="DD45" s="631">
        <v>34372</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357</v>
      </c>
      <c r="CG46" s="621"/>
      <c r="CH46" s="621"/>
      <c r="CI46" s="621"/>
      <c r="CJ46" s="621"/>
      <c r="CK46" s="621"/>
      <c r="CL46" s="621"/>
      <c r="CM46" s="621"/>
      <c r="CN46" s="621"/>
      <c r="CO46" s="621"/>
      <c r="CP46" s="621"/>
      <c r="CQ46" s="622"/>
      <c r="CR46" s="623">
        <v>2348256</v>
      </c>
      <c r="CS46" s="626"/>
      <c r="CT46" s="626"/>
      <c r="CU46" s="626"/>
      <c r="CV46" s="626"/>
      <c r="CW46" s="626"/>
      <c r="CX46" s="626"/>
      <c r="CY46" s="627"/>
      <c r="CZ46" s="628">
        <v>10.3</v>
      </c>
      <c r="DA46" s="629"/>
      <c r="DB46" s="629"/>
      <c r="DC46" s="630"/>
      <c r="DD46" s="631">
        <v>805085</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358</v>
      </c>
      <c r="CG47" s="621"/>
      <c r="CH47" s="621"/>
      <c r="CI47" s="621"/>
      <c r="CJ47" s="621"/>
      <c r="CK47" s="621"/>
      <c r="CL47" s="621"/>
      <c r="CM47" s="621"/>
      <c r="CN47" s="621"/>
      <c r="CO47" s="621"/>
      <c r="CP47" s="621"/>
      <c r="CQ47" s="622"/>
      <c r="CR47" s="623">
        <v>98152</v>
      </c>
      <c r="CS47" s="624"/>
      <c r="CT47" s="624"/>
      <c r="CU47" s="624"/>
      <c r="CV47" s="624"/>
      <c r="CW47" s="624"/>
      <c r="CX47" s="624"/>
      <c r="CY47" s="625"/>
      <c r="CZ47" s="628">
        <v>0.4</v>
      </c>
      <c r="DA47" s="657"/>
      <c r="DB47" s="657"/>
      <c r="DC47" s="658"/>
      <c r="DD47" s="631">
        <v>12021</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1" x14ac:dyDescent="0.2">
      <c r="CD48" s="655"/>
      <c r="CE48" s="656"/>
      <c r="CF48" s="620" t="s">
        <v>359</v>
      </c>
      <c r="CG48" s="621"/>
      <c r="CH48" s="621"/>
      <c r="CI48" s="621"/>
      <c r="CJ48" s="621"/>
      <c r="CK48" s="621"/>
      <c r="CL48" s="621"/>
      <c r="CM48" s="621"/>
      <c r="CN48" s="621"/>
      <c r="CO48" s="621"/>
      <c r="CP48" s="621"/>
      <c r="CQ48" s="622"/>
      <c r="CR48" s="623" t="s">
        <v>343</v>
      </c>
      <c r="CS48" s="626"/>
      <c r="CT48" s="626"/>
      <c r="CU48" s="626"/>
      <c r="CV48" s="626"/>
      <c r="CW48" s="626"/>
      <c r="CX48" s="626"/>
      <c r="CY48" s="627"/>
      <c r="CZ48" s="628" t="s">
        <v>343</v>
      </c>
      <c r="DA48" s="629"/>
      <c r="DB48" s="629"/>
      <c r="DC48" s="630"/>
      <c r="DD48" s="631" t="s">
        <v>127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360</v>
      </c>
      <c r="CE49" s="636"/>
      <c r="CF49" s="636"/>
      <c r="CG49" s="636"/>
      <c r="CH49" s="636"/>
      <c r="CI49" s="636"/>
      <c r="CJ49" s="636"/>
      <c r="CK49" s="636"/>
      <c r="CL49" s="636"/>
      <c r="CM49" s="636"/>
      <c r="CN49" s="636"/>
      <c r="CO49" s="636"/>
      <c r="CP49" s="636"/>
      <c r="CQ49" s="637"/>
      <c r="CR49" s="638">
        <v>22894090</v>
      </c>
      <c r="CS49" s="639"/>
      <c r="CT49" s="639"/>
      <c r="CU49" s="639"/>
      <c r="CV49" s="639"/>
      <c r="CW49" s="639"/>
      <c r="CX49" s="639"/>
      <c r="CY49" s="640"/>
      <c r="CZ49" s="641">
        <v>100</v>
      </c>
      <c r="DA49" s="642"/>
      <c r="DB49" s="642"/>
      <c r="DC49" s="643"/>
      <c r="DD49" s="644">
        <v>14858527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1" hidden="1" x14ac:dyDescent="0.2"/>
    <row r="51" spans="82:133" ht="11" hidden="1" x14ac:dyDescent="0.2"/>
    <row r="52" spans="82:133" ht="11" hidden="1" x14ac:dyDescent="0.2"/>
    <row r="53" spans="82:133" ht="11" hidden="1" x14ac:dyDescent="0.2"/>
  </sheetData>
  <sheetProtection algorithmName="SHA-512" hashValue="ep4uwR0XdhTE5U5tPruDsgaDUM1L5xyNxXelG5wKSBqtBj04miVOXbaGcGdwEBWemHe/Q/HpyYESHO5zazRD6g==" saltValue="srjRtTgZUyrfiNKNMXWfl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383</v>
      </c>
      <c r="C7" s="1102"/>
      <c r="D7" s="1102"/>
      <c r="E7" s="1102"/>
      <c r="F7" s="1102"/>
      <c r="G7" s="1102"/>
      <c r="H7" s="1102"/>
      <c r="I7" s="1102"/>
      <c r="J7" s="1102"/>
      <c r="K7" s="1102"/>
      <c r="L7" s="1102"/>
      <c r="M7" s="1102"/>
      <c r="N7" s="1102"/>
      <c r="O7" s="1102"/>
      <c r="P7" s="1103"/>
      <c r="Q7" s="1155">
        <v>23398</v>
      </c>
      <c r="R7" s="1156"/>
      <c r="S7" s="1156"/>
      <c r="T7" s="1156"/>
      <c r="U7" s="1156"/>
      <c r="V7" s="1156">
        <v>22892</v>
      </c>
      <c r="W7" s="1156"/>
      <c r="X7" s="1156"/>
      <c r="Y7" s="1156"/>
      <c r="Z7" s="1156"/>
      <c r="AA7" s="1156">
        <v>506</v>
      </c>
      <c r="AB7" s="1156"/>
      <c r="AC7" s="1156"/>
      <c r="AD7" s="1156"/>
      <c r="AE7" s="1157"/>
      <c r="AF7" s="1158">
        <v>394</v>
      </c>
      <c r="AG7" s="1159"/>
      <c r="AH7" s="1159"/>
      <c r="AI7" s="1159"/>
      <c r="AJ7" s="1160"/>
      <c r="AK7" s="1142">
        <v>650</v>
      </c>
      <c r="AL7" s="1143"/>
      <c r="AM7" s="1143"/>
      <c r="AN7" s="1143"/>
      <c r="AO7" s="1143"/>
      <c r="AP7" s="1143">
        <v>22393</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607</v>
      </c>
      <c r="BT7" s="1147"/>
      <c r="BU7" s="1147"/>
      <c r="BV7" s="1147"/>
      <c r="BW7" s="1147"/>
      <c r="BX7" s="1147"/>
      <c r="BY7" s="1147"/>
      <c r="BZ7" s="1147"/>
      <c r="CA7" s="1147"/>
      <c r="CB7" s="1147"/>
      <c r="CC7" s="1147"/>
      <c r="CD7" s="1147"/>
      <c r="CE7" s="1147"/>
      <c r="CF7" s="1147"/>
      <c r="CG7" s="1148"/>
      <c r="CH7" s="1139">
        <v>55</v>
      </c>
      <c r="CI7" s="1140"/>
      <c r="CJ7" s="1140"/>
      <c r="CK7" s="1140"/>
      <c r="CL7" s="1141"/>
      <c r="CM7" s="1139">
        <v>307</v>
      </c>
      <c r="CN7" s="1140"/>
      <c r="CO7" s="1140"/>
      <c r="CP7" s="1140"/>
      <c r="CQ7" s="1141"/>
      <c r="CR7" s="1139">
        <v>13</v>
      </c>
      <c r="CS7" s="1140"/>
      <c r="CT7" s="1140"/>
      <c r="CU7" s="1140"/>
      <c r="CV7" s="1141"/>
      <c r="CW7" s="1139" t="s">
        <v>588</v>
      </c>
      <c r="CX7" s="1140"/>
      <c r="CY7" s="1140"/>
      <c r="CZ7" s="1140"/>
      <c r="DA7" s="1141"/>
      <c r="DB7" s="1139" t="s">
        <v>588</v>
      </c>
      <c r="DC7" s="1140"/>
      <c r="DD7" s="1140"/>
      <c r="DE7" s="1140"/>
      <c r="DF7" s="1141"/>
      <c r="DG7" s="1139" t="s">
        <v>588</v>
      </c>
      <c r="DH7" s="1140"/>
      <c r="DI7" s="1140"/>
      <c r="DJ7" s="1140"/>
      <c r="DK7" s="1141"/>
      <c r="DL7" s="1139" t="s">
        <v>596</v>
      </c>
      <c r="DM7" s="1140"/>
      <c r="DN7" s="1140"/>
      <c r="DO7" s="1140"/>
      <c r="DP7" s="1141"/>
      <c r="DQ7" s="1139" t="s">
        <v>597</v>
      </c>
      <c r="DR7" s="1140"/>
      <c r="DS7" s="1140"/>
      <c r="DT7" s="1140"/>
      <c r="DU7" s="1141"/>
      <c r="DV7" s="1166"/>
      <c r="DW7" s="1167"/>
      <c r="DX7" s="1167"/>
      <c r="DY7" s="1167"/>
      <c r="DZ7" s="1168"/>
      <c r="EA7" s="254"/>
    </row>
    <row r="8" spans="1:131" s="255" customFormat="1" ht="26.25" customHeight="1" x14ac:dyDescent="0.2">
      <c r="A8" s="261">
        <v>2</v>
      </c>
      <c r="B8" s="1088" t="s">
        <v>384</v>
      </c>
      <c r="C8" s="1089"/>
      <c r="D8" s="1089"/>
      <c r="E8" s="1089"/>
      <c r="F8" s="1089"/>
      <c r="G8" s="1089"/>
      <c r="H8" s="1089"/>
      <c r="I8" s="1089"/>
      <c r="J8" s="1089"/>
      <c r="K8" s="1089"/>
      <c r="L8" s="1089"/>
      <c r="M8" s="1089"/>
      <c r="N8" s="1089"/>
      <c r="O8" s="1089"/>
      <c r="P8" s="1090"/>
      <c r="Q8" s="1094">
        <v>11</v>
      </c>
      <c r="R8" s="1095"/>
      <c r="S8" s="1095"/>
      <c r="T8" s="1095"/>
      <c r="U8" s="1095"/>
      <c r="V8" s="1095">
        <v>11</v>
      </c>
      <c r="W8" s="1095"/>
      <c r="X8" s="1095"/>
      <c r="Y8" s="1095"/>
      <c r="Z8" s="1095"/>
      <c r="AA8" s="1095" t="s">
        <v>588</v>
      </c>
      <c r="AB8" s="1095"/>
      <c r="AC8" s="1095"/>
      <c r="AD8" s="1095"/>
      <c r="AE8" s="1096"/>
      <c r="AF8" s="1070" t="s">
        <v>385</v>
      </c>
      <c r="AG8" s="1071"/>
      <c r="AH8" s="1071"/>
      <c r="AI8" s="1071"/>
      <c r="AJ8" s="1072"/>
      <c r="AK8" s="1137">
        <v>3</v>
      </c>
      <c r="AL8" s="1138"/>
      <c r="AM8" s="1138"/>
      <c r="AN8" s="1138"/>
      <c r="AO8" s="1138"/>
      <c r="AP8" s="1138" t="s">
        <v>588</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606</v>
      </c>
      <c r="BT8" s="1066"/>
      <c r="BU8" s="1066"/>
      <c r="BV8" s="1066"/>
      <c r="BW8" s="1066"/>
      <c r="BX8" s="1066"/>
      <c r="BY8" s="1066"/>
      <c r="BZ8" s="1066"/>
      <c r="CA8" s="1066"/>
      <c r="CB8" s="1066"/>
      <c r="CC8" s="1066"/>
      <c r="CD8" s="1066"/>
      <c r="CE8" s="1066"/>
      <c r="CF8" s="1066"/>
      <c r="CG8" s="1067"/>
      <c r="CH8" s="1040">
        <v>0</v>
      </c>
      <c r="CI8" s="1041"/>
      <c r="CJ8" s="1041"/>
      <c r="CK8" s="1041"/>
      <c r="CL8" s="1042"/>
      <c r="CM8" s="1040">
        <v>20</v>
      </c>
      <c r="CN8" s="1041"/>
      <c r="CO8" s="1041"/>
      <c r="CP8" s="1041"/>
      <c r="CQ8" s="1042"/>
      <c r="CR8" s="1040">
        <v>10</v>
      </c>
      <c r="CS8" s="1041"/>
      <c r="CT8" s="1041"/>
      <c r="CU8" s="1041"/>
      <c r="CV8" s="1042"/>
      <c r="CW8" s="1040">
        <v>27</v>
      </c>
      <c r="CX8" s="1041"/>
      <c r="CY8" s="1041"/>
      <c r="CZ8" s="1041"/>
      <c r="DA8" s="1042"/>
      <c r="DB8" s="1040" t="s">
        <v>588</v>
      </c>
      <c r="DC8" s="1041"/>
      <c r="DD8" s="1041"/>
      <c r="DE8" s="1041"/>
      <c r="DF8" s="1042"/>
      <c r="DG8" s="1040" t="s">
        <v>588</v>
      </c>
      <c r="DH8" s="1041"/>
      <c r="DI8" s="1041"/>
      <c r="DJ8" s="1041"/>
      <c r="DK8" s="1042"/>
      <c r="DL8" s="1040" t="s">
        <v>588</v>
      </c>
      <c r="DM8" s="1041"/>
      <c r="DN8" s="1041"/>
      <c r="DO8" s="1041"/>
      <c r="DP8" s="1042"/>
      <c r="DQ8" s="1040" t="s">
        <v>588</v>
      </c>
      <c r="DR8" s="1041"/>
      <c r="DS8" s="1041"/>
      <c r="DT8" s="1041"/>
      <c r="DU8" s="1042"/>
      <c r="DV8" s="1043"/>
      <c r="DW8" s="1044"/>
      <c r="DX8" s="1044"/>
      <c r="DY8" s="1044"/>
      <c r="DZ8" s="1045"/>
      <c r="EA8" s="254"/>
    </row>
    <row r="9" spans="1:131" s="255" customFormat="1" ht="26.25" customHeight="1" x14ac:dyDescent="0.2">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2">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2">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2">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2">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2">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2">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2">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2">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2">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2">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2">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5">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2">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386</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5">
      <c r="A23" s="264" t="s">
        <v>387</v>
      </c>
      <c r="B23" s="995" t="s">
        <v>388</v>
      </c>
      <c r="C23" s="996"/>
      <c r="D23" s="996"/>
      <c r="E23" s="996"/>
      <c r="F23" s="996"/>
      <c r="G23" s="996"/>
      <c r="H23" s="996"/>
      <c r="I23" s="996"/>
      <c r="J23" s="996"/>
      <c r="K23" s="996"/>
      <c r="L23" s="996"/>
      <c r="M23" s="996"/>
      <c r="N23" s="996"/>
      <c r="O23" s="996"/>
      <c r="P23" s="997"/>
      <c r="Q23" s="1119">
        <v>23406</v>
      </c>
      <c r="R23" s="1120"/>
      <c r="S23" s="1120"/>
      <c r="T23" s="1120"/>
      <c r="U23" s="1120"/>
      <c r="V23" s="1120">
        <v>22900</v>
      </c>
      <c r="W23" s="1120"/>
      <c r="X23" s="1120"/>
      <c r="Y23" s="1120"/>
      <c r="Z23" s="1120"/>
      <c r="AA23" s="1120">
        <v>506</v>
      </c>
      <c r="AB23" s="1120"/>
      <c r="AC23" s="1120"/>
      <c r="AD23" s="1120"/>
      <c r="AE23" s="1121"/>
      <c r="AF23" s="1122">
        <v>394</v>
      </c>
      <c r="AG23" s="1120"/>
      <c r="AH23" s="1120"/>
      <c r="AI23" s="1120"/>
      <c r="AJ23" s="1123"/>
      <c r="AK23" s="1124"/>
      <c r="AL23" s="1125"/>
      <c r="AM23" s="1125"/>
      <c r="AN23" s="1125"/>
      <c r="AO23" s="1125"/>
      <c r="AP23" s="1120">
        <v>22393</v>
      </c>
      <c r="AQ23" s="1120"/>
      <c r="AR23" s="1120"/>
      <c r="AS23" s="1120"/>
      <c r="AT23" s="1120"/>
      <c r="AU23" s="1126"/>
      <c r="AV23" s="1126"/>
      <c r="AW23" s="1126"/>
      <c r="AX23" s="1126"/>
      <c r="AY23" s="1127"/>
      <c r="AZ23" s="1116" t="s">
        <v>385</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2">
      <c r="A24" s="1115" t="s">
        <v>389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5">
      <c r="A25" s="1114" t="s">
        <v>390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2">
      <c r="A26" s="1046" t="s">
        <v>366</v>
      </c>
      <c r="B26" s="1047"/>
      <c r="C26" s="1047"/>
      <c r="D26" s="1047"/>
      <c r="E26" s="1047"/>
      <c r="F26" s="1047"/>
      <c r="G26" s="1047"/>
      <c r="H26" s="1047"/>
      <c r="I26" s="1047"/>
      <c r="J26" s="1047"/>
      <c r="K26" s="1047"/>
      <c r="L26" s="1047"/>
      <c r="M26" s="1047"/>
      <c r="N26" s="1047"/>
      <c r="O26" s="1047"/>
      <c r="P26" s="1048"/>
      <c r="Q26" s="1052" t="s">
        <v>391</v>
      </c>
      <c r="R26" s="1053"/>
      <c r="S26" s="1053"/>
      <c r="T26" s="1053"/>
      <c r="U26" s="1054"/>
      <c r="V26" s="1052" t="s">
        <v>392</v>
      </c>
      <c r="W26" s="1053"/>
      <c r="X26" s="1053"/>
      <c r="Y26" s="1053"/>
      <c r="Z26" s="1054"/>
      <c r="AA26" s="1052" t="s">
        <v>393</v>
      </c>
      <c r="AB26" s="1053"/>
      <c r="AC26" s="1053"/>
      <c r="AD26" s="1053"/>
      <c r="AE26" s="1053"/>
      <c r="AF26" s="1110" t="s">
        <v>394</v>
      </c>
      <c r="AG26" s="1059"/>
      <c r="AH26" s="1059"/>
      <c r="AI26" s="1059"/>
      <c r="AJ26" s="1111"/>
      <c r="AK26" s="1053" t="s">
        <v>395</v>
      </c>
      <c r="AL26" s="1053"/>
      <c r="AM26" s="1053"/>
      <c r="AN26" s="1053"/>
      <c r="AO26" s="1054"/>
      <c r="AP26" s="1052" t="s">
        <v>396</v>
      </c>
      <c r="AQ26" s="1053"/>
      <c r="AR26" s="1053"/>
      <c r="AS26" s="1053"/>
      <c r="AT26" s="1054"/>
      <c r="AU26" s="1052" t="s">
        <v>397</v>
      </c>
      <c r="AV26" s="1053"/>
      <c r="AW26" s="1053"/>
      <c r="AX26" s="1053"/>
      <c r="AY26" s="1054"/>
      <c r="AZ26" s="1052" t="s">
        <v>398</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2">
      <c r="A28" s="266">
        <v>1</v>
      </c>
      <c r="B28" s="1101" t="s">
        <v>399</v>
      </c>
      <c r="C28" s="1102"/>
      <c r="D28" s="1102"/>
      <c r="E28" s="1102"/>
      <c r="F28" s="1102"/>
      <c r="G28" s="1102"/>
      <c r="H28" s="1102"/>
      <c r="I28" s="1102"/>
      <c r="J28" s="1102"/>
      <c r="K28" s="1102"/>
      <c r="L28" s="1102"/>
      <c r="M28" s="1102"/>
      <c r="N28" s="1102"/>
      <c r="O28" s="1102"/>
      <c r="P28" s="1103"/>
      <c r="Q28" s="1104">
        <v>6538</v>
      </c>
      <c r="R28" s="1105"/>
      <c r="S28" s="1105"/>
      <c r="T28" s="1105"/>
      <c r="U28" s="1105"/>
      <c r="V28" s="1105">
        <v>6516</v>
      </c>
      <c r="W28" s="1105"/>
      <c r="X28" s="1105"/>
      <c r="Y28" s="1105"/>
      <c r="Z28" s="1105"/>
      <c r="AA28" s="1105">
        <v>23</v>
      </c>
      <c r="AB28" s="1105"/>
      <c r="AC28" s="1105"/>
      <c r="AD28" s="1105"/>
      <c r="AE28" s="1106"/>
      <c r="AF28" s="1107">
        <v>23</v>
      </c>
      <c r="AG28" s="1105"/>
      <c r="AH28" s="1105"/>
      <c r="AI28" s="1105"/>
      <c r="AJ28" s="1108"/>
      <c r="AK28" s="1109">
        <v>541</v>
      </c>
      <c r="AL28" s="1097"/>
      <c r="AM28" s="1097"/>
      <c r="AN28" s="1097"/>
      <c r="AO28" s="1097"/>
      <c r="AP28" s="1097" t="s">
        <v>588</v>
      </c>
      <c r="AQ28" s="1097"/>
      <c r="AR28" s="1097"/>
      <c r="AS28" s="1097"/>
      <c r="AT28" s="1097"/>
      <c r="AU28" s="1097" t="s">
        <v>588</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2">
      <c r="A29" s="266">
        <v>2</v>
      </c>
      <c r="B29" s="1088" t="s">
        <v>400</v>
      </c>
      <c r="C29" s="1089"/>
      <c r="D29" s="1089"/>
      <c r="E29" s="1089"/>
      <c r="F29" s="1089"/>
      <c r="G29" s="1089"/>
      <c r="H29" s="1089"/>
      <c r="I29" s="1089"/>
      <c r="J29" s="1089"/>
      <c r="K29" s="1089"/>
      <c r="L29" s="1089"/>
      <c r="M29" s="1089"/>
      <c r="N29" s="1089"/>
      <c r="O29" s="1089"/>
      <c r="P29" s="1090"/>
      <c r="Q29" s="1094">
        <v>7</v>
      </c>
      <c r="R29" s="1095"/>
      <c r="S29" s="1095"/>
      <c r="T29" s="1095"/>
      <c r="U29" s="1095"/>
      <c r="V29" s="1095">
        <v>7</v>
      </c>
      <c r="W29" s="1095"/>
      <c r="X29" s="1095"/>
      <c r="Y29" s="1095"/>
      <c r="Z29" s="1095"/>
      <c r="AA29" s="1095" t="s">
        <v>588</v>
      </c>
      <c r="AB29" s="1095"/>
      <c r="AC29" s="1095"/>
      <c r="AD29" s="1095"/>
      <c r="AE29" s="1096"/>
      <c r="AF29" s="1070" t="s">
        <v>401</v>
      </c>
      <c r="AG29" s="1071"/>
      <c r="AH29" s="1071"/>
      <c r="AI29" s="1071"/>
      <c r="AJ29" s="1072"/>
      <c r="AK29" s="1031">
        <v>3</v>
      </c>
      <c r="AL29" s="1022"/>
      <c r="AM29" s="1022"/>
      <c r="AN29" s="1022"/>
      <c r="AO29" s="1022"/>
      <c r="AP29" s="1022" t="s">
        <v>588</v>
      </c>
      <c r="AQ29" s="1022"/>
      <c r="AR29" s="1022"/>
      <c r="AS29" s="1022"/>
      <c r="AT29" s="1022"/>
      <c r="AU29" s="1022" t="s">
        <v>588</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2">
      <c r="A30" s="266">
        <v>3</v>
      </c>
      <c r="B30" s="1088" t="s">
        <v>402</v>
      </c>
      <c r="C30" s="1089"/>
      <c r="D30" s="1089"/>
      <c r="E30" s="1089"/>
      <c r="F30" s="1089"/>
      <c r="G30" s="1089"/>
      <c r="H30" s="1089"/>
      <c r="I30" s="1089"/>
      <c r="J30" s="1089"/>
      <c r="K30" s="1089"/>
      <c r="L30" s="1089"/>
      <c r="M30" s="1089"/>
      <c r="N30" s="1089"/>
      <c r="O30" s="1089"/>
      <c r="P30" s="1090"/>
      <c r="Q30" s="1094">
        <v>5891</v>
      </c>
      <c r="R30" s="1095"/>
      <c r="S30" s="1095"/>
      <c r="T30" s="1095"/>
      <c r="U30" s="1095"/>
      <c r="V30" s="1095">
        <v>5744</v>
      </c>
      <c r="W30" s="1095"/>
      <c r="X30" s="1095"/>
      <c r="Y30" s="1095"/>
      <c r="Z30" s="1095"/>
      <c r="AA30" s="1095">
        <v>147</v>
      </c>
      <c r="AB30" s="1095"/>
      <c r="AC30" s="1095"/>
      <c r="AD30" s="1095"/>
      <c r="AE30" s="1096"/>
      <c r="AF30" s="1070">
        <v>147</v>
      </c>
      <c r="AG30" s="1071"/>
      <c r="AH30" s="1071"/>
      <c r="AI30" s="1071"/>
      <c r="AJ30" s="1072"/>
      <c r="AK30" s="1031">
        <v>838</v>
      </c>
      <c r="AL30" s="1022"/>
      <c r="AM30" s="1022"/>
      <c r="AN30" s="1022"/>
      <c r="AO30" s="1022"/>
      <c r="AP30" s="1022" t="s">
        <v>588</v>
      </c>
      <c r="AQ30" s="1022"/>
      <c r="AR30" s="1022"/>
      <c r="AS30" s="1022"/>
      <c r="AT30" s="1022"/>
      <c r="AU30" s="1022" t="s">
        <v>588</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2">
      <c r="A31" s="266">
        <v>4</v>
      </c>
      <c r="B31" s="1088" t="s">
        <v>403</v>
      </c>
      <c r="C31" s="1089"/>
      <c r="D31" s="1089"/>
      <c r="E31" s="1089"/>
      <c r="F31" s="1089"/>
      <c r="G31" s="1089"/>
      <c r="H31" s="1089"/>
      <c r="I31" s="1089"/>
      <c r="J31" s="1089"/>
      <c r="K31" s="1089"/>
      <c r="L31" s="1089"/>
      <c r="M31" s="1089"/>
      <c r="N31" s="1089"/>
      <c r="O31" s="1089"/>
      <c r="P31" s="1090"/>
      <c r="Q31" s="1094">
        <v>54</v>
      </c>
      <c r="R31" s="1095"/>
      <c r="S31" s="1095"/>
      <c r="T31" s="1095"/>
      <c r="U31" s="1095"/>
      <c r="V31" s="1095">
        <v>54</v>
      </c>
      <c r="W31" s="1095"/>
      <c r="X31" s="1095"/>
      <c r="Y31" s="1095"/>
      <c r="Z31" s="1095"/>
      <c r="AA31" s="1095" t="s">
        <v>588</v>
      </c>
      <c r="AB31" s="1095"/>
      <c r="AC31" s="1095"/>
      <c r="AD31" s="1095"/>
      <c r="AE31" s="1096"/>
      <c r="AF31" s="1070" t="s">
        <v>404</v>
      </c>
      <c r="AG31" s="1071"/>
      <c r="AH31" s="1071"/>
      <c r="AI31" s="1071"/>
      <c r="AJ31" s="1072"/>
      <c r="AK31" s="1031">
        <v>12</v>
      </c>
      <c r="AL31" s="1022"/>
      <c r="AM31" s="1022"/>
      <c r="AN31" s="1022"/>
      <c r="AO31" s="1022"/>
      <c r="AP31" s="1022" t="s">
        <v>588</v>
      </c>
      <c r="AQ31" s="1022"/>
      <c r="AR31" s="1022"/>
      <c r="AS31" s="1022"/>
      <c r="AT31" s="1022"/>
      <c r="AU31" s="1022" t="s">
        <v>588</v>
      </c>
      <c r="AV31" s="1022"/>
      <c r="AW31" s="1022"/>
      <c r="AX31" s="1022"/>
      <c r="AY31" s="1022"/>
      <c r="AZ31" s="1093"/>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2">
      <c r="A32" s="266">
        <v>5</v>
      </c>
      <c r="B32" s="1088" t="s">
        <v>405</v>
      </c>
      <c r="C32" s="1089"/>
      <c r="D32" s="1089"/>
      <c r="E32" s="1089"/>
      <c r="F32" s="1089"/>
      <c r="G32" s="1089"/>
      <c r="H32" s="1089"/>
      <c r="I32" s="1089"/>
      <c r="J32" s="1089"/>
      <c r="K32" s="1089"/>
      <c r="L32" s="1089"/>
      <c r="M32" s="1089"/>
      <c r="N32" s="1089"/>
      <c r="O32" s="1089"/>
      <c r="P32" s="1090"/>
      <c r="Q32" s="1094">
        <v>100</v>
      </c>
      <c r="R32" s="1095"/>
      <c r="S32" s="1095"/>
      <c r="T32" s="1095"/>
      <c r="U32" s="1095"/>
      <c r="V32" s="1095">
        <v>100</v>
      </c>
      <c r="W32" s="1095"/>
      <c r="X32" s="1095"/>
      <c r="Y32" s="1095"/>
      <c r="Z32" s="1095"/>
      <c r="AA32" s="1095" t="s">
        <v>588</v>
      </c>
      <c r="AB32" s="1095"/>
      <c r="AC32" s="1095"/>
      <c r="AD32" s="1095"/>
      <c r="AE32" s="1096"/>
      <c r="AF32" s="1070" t="s">
        <v>404</v>
      </c>
      <c r="AG32" s="1071"/>
      <c r="AH32" s="1071"/>
      <c r="AI32" s="1071"/>
      <c r="AJ32" s="1072"/>
      <c r="AK32" s="1031">
        <v>68</v>
      </c>
      <c r="AL32" s="1022"/>
      <c r="AM32" s="1022"/>
      <c r="AN32" s="1022"/>
      <c r="AO32" s="1022"/>
      <c r="AP32" s="1022">
        <v>182</v>
      </c>
      <c r="AQ32" s="1022"/>
      <c r="AR32" s="1022"/>
      <c r="AS32" s="1022"/>
      <c r="AT32" s="1022"/>
      <c r="AU32" s="1022">
        <v>128</v>
      </c>
      <c r="AV32" s="1022"/>
      <c r="AW32" s="1022"/>
      <c r="AX32" s="1022"/>
      <c r="AY32" s="1022"/>
      <c r="AZ32" s="1093"/>
      <c r="BA32" s="1093"/>
      <c r="BB32" s="1093"/>
      <c r="BC32" s="1093"/>
      <c r="BD32" s="1093"/>
      <c r="BE32" s="1083"/>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2">
      <c r="A33" s="266">
        <v>6</v>
      </c>
      <c r="B33" s="1088" t="s">
        <v>406</v>
      </c>
      <c r="C33" s="1089"/>
      <c r="D33" s="1089"/>
      <c r="E33" s="1089"/>
      <c r="F33" s="1089"/>
      <c r="G33" s="1089"/>
      <c r="H33" s="1089"/>
      <c r="I33" s="1089"/>
      <c r="J33" s="1089"/>
      <c r="K33" s="1089"/>
      <c r="L33" s="1089"/>
      <c r="M33" s="1089"/>
      <c r="N33" s="1089"/>
      <c r="O33" s="1089"/>
      <c r="P33" s="1090"/>
      <c r="Q33" s="1094">
        <v>915</v>
      </c>
      <c r="R33" s="1095"/>
      <c r="S33" s="1095"/>
      <c r="T33" s="1095"/>
      <c r="U33" s="1095"/>
      <c r="V33" s="1095">
        <v>913</v>
      </c>
      <c r="W33" s="1095"/>
      <c r="X33" s="1095"/>
      <c r="Y33" s="1095"/>
      <c r="Z33" s="1095"/>
      <c r="AA33" s="1095">
        <v>2</v>
      </c>
      <c r="AB33" s="1095"/>
      <c r="AC33" s="1095"/>
      <c r="AD33" s="1095"/>
      <c r="AE33" s="1096"/>
      <c r="AF33" s="1070">
        <v>2</v>
      </c>
      <c r="AG33" s="1071"/>
      <c r="AH33" s="1071"/>
      <c r="AI33" s="1071"/>
      <c r="AJ33" s="1072"/>
      <c r="AK33" s="1031">
        <v>250</v>
      </c>
      <c r="AL33" s="1022"/>
      <c r="AM33" s="1022"/>
      <c r="AN33" s="1022"/>
      <c r="AO33" s="1022"/>
      <c r="AP33" s="1022" t="s">
        <v>588</v>
      </c>
      <c r="AQ33" s="1022"/>
      <c r="AR33" s="1022"/>
      <c r="AS33" s="1022"/>
      <c r="AT33" s="1022"/>
      <c r="AU33" s="1022" t="s">
        <v>588</v>
      </c>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8" t="s">
        <v>407</v>
      </c>
      <c r="C34" s="1089"/>
      <c r="D34" s="1089"/>
      <c r="E34" s="1089"/>
      <c r="F34" s="1089"/>
      <c r="G34" s="1089"/>
      <c r="H34" s="1089"/>
      <c r="I34" s="1089"/>
      <c r="J34" s="1089"/>
      <c r="K34" s="1089"/>
      <c r="L34" s="1089"/>
      <c r="M34" s="1089"/>
      <c r="N34" s="1089"/>
      <c r="O34" s="1089"/>
      <c r="P34" s="1090"/>
      <c r="Q34" s="1094">
        <v>5688</v>
      </c>
      <c r="R34" s="1095"/>
      <c r="S34" s="1095"/>
      <c r="T34" s="1095"/>
      <c r="U34" s="1095"/>
      <c r="V34" s="1095">
        <v>5625</v>
      </c>
      <c r="W34" s="1095"/>
      <c r="X34" s="1095"/>
      <c r="Y34" s="1095"/>
      <c r="Z34" s="1095"/>
      <c r="AA34" s="1095">
        <v>62</v>
      </c>
      <c r="AB34" s="1095"/>
      <c r="AC34" s="1095"/>
      <c r="AD34" s="1095"/>
      <c r="AE34" s="1096"/>
      <c r="AF34" s="1070">
        <v>3775</v>
      </c>
      <c r="AG34" s="1071"/>
      <c r="AH34" s="1071"/>
      <c r="AI34" s="1071"/>
      <c r="AJ34" s="1072"/>
      <c r="AK34" s="1031">
        <v>440</v>
      </c>
      <c r="AL34" s="1022"/>
      <c r="AM34" s="1022"/>
      <c r="AN34" s="1022"/>
      <c r="AO34" s="1022"/>
      <c r="AP34" s="1022">
        <v>5921</v>
      </c>
      <c r="AQ34" s="1022"/>
      <c r="AR34" s="1022"/>
      <c r="AS34" s="1022"/>
      <c r="AT34" s="1022"/>
      <c r="AU34" s="1022">
        <v>3091</v>
      </c>
      <c r="AV34" s="1022"/>
      <c r="AW34" s="1022"/>
      <c r="AX34" s="1022"/>
      <c r="AY34" s="1022"/>
      <c r="AZ34" s="1093" t="s">
        <v>588</v>
      </c>
      <c r="BA34" s="1093"/>
      <c r="BB34" s="1093"/>
      <c r="BC34" s="1093"/>
      <c r="BD34" s="1093"/>
      <c r="BE34" s="1083" t="s">
        <v>408</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8" t="s">
        <v>409</v>
      </c>
      <c r="C35" s="1089"/>
      <c r="D35" s="1089"/>
      <c r="E35" s="1089"/>
      <c r="F35" s="1089"/>
      <c r="G35" s="1089"/>
      <c r="H35" s="1089"/>
      <c r="I35" s="1089"/>
      <c r="J35" s="1089"/>
      <c r="K35" s="1089"/>
      <c r="L35" s="1089"/>
      <c r="M35" s="1089"/>
      <c r="N35" s="1089"/>
      <c r="O35" s="1089"/>
      <c r="P35" s="1090"/>
      <c r="Q35" s="1094">
        <v>111</v>
      </c>
      <c r="R35" s="1095"/>
      <c r="S35" s="1095"/>
      <c r="T35" s="1095"/>
      <c r="U35" s="1095"/>
      <c r="V35" s="1095">
        <v>11</v>
      </c>
      <c r="W35" s="1095"/>
      <c r="X35" s="1095"/>
      <c r="Y35" s="1095"/>
      <c r="Z35" s="1095"/>
      <c r="AA35" s="1095">
        <v>100</v>
      </c>
      <c r="AB35" s="1095"/>
      <c r="AC35" s="1095"/>
      <c r="AD35" s="1095"/>
      <c r="AE35" s="1096"/>
      <c r="AF35" s="1070">
        <v>100</v>
      </c>
      <c r="AG35" s="1071"/>
      <c r="AH35" s="1071"/>
      <c r="AI35" s="1071"/>
      <c r="AJ35" s="1072"/>
      <c r="AK35" s="1031" t="s">
        <v>588</v>
      </c>
      <c r="AL35" s="1022"/>
      <c r="AM35" s="1022"/>
      <c r="AN35" s="1022"/>
      <c r="AO35" s="1022"/>
      <c r="AP35" s="1022">
        <v>139</v>
      </c>
      <c r="AQ35" s="1022"/>
      <c r="AR35" s="1022"/>
      <c r="AS35" s="1022"/>
      <c r="AT35" s="1022"/>
      <c r="AU35" s="1022" t="s">
        <v>588</v>
      </c>
      <c r="AV35" s="1022"/>
      <c r="AW35" s="1022"/>
      <c r="AX35" s="1022"/>
      <c r="AY35" s="1022"/>
      <c r="AZ35" s="1093" t="s">
        <v>588</v>
      </c>
      <c r="BA35" s="1093"/>
      <c r="BB35" s="1093"/>
      <c r="BC35" s="1093"/>
      <c r="BD35" s="1093"/>
      <c r="BE35" s="1083" t="s">
        <v>410</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8" t="s">
        <v>411</v>
      </c>
      <c r="C36" s="1089"/>
      <c r="D36" s="1089"/>
      <c r="E36" s="1089"/>
      <c r="F36" s="1089"/>
      <c r="G36" s="1089"/>
      <c r="H36" s="1089"/>
      <c r="I36" s="1089"/>
      <c r="J36" s="1089"/>
      <c r="K36" s="1089"/>
      <c r="L36" s="1089"/>
      <c r="M36" s="1089"/>
      <c r="N36" s="1089"/>
      <c r="O36" s="1089"/>
      <c r="P36" s="1090"/>
      <c r="Q36" s="1094">
        <v>1643</v>
      </c>
      <c r="R36" s="1095"/>
      <c r="S36" s="1095"/>
      <c r="T36" s="1095"/>
      <c r="U36" s="1095"/>
      <c r="V36" s="1095">
        <v>1600</v>
      </c>
      <c r="W36" s="1095"/>
      <c r="X36" s="1095"/>
      <c r="Y36" s="1095"/>
      <c r="Z36" s="1095"/>
      <c r="AA36" s="1095">
        <v>42</v>
      </c>
      <c r="AB36" s="1095"/>
      <c r="AC36" s="1095"/>
      <c r="AD36" s="1095"/>
      <c r="AE36" s="1096"/>
      <c r="AF36" s="1070" t="s">
        <v>412</v>
      </c>
      <c r="AG36" s="1071"/>
      <c r="AH36" s="1071"/>
      <c r="AI36" s="1071"/>
      <c r="AJ36" s="1072"/>
      <c r="AK36" s="1031">
        <v>449</v>
      </c>
      <c r="AL36" s="1022"/>
      <c r="AM36" s="1022"/>
      <c r="AN36" s="1022"/>
      <c r="AO36" s="1022"/>
      <c r="AP36" s="1022">
        <v>7479</v>
      </c>
      <c r="AQ36" s="1022"/>
      <c r="AR36" s="1022"/>
      <c r="AS36" s="1022"/>
      <c r="AT36" s="1022"/>
      <c r="AU36" s="1022">
        <v>5370</v>
      </c>
      <c r="AV36" s="1022"/>
      <c r="AW36" s="1022"/>
      <c r="AX36" s="1022"/>
      <c r="AY36" s="1022"/>
      <c r="AZ36" s="1093" t="s">
        <v>588</v>
      </c>
      <c r="BA36" s="1093"/>
      <c r="BB36" s="1093"/>
      <c r="BC36" s="1093"/>
      <c r="BD36" s="1093"/>
      <c r="BE36" s="1083" t="s">
        <v>413</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414</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387</v>
      </c>
      <c r="B63" s="995" t="s">
        <v>415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4047</v>
      </c>
      <c r="AG63" s="1010"/>
      <c r="AH63" s="1010"/>
      <c r="AI63" s="1010"/>
      <c r="AJ63" s="1081"/>
      <c r="AK63" s="1082"/>
      <c r="AL63" s="1014"/>
      <c r="AM63" s="1014"/>
      <c r="AN63" s="1014"/>
      <c r="AO63" s="1014"/>
      <c r="AP63" s="1010">
        <v>13722</v>
      </c>
      <c r="AQ63" s="1010"/>
      <c r="AR63" s="1010"/>
      <c r="AS63" s="1010"/>
      <c r="AT63" s="1010"/>
      <c r="AU63" s="1010">
        <v>8589</v>
      </c>
      <c r="AV63" s="1010"/>
      <c r="AW63" s="1010"/>
      <c r="AX63" s="1010"/>
      <c r="AY63" s="1010"/>
      <c r="AZ63" s="1076"/>
      <c r="BA63" s="1076"/>
      <c r="BB63" s="1076"/>
      <c r="BC63" s="1076"/>
      <c r="BD63" s="1076"/>
      <c r="BE63" s="1011"/>
      <c r="BF63" s="1011"/>
      <c r="BG63" s="1011"/>
      <c r="BH63" s="1011"/>
      <c r="BI63" s="1012"/>
      <c r="BJ63" s="1077" t="s">
        <v>416</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418</v>
      </c>
      <c r="B66" s="1047"/>
      <c r="C66" s="1047"/>
      <c r="D66" s="1047"/>
      <c r="E66" s="1047"/>
      <c r="F66" s="1047"/>
      <c r="G66" s="1047"/>
      <c r="H66" s="1047"/>
      <c r="I66" s="1047"/>
      <c r="J66" s="1047"/>
      <c r="K66" s="1047"/>
      <c r="L66" s="1047"/>
      <c r="M66" s="1047"/>
      <c r="N66" s="1047"/>
      <c r="O66" s="1047"/>
      <c r="P66" s="1048"/>
      <c r="Q66" s="1052" t="s">
        <v>419</v>
      </c>
      <c r="R66" s="1053"/>
      <c r="S66" s="1053"/>
      <c r="T66" s="1053"/>
      <c r="U66" s="1054"/>
      <c r="V66" s="1052" t="s">
        <v>420</v>
      </c>
      <c r="W66" s="1053"/>
      <c r="X66" s="1053"/>
      <c r="Y66" s="1053"/>
      <c r="Z66" s="1054"/>
      <c r="AA66" s="1052" t="s">
        <v>393</v>
      </c>
      <c r="AB66" s="1053"/>
      <c r="AC66" s="1053"/>
      <c r="AD66" s="1053"/>
      <c r="AE66" s="1054"/>
      <c r="AF66" s="1058" t="s">
        <v>421</v>
      </c>
      <c r="AG66" s="1059"/>
      <c r="AH66" s="1059"/>
      <c r="AI66" s="1059"/>
      <c r="AJ66" s="1060"/>
      <c r="AK66" s="1052" t="s">
        <v>422</v>
      </c>
      <c r="AL66" s="1047"/>
      <c r="AM66" s="1047"/>
      <c r="AN66" s="1047"/>
      <c r="AO66" s="1048"/>
      <c r="AP66" s="1052" t="s">
        <v>423</v>
      </c>
      <c r="AQ66" s="1053"/>
      <c r="AR66" s="1053"/>
      <c r="AS66" s="1053"/>
      <c r="AT66" s="1054"/>
      <c r="AU66" s="1052" t="s">
        <v>424</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589</v>
      </c>
      <c r="C68" s="1037"/>
      <c r="D68" s="1037"/>
      <c r="E68" s="1037"/>
      <c r="F68" s="1037"/>
      <c r="G68" s="1037"/>
      <c r="H68" s="1037"/>
      <c r="I68" s="1037"/>
      <c r="J68" s="1037"/>
      <c r="K68" s="1037"/>
      <c r="L68" s="1037"/>
      <c r="M68" s="1037"/>
      <c r="N68" s="1037"/>
      <c r="O68" s="1037"/>
      <c r="P68" s="1038"/>
      <c r="Q68" s="1039">
        <v>586</v>
      </c>
      <c r="R68" s="1033"/>
      <c r="S68" s="1033"/>
      <c r="T68" s="1033"/>
      <c r="U68" s="1033"/>
      <c r="V68" s="1033">
        <v>585</v>
      </c>
      <c r="W68" s="1033"/>
      <c r="X68" s="1033"/>
      <c r="Y68" s="1033"/>
      <c r="Z68" s="1033"/>
      <c r="AA68" s="1033">
        <v>1</v>
      </c>
      <c r="AB68" s="1033"/>
      <c r="AC68" s="1033"/>
      <c r="AD68" s="1033"/>
      <c r="AE68" s="1033"/>
      <c r="AF68" s="1033">
        <v>1</v>
      </c>
      <c r="AG68" s="1033"/>
      <c r="AH68" s="1033"/>
      <c r="AI68" s="1033"/>
      <c r="AJ68" s="1033"/>
      <c r="AK68" s="1033" t="s">
        <v>588</v>
      </c>
      <c r="AL68" s="1033"/>
      <c r="AM68" s="1033"/>
      <c r="AN68" s="1033"/>
      <c r="AO68" s="1033"/>
      <c r="AP68" s="1033" t="s">
        <v>592</v>
      </c>
      <c r="AQ68" s="1033"/>
      <c r="AR68" s="1033"/>
      <c r="AS68" s="1033"/>
      <c r="AT68" s="1033"/>
      <c r="AU68" s="1033" t="s">
        <v>588</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590</v>
      </c>
      <c r="C69" s="1026"/>
      <c r="D69" s="1026"/>
      <c r="E69" s="1026"/>
      <c r="F69" s="1026"/>
      <c r="G69" s="1026"/>
      <c r="H69" s="1026"/>
      <c r="I69" s="1026"/>
      <c r="J69" s="1026"/>
      <c r="K69" s="1026"/>
      <c r="L69" s="1026"/>
      <c r="M69" s="1026"/>
      <c r="N69" s="1026"/>
      <c r="O69" s="1026"/>
      <c r="P69" s="1027"/>
      <c r="Q69" s="1028">
        <v>518</v>
      </c>
      <c r="R69" s="1022"/>
      <c r="S69" s="1022"/>
      <c r="T69" s="1022"/>
      <c r="U69" s="1022"/>
      <c r="V69" s="1022">
        <v>504</v>
      </c>
      <c r="W69" s="1022"/>
      <c r="X69" s="1022"/>
      <c r="Y69" s="1022"/>
      <c r="Z69" s="1022"/>
      <c r="AA69" s="1022">
        <v>14</v>
      </c>
      <c r="AB69" s="1022"/>
      <c r="AC69" s="1022"/>
      <c r="AD69" s="1022"/>
      <c r="AE69" s="1022"/>
      <c r="AF69" s="1022">
        <v>14</v>
      </c>
      <c r="AG69" s="1022"/>
      <c r="AH69" s="1022"/>
      <c r="AI69" s="1022"/>
      <c r="AJ69" s="1022"/>
      <c r="AK69" s="1022">
        <v>48</v>
      </c>
      <c r="AL69" s="1022"/>
      <c r="AM69" s="1022"/>
      <c r="AN69" s="1022"/>
      <c r="AO69" s="1022"/>
      <c r="AP69" s="1022" t="s">
        <v>595</v>
      </c>
      <c r="AQ69" s="1022"/>
      <c r="AR69" s="1022"/>
      <c r="AS69" s="1022"/>
      <c r="AT69" s="1022"/>
      <c r="AU69" s="1022" t="s">
        <v>588</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591</v>
      </c>
      <c r="C70" s="1026"/>
      <c r="D70" s="1026"/>
      <c r="E70" s="1026"/>
      <c r="F70" s="1026"/>
      <c r="G70" s="1026"/>
      <c r="H70" s="1026"/>
      <c r="I70" s="1026"/>
      <c r="J70" s="1026"/>
      <c r="K70" s="1026"/>
      <c r="L70" s="1026"/>
      <c r="M70" s="1026"/>
      <c r="N70" s="1026"/>
      <c r="O70" s="1026"/>
      <c r="P70" s="1027"/>
      <c r="Q70" s="1028">
        <v>143454</v>
      </c>
      <c r="R70" s="1022"/>
      <c r="S70" s="1022"/>
      <c r="T70" s="1022"/>
      <c r="U70" s="1022"/>
      <c r="V70" s="1022">
        <v>139425</v>
      </c>
      <c r="W70" s="1022"/>
      <c r="X70" s="1022"/>
      <c r="Y70" s="1022"/>
      <c r="Z70" s="1022"/>
      <c r="AA70" s="1022">
        <v>4029</v>
      </c>
      <c r="AB70" s="1022"/>
      <c r="AC70" s="1022"/>
      <c r="AD70" s="1022"/>
      <c r="AE70" s="1022"/>
      <c r="AF70" s="1022">
        <v>4029</v>
      </c>
      <c r="AG70" s="1022"/>
      <c r="AH70" s="1022"/>
      <c r="AI70" s="1022"/>
      <c r="AJ70" s="1022"/>
      <c r="AK70" s="1022">
        <v>2264</v>
      </c>
      <c r="AL70" s="1022"/>
      <c r="AM70" s="1022"/>
      <c r="AN70" s="1022"/>
      <c r="AO70" s="1022"/>
      <c r="AP70" s="1022" t="s">
        <v>592</v>
      </c>
      <c r="AQ70" s="1022"/>
      <c r="AR70" s="1022"/>
      <c r="AS70" s="1022"/>
      <c r="AT70" s="1022"/>
      <c r="AU70" s="1022" t="s">
        <v>588</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593</v>
      </c>
      <c r="C71" s="1026"/>
      <c r="D71" s="1026"/>
      <c r="E71" s="1026"/>
      <c r="F71" s="1026"/>
      <c r="G71" s="1026"/>
      <c r="H71" s="1026"/>
      <c r="I71" s="1026"/>
      <c r="J71" s="1026"/>
      <c r="K71" s="1026"/>
      <c r="L71" s="1026"/>
      <c r="M71" s="1026"/>
      <c r="N71" s="1026"/>
      <c r="O71" s="1026"/>
      <c r="P71" s="1027"/>
      <c r="Q71" s="1028">
        <v>22618</v>
      </c>
      <c r="R71" s="1022"/>
      <c r="S71" s="1022"/>
      <c r="T71" s="1022"/>
      <c r="U71" s="1022"/>
      <c r="V71" s="1022">
        <v>20172</v>
      </c>
      <c r="W71" s="1022"/>
      <c r="X71" s="1022"/>
      <c r="Y71" s="1022"/>
      <c r="Z71" s="1022"/>
      <c r="AA71" s="1022">
        <v>2446</v>
      </c>
      <c r="AB71" s="1022"/>
      <c r="AC71" s="1022"/>
      <c r="AD71" s="1022"/>
      <c r="AE71" s="1022"/>
      <c r="AF71" s="1022">
        <v>32681</v>
      </c>
      <c r="AG71" s="1022"/>
      <c r="AH71" s="1022"/>
      <c r="AI71" s="1022"/>
      <c r="AJ71" s="1022"/>
      <c r="AK71" s="1022" t="s">
        <v>604</v>
      </c>
      <c r="AL71" s="1022"/>
      <c r="AM71" s="1022"/>
      <c r="AN71" s="1022"/>
      <c r="AO71" s="1022"/>
      <c r="AP71" s="1022">
        <v>55385</v>
      </c>
      <c r="AQ71" s="1022"/>
      <c r="AR71" s="1022"/>
      <c r="AS71" s="1022"/>
      <c r="AT71" s="1022"/>
      <c r="AU71" s="1022" t="s">
        <v>592</v>
      </c>
      <c r="AV71" s="1022"/>
      <c r="AW71" s="1022"/>
      <c r="AX71" s="1022"/>
      <c r="AY71" s="1022"/>
      <c r="AZ71" s="1023" t="s">
        <v>605</v>
      </c>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t="s">
        <v>594</v>
      </c>
      <c r="C72" s="1026"/>
      <c r="D72" s="1026"/>
      <c r="E72" s="1026"/>
      <c r="F72" s="1026"/>
      <c r="G72" s="1026"/>
      <c r="H72" s="1026"/>
      <c r="I72" s="1026"/>
      <c r="J72" s="1026"/>
      <c r="K72" s="1026"/>
      <c r="L72" s="1026"/>
      <c r="M72" s="1026"/>
      <c r="N72" s="1026"/>
      <c r="O72" s="1026"/>
      <c r="P72" s="1027"/>
      <c r="Q72" s="1028">
        <v>774</v>
      </c>
      <c r="R72" s="1022"/>
      <c r="S72" s="1022"/>
      <c r="T72" s="1022"/>
      <c r="U72" s="1022"/>
      <c r="V72" s="1022">
        <v>612</v>
      </c>
      <c r="W72" s="1022"/>
      <c r="X72" s="1022"/>
      <c r="Y72" s="1022"/>
      <c r="Z72" s="1022"/>
      <c r="AA72" s="1022">
        <v>162</v>
      </c>
      <c r="AB72" s="1022"/>
      <c r="AC72" s="1022"/>
      <c r="AD72" s="1022"/>
      <c r="AE72" s="1022"/>
      <c r="AF72" s="1022">
        <v>1846</v>
      </c>
      <c r="AG72" s="1022"/>
      <c r="AH72" s="1022"/>
      <c r="AI72" s="1022"/>
      <c r="AJ72" s="1022"/>
      <c r="AK72" s="1022" t="s">
        <v>604</v>
      </c>
      <c r="AL72" s="1022"/>
      <c r="AM72" s="1022"/>
      <c r="AN72" s="1022"/>
      <c r="AO72" s="1022"/>
      <c r="AP72" s="1022">
        <v>870</v>
      </c>
      <c r="AQ72" s="1022"/>
      <c r="AR72" s="1022"/>
      <c r="AS72" s="1022"/>
      <c r="AT72" s="1022"/>
      <c r="AU72" s="1022" t="s">
        <v>588</v>
      </c>
      <c r="AV72" s="1022"/>
      <c r="AW72" s="1022"/>
      <c r="AX72" s="1022"/>
      <c r="AY72" s="1022"/>
      <c r="AZ72" s="1023" t="s">
        <v>605</v>
      </c>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387</v>
      </c>
      <c r="B88" s="995" t="s">
        <v>425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38571</v>
      </c>
      <c r="AG88" s="1010"/>
      <c r="AH88" s="1010"/>
      <c r="AI88" s="1010"/>
      <c r="AJ88" s="1010"/>
      <c r="AK88" s="1014"/>
      <c r="AL88" s="1014"/>
      <c r="AM88" s="1014"/>
      <c r="AN88" s="1014"/>
      <c r="AO88" s="1014"/>
      <c r="AP88" s="1010">
        <v>56256</v>
      </c>
      <c r="AQ88" s="1010"/>
      <c r="AR88" s="1010"/>
      <c r="AS88" s="1010"/>
      <c r="AT88" s="1010"/>
      <c r="AU88" s="1010" t="s">
        <v>588</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426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23</v>
      </c>
      <c r="CS102" s="1002"/>
      <c r="CT102" s="1002"/>
      <c r="CU102" s="1002"/>
      <c r="CV102" s="1003"/>
      <c r="CW102" s="1001">
        <v>27</v>
      </c>
      <c r="CX102" s="1002"/>
      <c r="CY102" s="1002"/>
      <c r="CZ102" s="1002"/>
      <c r="DA102" s="1003"/>
      <c r="DB102" s="1001" t="s">
        <v>588</v>
      </c>
      <c r="DC102" s="1002"/>
      <c r="DD102" s="1002"/>
      <c r="DE102" s="1002"/>
      <c r="DF102" s="1003"/>
      <c r="DG102" s="1001" t="s">
        <v>592</v>
      </c>
      <c r="DH102" s="1002"/>
      <c r="DI102" s="1002"/>
      <c r="DJ102" s="1002"/>
      <c r="DK102" s="1003"/>
      <c r="DL102" s="1001" t="s">
        <v>598</v>
      </c>
      <c r="DM102" s="1002"/>
      <c r="DN102" s="1002"/>
      <c r="DO102" s="1002"/>
      <c r="DP102" s="1003"/>
      <c r="DQ102" s="1001" t="s">
        <v>588</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431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433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434</v>
      </c>
      <c r="AB109" s="945"/>
      <c r="AC109" s="945"/>
      <c r="AD109" s="945"/>
      <c r="AE109" s="946"/>
      <c r="AF109" s="947" t="s">
        <v>303</v>
      </c>
      <c r="AG109" s="945"/>
      <c r="AH109" s="945"/>
      <c r="AI109" s="945"/>
      <c r="AJ109" s="946"/>
      <c r="AK109" s="947" t="s">
        <v>302</v>
      </c>
      <c r="AL109" s="945"/>
      <c r="AM109" s="945"/>
      <c r="AN109" s="945"/>
      <c r="AO109" s="946"/>
      <c r="AP109" s="947" t="s">
        <v>435</v>
      </c>
      <c r="AQ109" s="945"/>
      <c r="AR109" s="945"/>
      <c r="AS109" s="945"/>
      <c r="AT109" s="976"/>
      <c r="AU109" s="944" t="s">
        <v>433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434</v>
      </c>
      <c r="BR109" s="945"/>
      <c r="BS109" s="945"/>
      <c r="BT109" s="945"/>
      <c r="BU109" s="946"/>
      <c r="BV109" s="947" t="s">
        <v>303</v>
      </c>
      <c r="BW109" s="945"/>
      <c r="BX109" s="945"/>
      <c r="BY109" s="945"/>
      <c r="BZ109" s="946"/>
      <c r="CA109" s="947" t="s">
        <v>302</v>
      </c>
      <c r="CB109" s="945"/>
      <c r="CC109" s="945"/>
      <c r="CD109" s="945"/>
      <c r="CE109" s="946"/>
      <c r="CF109" s="983" t="s">
        <v>435</v>
      </c>
      <c r="CG109" s="983"/>
      <c r="CH109" s="983"/>
      <c r="CI109" s="983"/>
      <c r="CJ109" s="983"/>
      <c r="CK109" s="947" t="s">
        <v>436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434</v>
      </c>
      <c r="DH109" s="945"/>
      <c r="DI109" s="945"/>
      <c r="DJ109" s="945"/>
      <c r="DK109" s="946"/>
      <c r="DL109" s="947" t="s">
        <v>303</v>
      </c>
      <c r="DM109" s="945"/>
      <c r="DN109" s="945"/>
      <c r="DO109" s="945"/>
      <c r="DP109" s="946"/>
      <c r="DQ109" s="947" t="s">
        <v>302</v>
      </c>
      <c r="DR109" s="945"/>
      <c r="DS109" s="945"/>
      <c r="DT109" s="945"/>
      <c r="DU109" s="946"/>
      <c r="DV109" s="947" t="s">
        <v>435</v>
      </c>
      <c r="DW109" s="945"/>
      <c r="DX109" s="945"/>
      <c r="DY109" s="945"/>
      <c r="DZ109" s="976"/>
    </row>
    <row r="110" spans="1:131" s="246" customFormat="1" ht="26.25" customHeight="1" x14ac:dyDescent="0.2">
      <c r="A110" s="847" t="s">
        <v>437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2212896</v>
      </c>
      <c r="AB110" s="938"/>
      <c r="AC110" s="938"/>
      <c r="AD110" s="938"/>
      <c r="AE110" s="939"/>
      <c r="AF110" s="940">
        <v>2204690</v>
      </c>
      <c r="AG110" s="938"/>
      <c r="AH110" s="938"/>
      <c r="AI110" s="938"/>
      <c r="AJ110" s="939"/>
      <c r="AK110" s="940">
        <v>2103363</v>
      </c>
      <c r="AL110" s="938"/>
      <c r="AM110" s="938"/>
      <c r="AN110" s="938"/>
      <c r="AO110" s="939"/>
      <c r="AP110" s="941">
        <v>17.399999999999999</v>
      </c>
      <c r="AQ110" s="942"/>
      <c r="AR110" s="942"/>
      <c r="AS110" s="942"/>
      <c r="AT110" s="943"/>
      <c r="AU110" s="977" t="s">
        <v>73</v>
      </c>
      <c r="AV110" s="978"/>
      <c r="AW110" s="978"/>
      <c r="AX110" s="978"/>
      <c r="AY110" s="978"/>
      <c r="AZ110" s="903" t="s">
        <v>438</v>
      </c>
      <c r="BA110" s="848"/>
      <c r="BB110" s="848"/>
      <c r="BC110" s="848"/>
      <c r="BD110" s="848"/>
      <c r="BE110" s="848"/>
      <c r="BF110" s="848"/>
      <c r="BG110" s="848"/>
      <c r="BH110" s="848"/>
      <c r="BI110" s="848"/>
      <c r="BJ110" s="848"/>
      <c r="BK110" s="848"/>
      <c r="BL110" s="848"/>
      <c r="BM110" s="848"/>
      <c r="BN110" s="848"/>
      <c r="BO110" s="848"/>
      <c r="BP110" s="849"/>
      <c r="BQ110" s="904">
        <v>21937542</v>
      </c>
      <c r="BR110" s="885"/>
      <c r="BS110" s="885"/>
      <c r="BT110" s="885"/>
      <c r="BU110" s="885"/>
      <c r="BV110" s="885">
        <v>21844383</v>
      </c>
      <c r="BW110" s="885"/>
      <c r="BX110" s="885"/>
      <c r="BY110" s="885"/>
      <c r="BZ110" s="885"/>
      <c r="CA110" s="885">
        <v>22393114</v>
      </c>
      <c r="CB110" s="885"/>
      <c r="CC110" s="885"/>
      <c r="CD110" s="885"/>
      <c r="CE110" s="885"/>
      <c r="CF110" s="909">
        <v>185.2</v>
      </c>
      <c r="CG110" s="910"/>
      <c r="CH110" s="910"/>
      <c r="CI110" s="910"/>
      <c r="CJ110" s="910"/>
      <c r="CK110" s="973" t="s">
        <v>439</v>
      </c>
      <c r="CL110" s="859"/>
      <c r="CM110" s="934" t="s">
        <v>440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441</v>
      </c>
      <c r="DH110" s="885"/>
      <c r="DI110" s="885"/>
      <c r="DJ110" s="885"/>
      <c r="DK110" s="885"/>
      <c r="DL110" s="885" t="s">
        <v>442</v>
      </c>
      <c r="DM110" s="885"/>
      <c r="DN110" s="885"/>
      <c r="DO110" s="885"/>
      <c r="DP110" s="885"/>
      <c r="DQ110" s="885" t="s">
        <v>441</v>
      </c>
      <c r="DR110" s="885"/>
      <c r="DS110" s="885"/>
      <c r="DT110" s="885"/>
      <c r="DU110" s="885"/>
      <c r="DV110" s="886" t="s">
        <v>441</v>
      </c>
      <c r="DW110" s="886"/>
      <c r="DX110" s="886"/>
      <c r="DY110" s="886"/>
      <c r="DZ110" s="887"/>
    </row>
    <row r="111" spans="1:131" s="246" customFormat="1" ht="26.25" customHeight="1" x14ac:dyDescent="0.2">
      <c r="A111" s="814" t="s">
        <v>443</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416</v>
      </c>
      <c r="AB111" s="966"/>
      <c r="AC111" s="966"/>
      <c r="AD111" s="966"/>
      <c r="AE111" s="967"/>
      <c r="AF111" s="968" t="s">
        <v>441</v>
      </c>
      <c r="AG111" s="966"/>
      <c r="AH111" s="966"/>
      <c r="AI111" s="966"/>
      <c r="AJ111" s="967"/>
      <c r="AK111" s="968" t="s">
        <v>441</v>
      </c>
      <c r="AL111" s="966"/>
      <c r="AM111" s="966"/>
      <c r="AN111" s="966"/>
      <c r="AO111" s="967"/>
      <c r="AP111" s="969" t="s">
        <v>441</v>
      </c>
      <c r="AQ111" s="970"/>
      <c r="AR111" s="970"/>
      <c r="AS111" s="970"/>
      <c r="AT111" s="971"/>
      <c r="AU111" s="979"/>
      <c r="AV111" s="980"/>
      <c r="AW111" s="980"/>
      <c r="AX111" s="980"/>
      <c r="AY111" s="980"/>
      <c r="AZ111" s="855" t="s">
        <v>444</v>
      </c>
      <c r="BA111" s="790"/>
      <c r="BB111" s="790"/>
      <c r="BC111" s="790"/>
      <c r="BD111" s="790"/>
      <c r="BE111" s="790"/>
      <c r="BF111" s="790"/>
      <c r="BG111" s="790"/>
      <c r="BH111" s="790"/>
      <c r="BI111" s="790"/>
      <c r="BJ111" s="790"/>
      <c r="BK111" s="790"/>
      <c r="BL111" s="790"/>
      <c r="BM111" s="790"/>
      <c r="BN111" s="790"/>
      <c r="BO111" s="790"/>
      <c r="BP111" s="791"/>
      <c r="BQ111" s="856">
        <v>7866</v>
      </c>
      <c r="BR111" s="857"/>
      <c r="BS111" s="857"/>
      <c r="BT111" s="857"/>
      <c r="BU111" s="857"/>
      <c r="BV111" s="857">
        <v>6608</v>
      </c>
      <c r="BW111" s="857"/>
      <c r="BX111" s="857"/>
      <c r="BY111" s="857"/>
      <c r="BZ111" s="857"/>
      <c r="CA111" s="857">
        <v>5330</v>
      </c>
      <c r="CB111" s="857"/>
      <c r="CC111" s="857"/>
      <c r="CD111" s="857"/>
      <c r="CE111" s="857"/>
      <c r="CF111" s="918">
        <v>0</v>
      </c>
      <c r="CG111" s="919"/>
      <c r="CH111" s="919"/>
      <c r="CI111" s="919"/>
      <c r="CJ111" s="919"/>
      <c r="CK111" s="974"/>
      <c r="CL111" s="861"/>
      <c r="CM111" s="864" t="s">
        <v>445</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442</v>
      </c>
      <c r="DH111" s="857"/>
      <c r="DI111" s="857"/>
      <c r="DJ111" s="857"/>
      <c r="DK111" s="857"/>
      <c r="DL111" s="857" t="s">
        <v>442</v>
      </c>
      <c r="DM111" s="857"/>
      <c r="DN111" s="857"/>
      <c r="DO111" s="857"/>
      <c r="DP111" s="857"/>
      <c r="DQ111" s="857" t="s">
        <v>442</v>
      </c>
      <c r="DR111" s="857"/>
      <c r="DS111" s="857"/>
      <c r="DT111" s="857"/>
      <c r="DU111" s="857"/>
      <c r="DV111" s="834" t="s">
        <v>442</v>
      </c>
      <c r="DW111" s="834"/>
      <c r="DX111" s="834"/>
      <c r="DY111" s="834"/>
      <c r="DZ111" s="835"/>
    </row>
    <row r="112" spans="1:131" s="246" customFormat="1" ht="26.25" customHeight="1" x14ac:dyDescent="0.2">
      <c r="A112" s="959" t="s">
        <v>446</v>
      </c>
      <c r="B112" s="960"/>
      <c r="C112" s="790" t="s">
        <v>447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448</v>
      </c>
      <c r="AB112" s="820"/>
      <c r="AC112" s="820"/>
      <c r="AD112" s="820"/>
      <c r="AE112" s="821"/>
      <c r="AF112" s="822" t="s">
        <v>448</v>
      </c>
      <c r="AG112" s="820"/>
      <c r="AH112" s="820"/>
      <c r="AI112" s="820"/>
      <c r="AJ112" s="821"/>
      <c r="AK112" s="822" t="s">
        <v>448</v>
      </c>
      <c r="AL112" s="820"/>
      <c r="AM112" s="820"/>
      <c r="AN112" s="820"/>
      <c r="AO112" s="821"/>
      <c r="AP112" s="867" t="s">
        <v>448</v>
      </c>
      <c r="AQ112" s="868"/>
      <c r="AR112" s="868"/>
      <c r="AS112" s="868"/>
      <c r="AT112" s="869"/>
      <c r="AU112" s="979"/>
      <c r="AV112" s="980"/>
      <c r="AW112" s="980"/>
      <c r="AX112" s="980"/>
      <c r="AY112" s="980"/>
      <c r="AZ112" s="855" t="s">
        <v>449</v>
      </c>
      <c r="BA112" s="790"/>
      <c r="BB112" s="790"/>
      <c r="BC112" s="790"/>
      <c r="BD112" s="790"/>
      <c r="BE112" s="790"/>
      <c r="BF112" s="790"/>
      <c r="BG112" s="790"/>
      <c r="BH112" s="790"/>
      <c r="BI112" s="790"/>
      <c r="BJ112" s="790"/>
      <c r="BK112" s="790"/>
      <c r="BL112" s="790"/>
      <c r="BM112" s="790"/>
      <c r="BN112" s="790"/>
      <c r="BO112" s="790"/>
      <c r="BP112" s="791"/>
      <c r="BQ112" s="856">
        <v>9478993</v>
      </c>
      <c r="BR112" s="857"/>
      <c r="BS112" s="857"/>
      <c r="BT112" s="857"/>
      <c r="BU112" s="857"/>
      <c r="BV112" s="857">
        <v>9255244</v>
      </c>
      <c r="BW112" s="857"/>
      <c r="BX112" s="857"/>
      <c r="BY112" s="857"/>
      <c r="BZ112" s="857"/>
      <c r="CA112" s="857">
        <v>8589392</v>
      </c>
      <c r="CB112" s="857"/>
      <c r="CC112" s="857"/>
      <c r="CD112" s="857"/>
      <c r="CE112" s="857"/>
      <c r="CF112" s="918">
        <v>71</v>
      </c>
      <c r="CG112" s="919"/>
      <c r="CH112" s="919"/>
      <c r="CI112" s="919"/>
      <c r="CJ112" s="919"/>
      <c r="CK112" s="974"/>
      <c r="CL112" s="861"/>
      <c r="CM112" s="864" t="s">
        <v>450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448</v>
      </c>
      <c r="DH112" s="857"/>
      <c r="DI112" s="857"/>
      <c r="DJ112" s="857"/>
      <c r="DK112" s="857"/>
      <c r="DL112" s="857" t="s">
        <v>448</v>
      </c>
      <c r="DM112" s="857"/>
      <c r="DN112" s="857"/>
      <c r="DO112" s="857"/>
      <c r="DP112" s="857"/>
      <c r="DQ112" s="857" t="s">
        <v>448</v>
      </c>
      <c r="DR112" s="857"/>
      <c r="DS112" s="857"/>
      <c r="DT112" s="857"/>
      <c r="DU112" s="857"/>
      <c r="DV112" s="834" t="s">
        <v>448</v>
      </c>
      <c r="DW112" s="834"/>
      <c r="DX112" s="834"/>
      <c r="DY112" s="834"/>
      <c r="DZ112" s="835"/>
    </row>
    <row r="113" spans="1:130" s="246" customFormat="1" ht="26.25" customHeight="1" x14ac:dyDescent="0.2">
      <c r="A113" s="961"/>
      <c r="B113" s="962"/>
      <c r="C113" s="790" t="s">
        <v>451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650419</v>
      </c>
      <c r="AB113" s="966"/>
      <c r="AC113" s="966"/>
      <c r="AD113" s="966"/>
      <c r="AE113" s="967"/>
      <c r="AF113" s="968">
        <v>673082</v>
      </c>
      <c r="AG113" s="966"/>
      <c r="AH113" s="966"/>
      <c r="AI113" s="966"/>
      <c r="AJ113" s="967"/>
      <c r="AK113" s="968">
        <v>638671</v>
      </c>
      <c r="AL113" s="966"/>
      <c r="AM113" s="966"/>
      <c r="AN113" s="966"/>
      <c r="AO113" s="967"/>
      <c r="AP113" s="969">
        <v>5.3</v>
      </c>
      <c r="AQ113" s="970"/>
      <c r="AR113" s="970"/>
      <c r="AS113" s="970"/>
      <c r="AT113" s="971"/>
      <c r="AU113" s="979"/>
      <c r="AV113" s="980"/>
      <c r="AW113" s="980"/>
      <c r="AX113" s="980"/>
      <c r="AY113" s="980"/>
      <c r="AZ113" s="855" t="s">
        <v>452</v>
      </c>
      <c r="BA113" s="790"/>
      <c r="BB113" s="790"/>
      <c r="BC113" s="790"/>
      <c r="BD113" s="790"/>
      <c r="BE113" s="790"/>
      <c r="BF113" s="790"/>
      <c r="BG113" s="790"/>
      <c r="BH113" s="790"/>
      <c r="BI113" s="790"/>
      <c r="BJ113" s="790"/>
      <c r="BK113" s="790"/>
      <c r="BL113" s="790"/>
      <c r="BM113" s="790"/>
      <c r="BN113" s="790"/>
      <c r="BO113" s="790"/>
      <c r="BP113" s="791"/>
      <c r="BQ113" s="856" t="s">
        <v>448</v>
      </c>
      <c r="BR113" s="857"/>
      <c r="BS113" s="857"/>
      <c r="BT113" s="857"/>
      <c r="BU113" s="857"/>
      <c r="BV113" s="857" t="s">
        <v>448</v>
      </c>
      <c r="BW113" s="857"/>
      <c r="BX113" s="857"/>
      <c r="BY113" s="857"/>
      <c r="BZ113" s="857"/>
      <c r="CA113" s="857" t="s">
        <v>448</v>
      </c>
      <c r="CB113" s="857"/>
      <c r="CC113" s="857"/>
      <c r="CD113" s="857"/>
      <c r="CE113" s="857"/>
      <c r="CF113" s="918" t="s">
        <v>448</v>
      </c>
      <c r="CG113" s="919"/>
      <c r="CH113" s="919"/>
      <c r="CI113" s="919"/>
      <c r="CJ113" s="919"/>
      <c r="CK113" s="974"/>
      <c r="CL113" s="861"/>
      <c r="CM113" s="864" t="s">
        <v>453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v>7866</v>
      </c>
      <c r="DH113" s="820"/>
      <c r="DI113" s="820"/>
      <c r="DJ113" s="820"/>
      <c r="DK113" s="821"/>
      <c r="DL113" s="822">
        <v>6608</v>
      </c>
      <c r="DM113" s="820"/>
      <c r="DN113" s="820"/>
      <c r="DO113" s="820"/>
      <c r="DP113" s="821"/>
      <c r="DQ113" s="822">
        <v>5330</v>
      </c>
      <c r="DR113" s="820"/>
      <c r="DS113" s="820"/>
      <c r="DT113" s="820"/>
      <c r="DU113" s="821"/>
      <c r="DV113" s="867">
        <v>0</v>
      </c>
      <c r="DW113" s="868"/>
      <c r="DX113" s="868"/>
      <c r="DY113" s="868"/>
      <c r="DZ113" s="869"/>
    </row>
    <row r="114" spans="1:130" s="246" customFormat="1" ht="26.25" customHeight="1" x14ac:dyDescent="0.2">
      <c r="A114" s="961"/>
      <c r="B114" s="962"/>
      <c r="C114" s="790" t="s">
        <v>454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448</v>
      </c>
      <c r="AB114" s="820"/>
      <c r="AC114" s="820"/>
      <c r="AD114" s="820"/>
      <c r="AE114" s="821"/>
      <c r="AF114" s="822" t="s">
        <v>448</v>
      </c>
      <c r="AG114" s="820"/>
      <c r="AH114" s="820"/>
      <c r="AI114" s="820"/>
      <c r="AJ114" s="821"/>
      <c r="AK114" s="822" t="s">
        <v>448</v>
      </c>
      <c r="AL114" s="820"/>
      <c r="AM114" s="820"/>
      <c r="AN114" s="820"/>
      <c r="AO114" s="821"/>
      <c r="AP114" s="867" t="s">
        <v>448</v>
      </c>
      <c r="AQ114" s="868"/>
      <c r="AR114" s="868"/>
      <c r="AS114" s="868"/>
      <c r="AT114" s="869"/>
      <c r="AU114" s="979"/>
      <c r="AV114" s="980"/>
      <c r="AW114" s="980"/>
      <c r="AX114" s="980"/>
      <c r="AY114" s="980"/>
      <c r="AZ114" s="855" t="s">
        <v>455</v>
      </c>
      <c r="BA114" s="790"/>
      <c r="BB114" s="790"/>
      <c r="BC114" s="790"/>
      <c r="BD114" s="790"/>
      <c r="BE114" s="790"/>
      <c r="BF114" s="790"/>
      <c r="BG114" s="790"/>
      <c r="BH114" s="790"/>
      <c r="BI114" s="790"/>
      <c r="BJ114" s="790"/>
      <c r="BK114" s="790"/>
      <c r="BL114" s="790"/>
      <c r="BM114" s="790"/>
      <c r="BN114" s="790"/>
      <c r="BO114" s="790"/>
      <c r="BP114" s="791"/>
      <c r="BQ114" s="856">
        <v>3514105</v>
      </c>
      <c r="BR114" s="857"/>
      <c r="BS114" s="857"/>
      <c r="BT114" s="857"/>
      <c r="BU114" s="857"/>
      <c r="BV114" s="857">
        <v>3410584</v>
      </c>
      <c r="BW114" s="857"/>
      <c r="BX114" s="857"/>
      <c r="BY114" s="857"/>
      <c r="BZ114" s="857"/>
      <c r="CA114" s="857">
        <v>2976498</v>
      </c>
      <c r="CB114" s="857"/>
      <c r="CC114" s="857"/>
      <c r="CD114" s="857"/>
      <c r="CE114" s="857"/>
      <c r="CF114" s="918">
        <v>24.6</v>
      </c>
      <c r="CG114" s="919"/>
      <c r="CH114" s="919"/>
      <c r="CI114" s="919"/>
      <c r="CJ114" s="919"/>
      <c r="CK114" s="974"/>
      <c r="CL114" s="861"/>
      <c r="CM114" s="864" t="s">
        <v>456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448</v>
      </c>
      <c r="DH114" s="820"/>
      <c r="DI114" s="820"/>
      <c r="DJ114" s="820"/>
      <c r="DK114" s="821"/>
      <c r="DL114" s="822" t="s">
        <v>448</v>
      </c>
      <c r="DM114" s="820"/>
      <c r="DN114" s="820"/>
      <c r="DO114" s="820"/>
      <c r="DP114" s="821"/>
      <c r="DQ114" s="822" t="s">
        <v>448</v>
      </c>
      <c r="DR114" s="820"/>
      <c r="DS114" s="820"/>
      <c r="DT114" s="820"/>
      <c r="DU114" s="821"/>
      <c r="DV114" s="867" t="s">
        <v>448</v>
      </c>
      <c r="DW114" s="868"/>
      <c r="DX114" s="868"/>
      <c r="DY114" s="868"/>
      <c r="DZ114" s="869"/>
    </row>
    <row r="115" spans="1:130" s="246" customFormat="1" ht="26.25" customHeight="1" x14ac:dyDescent="0.2">
      <c r="A115" s="961"/>
      <c r="B115" s="962"/>
      <c r="C115" s="790" t="s">
        <v>457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1388</v>
      </c>
      <c r="AB115" s="966"/>
      <c r="AC115" s="966"/>
      <c r="AD115" s="966"/>
      <c r="AE115" s="967"/>
      <c r="AF115" s="968">
        <v>1388</v>
      </c>
      <c r="AG115" s="966"/>
      <c r="AH115" s="966"/>
      <c r="AI115" s="966"/>
      <c r="AJ115" s="967"/>
      <c r="AK115" s="968">
        <v>1388</v>
      </c>
      <c r="AL115" s="966"/>
      <c r="AM115" s="966"/>
      <c r="AN115" s="966"/>
      <c r="AO115" s="967"/>
      <c r="AP115" s="969">
        <v>0</v>
      </c>
      <c r="AQ115" s="970"/>
      <c r="AR115" s="970"/>
      <c r="AS115" s="970"/>
      <c r="AT115" s="971"/>
      <c r="AU115" s="979"/>
      <c r="AV115" s="980"/>
      <c r="AW115" s="980"/>
      <c r="AX115" s="980"/>
      <c r="AY115" s="980"/>
      <c r="AZ115" s="855" t="s">
        <v>458</v>
      </c>
      <c r="BA115" s="790"/>
      <c r="BB115" s="790"/>
      <c r="BC115" s="790"/>
      <c r="BD115" s="790"/>
      <c r="BE115" s="790"/>
      <c r="BF115" s="790"/>
      <c r="BG115" s="790"/>
      <c r="BH115" s="790"/>
      <c r="BI115" s="790"/>
      <c r="BJ115" s="790"/>
      <c r="BK115" s="790"/>
      <c r="BL115" s="790"/>
      <c r="BM115" s="790"/>
      <c r="BN115" s="790"/>
      <c r="BO115" s="790"/>
      <c r="BP115" s="791"/>
      <c r="BQ115" s="856" t="s">
        <v>448</v>
      </c>
      <c r="BR115" s="857"/>
      <c r="BS115" s="857"/>
      <c r="BT115" s="857"/>
      <c r="BU115" s="857"/>
      <c r="BV115" s="857" t="s">
        <v>459</v>
      </c>
      <c r="BW115" s="857"/>
      <c r="BX115" s="857"/>
      <c r="BY115" s="857"/>
      <c r="BZ115" s="857"/>
      <c r="CA115" s="857" t="s">
        <v>448</v>
      </c>
      <c r="CB115" s="857"/>
      <c r="CC115" s="857"/>
      <c r="CD115" s="857"/>
      <c r="CE115" s="857"/>
      <c r="CF115" s="918" t="s">
        <v>448</v>
      </c>
      <c r="CG115" s="919"/>
      <c r="CH115" s="919"/>
      <c r="CI115" s="919"/>
      <c r="CJ115" s="919"/>
      <c r="CK115" s="974"/>
      <c r="CL115" s="861"/>
      <c r="CM115" s="855" t="s">
        <v>460</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448</v>
      </c>
      <c r="DH115" s="820"/>
      <c r="DI115" s="820"/>
      <c r="DJ115" s="820"/>
      <c r="DK115" s="821"/>
      <c r="DL115" s="822" t="s">
        <v>448</v>
      </c>
      <c r="DM115" s="820"/>
      <c r="DN115" s="820"/>
      <c r="DO115" s="820"/>
      <c r="DP115" s="821"/>
      <c r="DQ115" s="822" t="s">
        <v>448</v>
      </c>
      <c r="DR115" s="820"/>
      <c r="DS115" s="820"/>
      <c r="DT115" s="820"/>
      <c r="DU115" s="821"/>
      <c r="DV115" s="867" t="s">
        <v>448</v>
      </c>
      <c r="DW115" s="868"/>
      <c r="DX115" s="868"/>
      <c r="DY115" s="868"/>
      <c r="DZ115" s="869"/>
    </row>
    <row r="116" spans="1:130" s="246" customFormat="1" ht="26.25" customHeight="1" x14ac:dyDescent="0.2">
      <c r="A116" s="963"/>
      <c r="B116" s="964"/>
      <c r="C116" s="923" t="s">
        <v>461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448</v>
      </c>
      <c r="AB116" s="820"/>
      <c r="AC116" s="820"/>
      <c r="AD116" s="820"/>
      <c r="AE116" s="821"/>
      <c r="AF116" s="822" t="s">
        <v>448</v>
      </c>
      <c r="AG116" s="820"/>
      <c r="AH116" s="820"/>
      <c r="AI116" s="820"/>
      <c r="AJ116" s="821"/>
      <c r="AK116" s="822" t="s">
        <v>448</v>
      </c>
      <c r="AL116" s="820"/>
      <c r="AM116" s="820"/>
      <c r="AN116" s="820"/>
      <c r="AO116" s="821"/>
      <c r="AP116" s="867" t="s">
        <v>448</v>
      </c>
      <c r="AQ116" s="868"/>
      <c r="AR116" s="868"/>
      <c r="AS116" s="868"/>
      <c r="AT116" s="869"/>
      <c r="AU116" s="979"/>
      <c r="AV116" s="980"/>
      <c r="AW116" s="980"/>
      <c r="AX116" s="980"/>
      <c r="AY116" s="980"/>
      <c r="AZ116" s="906" t="s">
        <v>462</v>
      </c>
      <c r="BA116" s="907"/>
      <c r="BB116" s="907"/>
      <c r="BC116" s="907"/>
      <c r="BD116" s="907"/>
      <c r="BE116" s="907"/>
      <c r="BF116" s="907"/>
      <c r="BG116" s="907"/>
      <c r="BH116" s="907"/>
      <c r="BI116" s="907"/>
      <c r="BJ116" s="907"/>
      <c r="BK116" s="907"/>
      <c r="BL116" s="907"/>
      <c r="BM116" s="907"/>
      <c r="BN116" s="907"/>
      <c r="BO116" s="907"/>
      <c r="BP116" s="908"/>
      <c r="BQ116" s="856" t="s">
        <v>448</v>
      </c>
      <c r="BR116" s="857"/>
      <c r="BS116" s="857"/>
      <c r="BT116" s="857"/>
      <c r="BU116" s="857"/>
      <c r="BV116" s="857" t="s">
        <v>448</v>
      </c>
      <c r="BW116" s="857"/>
      <c r="BX116" s="857"/>
      <c r="BY116" s="857"/>
      <c r="BZ116" s="857"/>
      <c r="CA116" s="857" t="s">
        <v>448</v>
      </c>
      <c r="CB116" s="857"/>
      <c r="CC116" s="857"/>
      <c r="CD116" s="857"/>
      <c r="CE116" s="857"/>
      <c r="CF116" s="918" t="s">
        <v>448</v>
      </c>
      <c r="CG116" s="919"/>
      <c r="CH116" s="919"/>
      <c r="CI116" s="919"/>
      <c r="CJ116" s="919"/>
      <c r="CK116" s="974"/>
      <c r="CL116" s="861"/>
      <c r="CM116" s="864" t="s">
        <v>463</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448</v>
      </c>
      <c r="DH116" s="820"/>
      <c r="DI116" s="820"/>
      <c r="DJ116" s="820"/>
      <c r="DK116" s="821"/>
      <c r="DL116" s="822" t="s">
        <v>448</v>
      </c>
      <c r="DM116" s="820"/>
      <c r="DN116" s="820"/>
      <c r="DO116" s="820"/>
      <c r="DP116" s="821"/>
      <c r="DQ116" s="822" t="s">
        <v>448</v>
      </c>
      <c r="DR116" s="820"/>
      <c r="DS116" s="820"/>
      <c r="DT116" s="820"/>
      <c r="DU116" s="821"/>
      <c r="DV116" s="867" t="s">
        <v>448</v>
      </c>
      <c r="DW116" s="868"/>
      <c r="DX116" s="868"/>
      <c r="DY116" s="868"/>
      <c r="DZ116" s="869"/>
    </row>
    <row r="117" spans="1:130" s="246" customFormat="1" ht="26.25" customHeight="1" x14ac:dyDescent="0.2">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464</v>
      </c>
      <c r="Z117" s="946"/>
      <c r="AA117" s="951">
        <v>2864703</v>
      </c>
      <c r="AB117" s="952"/>
      <c r="AC117" s="952"/>
      <c r="AD117" s="952"/>
      <c r="AE117" s="953"/>
      <c r="AF117" s="954">
        <v>2879160</v>
      </c>
      <c r="AG117" s="952"/>
      <c r="AH117" s="952"/>
      <c r="AI117" s="952"/>
      <c r="AJ117" s="953"/>
      <c r="AK117" s="954">
        <v>2743422</v>
      </c>
      <c r="AL117" s="952"/>
      <c r="AM117" s="952"/>
      <c r="AN117" s="952"/>
      <c r="AO117" s="953"/>
      <c r="AP117" s="955"/>
      <c r="AQ117" s="956"/>
      <c r="AR117" s="956"/>
      <c r="AS117" s="956"/>
      <c r="AT117" s="957"/>
      <c r="AU117" s="979"/>
      <c r="AV117" s="980"/>
      <c r="AW117" s="980"/>
      <c r="AX117" s="980"/>
      <c r="AY117" s="980"/>
      <c r="AZ117" s="906" t="s">
        <v>465</v>
      </c>
      <c r="BA117" s="907"/>
      <c r="BB117" s="907"/>
      <c r="BC117" s="907"/>
      <c r="BD117" s="907"/>
      <c r="BE117" s="907"/>
      <c r="BF117" s="907"/>
      <c r="BG117" s="907"/>
      <c r="BH117" s="907"/>
      <c r="BI117" s="907"/>
      <c r="BJ117" s="907"/>
      <c r="BK117" s="907"/>
      <c r="BL117" s="907"/>
      <c r="BM117" s="907"/>
      <c r="BN117" s="907"/>
      <c r="BO117" s="907"/>
      <c r="BP117" s="908"/>
      <c r="BQ117" s="856" t="s">
        <v>448</v>
      </c>
      <c r="BR117" s="857"/>
      <c r="BS117" s="857"/>
      <c r="BT117" s="857"/>
      <c r="BU117" s="857"/>
      <c r="BV117" s="857" t="s">
        <v>448</v>
      </c>
      <c r="BW117" s="857"/>
      <c r="BX117" s="857"/>
      <c r="BY117" s="857"/>
      <c r="BZ117" s="857"/>
      <c r="CA117" s="857" t="s">
        <v>448</v>
      </c>
      <c r="CB117" s="857"/>
      <c r="CC117" s="857"/>
      <c r="CD117" s="857"/>
      <c r="CE117" s="857"/>
      <c r="CF117" s="918" t="s">
        <v>448</v>
      </c>
      <c r="CG117" s="919"/>
      <c r="CH117" s="919"/>
      <c r="CI117" s="919"/>
      <c r="CJ117" s="919"/>
      <c r="CK117" s="974"/>
      <c r="CL117" s="861"/>
      <c r="CM117" s="864" t="s">
        <v>466</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448</v>
      </c>
      <c r="DH117" s="820"/>
      <c r="DI117" s="820"/>
      <c r="DJ117" s="820"/>
      <c r="DK117" s="821"/>
      <c r="DL117" s="822" t="s">
        <v>448</v>
      </c>
      <c r="DM117" s="820"/>
      <c r="DN117" s="820"/>
      <c r="DO117" s="820"/>
      <c r="DP117" s="821"/>
      <c r="DQ117" s="822" t="s">
        <v>448</v>
      </c>
      <c r="DR117" s="820"/>
      <c r="DS117" s="820"/>
      <c r="DT117" s="820"/>
      <c r="DU117" s="821"/>
      <c r="DV117" s="867" t="s">
        <v>448</v>
      </c>
      <c r="DW117" s="868"/>
      <c r="DX117" s="868"/>
      <c r="DY117" s="868"/>
      <c r="DZ117" s="869"/>
    </row>
    <row r="118" spans="1:130" s="246" customFormat="1" ht="26.25" customHeight="1" x14ac:dyDescent="0.2">
      <c r="A118" s="944" t="s">
        <v>436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434</v>
      </c>
      <c r="AB118" s="945"/>
      <c r="AC118" s="945"/>
      <c r="AD118" s="945"/>
      <c r="AE118" s="946"/>
      <c r="AF118" s="947" t="s">
        <v>303</v>
      </c>
      <c r="AG118" s="945"/>
      <c r="AH118" s="945"/>
      <c r="AI118" s="945"/>
      <c r="AJ118" s="946"/>
      <c r="AK118" s="947" t="s">
        <v>302</v>
      </c>
      <c r="AL118" s="945"/>
      <c r="AM118" s="945"/>
      <c r="AN118" s="945"/>
      <c r="AO118" s="946"/>
      <c r="AP118" s="948" t="s">
        <v>435</v>
      </c>
      <c r="AQ118" s="949"/>
      <c r="AR118" s="949"/>
      <c r="AS118" s="949"/>
      <c r="AT118" s="950"/>
      <c r="AU118" s="979"/>
      <c r="AV118" s="980"/>
      <c r="AW118" s="980"/>
      <c r="AX118" s="980"/>
      <c r="AY118" s="980"/>
      <c r="AZ118" s="922" t="s">
        <v>467</v>
      </c>
      <c r="BA118" s="923"/>
      <c r="BB118" s="923"/>
      <c r="BC118" s="923"/>
      <c r="BD118" s="923"/>
      <c r="BE118" s="923"/>
      <c r="BF118" s="923"/>
      <c r="BG118" s="923"/>
      <c r="BH118" s="923"/>
      <c r="BI118" s="923"/>
      <c r="BJ118" s="923"/>
      <c r="BK118" s="923"/>
      <c r="BL118" s="923"/>
      <c r="BM118" s="923"/>
      <c r="BN118" s="923"/>
      <c r="BO118" s="923"/>
      <c r="BP118" s="924"/>
      <c r="BQ118" s="925" t="s">
        <v>459</v>
      </c>
      <c r="BR118" s="888"/>
      <c r="BS118" s="888"/>
      <c r="BT118" s="888"/>
      <c r="BU118" s="888"/>
      <c r="BV118" s="888" t="s">
        <v>448</v>
      </c>
      <c r="BW118" s="888"/>
      <c r="BX118" s="888"/>
      <c r="BY118" s="888"/>
      <c r="BZ118" s="888"/>
      <c r="CA118" s="888" t="s">
        <v>448</v>
      </c>
      <c r="CB118" s="888"/>
      <c r="CC118" s="888"/>
      <c r="CD118" s="888"/>
      <c r="CE118" s="888"/>
      <c r="CF118" s="918" t="s">
        <v>448</v>
      </c>
      <c r="CG118" s="919"/>
      <c r="CH118" s="919"/>
      <c r="CI118" s="919"/>
      <c r="CJ118" s="919"/>
      <c r="CK118" s="974"/>
      <c r="CL118" s="861"/>
      <c r="CM118" s="864" t="s">
        <v>468</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448</v>
      </c>
      <c r="DH118" s="820"/>
      <c r="DI118" s="820"/>
      <c r="DJ118" s="820"/>
      <c r="DK118" s="821"/>
      <c r="DL118" s="822" t="s">
        <v>448</v>
      </c>
      <c r="DM118" s="820"/>
      <c r="DN118" s="820"/>
      <c r="DO118" s="820"/>
      <c r="DP118" s="821"/>
      <c r="DQ118" s="822" t="s">
        <v>448</v>
      </c>
      <c r="DR118" s="820"/>
      <c r="DS118" s="820"/>
      <c r="DT118" s="820"/>
      <c r="DU118" s="821"/>
      <c r="DV118" s="867" t="s">
        <v>448</v>
      </c>
      <c r="DW118" s="868"/>
      <c r="DX118" s="868"/>
      <c r="DY118" s="868"/>
      <c r="DZ118" s="869"/>
    </row>
    <row r="119" spans="1:130" s="246" customFormat="1" ht="26.25" customHeight="1" x14ac:dyDescent="0.2">
      <c r="A119" s="858" t="s">
        <v>439</v>
      </c>
      <c r="B119" s="859"/>
      <c r="C119" s="934" t="s">
        <v>440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448</v>
      </c>
      <c r="AB119" s="938"/>
      <c r="AC119" s="938"/>
      <c r="AD119" s="938"/>
      <c r="AE119" s="939"/>
      <c r="AF119" s="940" t="s">
        <v>448</v>
      </c>
      <c r="AG119" s="938"/>
      <c r="AH119" s="938"/>
      <c r="AI119" s="938"/>
      <c r="AJ119" s="939"/>
      <c r="AK119" s="940" t="s">
        <v>448</v>
      </c>
      <c r="AL119" s="938"/>
      <c r="AM119" s="938"/>
      <c r="AN119" s="938"/>
      <c r="AO119" s="939"/>
      <c r="AP119" s="941" t="s">
        <v>448</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469</v>
      </c>
      <c r="BP119" s="921"/>
      <c r="BQ119" s="925">
        <v>34938506</v>
      </c>
      <c r="BR119" s="888"/>
      <c r="BS119" s="888"/>
      <c r="BT119" s="888"/>
      <c r="BU119" s="888"/>
      <c r="BV119" s="888">
        <v>34516819</v>
      </c>
      <c r="BW119" s="888"/>
      <c r="BX119" s="888"/>
      <c r="BY119" s="888"/>
      <c r="BZ119" s="888"/>
      <c r="CA119" s="888">
        <v>33964334</v>
      </c>
      <c r="CB119" s="888"/>
      <c r="CC119" s="888"/>
      <c r="CD119" s="888"/>
      <c r="CE119" s="888"/>
      <c r="CF119" s="786"/>
      <c r="CG119" s="787"/>
      <c r="CH119" s="787"/>
      <c r="CI119" s="787"/>
      <c r="CJ119" s="877"/>
      <c r="CK119" s="975"/>
      <c r="CL119" s="863"/>
      <c r="CM119" s="881" t="s">
        <v>470</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448</v>
      </c>
      <c r="DH119" s="803"/>
      <c r="DI119" s="803"/>
      <c r="DJ119" s="803"/>
      <c r="DK119" s="804"/>
      <c r="DL119" s="805" t="s">
        <v>459</v>
      </c>
      <c r="DM119" s="803"/>
      <c r="DN119" s="803"/>
      <c r="DO119" s="803"/>
      <c r="DP119" s="804"/>
      <c r="DQ119" s="805" t="s">
        <v>448</v>
      </c>
      <c r="DR119" s="803"/>
      <c r="DS119" s="803"/>
      <c r="DT119" s="803"/>
      <c r="DU119" s="804"/>
      <c r="DV119" s="891" t="s">
        <v>448</v>
      </c>
      <c r="DW119" s="892"/>
      <c r="DX119" s="892"/>
      <c r="DY119" s="892"/>
      <c r="DZ119" s="893"/>
    </row>
    <row r="120" spans="1:130" s="246" customFormat="1" ht="26.25" customHeight="1" x14ac:dyDescent="0.2">
      <c r="A120" s="860"/>
      <c r="B120" s="861"/>
      <c r="C120" s="864" t="s">
        <v>445</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448</v>
      </c>
      <c r="AB120" s="820"/>
      <c r="AC120" s="820"/>
      <c r="AD120" s="820"/>
      <c r="AE120" s="821"/>
      <c r="AF120" s="822" t="s">
        <v>448</v>
      </c>
      <c r="AG120" s="820"/>
      <c r="AH120" s="820"/>
      <c r="AI120" s="820"/>
      <c r="AJ120" s="821"/>
      <c r="AK120" s="822" t="s">
        <v>448</v>
      </c>
      <c r="AL120" s="820"/>
      <c r="AM120" s="820"/>
      <c r="AN120" s="820"/>
      <c r="AO120" s="821"/>
      <c r="AP120" s="867" t="s">
        <v>448</v>
      </c>
      <c r="AQ120" s="868"/>
      <c r="AR120" s="868"/>
      <c r="AS120" s="868"/>
      <c r="AT120" s="869"/>
      <c r="AU120" s="926" t="s">
        <v>471</v>
      </c>
      <c r="AV120" s="927"/>
      <c r="AW120" s="927"/>
      <c r="AX120" s="927"/>
      <c r="AY120" s="928"/>
      <c r="AZ120" s="903" t="s">
        <v>472</v>
      </c>
      <c r="BA120" s="848"/>
      <c r="BB120" s="848"/>
      <c r="BC120" s="848"/>
      <c r="BD120" s="848"/>
      <c r="BE120" s="848"/>
      <c r="BF120" s="848"/>
      <c r="BG120" s="848"/>
      <c r="BH120" s="848"/>
      <c r="BI120" s="848"/>
      <c r="BJ120" s="848"/>
      <c r="BK120" s="848"/>
      <c r="BL120" s="848"/>
      <c r="BM120" s="848"/>
      <c r="BN120" s="848"/>
      <c r="BO120" s="848"/>
      <c r="BP120" s="849"/>
      <c r="BQ120" s="904">
        <v>5725393</v>
      </c>
      <c r="BR120" s="885"/>
      <c r="BS120" s="885"/>
      <c r="BT120" s="885"/>
      <c r="BU120" s="885"/>
      <c r="BV120" s="885">
        <v>6088287</v>
      </c>
      <c r="BW120" s="885"/>
      <c r="BX120" s="885"/>
      <c r="BY120" s="885"/>
      <c r="BZ120" s="885"/>
      <c r="CA120" s="885">
        <v>5672996</v>
      </c>
      <c r="CB120" s="885"/>
      <c r="CC120" s="885"/>
      <c r="CD120" s="885"/>
      <c r="CE120" s="885"/>
      <c r="CF120" s="909">
        <v>46.9</v>
      </c>
      <c r="CG120" s="910"/>
      <c r="CH120" s="910"/>
      <c r="CI120" s="910"/>
      <c r="CJ120" s="910"/>
      <c r="CK120" s="911" t="s">
        <v>473</v>
      </c>
      <c r="CL120" s="895"/>
      <c r="CM120" s="895"/>
      <c r="CN120" s="895"/>
      <c r="CO120" s="896"/>
      <c r="CP120" s="915" t="s">
        <v>474</v>
      </c>
      <c r="CQ120" s="916"/>
      <c r="CR120" s="916"/>
      <c r="CS120" s="916"/>
      <c r="CT120" s="916"/>
      <c r="CU120" s="916"/>
      <c r="CV120" s="916"/>
      <c r="CW120" s="916"/>
      <c r="CX120" s="916"/>
      <c r="CY120" s="916"/>
      <c r="CZ120" s="916"/>
      <c r="DA120" s="916"/>
      <c r="DB120" s="916"/>
      <c r="DC120" s="916"/>
      <c r="DD120" s="916"/>
      <c r="DE120" s="916"/>
      <c r="DF120" s="917"/>
      <c r="DG120" s="904">
        <v>5940940</v>
      </c>
      <c r="DH120" s="885"/>
      <c r="DI120" s="885"/>
      <c r="DJ120" s="885"/>
      <c r="DK120" s="885"/>
      <c r="DL120" s="885">
        <v>5880861</v>
      </c>
      <c r="DM120" s="885"/>
      <c r="DN120" s="885"/>
      <c r="DO120" s="885"/>
      <c r="DP120" s="885"/>
      <c r="DQ120" s="885">
        <v>5370130</v>
      </c>
      <c r="DR120" s="885"/>
      <c r="DS120" s="885"/>
      <c r="DT120" s="885"/>
      <c r="DU120" s="885"/>
      <c r="DV120" s="886">
        <v>44.4</v>
      </c>
      <c r="DW120" s="886"/>
      <c r="DX120" s="886"/>
      <c r="DY120" s="886"/>
      <c r="DZ120" s="887"/>
    </row>
    <row r="121" spans="1:130" s="246" customFormat="1" ht="26.25" customHeight="1" x14ac:dyDescent="0.2">
      <c r="A121" s="860"/>
      <c r="B121" s="861"/>
      <c r="C121" s="906" t="s">
        <v>475</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1388</v>
      </c>
      <c r="AB121" s="820"/>
      <c r="AC121" s="820"/>
      <c r="AD121" s="820"/>
      <c r="AE121" s="821"/>
      <c r="AF121" s="822">
        <v>1388</v>
      </c>
      <c r="AG121" s="820"/>
      <c r="AH121" s="820"/>
      <c r="AI121" s="820"/>
      <c r="AJ121" s="821"/>
      <c r="AK121" s="822">
        <v>1388</v>
      </c>
      <c r="AL121" s="820"/>
      <c r="AM121" s="820"/>
      <c r="AN121" s="820"/>
      <c r="AO121" s="821"/>
      <c r="AP121" s="867">
        <v>0</v>
      </c>
      <c r="AQ121" s="868"/>
      <c r="AR121" s="868"/>
      <c r="AS121" s="868"/>
      <c r="AT121" s="869"/>
      <c r="AU121" s="929"/>
      <c r="AV121" s="930"/>
      <c r="AW121" s="930"/>
      <c r="AX121" s="930"/>
      <c r="AY121" s="931"/>
      <c r="AZ121" s="855" t="s">
        <v>476</v>
      </c>
      <c r="BA121" s="790"/>
      <c r="BB121" s="790"/>
      <c r="BC121" s="790"/>
      <c r="BD121" s="790"/>
      <c r="BE121" s="790"/>
      <c r="BF121" s="790"/>
      <c r="BG121" s="790"/>
      <c r="BH121" s="790"/>
      <c r="BI121" s="790"/>
      <c r="BJ121" s="790"/>
      <c r="BK121" s="790"/>
      <c r="BL121" s="790"/>
      <c r="BM121" s="790"/>
      <c r="BN121" s="790"/>
      <c r="BO121" s="790"/>
      <c r="BP121" s="791"/>
      <c r="BQ121" s="856">
        <v>14786</v>
      </c>
      <c r="BR121" s="857"/>
      <c r="BS121" s="857"/>
      <c r="BT121" s="857"/>
      <c r="BU121" s="857"/>
      <c r="BV121" s="857">
        <v>6529</v>
      </c>
      <c r="BW121" s="857"/>
      <c r="BX121" s="857"/>
      <c r="BY121" s="857"/>
      <c r="BZ121" s="857"/>
      <c r="CA121" s="857">
        <v>2057</v>
      </c>
      <c r="CB121" s="857"/>
      <c r="CC121" s="857"/>
      <c r="CD121" s="857"/>
      <c r="CE121" s="857"/>
      <c r="CF121" s="918">
        <v>0</v>
      </c>
      <c r="CG121" s="919"/>
      <c r="CH121" s="919"/>
      <c r="CI121" s="919"/>
      <c r="CJ121" s="919"/>
      <c r="CK121" s="912"/>
      <c r="CL121" s="898"/>
      <c r="CM121" s="898"/>
      <c r="CN121" s="898"/>
      <c r="CO121" s="899"/>
      <c r="CP121" s="878" t="s">
        <v>477</v>
      </c>
      <c r="CQ121" s="879"/>
      <c r="CR121" s="879"/>
      <c r="CS121" s="879"/>
      <c r="CT121" s="879"/>
      <c r="CU121" s="879"/>
      <c r="CV121" s="879"/>
      <c r="CW121" s="879"/>
      <c r="CX121" s="879"/>
      <c r="CY121" s="879"/>
      <c r="CZ121" s="879"/>
      <c r="DA121" s="879"/>
      <c r="DB121" s="879"/>
      <c r="DC121" s="879"/>
      <c r="DD121" s="879"/>
      <c r="DE121" s="879"/>
      <c r="DF121" s="880"/>
      <c r="DG121" s="856">
        <v>3287167</v>
      </c>
      <c r="DH121" s="857"/>
      <c r="DI121" s="857"/>
      <c r="DJ121" s="857"/>
      <c r="DK121" s="857"/>
      <c r="DL121" s="857">
        <v>3186732</v>
      </c>
      <c r="DM121" s="857"/>
      <c r="DN121" s="857"/>
      <c r="DO121" s="857"/>
      <c r="DP121" s="857"/>
      <c r="DQ121" s="857">
        <v>3090986</v>
      </c>
      <c r="DR121" s="857"/>
      <c r="DS121" s="857"/>
      <c r="DT121" s="857"/>
      <c r="DU121" s="857"/>
      <c r="DV121" s="834">
        <v>25.6</v>
      </c>
      <c r="DW121" s="834"/>
      <c r="DX121" s="834"/>
      <c r="DY121" s="834"/>
      <c r="DZ121" s="835"/>
    </row>
    <row r="122" spans="1:130" s="246" customFormat="1" ht="26.25" customHeight="1" x14ac:dyDescent="0.2">
      <c r="A122" s="860"/>
      <c r="B122" s="861"/>
      <c r="C122" s="864" t="s">
        <v>456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448</v>
      </c>
      <c r="AB122" s="820"/>
      <c r="AC122" s="820"/>
      <c r="AD122" s="820"/>
      <c r="AE122" s="821"/>
      <c r="AF122" s="822" t="s">
        <v>448</v>
      </c>
      <c r="AG122" s="820"/>
      <c r="AH122" s="820"/>
      <c r="AI122" s="820"/>
      <c r="AJ122" s="821"/>
      <c r="AK122" s="822" t="s">
        <v>448</v>
      </c>
      <c r="AL122" s="820"/>
      <c r="AM122" s="820"/>
      <c r="AN122" s="820"/>
      <c r="AO122" s="821"/>
      <c r="AP122" s="867" t="s">
        <v>448</v>
      </c>
      <c r="AQ122" s="868"/>
      <c r="AR122" s="868"/>
      <c r="AS122" s="868"/>
      <c r="AT122" s="869"/>
      <c r="AU122" s="929"/>
      <c r="AV122" s="930"/>
      <c r="AW122" s="930"/>
      <c r="AX122" s="930"/>
      <c r="AY122" s="931"/>
      <c r="AZ122" s="922" t="s">
        <v>478</v>
      </c>
      <c r="BA122" s="923"/>
      <c r="BB122" s="923"/>
      <c r="BC122" s="923"/>
      <c r="BD122" s="923"/>
      <c r="BE122" s="923"/>
      <c r="BF122" s="923"/>
      <c r="BG122" s="923"/>
      <c r="BH122" s="923"/>
      <c r="BI122" s="923"/>
      <c r="BJ122" s="923"/>
      <c r="BK122" s="923"/>
      <c r="BL122" s="923"/>
      <c r="BM122" s="923"/>
      <c r="BN122" s="923"/>
      <c r="BO122" s="923"/>
      <c r="BP122" s="924"/>
      <c r="BQ122" s="925">
        <v>18527148</v>
      </c>
      <c r="BR122" s="888"/>
      <c r="BS122" s="888"/>
      <c r="BT122" s="888"/>
      <c r="BU122" s="888"/>
      <c r="BV122" s="888">
        <v>18588322</v>
      </c>
      <c r="BW122" s="888"/>
      <c r="BX122" s="888"/>
      <c r="BY122" s="888"/>
      <c r="BZ122" s="888"/>
      <c r="CA122" s="888">
        <v>18821354</v>
      </c>
      <c r="CB122" s="888"/>
      <c r="CC122" s="888"/>
      <c r="CD122" s="888"/>
      <c r="CE122" s="888"/>
      <c r="CF122" s="889">
        <v>155.6</v>
      </c>
      <c r="CG122" s="890"/>
      <c r="CH122" s="890"/>
      <c r="CI122" s="890"/>
      <c r="CJ122" s="890"/>
      <c r="CK122" s="912"/>
      <c r="CL122" s="898"/>
      <c r="CM122" s="898"/>
      <c r="CN122" s="898"/>
      <c r="CO122" s="899"/>
      <c r="CP122" s="878" t="s">
        <v>479</v>
      </c>
      <c r="CQ122" s="879"/>
      <c r="CR122" s="879"/>
      <c r="CS122" s="879"/>
      <c r="CT122" s="879"/>
      <c r="CU122" s="879"/>
      <c r="CV122" s="879"/>
      <c r="CW122" s="879"/>
      <c r="CX122" s="879"/>
      <c r="CY122" s="879"/>
      <c r="CZ122" s="879"/>
      <c r="DA122" s="879"/>
      <c r="DB122" s="879"/>
      <c r="DC122" s="879"/>
      <c r="DD122" s="879"/>
      <c r="DE122" s="879"/>
      <c r="DF122" s="880"/>
      <c r="DG122" s="856">
        <v>231798</v>
      </c>
      <c r="DH122" s="857"/>
      <c r="DI122" s="857"/>
      <c r="DJ122" s="857"/>
      <c r="DK122" s="857"/>
      <c r="DL122" s="857">
        <v>179949</v>
      </c>
      <c r="DM122" s="857"/>
      <c r="DN122" s="857"/>
      <c r="DO122" s="857"/>
      <c r="DP122" s="857"/>
      <c r="DQ122" s="857">
        <v>128276</v>
      </c>
      <c r="DR122" s="857"/>
      <c r="DS122" s="857"/>
      <c r="DT122" s="857"/>
      <c r="DU122" s="857"/>
      <c r="DV122" s="834">
        <v>1.1000000000000001</v>
      </c>
      <c r="DW122" s="834"/>
      <c r="DX122" s="834"/>
      <c r="DY122" s="834"/>
      <c r="DZ122" s="835"/>
    </row>
    <row r="123" spans="1:130" s="246" customFormat="1" ht="26.25" customHeight="1" x14ac:dyDescent="0.2">
      <c r="A123" s="860"/>
      <c r="B123" s="861"/>
      <c r="C123" s="864" t="s">
        <v>463</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448</v>
      </c>
      <c r="AB123" s="820"/>
      <c r="AC123" s="820"/>
      <c r="AD123" s="820"/>
      <c r="AE123" s="821"/>
      <c r="AF123" s="822" t="s">
        <v>448</v>
      </c>
      <c r="AG123" s="820"/>
      <c r="AH123" s="820"/>
      <c r="AI123" s="820"/>
      <c r="AJ123" s="821"/>
      <c r="AK123" s="822" t="s">
        <v>448</v>
      </c>
      <c r="AL123" s="820"/>
      <c r="AM123" s="820"/>
      <c r="AN123" s="820"/>
      <c r="AO123" s="821"/>
      <c r="AP123" s="867" t="s">
        <v>448</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480</v>
      </c>
      <c r="BP123" s="921"/>
      <c r="BQ123" s="875">
        <v>24267327</v>
      </c>
      <c r="BR123" s="876"/>
      <c r="BS123" s="876"/>
      <c r="BT123" s="876"/>
      <c r="BU123" s="876"/>
      <c r="BV123" s="876">
        <v>24683138</v>
      </c>
      <c r="BW123" s="876"/>
      <c r="BX123" s="876"/>
      <c r="BY123" s="876"/>
      <c r="BZ123" s="876"/>
      <c r="CA123" s="876">
        <v>24496407</v>
      </c>
      <c r="CB123" s="876"/>
      <c r="CC123" s="876"/>
      <c r="CD123" s="876"/>
      <c r="CE123" s="876"/>
      <c r="CF123" s="786"/>
      <c r="CG123" s="787"/>
      <c r="CH123" s="787"/>
      <c r="CI123" s="787"/>
      <c r="CJ123" s="877"/>
      <c r="CK123" s="912"/>
      <c r="CL123" s="898"/>
      <c r="CM123" s="898"/>
      <c r="CN123" s="898"/>
      <c r="CO123" s="899"/>
      <c r="CP123" s="878" t="s">
        <v>481</v>
      </c>
      <c r="CQ123" s="879"/>
      <c r="CR123" s="879"/>
      <c r="CS123" s="879"/>
      <c r="CT123" s="879"/>
      <c r="CU123" s="879"/>
      <c r="CV123" s="879"/>
      <c r="CW123" s="879"/>
      <c r="CX123" s="879"/>
      <c r="CY123" s="879"/>
      <c r="CZ123" s="879"/>
      <c r="DA123" s="879"/>
      <c r="DB123" s="879"/>
      <c r="DC123" s="879"/>
      <c r="DD123" s="879"/>
      <c r="DE123" s="879"/>
      <c r="DF123" s="880"/>
      <c r="DG123" s="819" t="s">
        <v>448</v>
      </c>
      <c r="DH123" s="820"/>
      <c r="DI123" s="820"/>
      <c r="DJ123" s="820"/>
      <c r="DK123" s="821"/>
      <c r="DL123" s="822" t="s">
        <v>448</v>
      </c>
      <c r="DM123" s="820"/>
      <c r="DN123" s="820"/>
      <c r="DO123" s="820"/>
      <c r="DP123" s="821"/>
      <c r="DQ123" s="822" t="s">
        <v>459</v>
      </c>
      <c r="DR123" s="820"/>
      <c r="DS123" s="820"/>
      <c r="DT123" s="820"/>
      <c r="DU123" s="821"/>
      <c r="DV123" s="867" t="s">
        <v>448</v>
      </c>
      <c r="DW123" s="868"/>
      <c r="DX123" s="868"/>
      <c r="DY123" s="868"/>
      <c r="DZ123" s="869"/>
    </row>
    <row r="124" spans="1:130" s="246" customFormat="1" ht="26.25" customHeight="1" thickBot="1" x14ac:dyDescent="0.25">
      <c r="A124" s="860"/>
      <c r="B124" s="861"/>
      <c r="C124" s="864" t="s">
        <v>466</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448</v>
      </c>
      <c r="AB124" s="820"/>
      <c r="AC124" s="820"/>
      <c r="AD124" s="820"/>
      <c r="AE124" s="821"/>
      <c r="AF124" s="822" t="s">
        <v>448</v>
      </c>
      <c r="AG124" s="820"/>
      <c r="AH124" s="820"/>
      <c r="AI124" s="820"/>
      <c r="AJ124" s="821"/>
      <c r="AK124" s="822" t="s">
        <v>448</v>
      </c>
      <c r="AL124" s="820"/>
      <c r="AM124" s="820"/>
      <c r="AN124" s="820"/>
      <c r="AO124" s="821"/>
      <c r="AP124" s="867" t="s">
        <v>448</v>
      </c>
      <c r="AQ124" s="868"/>
      <c r="AR124" s="868"/>
      <c r="AS124" s="868"/>
      <c r="AT124" s="869"/>
      <c r="AU124" s="870" t="s">
        <v>482</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88.3</v>
      </c>
      <c r="BR124" s="874"/>
      <c r="BS124" s="874"/>
      <c r="BT124" s="874"/>
      <c r="BU124" s="874"/>
      <c r="BV124" s="874">
        <v>81.5</v>
      </c>
      <c r="BW124" s="874"/>
      <c r="BX124" s="874"/>
      <c r="BY124" s="874"/>
      <c r="BZ124" s="874"/>
      <c r="CA124" s="874">
        <v>78.2</v>
      </c>
      <c r="CB124" s="874"/>
      <c r="CC124" s="874"/>
      <c r="CD124" s="874"/>
      <c r="CE124" s="874"/>
      <c r="CF124" s="764"/>
      <c r="CG124" s="765"/>
      <c r="CH124" s="765"/>
      <c r="CI124" s="765"/>
      <c r="CJ124" s="905"/>
      <c r="CK124" s="913"/>
      <c r="CL124" s="913"/>
      <c r="CM124" s="913"/>
      <c r="CN124" s="913"/>
      <c r="CO124" s="914"/>
      <c r="CP124" s="878" t="s">
        <v>483</v>
      </c>
      <c r="CQ124" s="879"/>
      <c r="CR124" s="879"/>
      <c r="CS124" s="879"/>
      <c r="CT124" s="879"/>
      <c r="CU124" s="879"/>
      <c r="CV124" s="879"/>
      <c r="CW124" s="879"/>
      <c r="CX124" s="879"/>
      <c r="CY124" s="879"/>
      <c r="CZ124" s="879"/>
      <c r="DA124" s="879"/>
      <c r="DB124" s="879"/>
      <c r="DC124" s="879"/>
      <c r="DD124" s="879"/>
      <c r="DE124" s="879"/>
      <c r="DF124" s="880"/>
      <c r="DG124" s="802">
        <v>19088</v>
      </c>
      <c r="DH124" s="803"/>
      <c r="DI124" s="803"/>
      <c r="DJ124" s="803"/>
      <c r="DK124" s="804"/>
      <c r="DL124" s="805">
        <v>7702</v>
      </c>
      <c r="DM124" s="803"/>
      <c r="DN124" s="803"/>
      <c r="DO124" s="803"/>
      <c r="DP124" s="804"/>
      <c r="DQ124" s="805" t="s">
        <v>448</v>
      </c>
      <c r="DR124" s="803"/>
      <c r="DS124" s="803"/>
      <c r="DT124" s="803"/>
      <c r="DU124" s="804"/>
      <c r="DV124" s="891" t="s">
        <v>448</v>
      </c>
      <c r="DW124" s="892"/>
      <c r="DX124" s="892"/>
      <c r="DY124" s="892"/>
      <c r="DZ124" s="893"/>
    </row>
    <row r="125" spans="1:130" s="246" customFormat="1" ht="26.25" customHeight="1" x14ac:dyDescent="0.2">
      <c r="A125" s="860"/>
      <c r="B125" s="861"/>
      <c r="C125" s="864" t="s">
        <v>468</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448</v>
      </c>
      <c r="AB125" s="820"/>
      <c r="AC125" s="820"/>
      <c r="AD125" s="820"/>
      <c r="AE125" s="821"/>
      <c r="AF125" s="822" t="s">
        <v>448</v>
      </c>
      <c r="AG125" s="820"/>
      <c r="AH125" s="820"/>
      <c r="AI125" s="820"/>
      <c r="AJ125" s="821"/>
      <c r="AK125" s="822" t="s">
        <v>448</v>
      </c>
      <c r="AL125" s="820"/>
      <c r="AM125" s="820"/>
      <c r="AN125" s="820"/>
      <c r="AO125" s="821"/>
      <c r="AP125" s="867" t="s">
        <v>448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484</v>
      </c>
      <c r="CL125" s="895"/>
      <c r="CM125" s="895"/>
      <c r="CN125" s="895"/>
      <c r="CO125" s="896"/>
      <c r="CP125" s="903" t="s">
        <v>485</v>
      </c>
      <c r="CQ125" s="848"/>
      <c r="CR125" s="848"/>
      <c r="CS125" s="848"/>
      <c r="CT125" s="848"/>
      <c r="CU125" s="848"/>
      <c r="CV125" s="848"/>
      <c r="CW125" s="848"/>
      <c r="CX125" s="848"/>
      <c r="CY125" s="848"/>
      <c r="CZ125" s="848"/>
      <c r="DA125" s="848"/>
      <c r="DB125" s="848"/>
      <c r="DC125" s="848"/>
      <c r="DD125" s="848"/>
      <c r="DE125" s="848"/>
      <c r="DF125" s="849"/>
      <c r="DG125" s="904" t="s">
        <v>448</v>
      </c>
      <c r="DH125" s="885"/>
      <c r="DI125" s="885"/>
      <c r="DJ125" s="885"/>
      <c r="DK125" s="885"/>
      <c r="DL125" s="885" t="s">
        <v>459</v>
      </c>
      <c r="DM125" s="885"/>
      <c r="DN125" s="885"/>
      <c r="DO125" s="885"/>
      <c r="DP125" s="885"/>
      <c r="DQ125" s="885" t="s">
        <v>448</v>
      </c>
      <c r="DR125" s="885"/>
      <c r="DS125" s="885"/>
      <c r="DT125" s="885"/>
      <c r="DU125" s="885"/>
      <c r="DV125" s="886" t="s">
        <v>448</v>
      </c>
      <c r="DW125" s="886"/>
      <c r="DX125" s="886"/>
      <c r="DY125" s="886"/>
      <c r="DZ125" s="887"/>
    </row>
    <row r="126" spans="1:130" s="246" customFormat="1" ht="26.25" customHeight="1" thickBot="1" x14ac:dyDescent="0.25">
      <c r="A126" s="860"/>
      <c r="B126" s="861"/>
      <c r="C126" s="864" t="s">
        <v>470</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448</v>
      </c>
      <c r="AB126" s="820"/>
      <c r="AC126" s="820"/>
      <c r="AD126" s="820"/>
      <c r="AE126" s="821"/>
      <c r="AF126" s="822" t="s">
        <v>448</v>
      </c>
      <c r="AG126" s="820"/>
      <c r="AH126" s="820"/>
      <c r="AI126" s="820"/>
      <c r="AJ126" s="821"/>
      <c r="AK126" s="822" t="s">
        <v>448</v>
      </c>
      <c r="AL126" s="820"/>
      <c r="AM126" s="820"/>
      <c r="AN126" s="820"/>
      <c r="AO126" s="821"/>
      <c r="AP126" s="867" t="s">
        <v>448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486</v>
      </c>
      <c r="CQ126" s="790"/>
      <c r="CR126" s="790"/>
      <c r="CS126" s="790"/>
      <c r="CT126" s="790"/>
      <c r="CU126" s="790"/>
      <c r="CV126" s="790"/>
      <c r="CW126" s="790"/>
      <c r="CX126" s="790"/>
      <c r="CY126" s="790"/>
      <c r="CZ126" s="790"/>
      <c r="DA126" s="790"/>
      <c r="DB126" s="790"/>
      <c r="DC126" s="790"/>
      <c r="DD126" s="790"/>
      <c r="DE126" s="790"/>
      <c r="DF126" s="791"/>
      <c r="DG126" s="856" t="s">
        <v>448</v>
      </c>
      <c r="DH126" s="857"/>
      <c r="DI126" s="857"/>
      <c r="DJ126" s="857"/>
      <c r="DK126" s="857"/>
      <c r="DL126" s="857" t="s">
        <v>448</v>
      </c>
      <c r="DM126" s="857"/>
      <c r="DN126" s="857"/>
      <c r="DO126" s="857"/>
      <c r="DP126" s="857"/>
      <c r="DQ126" s="857" t="s">
        <v>448</v>
      </c>
      <c r="DR126" s="857"/>
      <c r="DS126" s="857"/>
      <c r="DT126" s="857"/>
      <c r="DU126" s="857"/>
      <c r="DV126" s="834" t="s">
        <v>448</v>
      </c>
      <c r="DW126" s="834"/>
      <c r="DX126" s="834"/>
      <c r="DY126" s="834"/>
      <c r="DZ126" s="835"/>
    </row>
    <row r="127" spans="1:130" s="246" customFormat="1" ht="26.25" customHeight="1" x14ac:dyDescent="0.2">
      <c r="A127" s="862"/>
      <c r="B127" s="863"/>
      <c r="C127" s="881" t="s">
        <v>487</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448</v>
      </c>
      <c r="AB127" s="820"/>
      <c r="AC127" s="820"/>
      <c r="AD127" s="820"/>
      <c r="AE127" s="821"/>
      <c r="AF127" s="822" t="s">
        <v>448</v>
      </c>
      <c r="AG127" s="820"/>
      <c r="AH127" s="820"/>
      <c r="AI127" s="820"/>
      <c r="AJ127" s="821"/>
      <c r="AK127" s="822" t="s">
        <v>448</v>
      </c>
      <c r="AL127" s="820"/>
      <c r="AM127" s="820"/>
      <c r="AN127" s="820"/>
      <c r="AO127" s="821"/>
      <c r="AP127" s="867" t="s">
        <v>448</v>
      </c>
      <c r="AQ127" s="868"/>
      <c r="AR127" s="868"/>
      <c r="AS127" s="868"/>
      <c r="AT127" s="869"/>
      <c r="AU127" s="282"/>
      <c r="AV127" s="282"/>
      <c r="AW127" s="282"/>
      <c r="AX127" s="884" t="s">
        <v>488</v>
      </c>
      <c r="AY127" s="852"/>
      <c r="AZ127" s="852"/>
      <c r="BA127" s="852"/>
      <c r="BB127" s="852"/>
      <c r="BC127" s="852"/>
      <c r="BD127" s="852"/>
      <c r="BE127" s="853"/>
      <c r="BF127" s="851" t="s">
        <v>489</v>
      </c>
      <c r="BG127" s="852"/>
      <c r="BH127" s="852"/>
      <c r="BI127" s="852"/>
      <c r="BJ127" s="852"/>
      <c r="BK127" s="852"/>
      <c r="BL127" s="853"/>
      <c r="BM127" s="851" t="s">
        <v>490</v>
      </c>
      <c r="BN127" s="852"/>
      <c r="BO127" s="852"/>
      <c r="BP127" s="852"/>
      <c r="BQ127" s="852"/>
      <c r="BR127" s="852"/>
      <c r="BS127" s="853"/>
      <c r="BT127" s="851" t="s">
        <v>491</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492</v>
      </c>
      <c r="CQ127" s="790"/>
      <c r="CR127" s="790"/>
      <c r="CS127" s="790"/>
      <c r="CT127" s="790"/>
      <c r="CU127" s="790"/>
      <c r="CV127" s="790"/>
      <c r="CW127" s="790"/>
      <c r="CX127" s="790"/>
      <c r="CY127" s="790"/>
      <c r="CZ127" s="790"/>
      <c r="DA127" s="790"/>
      <c r="DB127" s="790"/>
      <c r="DC127" s="790"/>
      <c r="DD127" s="790"/>
      <c r="DE127" s="790"/>
      <c r="DF127" s="791"/>
      <c r="DG127" s="856" t="s">
        <v>448</v>
      </c>
      <c r="DH127" s="857"/>
      <c r="DI127" s="857"/>
      <c r="DJ127" s="857"/>
      <c r="DK127" s="857"/>
      <c r="DL127" s="857" t="s">
        <v>448</v>
      </c>
      <c r="DM127" s="857"/>
      <c r="DN127" s="857"/>
      <c r="DO127" s="857"/>
      <c r="DP127" s="857"/>
      <c r="DQ127" s="857" t="s">
        <v>448</v>
      </c>
      <c r="DR127" s="857"/>
      <c r="DS127" s="857"/>
      <c r="DT127" s="857"/>
      <c r="DU127" s="857"/>
      <c r="DV127" s="834" t="s">
        <v>448</v>
      </c>
      <c r="DW127" s="834"/>
      <c r="DX127" s="834"/>
      <c r="DY127" s="834"/>
      <c r="DZ127" s="835"/>
    </row>
    <row r="128" spans="1:130" s="246" customFormat="1" ht="26.25" customHeight="1" thickBot="1" x14ac:dyDescent="0.25">
      <c r="A128" s="836" t="s">
        <v>493</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494</v>
      </c>
      <c r="X128" s="838"/>
      <c r="Y128" s="838"/>
      <c r="Z128" s="839"/>
      <c r="AA128" s="840">
        <v>5817</v>
      </c>
      <c r="AB128" s="841"/>
      <c r="AC128" s="841"/>
      <c r="AD128" s="841"/>
      <c r="AE128" s="842"/>
      <c r="AF128" s="843" t="s">
        <v>448</v>
      </c>
      <c r="AG128" s="841"/>
      <c r="AH128" s="841"/>
      <c r="AI128" s="841"/>
      <c r="AJ128" s="842"/>
      <c r="AK128" s="843" t="s">
        <v>448</v>
      </c>
      <c r="AL128" s="841"/>
      <c r="AM128" s="841"/>
      <c r="AN128" s="841"/>
      <c r="AO128" s="842"/>
      <c r="AP128" s="844"/>
      <c r="AQ128" s="845"/>
      <c r="AR128" s="845"/>
      <c r="AS128" s="845"/>
      <c r="AT128" s="846"/>
      <c r="AU128" s="282"/>
      <c r="AV128" s="282"/>
      <c r="AW128" s="282"/>
      <c r="AX128" s="847" t="s">
        <v>495</v>
      </c>
      <c r="AY128" s="848"/>
      <c r="AZ128" s="848"/>
      <c r="BA128" s="848"/>
      <c r="BB128" s="848"/>
      <c r="BC128" s="848"/>
      <c r="BD128" s="848"/>
      <c r="BE128" s="849"/>
      <c r="BF128" s="826" t="s">
        <v>448</v>
      </c>
      <c r="BG128" s="827"/>
      <c r="BH128" s="827"/>
      <c r="BI128" s="827"/>
      <c r="BJ128" s="827"/>
      <c r="BK128" s="827"/>
      <c r="BL128" s="850"/>
      <c r="BM128" s="826">
        <v>12.89</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496</v>
      </c>
      <c r="CQ128" s="768"/>
      <c r="CR128" s="768"/>
      <c r="CS128" s="768"/>
      <c r="CT128" s="768"/>
      <c r="CU128" s="768"/>
      <c r="CV128" s="768"/>
      <c r="CW128" s="768"/>
      <c r="CX128" s="768"/>
      <c r="CY128" s="768"/>
      <c r="CZ128" s="768"/>
      <c r="DA128" s="768"/>
      <c r="DB128" s="768"/>
      <c r="DC128" s="768"/>
      <c r="DD128" s="768"/>
      <c r="DE128" s="768"/>
      <c r="DF128" s="769"/>
      <c r="DG128" s="830" t="s">
        <v>448</v>
      </c>
      <c r="DH128" s="831"/>
      <c r="DI128" s="831"/>
      <c r="DJ128" s="831"/>
      <c r="DK128" s="831"/>
      <c r="DL128" s="831" t="s">
        <v>448</v>
      </c>
      <c r="DM128" s="831"/>
      <c r="DN128" s="831"/>
      <c r="DO128" s="831"/>
      <c r="DP128" s="831"/>
      <c r="DQ128" s="831" t="s">
        <v>459</v>
      </c>
      <c r="DR128" s="831"/>
      <c r="DS128" s="831"/>
      <c r="DT128" s="831"/>
      <c r="DU128" s="831"/>
      <c r="DV128" s="832" t="s">
        <v>448</v>
      </c>
      <c r="DW128" s="832"/>
      <c r="DX128" s="832"/>
      <c r="DY128" s="832"/>
      <c r="DZ128" s="833"/>
    </row>
    <row r="129" spans="1:131" s="246" customFormat="1" ht="26.25" customHeight="1" x14ac:dyDescent="0.2">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497</v>
      </c>
      <c r="X129" s="817"/>
      <c r="Y129" s="817"/>
      <c r="Z129" s="818"/>
      <c r="AA129" s="819">
        <v>13548139</v>
      </c>
      <c r="AB129" s="820"/>
      <c r="AC129" s="820"/>
      <c r="AD129" s="820"/>
      <c r="AE129" s="821"/>
      <c r="AF129" s="822">
        <v>13565705</v>
      </c>
      <c r="AG129" s="820"/>
      <c r="AH129" s="820"/>
      <c r="AI129" s="820"/>
      <c r="AJ129" s="821"/>
      <c r="AK129" s="822">
        <v>13602932</v>
      </c>
      <c r="AL129" s="820"/>
      <c r="AM129" s="820"/>
      <c r="AN129" s="820"/>
      <c r="AO129" s="821"/>
      <c r="AP129" s="823"/>
      <c r="AQ129" s="824"/>
      <c r="AR129" s="824"/>
      <c r="AS129" s="824"/>
      <c r="AT129" s="825"/>
      <c r="AU129" s="284"/>
      <c r="AV129" s="284"/>
      <c r="AW129" s="284"/>
      <c r="AX129" s="789" t="s">
        <v>498</v>
      </c>
      <c r="AY129" s="790"/>
      <c r="AZ129" s="790"/>
      <c r="BA129" s="790"/>
      <c r="BB129" s="790"/>
      <c r="BC129" s="790"/>
      <c r="BD129" s="790"/>
      <c r="BE129" s="791"/>
      <c r="BF129" s="809" t="s">
        <v>448</v>
      </c>
      <c r="BG129" s="810"/>
      <c r="BH129" s="810"/>
      <c r="BI129" s="810"/>
      <c r="BJ129" s="810"/>
      <c r="BK129" s="810"/>
      <c r="BL129" s="811"/>
      <c r="BM129" s="809">
        <v>17.89</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499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500</v>
      </c>
      <c r="X130" s="817"/>
      <c r="Y130" s="817"/>
      <c r="Z130" s="818"/>
      <c r="AA130" s="819">
        <v>1472986</v>
      </c>
      <c r="AB130" s="820"/>
      <c r="AC130" s="820"/>
      <c r="AD130" s="820"/>
      <c r="AE130" s="821"/>
      <c r="AF130" s="822">
        <v>1509842</v>
      </c>
      <c r="AG130" s="820"/>
      <c r="AH130" s="820"/>
      <c r="AI130" s="820"/>
      <c r="AJ130" s="821"/>
      <c r="AK130" s="822">
        <v>1510183</v>
      </c>
      <c r="AL130" s="820"/>
      <c r="AM130" s="820"/>
      <c r="AN130" s="820"/>
      <c r="AO130" s="821"/>
      <c r="AP130" s="823"/>
      <c r="AQ130" s="824"/>
      <c r="AR130" s="824"/>
      <c r="AS130" s="824"/>
      <c r="AT130" s="825"/>
      <c r="AU130" s="284"/>
      <c r="AV130" s="284"/>
      <c r="AW130" s="284"/>
      <c r="AX130" s="789" t="s">
        <v>501</v>
      </c>
      <c r="AY130" s="790"/>
      <c r="AZ130" s="790"/>
      <c r="BA130" s="790"/>
      <c r="BB130" s="790"/>
      <c r="BC130" s="790"/>
      <c r="BD130" s="790"/>
      <c r="BE130" s="791"/>
      <c r="BF130" s="792">
        <v>11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502</v>
      </c>
      <c r="X131" s="800"/>
      <c r="Y131" s="800"/>
      <c r="Z131" s="801"/>
      <c r="AA131" s="802">
        <v>12075153</v>
      </c>
      <c r="AB131" s="803"/>
      <c r="AC131" s="803"/>
      <c r="AD131" s="803"/>
      <c r="AE131" s="804"/>
      <c r="AF131" s="805">
        <v>12055863</v>
      </c>
      <c r="AG131" s="803"/>
      <c r="AH131" s="803"/>
      <c r="AI131" s="803"/>
      <c r="AJ131" s="804"/>
      <c r="AK131" s="805">
        <v>12092749</v>
      </c>
      <c r="AL131" s="803"/>
      <c r="AM131" s="803"/>
      <c r="AN131" s="803"/>
      <c r="AO131" s="804"/>
      <c r="AP131" s="806"/>
      <c r="AQ131" s="807"/>
      <c r="AR131" s="807"/>
      <c r="AS131" s="807"/>
      <c r="AT131" s="808"/>
      <c r="AU131" s="284"/>
      <c r="AV131" s="284"/>
      <c r="AW131" s="284"/>
      <c r="AX131" s="767" t="s">
        <v>503</v>
      </c>
      <c r="AY131" s="768"/>
      <c r="AZ131" s="768"/>
      <c r="BA131" s="768"/>
      <c r="BB131" s="768"/>
      <c r="BC131" s="768"/>
      <c r="BD131" s="768"/>
      <c r="BE131" s="769"/>
      <c r="BF131" s="770">
        <v>78.2</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504</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505</v>
      </c>
      <c r="W132" s="780"/>
      <c r="X132" s="780"/>
      <c r="Y132" s="780"/>
      <c r="Z132" s="781"/>
      <c r="AA132" s="782">
        <v>11.47728729</v>
      </c>
      <c r="AB132" s="783"/>
      <c r="AC132" s="783"/>
      <c r="AD132" s="783"/>
      <c r="AE132" s="784"/>
      <c r="AF132" s="785">
        <v>11.3581085</v>
      </c>
      <c r="AG132" s="783"/>
      <c r="AH132" s="783"/>
      <c r="AI132" s="783"/>
      <c r="AJ132" s="784"/>
      <c r="AK132" s="785">
        <v>10.19816917</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506</v>
      </c>
      <c r="W133" s="759"/>
      <c r="X133" s="759"/>
      <c r="Y133" s="759"/>
      <c r="Z133" s="760"/>
      <c r="AA133" s="761">
        <v>12.2</v>
      </c>
      <c r="AB133" s="762"/>
      <c r="AC133" s="762"/>
      <c r="AD133" s="762"/>
      <c r="AE133" s="763"/>
      <c r="AF133" s="761">
        <v>11.7</v>
      </c>
      <c r="AG133" s="762"/>
      <c r="AH133" s="762"/>
      <c r="AI133" s="762"/>
      <c r="AJ133" s="763"/>
      <c r="AK133" s="761">
        <v>11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74U6ltfOcckDjU3B26sco2Zo6phFRkqw6P1a2uXbb4vdrd5ZXf5BV442pv2cO8dvOAFAgrBNmXhDbD5R2CHEUg==" saltValue="tGlYzcwMHLxOqvPXLbZs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507</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Ylvoa0UY888RZGhOUxjQOhK9NovKz6rdDnIkEZ6vI77feIJ8dNsGf4bH1z6/Jyt/dUkMNkqtD8PU6J5id4MW1Q==" saltValue="WzouvNsJzAt9y1Ggkfs+w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ZDNWfeSVM1HckybjE7dFanARDuSdZQQTH/DAXKMzE8yb7pf8umhMlNhESClud/k42J/ZxsfZlgkY4Sm+Suz3Bw==" saltValue="0gO9fQA76Z3LYuhK1cVZI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510</v>
      </c>
      <c r="AP7" s="303"/>
      <c r="AQ7" s="304" t="s">
        <v>511</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512</v>
      </c>
      <c r="AQ8" s="310" t="s">
        <v>513</v>
      </c>
      <c r="AR8" s="311" t="s">
        <v>514</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515</v>
      </c>
      <c r="AL9" s="1189"/>
      <c r="AM9" s="1189"/>
      <c r="AN9" s="1190"/>
      <c r="AO9" s="312">
        <v>4885683</v>
      </c>
      <c r="AP9" s="312">
        <v>91752</v>
      </c>
      <c r="AQ9" s="313">
        <v>62647</v>
      </c>
      <c r="AR9" s="314">
        <v>46.5</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516</v>
      </c>
      <c r="AL10" s="1189"/>
      <c r="AM10" s="1189"/>
      <c r="AN10" s="1190"/>
      <c r="AO10" s="315">
        <v>200678</v>
      </c>
      <c r="AP10" s="315">
        <v>3769</v>
      </c>
      <c r="AQ10" s="316">
        <v>5968</v>
      </c>
      <c r="AR10" s="317">
        <v>-36.799999999999997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517</v>
      </c>
      <c r="AL11" s="1189"/>
      <c r="AM11" s="1189"/>
      <c r="AN11" s="1190"/>
      <c r="AO11" s="315">
        <v>23702</v>
      </c>
      <c r="AP11" s="315">
        <v>445</v>
      </c>
      <c r="AQ11" s="316">
        <v>5863</v>
      </c>
      <c r="AR11" s="317">
        <v>-92.4</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518</v>
      </c>
      <c r="AL12" s="1189"/>
      <c r="AM12" s="1189"/>
      <c r="AN12" s="1190"/>
      <c r="AO12" s="315" t="s">
        <v>519</v>
      </c>
      <c r="AP12" s="315" t="s">
        <v>519</v>
      </c>
      <c r="AQ12" s="316">
        <v>1312</v>
      </c>
      <c r="AR12" s="317" t="s">
        <v>519</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520</v>
      </c>
      <c r="AL13" s="1189"/>
      <c r="AM13" s="1189"/>
      <c r="AN13" s="1190"/>
      <c r="AO13" s="315" t="s">
        <v>519</v>
      </c>
      <c r="AP13" s="315" t="s">
        <v>519</v>
      </c>
      <c r="AQ13" s="316">
        <v>0</v>
      </c>
      <c r="AR13" s="317" t="s">
        <v>519</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521</v>
      </c>
      <c r="AL14" s="1189"/>
      <c r="AM14" s="1189"/>
      <c r="AN14" s="1190"/>
      <c r="AO14" s="315">
        <v>191790</v>
      </c>
      <c r="AP14" s="315">
        <v>3602</v>
      </c>
      <c r="AQ14" s="316">
        <v>2308</v>
      </c>
      <c r="AR14" s="317">
        <v>56.1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522</v>
      </c>
      <c r="AL15" s="1189"/>
      <c r="AM15" s="1189"/>
      <c r="AN15" s="1190"/>
      <c r="AO15" s="315">
        <v>69450</v>
      </c>
      <c r="AP15" s="315">
        <v>1304</v>
      </c>
      <c r="AQ15" s="316">
        <v>1635</v>
      </c>
      <c r="AR15" s="317">
        <v>-20.2</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523</v>
      </c>
      <c r="AL16" s="1192"/>
      <c r="AM16" s="1192"/>
      <c r="AN16" s="1193"/>
      <c r="AO16" s="315">
        <v>-482903</v>
      </c>
      <c r="AP16" s="315">
        <v>-9069</v>
      </c>
      <c r="AQ16" s="316">
        <v>-5106</v>
      </c>
      <c r="AR16" s="317">
        <v>77.599999999999994</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4888400</v>
      </c>
      <c r="AP17" s="315">
        <v>91803</v>
      </c>
      <c r="AQ17" s="316">
        <v>74627</v>
      </c>
      <c r="AR17" s="317">
        <v>23</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528</v>
      </c>
      <c r="AL21" s="1186"/>
      <c r="AM21" s="1186"/>
      <c r="AN21" s="1187"/>
      <c r="AO21" s="327">
        <v>9.01</v>
      </c>
      <c r="AP21" s="328">
        <v>7.32</v>
      </c>
      <c r="AQ21" s="329">
        <v>1.69</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529</v>
      </c>
      <c r="AL22" s="1186"/>
      <c r="AM22" s="1186"/>
      <c r="AN22" s="1187"/>
      <c r="AO22" s="332">
        <v>100.9</v>
      </c>
      <c r="AP22" s="333">
        <v>98.6</v>
      </c>
      <c r="AQ22" s="334">
        <v>2.2999999999999998</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510</v>
      </c>
      <c r="AP30" s="303"/>
      <c r="AQ30" s="304" t="s">
        <v>511</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512</v>
      </c>
      <c r="AQ31" s="310" t="s">
        <v>513</v>
      </c>
      <c r="AR31" s="311" t="s">
        <v>514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533</v>
      </c>
      <c r="AL32" s="1177"/>
      <c r="AM32" s="1177"/>
      <c r="AN32" s="1178"/>
      <c r="AO32" s="342">
        <v>2103363</v>
      </c>
      <c r="AP32" s="342">
        <v>39501</v>
      </c>
      <c r="AQ32" s="343">
        <v>39505</v>
      </c>
      <c r="AR32" s="344">
        <v>0</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534</v>
      </c>
      <c r="AL33" s="1177"/>
      <c r="AM33" s="1177"/>
      <c r="AN33" s="1178"/>
      <c r="AO33" s="342" t="s">
        <v>519</v>
      </c>
      <c r="AP33" s="342" t="s">
        <v>519</v>
      </c>
      <c r="AQ33" s="343" t="s">
        <v>519</v>
      </c>
      <c r="AR33" s="344" t="s">
        <v>519</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535</v>
      </c>
      <c r="AL34" s="1177"/>
      <c r="AM34" s="1177"/>
      <c r="AN34" s="1178"/>
      <c r="AO34" s="342" t="s">
        <v>519</v>
      </c>
      <c r="AP34" s="342" t="s">
        <v>519</v>
      </c>
      <c r="AQ34" s="343">
        <v>56</v>
      </c>
      <c r="AR34" s="344" t="s">
        <v>519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536</v>
      </c>
      <c r="AL35" s="1177"/>
      <c r="AM35" s="1177"/>
      <c r="AN35" s="1178"/>
      <c r="AO35" s="342">
        <v>638671</v>
      </c>
      <c r="AP35" s="342">
        <v>11994</v>
      </c>
      <c r="AQ35" s="343">
        <v>13645</v>
      </c>
      <c r="AR35" s="344">
        <v>-12.1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537</v>
      </c>
      <c r="AL36" s="1177"/>
      <c r="AM36" s="1177"/>
      <c r="AN36" s="1178"/>
      <c r="AO36" s="342" t="s">
        <v>519</v>
      </c>
      <c r="AP36" s="342" t="s">
        <v>519</v>
      </c>
      <c r="AQ36" s="343">
        <v>1726</v>
      </c>
      <c r="AR36" s="344" t="s">
        <v>519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538</v>
      </c>
      <c r="AL37" s="1177"/>
      <c r="AM37" s="1177"/>
      <c r="AN37" s="1178"/>
      <c r="AO37" s="342">
        <v>1388</v>
      </c>
      <c r="AP37" s="342">
        <v>26</v>
      </c>
      <c r="AQ37" s="343">
        <v>663</v>
      </c>
      <c r="AR37" s="344">
        <v>-96.1</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539</v>
      </c>
      <c r="AL38" s="1180"/>
      <c r="AM38" s="1180"/>
      <c r="AN38" s="1181"/>
      <c r="AO38" s="345" t="s">
        <v>519</v>
      </c>
      <c r="AP38" s="345" t="s">
        <v>519</v>
      </c>
      <c r="AQ38" s="346">
        <v>1</v>
      </c>
      <c r="AR38" s="334" t="s">
        <v>519</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540</v>
      </c>
      <c r="AL39" s="1180"/>
      <c r="AM39" s="1180"/>
      <c r="AN39" s="1181"/>
      <c r="AO39" s="342" t="s">
        <v>519</v>
      </c>
      <c r="AP39" s="342" t="s">
        <v>519</v>
      </c>
      <c r="AQ39" s="343">
        <v>-5573</v>
      </c>
      <c r="AR39" s="344" t="s">
        <v>519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541</v>
      </c>
      <c r="AL40" s="1177"/>
      <c r="AM40" s="1177"/>
      <c r="AN40" s="1178"/>
      <c r="AO40" s="342">
        <v>-1510183</v>
      </c>
      <c r="AP40" s="342">
        <v>-28361</v>
      </c>
      <c r="AQ40" s="343">
        <v>-36518</v>
      </c>
      <c r="AR40" s="344">
        <v>-22.3</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297</v>
      </c>
      <c r="AL41" s="1183"/>
      <c r="AM41" s="1183"/>
      <c r="AN41" s="1184"/>
      <c r="AO41" s="342">
        <v>1233239</v>
      </c>
      <c r="AP41" s="342">
        <v>23160</v>
      </c>
      <c r="AQ41" s="343">
        <v>13504</v>
      </c>
      <c r="AR41" s="344">
        <v>71.5</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510</v>
      </c>
      <c r="AN49" s="1171" t="s">
        <v>545</v>
      </c>
      <c r="AO49" s="1172"/>
      <c r="AP49" s="1172"/>
      <c r="AQ49" s="1172"/>
      <c r="AR49" s="1173"/>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546</v>
      </c>
      <c r="AO50" s="359" t="s">
        <v>547</v>
      </c>
      <c r="AP50" s="360" t="s">
        <v>548</v>
      </c>
      <c r="AQ50" s="361" t="s">
        <v>549</v>
      </c>
      <c r="AR50" s="362" t="s">
        <v>550</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1742714</v>
      </c>
      <c r="AN51" s="364">
        <v>31533</v>
      </c>
      <c r="AO51" s="365">
        <v>-21.4</v>
      </c>
      <c r="AP51" s="366">
        <v>66255</v>
      </c>
      <c r="AQ51" s="367">
        <v>3.6</v>
      </c>
      <c r="AR51" s="368">
        <v>-25</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1233072</v>
      </c>
      <c r="AN52" s="372">
        <v>22311</v>
      </c>
      <c r="AO52" s="373">
        <v>7.5</v>
      </c>
      <c r="AP52" s="374">
        <v>31822</v>
      </c>
      <c r="AQ52" s="375">
        <v>8.8000000000000007</v>
      </c>
      <c r="AR52" s="376">
        <v>-1.3</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2925784</v>
      </c>
      <c r="AN53" s="364">
        <v>53392</v>
      </c>
      <c r="AO53" s="365">
        <v>69.3</v>
      </c>
      <c r="AP53" s="366">
        <v>47278</v>
      </c>
      <c r="AQ53" s="367">
        <v>-28.6</v>
      </c>
      <c r="AR53" s="368">
        <v>97.9</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2017355</v>
      </c>
      <c r="AN54" s="372">
        <v>36814</v>
      </c>
      <c r="AO54" s="373">
        <v>65</v>
      </c>
      <c r="AP54" s="374">
        <v>24096</v>
      </c>
      <c r="AQ54" s="375">
        <v>-24.3</v>
      </c>
      <c r="AR54" s="376">
        <v>89.3</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2381118</v>
      </c>
      <c r="AN55" s="364">
        <v>43914</v>
      </c>
      <c r="AO55" s="365">
        <v>-17.8</v>
      </c>
      <c r="AP55" s="366">
        <v>57295</v>
      </c>
      <c r="AQ55" s="367">
        <v>21.2</v>
      </c>
      <c r="AR55" s="368">
        <v>-39</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1610997</v>
      </c>
      <c r="AN56" s="372">
        <v>29711</v>
      </c>
      <c r="AO56" s="373">
        <v>-19.3</v>
      </c>
      <c r="AP56" s="374">
        <v>32771</v>
      </c>
      <c r="AQ56" s="375">
        <v>36</v>
      </c>
      <c r="AR56" s="376">
        <v>-55.3</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2383055</v>
      </c>
      <c r="AN57" s="364">
        <v>44297</v>
      </c>
      <c r="AO57" s="365">
        <v>0.9</v>
      </c>
      <c r="AP57" s="366">
        <v>54110</v>
      </c>
      <c r="AQ57" s="367">
        <v>-5.6</v>
      </c>
      <c r="AR57" s="368">
        <v>6.5</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1470104</v>
      </c>
      <c r="AN58" s="372">
        <v>27327</v>
      </c>
      <c r="AO58" s="373">
        <v>-8</v>
      </c>
      <c r="AP58" s="374">
        <v>30620</v>
      </c>
      <c r="AQ58" s="375">
        <v>-6.6</v>
      </c>
      <c r="AR58" s="376">
        <v>-1.4</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3197252</v>
      </c>
      <c r="AN59" s="364">
        <v>60043</v>
      </c>
      <c r="AO59" s="365">
        <v>35.5</v>
      </c>
      <c r="AP59" s="366">
        <v>54684</v>
      </c>
      <c r="AQ59" s="367">
        <v>1.1000000000000001</v>
      </c>
      <c r="AR59" s="368">
        <v>34.4</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2348256</v>
      </c>
      <c r="AN60" s="372">
        <v>44100</v>
      </c>
      <c r="AO60" s="373">
        <v>61.4</v>
      </c>
      <c r="AP60" s="374">
        <v>32829</v>
      </c>
      <c r="AQ60" s="375">
        <v>7.2</v>
      </c>
      <c r="AR60" s="376">
        <v>54.2</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2525985</v>
      </c>
      <c r="AN61" s="379">
        <v>46636</v>
      </c>
      <c r="AO61" s="380">
        <v>13.3</v>
      </c>
      <c r="AP61" s="381">
        <v>55924</v>
      </c>
      <c r="AQ61" s="382">
        <v>-1.7</v>
      </c>
      <c r="AR61" s="368">
        <v>15</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1735957</v>
      </c>
      <c r="AN62" s="372">
        <v>32053</v>
      </c>
      <c r="AO62" s="373">
        <v>21.3</v>
      </c>
      <c r="AP62" s="374">
        <v>30428</v>
      </c>
      <c r="AQ62" s="375">
        <v>4.2</v>
      </c>
      <c r="AR62" s="376">
        <v>17.100000000000001</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UGa478oRGNn0VL9V3FTgPntlc7OCn/WY5IoBCwhfROE2/tyQvDcTFg/hj/DOE3rrbjOchd/z36KjslO1VH42ZQ==" saltValue="S++ep19ljGWONTDpsbLvF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yZnj1QGlHGiPi68vhtI+amDoqxkCtG4QvJuM5ffXy4ZfjxvbXEs93p29u2z1gL2SBauLn1GrlDloStwu+nNGQ==" saltValue="exIiFF4CzkqCYQd4QP8g5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teldtJElH4kGnSBcm/JslA1TDvTsATA+ENUPeHj9XVrpspIlzJWx3UAnaCF0uXEOO4D2aHk+bDCzVz0UlBXUg==" saltValue="l6yhyuiCtGORqev3zrr8b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561</v>
      </c>
      <c r="G46" s="8" t="s">
        <v>562</v>
      </c>
      <c r="H46" s="8" t="s">
        <v>563</v>
      </c>
      <c r="I46" s="8" t="s">
        <v>564</v>
      </c>
      <c r="J46" s="9" t="s">
        <v>565</v>
      </c>
    </row>
    <row r="47" spans="2:10" ht="57.75" customHeight="1" x14ac:dyDescent="0.2">
      <c r="B47" s="10"/>
      <c r="C47" s="1194" t="s">
        <v>3</v>
      </c>
      <c r="D47" s="1194"/>
      <c r="E47" s="1195"/>
      <c r="F47" s="11">
        <v>21.15</v>
      </c>
      <c r="G47" s="12">
        <v>23.03</v>
      </c>
      <c r="H47" s="12">
        <v>23.38</v>
      </c>
      <c r="I47" s="12">
        <v>23.14</v>
      </c>
      <c r="J47" s="13">
        <v>21.53</v>
      </c>
    </row>
    <row r="48" spans="2:10" ht="57.75" customHeight="1" x14ac:dyDescent="0.2">
      <c r="B48" s="14"/>
      <c r="C48" s="1196" t="s">
        <v>4</v>
      </c>
      <c r="D48" s="1196"/>
      <c r="E48" s="1197"/>
      <c r="F48" s="15">
        <v>6.39</v>
      </c>
      <c r="G48" s="16">
        <v>6.2</v>
      </c>
      <c r="H48" s="16">
        <v>5.39</v>
      </c>
      <c r="I48" s="16">
        <v>1.28</v>
      </c>
      <c r="J48" s="17">
        <v>2.9</v>
      </c>
    </row>
    <row r="49" spans="2:10" ht="57.75" customHeight="1" thickBot="1" x14ac:dyDescent="0.25">
      <c r="B49" s="18"/>
      <c r="C49" s="1198" t="s">
        <v>5</v>
      </c>
      <c r="D49" s="1198"/>
      <c r="E49" s="1199"/>
      <c r="F49" s="19">
        <v>1.63</v>
      </c>
      <c r="G49" s="20">
        <v>1.64</v>
      </c>
      <c r="H49" s="20" t="s">
        <v>566</v>
      </c>
      <c r="I49" s="20" t="s">
        <v>567</v>
      </c>
      <c r="J49" s="21">
        <v>7.0000000000000007E-2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n79/sasWAVxD9ahNmYJCKJbbK+QI2inCOLkJKw7PAmeiZ7FlgWGta1q7a7hf7qxhqWvjRz1PE5RczbOA9WHFhw==" saltValue="L6W4Bb/XyCaYT9NzzbhL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2020-03-03T09:57:09Z</cp:lastPrinted>
  <dcterms:created xsi:type="dcterms:W3CDTF">2020-02-10T05:34:36Z</dcterms:created>
  <dcterms:modified xsi:type="dcterms:W3CDTF">2020-09-21T02:26:21Z</dcterms:modified>
  <cp:category/>
</cp:coreProperties>
</file>