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表紙" sheetId="1" r:id="rId1"/>
    <sheet name="記入要領" sheetId="2" r:id="rId2"/>
    <sheet name="4月" sheetId="3" r:id="rId3"/>
    <sheet name="5月" sheetId="4" r:id="rId4"/>
    <sheet name="6月" sheetId="5" r:id="rId5"/>
    <sheet name="7月" sheetId="6" r:id="rId6"/>
    <sheet name="8月" sheetId="7" r:id="rId7"/>
    <sheet name="9月" sheetId="8" r:id="rId8"/>
    <sheet name="10月" sheetId="9" r:id="rId9"/>
    <sheet name="11月" sheetId="10" r:id="rId10"/>
    <sheet name="12月" sheetId="11" r:id="rId11"/>
    <sheet name="1月" sheetId="12" r:id="rId12"/>
    <sheet name="2月" sheetId="13" r:id="rId13"/>
    <sheet name="3月" sheetId="14" r:id="rId14"/>
  </sheets>
  <definedNames>
    <definedName name="_xlnm.Print_Area" localSheetId="8">'10月'!$A$1:$Y$42</definedName>
    <definedName name="_xlnm.Print_Area" localSheetId="9">'11月'!$A$1:$Y$42</definedName>
    <definedName name="_xlnm.Print_Area" localSheetId="10">'12月'!$A$1:$Y$42</definedName>
    <definedName name="_xlnm.Print_Area" localSheetId="11">'1月'!$A$1:$Y$42</definedName>
    <definedName name="_xlnm.Print_Area" localSheetId="12">'2月'!$A$1:$Y$42</definedName>
    <definedName name="_xlnm.Print_Area" localSheetId="13">'3月'!$A$1:$Y$42</definedName>
    <definedName name="_xlnm.Print_Area" localSheetId="2">'4月'!$A$1:$Y$42</definedName>
    <definedName name="_xlnm.Print_Area" localSheetId="3">'5月'!$A$1:$Y$42</definedName>
    <definedName name="_xlnm.Print_Area" localSheetId="4">'6月'!$A$1:$Y$42</definedName>
    <definedName name="_xlnm.Print_Area" localSheetId="5">'7月'!$A$1:$Y$42</definedName>
    <definedName name="_xlnm.Print_Area" localSheetId="6">'8月'!$A$1:$Y$42</definedName>
    <definedName name="_xlnm.Print_Area" localSheetId="7">'9月'!$A$1:$Y$42</definedName>
    <definedName name="_xlnm.Print_Area" localSheetId="1">'記入要領'!$A$1:$C$32</definedName>
    <definedName name="_xlnm.Print_Area" localSheetId="0">'表紙'!$A$1:$Q$39</definedName>
  </definedNames>
  <calcPr fullCalcOnLoad="1"/>
</workbook>
</file>

<file path=xl/comments10.xml><?xml version="1.0" encoding="utf-8"?>
<comments xmlns="http://schemas.openxmlformats.org/spreadsheetml/2006/main">
  <authors>
    <author>環境システム部</author>
    <author>環境システム事業推進部</author>
  </authors>
  <commentList>
    <comment ref="R2" authorId="0">
      <text>
        <r>
          <rPr>
            <b/>
            <sz val="10"/>
            <rFont val="ＭＳ Ｐゴシック"/>
            <family val="3"/>
          </rPr>
          <t xml:space="preserve">必須項目
</t>
        </r>
        <r>
          <rPr>
            <sz val="10"/>
            <rFont val="ＭＳ Ｐゴシック"/>
            <family val="3"/>
          </rPr>
          <t>半角数字</t>
        </r>
      </text>
    </comment>
    <comment ref="P2" authorId="0">
      <text>
        <r>
          <rPr>
            <b/>
            <sz val="10"/>
            <rFont val="ＭＳ Ｐゴシック"/>
            <family val="3"/>
          </rPr>
          <t>必須項目</t>
        </r>
        <r>
          <rPr>
            <sz val="10"/>
            <rFont val="ＭＳ Ｐゴシック"/>
            <family val="3"/>
          </rPr>
          <t xml:space="preserve">
西暦４桁年・半角数字</t>
        </r>
      </text>
    </comment>
    <comment ref="T5" authorId="1">
      <text>
        <r>
          <rPr>
            <sz val="10"/>
            <rFont val="ＭＳ Ｐゴシック"/>
            <family val="3"/>
          </rPr>
          <t>操業のとき｢1｣を記入
休みのときは記入なし</t>
        </r>
      </text>
    </comment>
    <comment ref="W2" authorId="0">
      <text>
        <r>
          <rPr>
            <b/>
            <sz val="10"/>
            <rFont val="ＭＳ Ｐゴシック"/>
            <family val="3"/>
          </rPr>
          <t>必須項目</t>
        </r>
        <r>
          <rPr>
            <sz val="10"/>
            <rFont val="ＭＳ Ｐゴシック"/>
            <family val="3"/>
          </rPr>
          <t xml:space="preserve">
半角数字</t>
        </r>
      </text>
    </comment>
  </commentList>
</comments>
</file>

<file path=xl/comments11.xml><?xml version="1.0" encoding="utf-8"?>
<comments xmlns="http://schemas.openxmlformats.org/spreadsheetml/2006/main">
  <authors>
    <author>環境システム部</author>
    <author>環境システム事業推進部</author>
  </authors>
  <commentList>
    <comment ref="R2" authorId="0">
      <text>
        <r>
          <rPr>
            <b/>
            <sz val="10"/>
            <rFont val="ＭＳ Ｐゴシック"/>
            <family val="3"/>
          </rPr>
          <t xml:space="preserve">必須項目
</t>
        </r>
        <r>
          <rPr>
            <sz val="10"/>
            <rFont val="ＭＳ Ｐゴシック"/>
            <family val="3"/>
          </rPr>
          <t>半角数字</t>
        </r>
      </text>
    </comment>
    <comment ref="P2" authorId="0">
      <text>
        <r>
          <rPr>
            <b/>
            <sz val="10"/>
            <rFont val="ＭＳ Ｐゴシック"/>
            <family val="3"/>
          </rPr>
          <t>必須項目</t>
        </r>
        <r>
          <rPr>
            <sz val="10"/>
            <rFont val="ＭＳ Ｐゴシック"/>
            <family val="3"/>
          </rPr>
          <t xml:space="preserve">
西暦４桁年・半角数字</t>
        </r>
      </text>
    </comment>
    <comment ref="T5" authorId="1">
      <text>
        <r>
          <rPr>
            <sz val="10"/>
            <rFont val="ＭＳ Ｐゴシック"/>
            <family val="3"/>
          </rPr>
          <t>操業のとき｢1｣を記入
休みのときは記入なし</t>
        </r>
      </text>
    </comment>
    <comment ref="W2" authorId="0">
      <text>
        <r>
          <rPr>
            <b/>
            <sz val="10"/>
            <rFont val="ＭＳ Ｐゴシック"/>
            <family val="3"/>
          </rPr>
          <t>必須項目</t>
        </r>
        <r>
          <rPr>
            <sz val="10"/>
            <rFont val="ＭＳ Ｐゴシック"/>
            <family val="3"/>
          </rPr>
          <t xml:space="preserve">
半角数字</t>
        </r>
      </text>
    </comment>
  </commentList>
</comments>
</file>

<file path=xl/comments12.xml><?xml version="1.0" encoding="utf-8"?>
<comments xmlns="http://schemas.openxmlformats.org/spreadsheetml/2006/main">
  <authors>
    <author>環境システム部</author>
    <author>環境システム事業推進部</author>
  </authors>
  <commentList>
    <comment ref="R2" authorId="0">
      <text>
        <r>
          <rPr>
            <b/>
            <sz val="10"/>
            <rFont val="ＭＳ Ｐゴシック"/>
            <family val="3"/>
          </rPr>
          <t xml:space="preserve">必須項目
</t>
        </r>
        <r>
          <rPr>
            <sz val="10"/>
            <rFont val="ＭＳ Ｐゴシック"/>
            <family val="3"/>
          </rPr>
          <t>半角数字</t>
        </r>
      </text>
    </comment>
    <comment ref="P2" authorId="0">
      <text>
        <r>
          <rPr>
            <b/>
            <sz val="10"/>
            <rFont val="ＭＳ Ｐゴシック"/>
            <family val="3"/>
          </rPr>
          <t>必須項目</t>
        </r>
        <r>
          <rPr>
            <sz val="10"/>
            <rFont val="ＭＳ Ｐゴシック"/>
            <family val="3"/>
          </rPr>
          <t xml:space="preserve">
西暦４桁年・半角数字</t>
        </r>
      </text>
    </comment>
    <comment ref="T5" authorId="1">
      <text>
        <r>
          <rPr>
            <sz val="10"/>
            <rFont val="ＭＳ Ｐゴシック"/>
            <family val="3"/>
          </rPr>
          <t>操業のとき｢1｣を記入
休みのときは記入なし</t>
        </r>
      </text>
    </comment>
    <comment ref="W2" authorId="0">
      <text>
        <r>
          <rPr>
            <b/>
            <sz val="10"/>
            <rFont val="ＭＳ Ｐゴシック"/>
            <family val="3"/>
          </rPr>
          <t>必須項目</t>
        </r>
        <r>
          <rPr>
            <sz val="10"/>
            <rFont val="ＭＳ Ｐゴシック"/>
            <family val="3"/>
          </rPr>
          <t xml:space="preserve">
半角数字</t>
        </r>
      </text>
    </comment>
  </commentList>
</comments>
</file>

<file path=xl/comments13.xml><?xml version="1.0" encoding="utf-8"?>
<comments xmlns="http://schemas.openxmlformats.org/spreadsheetml/2006/main">
  <authors>
    <author>環境システム部</author>
    <author>環境システム事業推進部</author>
  </authors>
  <commentList>
    <comment ref="R2" authorId="0">
      <text>
        <r>
          <rPr>
            <b/>
            <sz val="10"/>
            <rFont val="ＭＳ Ｐゴシック"/>
            <family val="3"/>
          </rPr>
          <t xml:space="preserve">必須項目
</t>
        </r>
        <r>
          <rPr>
            <sz val="10"/>
            <rFont val="ＭＳ Ｐゴシック"/>
            <family val="3"/>
          </rPr>
          <t>半角数字</t>
        </r>
      </text>
    </comment>
    <comment ref="P2" authorId="0">
      <text>
        <r>
          <rPr>
            <b/>
            <sz val="10"/>
            <rFont val="ＭＳ Ｐゴシック"/>
            <family val="3"/>
          </rPr>
          <t>必須項目</t>
        </r>
        <r>
          <rPr>
            <sz val="10"/>
            <rFont val="ＭＳ Ｐゴシック"/>
            <family val="3"/>
          </rPr>
          <t xml:space="preserve">
西暦４桁年・半角数字</t>
        </r>
      </text>
    </comment>
    <comment ref="T5" authorId="1">
      <text>
        <r>
          <rPr>
            <sz val="10"/>
            <rFont val="ＭＳ Ｐゴシック"/>
            <family val="3"/>
          </rPr>
          <t>操業のとき｢1｣を記入
休みのときは記入なし</t>
        </r>
      </text>
    </comment>
    <comment ref="W2" authorId="0">
      <text>
        <r>
          <rPr>
            <b/>
            <sz val="10"/>
            <rFont val="ＭＳ Ｐゴシック"/>
            <family val="3"/>
          </rPr>
          <t>必須項目</t>
        </r>
        <r>
          <rPr>
            <sz val="10"/>
            <rFont val="ＭＳ Ｐゴシック"/>
            <family val="3"/>
          </rPr>
          <t xml:space="preserve">
半角数字</t>
        </r>
      </text>
    </comment>
  </commentList>
</comments>
</file>

<file path=xl/comments14.xml><?xml version="1.0" encoding="utf-8"?>
<comments xmlns="http://schemas.openxmlformats.org/spreadsheetml/2006/main">
  <authors>
    <author>環境システム部</author>
    <author>環境システム事業推進部</author>
  </authors>
  <commentList>
    <comment ref="R2" authorId="0">
      <text>
        <r>
          <rPr>
            <b/>
            <sz val="10"/>
            <rFont val="ＭＳ Ｐゴシック"/>
            <family val="3"/>
          </rPr>
          <t xml:space="preserve">必須項目
</t>
        </r>
        <r>
          <rPr>
            <sz val="10"/>
            <rFont val="ＭＳ Ｐゴシック"/>
            <family val="3"/>
          </rPr>
          <t>半角数字</t>
        </r>
      </text>
    </comment>
    <comment ref="P2" authorId="0">
      <text>
        <r>
          <rPr>
            <b/>
            <sz val="10"/>
            <rFont val="ＭＳ Ｐゴシック"/>
            <family val="3"/>
          </rPr>
          <t>必須項目</t>
        </r>
        <r>
          <rPr>
            <sz val="10"/>
            <rFont val="ＭＳ Ｐゴシック"/>
            <family val="3"/>
          </rPr>
          <t xml:space="preserve">
西暦４桁年・半角数字</t>
        </r>
      </text>
    </comment>
    <comment ref="T5" authorId="1">
      <text>
        <r>
          <rPr>
            <sz val="10"/>
            <rFont val="ＭＳ Ｐゴシック"/>
            <family val="3"/>
          </rPr>
          <t>操業のとき｢1｣を記入
休みのときは記入なし</t>
        </r>
      </text>
    </comment>
    <comment ref="W2" authorId="0">
      <text>
        <r>
          <rPr>
            <b/>
            <sz val="10"/>
            <rFont val="ＭＳ Ｐゴシック"/>
            <family val="3"/>
          </rPr>
          <t>必須項目</t>
        </r>
        <r>
          <rPr>
            <sz val="10"/>
            <rFont val="ＭＳ Ｐゴシック"/>
            <family val="3"/>
          </rPr>
          <t xml:space="preserve">
半角数字</t>
        </r>
      </text>
    </comment>
  </commentList>
</comments>
</file>

<file path=xl/comments3.xml><?xml version="1.0" encoding="utf-8"?>
<comments xmlns="http://schemas.openxmlformats.org/spreadsheetml/2006/main">
  <authors>
    <author>環境システム部</author>
    <author>環境システム事業推進部</author>
  </authors>
  <commentList>
    <comment ref="P2" authorId="0">
      <text>
        <r>
          <rPr>
            <b/>
            <sz val="10"/>
            <rFont val="ＭＳ Ｐゴシック"/>
            <family val="3"/>
          </rPr>
          <t>必須項目</t>
        </r>
        <r>
          <rPr>
            <sz val="10"/>
            <rFont val="ＭＳ Ｐゴシック"/>
            <family val="3"/>
          </rPr>
          <t xml:space="preserve">
西暦４桁年・半角数字</t>
        </r>
      </text>
    </comment>
    <comment ref="R2" authorId="0">
      <text>
        <r>
          <rPr>
            <b/>
            <sz val="10"/>
            <rFont val="ＭＳ Ｐゴシック"/>
            <family val="3"/>
          </rPr>
          <t xml:space="preserve">必須項目
</t>
        </r>
        <r>
          <rPr>
            <sz val="10"/>
            <rFont val="ＭＳ Ｐゴシック"/>
            <family val="3"/>
          </rPr>
          <t>半角数字</t>
        </r>
      </text>
    </comment>
    <comment ref="W2" authorId="0">
      <text>
        <r>
          <rPr>
            <b/>
            <sz val="10"/>
            <rFont val="ＭＳ Ｐゴシック"/>
            <family val="3"/>
          </rPr>
          <t>必須項目</t>
        </r>
        <r>
          <rPr>
            <sz val="10"/>
            <rFont val="ＭＳ Ｐゴシック"/>
            <family val="3"/>
          </rPr>
          <t xml:space="preserve">
半角数字</t>
        </r>
      </text>
    </comment>
    <comment ref="T5" authorId="1">
      <text>
        <r>
          <rPr>
            <sz val="10"/>
            <rFont val="ＭＳ Ｐゴシック"/>
            <family val="3"/>
          </rPr>
          <t>操業のとき｢1｣を記入
休みのときは記入なし</t>
        </r>
      </text>
    </comment>
  </commentList>
</comments>
</file>

<file path=xl/comments4.xml><?xml version="1.0" encoding="utf-8"?>
<comments xmlns="http://schemas.openxmlformats.org/spreadsheetml/2006/main">
  <authors>
    <author>環境システム部</author>
    <author>環境システム事業推進部</author>
  </authors>
  <commentList>
    <comment ref="R2" authorId="0">
      <text>
        <r>
          <rPr>
            <b/>
            <sz val="10"/>
            <rFont val="ＭＳ Ｐゴシック"/>
            <family val="3"/>
          </rPr>
          <t xml:space="preserve">必須項目
</t>
        </r>
        <r>
          <rPr>
            <sz val="10"/>
            <rFont val="ＭＳ Ｐゴシック"/>
            <family val="3"/>
          </rPr>
          <t>半角数字</t>
        </r>
      </text>
    </comment>
    <comment ref="W2" authorId="0">
      <text>
        <r>
          <rPr>
            <b/>
            <sz val="10"/>
            <rFont val="ＭＳ Ｐゴシック"/>
            <family val="3"/>
          </rPr>
          <t>必須項目</t>
        </r>
        <r>
          <rPr>
            <sz val="10"/>
            <rFont val="ＭＳ Ｐゴシック"/>
            <family val="3"/>
          </rPr>
          <t xml:space="preserve">
半角数字</t>
        </r>
      </text>
    </comment>
    <comment ref="T5" authorId="1">
      <text>
        <r>
          <rPr>
            <sz val="10"/>
            <rFont val="ＭＳ Ｐゴシック"/>
            <family val="3"/>
          </rPr>
          <t>操業のとき｢1｣を記入
休みのときは記入なし</t>
        </r>
      </text>
    </comment>
    <comment ref="P2" authorId="0">
      <text>
        <r>
          <rPr>
            <b/>
            <sz val="10"/>
            <rFont val="ＭＳ Ｐゴシック"/>
            <family val="3"/>
          </rPr>
          <t>必須項目</t>
        </r>
        <r>
          <rPr>
            <sz val="10"/>
            <rFont val="ＭＳ Ｐゴシック"/>
            <family val="3"/>
          </rPr>
          <t xml:space="preserve">
西暦４桁年・半角数字</t>
        </r>
      </text>
    </comment>
  </commentList>
</comments>
</file>

<file path=xl/comments5.xml><?xml version="1.0" encoding="utf-8"?>
<comments xmlns="http://schemas.openxmlformats.org/spreadsheetml/2006/main">
  <authors>
    <author>環境システム部</author>
    <author>環境システム事業推進部</author>
  </authors>
  <commentList>
    <comment ref="R2" authorId="0">
      <text>
        <r>
          <rPr>
            <b/>
            <sz val="10"/>
            <rFont val="ＭＳ Ｐゴシック"/>
            <family val="3"/>
          </rPr>
          <t xml:space="preserve">必須項目
</t>
        </r>
        <r>
          <rPr>
            <sz val="10"/>
            <rFont val="ＭＳ Ｐゴシック"/>
            <family val="3"/>
          </rPr>
          <t>半角数字</t>
        </r>
      </text>
    </comment>
    <comment ref="P2" authorId="0">
      <text>
        <r>
          <rPr>
            <b/>
            <sz val="10"/>
            <rFont val="ＭＳ Ｐゴシック"/>
            <family val="3"/>
          </rPr>
          <t>必須項目</t>
        </r>
        <r>
          <rPr>
            <sz val="10"/>
            <rFont val="ＭＳ Ｐゴシック"/>
            <family val="3"/>
          </rPr>
          <t xml:space="preserve">
西暦４桁年・半角数字</t>
        </r>
      </text>
    </comment>
    <comment ref="T5" authorId="1">
      <text>
        <r>
          <rPr>
            <sz val="10"/>
            <rFont val="ＭＳ Ｐゴシック"/>
            <family val="3"/>
          </rPr>
          <t>操業のとき｢1｣を記入
休みのときは記入なし</t>
        </r>
      </text>
    </comment>
    <comment ref="W2" authorId="0">
      <text>
        <r>
          <rPr>
            <b/>
            <sz val="10"/>
            <rFont val="ＭＳ Ｐゴシック"/>
            <family val="3"/>
          </rPr>
          <t>必須項目</t>
        </r>
        <r>
          <rPr>
            <sz val="10"/>
            <rFont val="ＭＳ Ｐゴシック"/>
            <family val="3"/>
          </rPr>
          <t xml:space="preserve">
半角数字</t>
        </r>
      </text>
    </comment>
  </commentList>
</comments>
</file>

<file path=xl/comments6.xml><?xml version="1.0" encoding="utf-8"?>
<comments xmlns="http://schemas.openxmlformats.org/spreadsheetml/2006/main">
  <authors>
    <author>環境システム部</author>
    <author>環境システム事業推進部</author>
  </authors>
  <commentList>
    <comment ref="R2" authorId="0">
      <text>
        <r>
          <rPr>
            <b/>
            <sz val="10"/>
            <rFont val="ＭＳ Ｐゴシック"/>
            <family val="3"/>
          </rPr>
          <t xml:space="preserve">必須項目
</t>
        </r>
        <r>
          <rPr>
            <sz val="10"/>
            <rFont val="ＭＳ Ｐゴシック"/>
            <family val="3"/>
          </rPr>
          <t>半角数字</t>
        </r>
      </text>
    </comment>
    <comment ref="P2" authorId="0">
      <text>
        <r>
          <rPr>
            <b/>
            <sz val="10"/>
            <rFont val="ＭＳ Ｐゴシック"/>
            <family val="3"/>
          </rPr>
          <t>必須項目</t>
        </r>
        <r>
          <rPr>
            <sz val="10"/>
            <rFont val="ＭＳ Ｐゴシック"/>
            <family val="3"/>
          </rPr>
          <t xml:space="preserve">
西暦４桁年・半角数字</t>
        </r>
      </text>
    </comment>
    <comment ref="T5" authorId="1">
      <text>
        <r>
          <rPr>
            <sz val="10"/>
            <rFont val="ＭＳ Ｐゴシック"/>
            <family val="3"/>
          </rPr>
          <t>操業のとき｢1｣を記入
休みのときは記入なし</t>
        </r>
      </text>
    </comment>
    <comment ref="W2" authorId="0">
      <text>
        <r>
          <rPr>
            <b/>
            <sz val="10"/>
            <rFont val="ＭＳ Ｐゴシック"/>
            <family val="3"/>
          </rPr>
          <t>必須項目</t>
        </r>
        <r>
          <rPr>
            <sz val="10"/>
            <rFont val="ＭＳ Ｐゴシック"/>
            <family val="3"/>
          </rPr>
          <t xml:space="preserve">
半角数字</t>
        </r>
      </text>
    </comment>
  </commentList>
</comments>
</file>

<file path=xl/comments7.xml><?xml version="1.0" encoding="utf-8"?>
<comments xmlns="http://schemas.openxmlformats.org/spreadsheetml/2006/main">
  <authors>
    <author>環境システム部</author>
    <author>環境システム事業推進部</author>
  </authors>
  <commentList>
    <comment ref="R2" authorId="0">
      <text>
        <r>
          <rPr>
            <b/>
            <sz val="10"/>
            <rFont val="ＭＳ Ｐゴシック"/>
            <family val="3"/>
          </rPr>
          <t xml:space="preserve">必須項目
</t>
        </r>
        <r>
          <rPr>
            <sz val="10"/>
            <rFont val="ＭＳ Ｐゴシック"/>
            <family val="3"/>
          </rPr>
          <t>半角数字</t>
        </r>
      </text>
    </comment>
    <comment ref="P2" authorId="0">
      <text>
        <r>
          <rPr>
            <b/>
            <sz val="10"/>
            <rFont val="ＭＳ Ｐゴシック"/>
            <family val="3"/>
          </rPr>
          <t>必須項目</t>
        </r>
        <r>
          <rPr>
            <sz val="10"/>
            <rFont val="ＭＳ Ｐゴシック"/>
            <family val="3"/>
          </rPr>
          <t xml:space="preserve">
西暦４桁年・半角数字</t>
        </r>
      </text>
    </comment>
    <comment ref="T5" authorId="1">
      <text>
        <r>
          <rPr>
            <sz val="10"/>
            <rFont val="ＭＳ Ｐゴシック"/>
            <family val="3"/>
          </rPr>
          <t>操業のとき｢1｣を記入
休みのときは記入なし</t>
        </r>
      </text>
    </comment>
    <comment ref="W2" authorId="0">
      <text>
        <r>
          <rPr>
            <b/>
            <sz val="10"/>
            <rFont val="ＭＳ Ｐゴシック"/>
            <family val="3"/>
          </rPr>
          <t>必須項目</t>
        </r>
        <r>
          <rPr>
            <sz val="10"/>
            <rFont val="ＭＳ Ｐゴシック"/>
            <family val="3"/>
          </rPr>
          <t xml:space="preserve">
半角数字</t>
        </r>
      </text>
    </comment>
  </commentList>
</comments>
</file>

<file path=xl/comments8.xml><?xml version="1.0" encoding="utf-8"?>
<comments xmlns="http://schemas.openxmlformats.org/spreadsheetml/2006/main">
  <authors>
    <author>環境システム部</author>
    <author>環境システム事業推進部</author>
  </authors>
  <commentList>
    <comment ref="R2" authorId="0">
      <text>
        <r>
          <rPr>
            <b/>
            <sz val="10"/>
            <rFont val="ＭＳ Ｐゴシック"/>
            <family val="3"/>
          </rPr>
          <t xml:space="preserve">必須項目
</t>
        </r>
        <r>
          <rPr>
            <sz val="10"/>
            <rFont val="ＭＳ Ｐゴシック"/>
            <family val="3"/>
          </rPr>
          <t>半角数字</t>
        </r>
      </text>
    </comment>
    <comment ref="P2" authorId="0">
      <text>
        <r>
          <rPr>
            <b/>
            <sz val="10"/>
            <rFont val="ＭＳ Ｐゴシック"/>
            <family val="3"/>
          </rPr>
          <t>必須項目</t>
        </r>
        <r>
          <rPr>
            <sz val="10"/>
            <rFont val="ＭＳ Ｐゴシック"/>
            <family val="3"/>
          </rPr>
          <t xml:space="preserve">
西暦４桁年・半角数字</t>
        </r>
      </text>
    </comment>
    <comment ref="T5" authorId="1">
      <text>
        <r>
          <rPr>
            <sz val="10"/>
            <rFont val="ＭＳ Ｐゴシック"/>
            <family val="3"/>
          </rPr>
          <t>操業のとき｢1｣を記入
休みのときは記入なし</t>
        </r>
      </text>
    </comment>
    <comment ref="W2" authorId="0">
      <text>
        <r>
          <rPr>
            <b/>
            <sz val="10"/>
            <rFont val="ＭＳ Ｐゴシック"/>
            <family val="3"/>
          </rPr>
          <t>必須項目</t>
        </r>
        <r>
          <rPr>
            <sz val="10"/>
            <rFont val="ＭＳ Ｐゴシック"/>
            <family val="3"/>
          </rPr>
          <t xml:space="preserve">
半角数字</t>
        </r>
      </text>
    </comment>
  </commentList>
</comments>
</file>

<file path=xl/comments9.xml><?xml version="1.0" encoding="utf-8"?>
<comments xmlns="http://schemas.openxmlformats.org/spreadsheetml/2006/main">
  <authors>
    <author>環境システム部</author>
    <author>環境システム事業推進部</author>
  </authors>
  <commentList>
    <comment ref="R2" authorId="0">
      <text>
        <r>
          <rPr>
            <b/>
            <sz val="10"/>
            <rFont val="ＭＳ Ｐゴシック"/>
            <family val="3"/>
          </rPr>
          <t xml:space="preserve">必須項目
</t>
        </r>
        <r>
          <rPr>
            <sz val="10"/>
            <rFont val="ＭＳ Ｐゴシック"/>
            <family val="3"/>
          </rPr>
          <t>半角数字</t>
        </r>
      </text>
    </comment>
    <comment ref="P2" authorId="0">
      <text>
        <r>
          <rPr>
            <b/>
            <sz val="10"/>
            <rFont val="ＭＳ Ｐゴシック"/>
            <family val="3"/>
          </rPr>
          <t>必須項目</t>
        </r>
        <r>
          <rPr>
            <sz val="10"/>
            <rFont val="ＭＳ Ｐゴシック"/>
            <family val="3"/>
          </rPr>
          <t xml:space="preserve">
西暦４桁年・半角数字</t>
        </r>
      </text>
    </comment>
    <comment ref="T5" authorId="1">
      <text>
        <r>
          <rPr>
            <sz val="10"/>
            <rFont val="ＭＳ Ｐゴシック"/>
            <family val="3"/>
          </rPr>
          <t>操業のとき｢1｣を記入
休みのときは記入なし</t>
        </r>
      </text>
    </comment>
    <comment ref="W2" authorId="0">
      <text>
        <r>
          <rPr>
            <b/>
            <sz val="10"/>
            <rFont val="ＭＳ Ｐゴシック"/>
            <family val="3"/>
          </rPr>
          <t>必須項目</t>
        </r>
        <r>
          <rPr>
            <sz val="10"/>
            <rFont val="ＭＳ Ｐゴシック"/>
            <family val="3"/>
          </rPr>
          <t xml:space="preserve">
半角数字</t>
        </r>
      </text>
    </comment>
  </commentList>
</comments>
</file>

<file path=xl/sharedStrings.xml><?xml version="1.0" encoding="utf-8"?>
<sst xmlns="http://schemas.openxmlformats.org/spreadsheetml/2006/main" count="790" uniqueCount="109">
  <si>
    <t>総量規制
自主検査</t>
  </si>
  <si>
    <t>②測定日</t>
  </si>
  <si>
    <t>⑩特定施設の稼動</t>
  </si>
  <si>
    <t>水　質　測　定　結　果　表　（</t>
  </si>
  <si>
    <t>年</t>
  </si>
  <si>
    <t>月）</t>
  </si>
  <si>
    <t>事業場番号</t>
  </si>
  <si>
    <t>工場・事業場名</t>
  </si>
  <si>
    <t>担当者名</t>
  </si>
  <si>
    <t>① 総 量 規 制 測 定 結 果</t>
  </si>
  <si>
    <t>③水量</t>
  </si>
  <si>
    <t>④ＣＯＤ値</t>
  </si>
  <si>
    <t>⑤　負荷量⑤'⑤の内訳</t>
  </si>
  <si>
    <t>⑥Ｔ－Ｎ値</t>
  </si>
  <si>
    <t>⑦　負荷量⑦'⑦の内訳</t>
  </si>
  <si>
    <t>⑧Ｔ－Ｐ値</t>
  </si>
  <si>
    <t>⑨負荷量⑨'⑨の内訳</t>
  </si>
  <si>
    <t>⑪自主測定</t>
  </si>
  <si>
    <t>(m3／日)</t>
  </si>
  <si>
    <t>(kg／日)</t>
  </si>
  <si>
    <t>測定日時</t>
  </si>
  <si>
    <t>排水口名</t>
  </si>
  <si>
    <t>実測排水量</t>
  </si>
  <si>
    <t>大腸菌群数</t>
  </si>
  <si>
    <t>備　考</t>
  </si>
  <si>
    <t>集計結果</t>
  </si>
  <si>
    <t>平均値</t>
  </si>
  <si>
    <t>特定施設稼動日数</t>
  </si>
  <si>
    <t>COD負荷量最大日</t>
  </si>
  <si>
    <t>T-N負荷量最大日</t>
  </si>
  <si>
    <t>T-P負荷量最大日</t>
  </si>
  <si>
    <t>排水量最大日</t>
  </si>
  <si>
    <r>
      <t>(届出)(m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/日)</t>
    </r>
  </si>
  <si>
    <r>
      <t>(個/cm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)</t>
    </r>
  </si>
  <si>
    <t>様式２</t>
  </si>
  <si>
    <t>(mg／ｌ)</t>
  </si>
  <si>
    <t>A</t>
  </si>
  <si>
    <t>B</t>
  </si>
  <si>
    <t>CD</t>
  </si>
  <si>
    <t>ｐＨ</t>
  </si>
  <si>
    <t>ＢＯＤ</t>
  </si>
  <si>
    <t>(mg/ｌ)</t>
  </si>
  <si>
    <t>ＣＯＤ</t>
  </si>
  <si>
    <t>ＳＳ</t>
  </si>
  <si>
    <t>Ｔ－Ｎ</t>
  </si>
  <si>
    <t>Ｔ－Ｐ</t>
  </si>
  <si>
    <t>（総量規制・自主検査）　水質測定結果表及び記入要領</t>
  </si>
  <si>
    <t>(留意事項)水質測定結果表については、毎測定月の翌月末までに、香川県環境管理課へ提出して下さい。</t>
  </si>
  <si>
    <t>〒760-8570　高松市番町４丁目１番１０号　　香川県　環境管理課</t>
  </si>
  <si>
    <t>E-mail: fuka@pref.kagawa.lg.jp</t>
  </si>
  <si>
    <t xml:space="preserve">                             水　質　測　定　結　果　表　の　記　入　要　領</t>
  </si>
  <si>
    <t>※１　黄色の項目は必須項目になりますので、必ず入力してください。</t>
  </si>
  <si>
    <t>様式１－事業場内の測定が１箇所のみの場合</t>
  </si>
  <si>
    <t>様式２－事業場内の測定が２箇所以上の場合</t>
  </si>
  <si>
    <t>測定年月</t>
  </si>
  <si>
    <t>事業場番号</t>
  </si>
  <si>
    <t>該当事業場番号を入力する。（事業場番号については、環境管理課から個別に連絡します。）</t>
  </si>
  <si>
    <t>工場・事業場名、担当者名</t>
  </si>
  <si>
    <t>工場・事業場名、担当者名を入力して下さい。</t>
  </si>
  <si>
    <t>①総量規制測定結果</t>
  </si>
  <si>
    <t>測定した日の欄に結果を入力し、（　　）の中に曜日を入力する。</t>
  </si>
  <si>
    <t>③水量(㎥/日）</t>
  </si>
  <si>
    <r>
      <t>実測水量を入力する。（水量が０ｍ</t>
    </r>
    <r>
      <rPr>
        <vertAlign val="superscript"/>
        <sz val="11"/>
        <rFont val="ＭＳ Ｐゴシック"/>
        <family val="3"/>
      </rPr>
      <t>３</t>
    </r>
    <r>
      <rPr>
        <sz val="11"/>
        <rFont val="ＭＳ Ｐゴシック"/>
        <family val="3"/>
      </rPr>
      <t>の場合は、０を入力しないで下さい。）</t>
    </r>
  </si>
  <si>
    <r>
      <t>各特定排出水の実測水量を合計した量を入力する。（水量が０ｍ</t>
    </r>
    <r>
      <rPr>
        <vertAlign val="superscript"/>
        <sz val="11"/>
        <rFont val="ＭＳ Ｐゴシック"/>
        <family val="3"/>
      </rPr>
      <t>３</t>
    </r>
    <r>
      <rPr>
        <sz val="11"/>
        <rFont val="ＭＳ Ｐゴシック"/>
        <family val="3"/>
      </rPr>
      <t>の場合は、０を入力しないで下さい。）　（知事の例外規定の適用により毎日測定を実施しない計測場所でデータがない場合は、最も近い日の実測水量を使うこと。）</t>
    </r>
  </si>
  <si>
    <t>④ＣＯＤ値（mg/l）</t>
  </si>
  <si>
    <t>実測値を入力する。</t>
  </si>
  <si>
    <r>
      <t>自動計算により入力されます。　　　　　　　　　　　　　　　　　　　　　　　　　　　　　　　　　　　　　　　　　　　　　　　　　　　　　　　　　　　　　　（⑤ＣＯＤ負荷量（㎏/日）÷③水量(㎥/日）×１０</t>
    </r>
    <r>
      <rPr>
        <vertAlign val="superscript"/>
        <sz val="11"/>
        <rFont val="ＭＳ Ｐゴシック"/>
        <family val="3"/>
      </rPr>
      <t>３</t>
    </r>
    <r>
      <rPr>
        <sz val="11"/>
        <rFont val="ＭＳ Ｐゴシック"/>
        <family val="3"/>
      </rPr>
      <t>）</t>
    </r>
  </si>
  <si>
    <t>⑤負荷量（㎏/日）</t>
  </si>
  <si>
    <r>
      <t>自動計算により、負荷量が入力されます。　　　　　　　　　　　　　　　　　　　　　　　　　　　　　　　　　　　　　　　　　　　　　　　　　　　　　　　　　　　（③水量(㎥/日）×④ＣＯＤ値（mg/l）×１０</t>
    </r>
    <r>
      <rPr>
        <vertAlign val="superscript"/>
        <sz val="11"/>
        <rFont val="ＭＳ Ｐゴシック"/>
        <family val="3"/>
      </rPr>
      <t>－３</t>
    </r>
    <r>
      <rPr>
        <sz val="11"/>
        <rFont val="ＭＳ Ｐゴシック"/>
        <family val="3"/>
      </rPr>
      <t>）　</t>
    </r>
  </si>
  <si>
    <t>内訳負荷量の合計値が入力されます。</t>
  </si>
  <si>
    <t>⑤’⑤の内訳</t>
  </si>
  <si>
    <t>主要特定排出水のＣＯＤ負荷量を内訳ごとに入力する。　（毎日測定の計測場所は必ず入力し、毎日測定を実施しない場所は、それらの合計値を記入すること。）</t>
  </si>
  <si>
    <t>⑥T-N値（mg/l）</t>
  </si>
  <si>
    <r>
      <t>自動計算により入力されます。　　　　　　　　　　　　　　　　　　　　　　　　　　　　　　　　　　　　　　　　　　　　　　　　　　　　　　　　　　　　　　　　　　　　　　　　　　　（⑦Ｔ－Ｎ負荷量（㎏/日）÷③水量(㎥/日）×１０</t>
    </r>
    <r>
      <rPr>
        <vertAlign val="superscript"/>
        <sz val="11"/>
        <rFont val="ＭＳ Ｐゴシック"/>
        <family val="3"/>
      </rPr>
      <t>３</t>
    </r>
    <r>
      <rPr>
        <sz val="11"/>
        <rFont val="ＭＳ Ｐゴシック"/>
        <family val="3"/>
      </rPr>
      <t>）</t>
    </r>
  </si>
  <si>
    <t>⑦負荷量（㎏/日）</t>
  </si>
  <si>
    <r>
      <t>自動計算により、負荷量が入力されます。　　　　　　　　　　　　　　　　　　　　　　　　　　　　　　　　　　　　　　　　　　　　　　　　　　　　　　　　　　　（③水量(㎥/日）×⑥Ｔ－Ｎ値（mg/l）×１０</t>
    </r>
    <r>
      <rPr>
        <vertAlign val="superscript"/>
        <sz val="11"/>
        <rFont val="ＭＳ Ｐゴシック"/>
        <family val="3"/>
      </rPr>
      <t>－３</t>
    </r>
    <r>
      <rPr>
        <sz val="11"/>
        <rFont val="ＭＳ Ｐゴシック"/>
        <family val="3"/>
      </rPr>
      <t>）　</t>
    </r>
  </si>
  <si>
    <t>⑦’⑦の内訳</t>
  </si>
  <si>
    <t>主要特定排出水のＴ－Ｎ負荷量を内訳ごとに入力する。　（毎日測定の計測場所は必ず入力し、毎日測定を実施しない場所は、それらの合計値を記入すること。）</t>
  </si>
  <si>
    <t>⑧T-P値（mg/l）</t>
  </si>
  <si>
    <r>
      <t>自動計算により入力されます。　　　　　　　　　　　　　　　　　　　　　　　　　　　　　　　　　　　　　　　　　　　　　　　　　　　　　　　　　　　　　　　　　　　　　　　　　　　　　（⑨Ｔ－Ｐ負荷量（㎏/日）÷③水量(㎥/日）×１０</t>
    </r>
    <r>
      <rPr>
        <vertAlign val="superscript"/>
        <sz val="11"/>
        <rFont val="ＭＳ Ｐゴシック"/>
        <family val="3"/>
      </rPr>
      <t>３</t>
    </r>
    <r>
      <rPr>
        <sz val="11"/>
        <rFont val="ＭＳ Ｐゴシック"/>
        <family val="3"/>
      </rPr>
      <t>）</t>
    </r>
  </si>
  <si>
    <t>⑨負荷量（㎏/日）</t>
  </si>
  <si>
    <r>
      <t>自動計算により、負荷量が入力されます。　　　　　　　　　　　　　　　　　　　　　　　　　　　　　　　　　　　　　　　　　　　　　　　　　　　　　　　　　　　（③水量(㎥/日）×⑧Ｔ－Ｐ値（mg/l）×１０</t>
    </r>
    <r>
      <rPr>
        <vertAlign val="superscript"/>
        <sz val="11"/>
        <rFont val="ＭＳ Ｐゴシック"/>
        <family val="3"/>
      </rPr>
      <t>－３</t>
    </r>
    <r>
      <rPr>
        <sz val="11"/>
        <rFont val="ＭＳ Ｐゴシック"/>
        <family val="3"/>
      </rPr>
      <t>）　</t>
    </r>
  </si>
  <si>
    <t>⑨’⑨の内訳</t>
  </si>
  <si>
    <t>主要特定排出水のＴ－Ｐ負荷量を内訳ごとに入力する。　（毎日測定の計測場所は必ず入力し、毎日測定を実施しない場所は、それらの合計値を記入すること。）</t>
  </si>
  <si>
    <t>工場・事業場が稼動している時は、「１」を入力する。（土曜・日曜等、工場・事業場が休みの時は入力なし。）</t>
  </si>
  <si>
    <t>⑪自主測定関係</t>
  </si>
  <si>
    <t>◦排水口で自主測定した実測水質を記入すること。</t>
  </si>
  <si>
    <t>◦必要に応じて，項目を追加すること。(例ＣＮ，Ｔ－Ｃｒなど）</t>
  </si>
  <si>
    <t>◦排水量は，実測水量を記入すること。実測値がない場合は，（　　）書きで，届出値を記入すること。</t>
  </si>
  <si>
    <t>◦測定回数が多くこの欄で記入できない場合，別紙（電子媒体も可）を用いること。</t>
  </si>
  <si>
    <t>　集計結果</t>
  </si>
  <si>
    <t>自動計算により、集計結果が入力されます。</t>
  </si>
  <si>
    <t>　・平均値</t>
  </si>
  <si>
    <t>③、④、⑤、⑥、⑦、⑧、⑨の１箇月の平均値が入力されます。</t>
  </si>
  <si>
    <t>　・COD負荷量最大日</t>
  </si>
  <si>
    <t>１箇月の内で最も大きい⑤ＣＯＤ負荷量が入力されます。</t>
  </si>
  <si>
    <t>　・T-N負荷量最大日</t>
  </si>
  <si>
    <t>１箇月の内で最も大きい⑦Ｔ－Ｎ負荷量が入力されます。</t>
  </si>
  <si>
    <t>　・T-P負荷量最大日</t>
  </si>
  <si>
    <t>１箇月の内で最も大きい⑨Ｔ－Ｐ負荷量が入力されます。</t>
  </si>
  <si>
    <t>　・排水量最大日</t>
  </si>
  <si>
    <t>１箇月の内で最も大きい③排水量が入力されます。</t>
  </si>
  <si>
    <t>　・特定施設稼動日数</t>
  </si>
  <si>
    <t>1箇月の操業日数が入力されます。</t>
  </si>
  <si>
    <t>　</t>
  </si>
  <si>
    <t>※２　報告エクセルの名称を「事業場番号．事業場名.　西暦．月」として報告して下さい。（例：999.〇〇　2022.04）</t>
  </si>
  <si>
    <t>※３　既に報告済みのデータは消去せず、報告当月分のシートへ測定結果を記入してください。</t>
  </si>
  <si>
    <t>該当年月を入力する。（例： 2022年 4 月）</t>
  </si>
  <si>
    <t>※　報告エクセルの名称を「事業場番号．事業場名.　西暦．月」として報告して下さい。（例：999.〇〇　2022.04）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</si>
</sst>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00_ "/>
    <numFmt numFmtId="179" formatCode="0.0000_ "/>
    <numFmt numFmtId="180" formatCode="0.000_ "/>
    <numFmt numFmtId="181" formatCode="0_ "/>
    <numFmt numFmtId="182" formatCode="0.00000000_ "/>
    <numFmt numFmtId="183" formatCode="0.0000000_ "/>
    <numFmt numFmtId="184" formatCode="0.000000_ "/>
    <numFmt numFmtId="185" formatCode="0000"/>
    <numFmt numFmtId="186" formatCode="#,##0_ "/>
    <numFmt numFmtId="187" formatCode="#,##0.0_ ;[Red]\-#,##0.0\ "/>
    <numFmt numFmtId="188" formatCode="#,##0.00_ ;[Red]\-#,##0.00\ "/>
    <numFmt numFmtId="189" formatCode="#,##0_ ;[Red]\-#,##0\ "/>
    <numFmt numFmtId="190" formatCode="#,##0.000_ ;[Red]\-#,##0.000\ "/>
    <numFmt numFmtId="191" formatCode="d"/>
    <numFmt numFmtId="192" formatCode="[$-411]&quot;日&quot;&quot; (&quot;aaa&quot;)&quot;"/>
    <numFmt numFmtId="193" formatCode="[$-411]m&quot;月&quot;d&quot;日&quot;"/>
    <numFmt numFmtId="194" formatCode="h:mm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0_ "/>
  </numFmts>
  <fonts count="53"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vertAlign val="superscript"/>
      <sz val="10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sz val="26"/>
      <name val="ＭＳ Ｐゴシック"/>
      <family val="3"/>
    </font>
    <font>
      <b/>
      <sz val="18"/>
      <name val="ＭＳ Ｐゴシック"/>
      <family val="3"/>
    </font>
    <font>
      <b/>
      <sz val="14"/>
      <name val="ＭＳ 明朝"/>
      <family val="1"/>
    </font>
    <font>
      <b/>
      <sz val="14"/>
      <name val="ＭＳ Ｐゴシック"/>
      <family val="3"/>
    </font>
    <font>
      <b/>
      <sz val="12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double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double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 style="double"/>
      <top>
        <color indexed="63"/>
      </top>
      <bottom style="double"/>
      <diagonal style="thin"/>
    </border>
    <border>
      <left style="double"/>
      <right style="thin"/>
      <top>
        <color indexed="63"/>
      </top>
      <bottom style="double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5" fillId="0" borderId="0" xfId="61" applyFont="1">
      <alignment/>
      <protection/>
    </xf>
    <xf numFmtId="0" fontId="6" fillId="0" borderId="0" xfId="61" applyFont="1">
      <alignment/>
      <protection/>
    </xf>
    <xf numFmtId="49" fontId="6" fillId="0" borderId="0" xfId="61" applyNumberFormat="1" applyFont="1">
      <alignment/>
      <protection/>
    </xf>
    <xf numFmtId="0" fontId="5" fillId="0" borderId="0" xfId="61" applyFont="1" applyAlignment="1">
      <alignment horizontal="center" vertical="center"/>
      <protection/>
    </xf>
    <xf numFmtId="0" fontId="6" fillId="0" borderId="0" xfId="61" applyFont="1" applyAlignment="1">
      <alignment vertical="center"/>
      <protection/>
    </xf>
    <xf numFmtId="0" fontId="6" fillId="0" borderId="0" xfId="61" applyFont="1" applyAlignment="1">
      <alignment vertical="center" shrinkToFit="1"/>
      <protection/>
    </xf>
    <xf numFmtId="186" fontId="6" fillId="33" borderId="10" xfId="61" applyNumberFormat="1" applyFont="1" applyFill="1" applyBorder="1" applyAlignment="1" applyProtection="1">
      <alignment vertical="center"/>
      <protection locked="0"/>
    </xf>
    <xf numFmtId="188" fontId="6" fillId="33" borderId="10" xfId="61" applyNumberFormat="1" applyFont="1" applyFill="1" applyBorder="1" applyAlignment="1" applyProtection="1">
      <alignment vertical="center"/>
      <protection locked="0"/>
    </xf>
    <xf numFmtId="0" fontId="6" fillId="33" borderId="11" xfId="61" applyFont="1" applyFill="1" applyBorder="1" applyAlignment="1" applyProtection="1">
      <alignment horizontal="center" vertical="center"/>
      <protection locked="0"/>
    </xf>
    <xf numFmtId="0" fontId="6" fillId="0" borderId="0" xfId="61" applyFont="1" applyProtection="1">
      <alignment/>
      <protection/>
    </xf>
    <xf numFmtId="14" fontId="6" fillId="0" borderId="0" xfId="61" applyNumberFormat="1" applyFont="1" applyProtection="1">
      <alignment/>
      <protection/>
    </xf>
    <xf numFmtId="192" fontId="6" fillId="34" borderId="12" xfId="61" applyNumberFormat="1" applyFont="1" applyFill="1" applyBorder="1" applyAlignment="1" applyProtection="1">
      <alignment horizontal="left" vertical="center"/>
      <protection/>
    </xf>
    <xf numFmtId="187" fontId="6" fillId="35" borderId="10" xfId="61" applyNumberFormat="1" applyFont="1" applyFill="1" applyBorder="1" applyAlignment="1" applyProtection="1">
      <alignment vertical="center"/>
      <protection/>
    </xf>
    <xf numFmtId="188" fontId="6" fillId="35" borderId="10" xfId="61" applyNumberFormat="1" applyFont="1" applyFill="1" applyBorder="1" applyAlignment="1" applyProtection="1">
      <alignment vertical="center"/>
      <protection/>
    </xf>
    <xf numFmtId="0" fontId="6" fillId="0" borderId="13" xfId="61" applyFont="1" applyBorder="1" applyAlignment="1" applyProtection="1">
      <alignment horizontal="center" vertical="center"/>
      <protection/>
    </xf>
    <xf numFmtId="0" fontId="6" fillId="0" borderId="14" xfId="61" applyFont="1" applyBorder="1" applyAlignment="1" applyProtection="1">
      <alignment horizontal="center" vertical="center"/>
      <protection/>
    </xf>
    <xf numFmtId="186" fontId="6" fillId="35" borderId="10" xfId="61" applyNumberFormat="1" applyFont="1" applyFill="1" applyBorder="1" applyAlignment="1" applyProtection="1">
      <alignment vertical="center"/>
      <protection/>
    </xf>
    <xf numFmtId="0" fontId="6" fillId="35" borderId="10" xfId="61" applyFont="1" applyFill="1" applyBorder="1" applyAlignment="1" applyProtection="1">
      <alignment horizontal="center" vertical="center"/>
      <protection/>
    </xf>
    <xf numFmtId="186" fontId="6" fillId="34" borderId="10" xfId="61" applyNumberFormat="1" applyFont="1" applyFill="1" applyBorder="1" applyAlignment="1" applyProtection="1">
      <alignment vertical="center"/>
      <protection/>
    </xf>
    <xf numFmtId="187" fontId="6" fillId="34" borderId="10" xfId="61" applyNumberFormat="1" applyFont="1" applyFill="1" applyBorder="1" applyAlignment="1" applyProtection="1">
      <alignment vertical="center"/>
      <protection/>
    </xf>
    <xf numFmtId="188" fontId="6" fillId="34" borderId="10" xfId="61" applyNumberFormat="1" applyFont="1" applyFill="1" applyBorder="1" applyAlignment="1" applyProtection="1">
      <alignment vertical="center"/>
      <protection/>
    </xf>
    <xf numFmtId="0" fontId="6" fillId="35" borderId="15" xfId="61" applyFont="1" applyFill="1" applyBorder="1" applyAlignment="1" applyProtection="1">
      <alignment vertical="center"/>
      <protection/>
    </xf>
    <xf numFmtId="187" fontId="6" fillId="34" borderId="15" xfId="61" applyNumberFormat="1" applyFont="1" applyFill="1" applyBorder="1" applyAlignment="1" applyProtection="1">
      <alignment vertical="center"/>
      <protection/>
    </xf>
    <xf numFmtId="188" fontId="6" fillId="34" borderId="15" xfId="61" applyNumberFormat="1" applyFont="1" applyFill="1" applyBorder="1" applyAlignment="1" applyProtection="1">
      <alignment vertical="center"/>
      <protection/>
    </xf>
    <xf numFmtId="0" fontId="6" fillId="0" borderId="16" xfId="61" applyFont="1" applyBorder="1" applyAlignment="1" applyProtection="1">
      <alignment horizontal="center" vertical="center"/>
      <protection/>
    </xf>
    <xf numFmtId="0" fontId="6" fillId="0" borderId="17" xfId="61" applyFont="1" applyBorder="1" applyAlignment="1" applyProtection="1">
      <alignment horizontal="center" vertical="center"/>
      <protection/>
    </xf>
    <xf numFmtId="0" fontId="6" fillId="0" borderId="18" xfId="61" applyFont="1" applyBorder="1" applyAlignment="1" applyProtection="1">
      <alignment horizontal="center" vertical="center"/>
      <protection/>
    </xf>
    <xf numFmtId="0" fontId="11" fillId="0" borderId="0" xfId="61" applyFont="1" applyProtection="1">
      <alignment/>
      <protection locked="0"/>
    </xf>
    <xf numFmtId="0" fontId="11" fillId="0" borderId="0" xfId="61" applyFont="1" applyProtection="1">
      <alignment/>
      <protection/>
    </xf>
    <xf numFmtId="0" fontId="11" fillId="33" borderId="0" xfId="61" applyNumberFormat="1" applyFont="1" applyFill="1" applyAlignment="1" applyProtection="1">
      <alignment horizontal="center" vertical="center"/>
      <protection locked="0"/>
    </xf>
    <xf numFmtId="193" fontId="6" fillId="34" borderId="19" xfId="61" applyNumberFormat="1" applyFont="1" applyFill="1" applyBorder="1" applyAlignment="1" applyProtection="1">
      <alignment horizontal="center" vertical="center"/>
      <protection locked="0"/>
    </xf>
    <xf numFmtId="193" fontId="6" fillId="34" borderId="20" xfId="61" applyNumberFormat="1" applyFont="1" applyFill="1" applyBorder="1" applyAlignment="1" applyProtection="1">
      <alignment horizontal="center" vertical="center"/>
      <protection locked="0"/>
    </xf>
    <xf numFmtId="194" fontId="6" fillId="34" borderId="17" xfId="61" applyNumberFormat="1" applyFont="1" applyFill="1" applyBorder="1" applyAlignment="1" applyProtection="1">
      <alignment horizontal="center" vertical="center"/>
      <protection locked="0"/>
    </xf>
    <xf numFmtId="194" fontId="6" fillId="34" borderId="21" xfId="61" applyNumberFormat="1" applyFont="1" applyFill="1" applyBorder="1" applyAlignment="1" applyProtection="1">
      <alignment horizontal="center" vertical="center"/>
      <protection locked="0"/>
    </xf>
    <xf numFmtId="49" fontId="6" fillId="0" borderId="0" xfId="61" applyNumberFormat="1" applyFont="1" applyFill="1">
      <alignment/>
      <protection/>
    </xf>
    <xf numFmtId="0" fontId="6" fillId="0" borderId="11" xfId="61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61" applyFont="1" applyAlignment="1">
      <alignment horizontal="center" vertical="center" wrapText="1"/>
      <protection/>
    </xf>
    <xf numFmtId="0" fontId="2" fillId="0" borderId="0" xfId="62">
      <alignment/>
      <protection/>
    </xf>
    <xf numFmtId="0" fontId="2" fillId="0" borderId="22" xfId="62" applyBorder="1" applyAlignment="1">
      <alignment horizontal="left" vertical="center" wrapText="1"/>
      <protection/>
    </xf>
    <xf numFmtId="0" fontId="16" fillId="0" borderId="10" xfId="62" applyFont="1" applyFill="1" applyBorder="1" applyAlignment="1">
      <alignment horizontal="center" vertical="center"/>
      <protection/>
    </xf>
    <xf numFmtId="0" fontId="2" fillId="0" borderId="10" xfId="62" applyFont="1" applyBorder="1" applyAlignment="1">
      <alignment horizontal="left" vertical="center" wrapText="1"/>
      <protection/>
    </xf>
    <xf numFmtId="0" fontId="2" fillId="0" borderId="10" xfId="62" applyFont="1" applyBorder="1" applyAlignment="1">
      <alignment horizontal="left" vertical="center"/>
      <protection/>
    </xf>
    <xf numFmtId="0" fontId="2" fillId="33" borderId="10" xfId="62" applyFont="1" applyFill="1" applyBorder="1" applyAlignment="1">
      <alignment horizontal="left" vertical="center" wrapText="1"/>
      <protection/>
    </xf>
    <xf numFmtId="0" fontId="2" fillId="0" borderId="10" xfId="62" applyFont="1" applyBorder="1" applyAlignment="1">
      <alignment vertical="center"/>
      <protection/>
    </xf>
    <xf numFmtId="0" fontId="2" fillId="0" borderId="19" xfId="62" applyFont="1" applyBorder="1" applyAlignment="1">
      <alignment vertical="center"/>
      <protection/>
    </xf>
    <xf numFmtId="0" fontId="2" fillId="0" borderId="23" xfId="62" applyFont="1" applyBorder="1" applyAlignment="1">
      <alignment vertical="center"/>
      <protection/>
    </xf>
    <xf numFmtId="0" fontId="2" fillId="0" borderId="24" xfId="62" applyFont="1" applyBorder="1" applyAlignment="1">
      <alignment vertical="center"/>
      <protection/>
    </xf>
    <xf numFmtId="0" fontId="2" fillId="0" borderId="17" xfId="62" applyFont="1" applyBorder="1" applyAlignment="1">
      <alignment vertical="center"/>
      <protection/>
    </xf>
    <xf numFmtId="0" fontId="2" fillId="0" borderId="18" xfId="62" applyFont="1" applyBorder="1" applyAlignment="1">
      <alignment vertical="center"/>
      <protection/>
    </xf>
    <xf numFmtId="0" fontId="2" fillId="0" borderId="25" xfId="61" applyFont="1" applyBorder="1" applyAlignment="1">
      <alignment vertical="center"/>
      <protection/>
    </xf>
    <xf numFmtId="0" fontId="2" fillId="0" borderId="25" xfId="61" applyFont="1" applyBorder="1" applyAlignment="1">
      <alignment vertical="center" shrinkToFit="1"/>
      <protection/>
    </xf>
    <xf numFmtId="0" fontId="2" fillId="0" borderId="0" xfId="62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2" fillId="0" borderId="0" xfId="62" applyAlignment="1">
      <alignment vertical="center" wrapText="1"/>
      <protection/>
    </xf>
    <xf numFmtId="181" fontId="11" fillId="33" borderId="0" xfId="61" applyNumberFormat="1" applyFont="1" applyFill="1" applyAlignment="1" applyProtection="1">
      <alignment horizontal="center" vertical="center"/>
      <protection locked="0"/>
    </xf>
    <xf numFmtId="49" fontId="6" fillId="33" borderId="10" xfId="61" applyNumberFormat="1" applyFont="1" applyFill="1" applyBorder="1" applyAlignment="1" applyProtection="1">
      <alignment horizontal="center" vertical="center"/>
      <protection locked="0"/>
    </xf>
    <xf numFmtId="0" fontId="6" fillId="33" borderId="10" xfId="61" applyFont="1" applyFill="1" applyBorder="1" applyAlignment="1" applyProtection="1">
      <alignment horizontal="center" vertical="center"/>
      <protection locked="0"/>
    </xf>
    <xf numFmtId="190" fontId="6" fillId="33" borderId="10" xfId="61" applyNumberFormat="1" applyFont="1" applyFill="1" applyBorder="1" applyAlignment="1" applyProtection="1">
      <alignment vertical="center"/>
      <protection locked="0"/>
    </xf>
    <xf numFmtId="0" fontId="15" fillId="33" borderId="0" xfId="61" applyFont="1" applyFill="1" applyBorder="1" applyAlignment="1">
      <alignment vertical="center"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61" applyFont="1" applyFill="1" applyBorder="1" applyAlignment="1">
      <alignment horizontal="center" vertical="center"/>
      <protection/>
    </xf>
    <xf numFmtId="0" fontId="13" fillId="0" borderId="0" xfId="61" applyFont="1" applyBorder="1" applyAlignment="1">
      <alignment horizontal="left" vertical="center"/>
      <protection/>
    </xf>
    <xf numFmtId="0" fontId="15" fillId="33" borderId="0" xfId="61" applyFont="1" applyFill="1" applyBorder="1" applyAlignment="1">
      <alignment vertical="center"/>
      <protection/>
    </xf>
    <xf numFmtId="0" fontId="15" fillId="33" borderId="26" xfId="61" applyFont="1" applyFill="1" applyBorder="1" applyAlignment="1">
      <alignment vertical="center"/>
      <protection/>
    </xf>
    <xf numFmtId="0" fontId="2" fillId="33" borderId="11" xfId="62" applyFont="1" applyFill="1" applyBorder="1" applyAlignment="1">
      <alignment horizontal="center" vertical="center"/>
      <protection/>
    </xf>
    <xf numFmtId="0" fontId="2" fillId="33" borderId="27" xfId="62" applyFont="1" applyFill="1" applyBorder="1" applyAlignment="1">
      <alignment horizontal="center" vertical="center"/>
      <protection/>
    </xf>
    <xf numFmtId="0" fontId="2" fillId="33" borderId="12" xfId="62" applyFont="1" applyFill="1" applyBorder="1" applyAlignment="1">
      <alignment horizontal="center" vertical="center"/>
      <protection/>
    </xf>
    <xf numFmtId="0" fontId="2" fillId="0" borderId="11" xfId="62" applyFont="1" applyFill="1" applyBorder="1" applyAlignment="1">
      <alignment horizontal="center" vertical="center"/>
      <protection/>
    </xf>
    <xf numFmtId="0" fontId="2" fillId="0" borderId="12" xfId="62" applyFont="1" applyFill="1" applyBorder="1" applyAlignment="1">
      <alignment horizontal="center" vertical="center"/>
      <protection/>
    </xf>
    <xf numFmtId="0" fontId="2" fillId="0" borderId="11" xfId="62" applyBorder="1" applyAlignment="1">
      <alignment vertical="center"/>
      <protection/>
    </xf>
    <xf numFmtId="0" fontId="2" fillId="0" borderId="12" xfId="62" applyBorder="1" applyAlignment="1">
      <alignment vertical="center"/>
      <protection/>
    </xf>
    <xf numFmtId="0" fontId="2" fillId="0" borderId="11" xfId="62" applyFont="1" applyBorder="1" applyAlignment="1">
      <alignment vertical="center"/>
      <protection/>
    </xf>
    <xf numFmtId="0" fontId="2" fillId="0" borderId="12" xfId="62" applyFont="1" applyBorder="1" applyAlignment="1">
      <alignment vertical="center"/>
      <protection/>
    </xf>
    <xf numFmtId="0" fontId="2" fillId="0" borderId="23" xfId="62" applyFont="1" applyBorder="1" applyAlignment="1">
      <alignment vertical="center"/>
      <protection/>
    </xf>
    <xf numFmtId="0" fontId="2" fillId="0" borderId="28" xfId="62" applyBorder="1" applyAlignment="1">
      <alignment vertical="center"/>
      <protection/>
    </xf>
    <xf numFmtId="0" fontId="2" fillId="0" borderId="25" xfId="62" applyFont="1" applyBorder="1" applyAlignment="1">
      <alignment vertical="center"/>
      <protection/>
    </xf>
    <xf numFmtId="0" fontId="2" fillId="0" borderId="29" xfId="62" applyFont="1" applyBorder="1" applyAlignment="1">
      <alignment vertical="center"/>
      <protection/>
    </xf>
    <xf numFmtId="0" fontId="2" fillId="0" borderId="25" xfId="62" applyFont="1" applyBorder="1" applyAlignment="1">
      <alignment vertical="center" wrapText="1"/>
      <protection/>
    </xf>
    <xf numFmtId="0" fontId="2" fillId="0" borderId="29" xfId="62" applyFont="1" applyBorder="1" applyAlignment="1">
      <alignment vertical="center" wrapText="1"/>
      <protection/>
    </xf>
    <xf numFmtId="0" fontId="2" fillId="0" borderId="25" xfId="61" applyFont="1" applyBorder="1" applyAlignment="1">
      <alignment vertical="center" shrinkToFit="1"/>
      <protection/>
    </xf>
    <xf numFmtId="0" fontId="2" fillId="0" borderId="29" xfId="61" applyFont="1" applyBorder="1" applyAlignment="1">
      <alignment vertical="center" shrinkToFit="1"/>
      <protection/>
    </xf>
    <xf numFmtId="0" fontId="2" fillId="0" borderId="18" xfId="62" applyFont="1" applyBorder="1" applyAlignment="1">
      <alignment vertical="center"/>
      <protection/>
    </xf>
    <xf numFmtId="0" fontId="2" fillId="0" borderId="30" xfId="62" applyFont="1" applyBorder="1" applyAlignment="1">
      <alignment vertical="center"/>
      <protection/>
    </xf>
    <xf numFmtId="0" fontId="2" fillId="0" borderId="28" xfId="62" applyFont="1" applyBorder="1" applyAlignment="1">
      <alignment vertical="center"/>
      <protection/>
    </xf>
    <xf numFmtId="0" fontId="2" fillId="0" borderId="25" xfId="61" applyFont="1" applyBorder="1" applyAlignment="1">
      <alignment vertical="center"/>
      <protection/>
    </xf>
    <xf numFmtId="0" fontId="2" fillId="0" borderId="29" xfId="61" applyFont="1" applyBorder="1" applyAlignment="1">
      <alignment vertical="center"/>
      <protection/>
    </xf>
    <xf numFmtId="0" fontId="6" fillId="0" borderId="31" xfId="61" applyFont="1" applyBorder="1" applyAlignment="1" applyProtection="1">
      <alignment horizontal="center" vertical="center"/>
      <protection/>
    </xf>
    <xf numFmtId="0" fontId="6" fillId="0" borderId="32" xfId="61" applyFont="1" applyBorder="1" applyAlignment="1" applyProtection="1">
      <alignment horizontal="center" vertical="center"/>
      <protection/>
    </xf>
    <xf numFmtId="0" fontId="6" fillId="0" borderId="33" xfId="61" applyFont="1" applyBorder="1" applyAlignment="1" applyProtection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7" fillId="0" borderId="0" xfId="61" applyFont="1" applyAlignment="1">
      <alignment horizontal="right" vertical="center"/>
      <protection/>
    </xf>
    <xf numFmtId="0" fontId="8" fillId="33" borderId="0" xfId="61" applyFont="1" applyFill="1" applyAlignment="1" applyProtection="1">
      <alignment horizontal="center" vertical="center"/>
      <protection locked="0"/>
    </xf>
    <xf numFmtId="0" fontId="6" fillId="0" borderId="25" xfId="61" applyFont="1" applyBorder="1" applyAlignment="1" applyProtection="1">
      <alignment horizontal="center" vertical="center"/>
      <protection/>
    </xf>
    <xf numFmtId="0" fontId="6" fillId="0" borderId="29" xfId="61" applyFont="1" applyBorder="1" applyAlignment="1" applyProtection="1">
      <alignment horizontal="center" vertical="center"/>
      <protection/>
    </xf>
    <xf numFmtId="0" fontId="6" fillId="0" borderId="34" xfId="61" applyFont="1" applyBorder="1" applyAlignment="1" applyProtection="1">
      <alignment horizontal="center" vertical="center" textRotation="255"/>
      <protection/>
    </xf>
    <xf numFmtId="0" fontId="6" fillId="0" borderId="35" xfId="61" applyFont="1" applyBorder="1" applyAlignment="1" applyProtection="1">
      <alignment horizontal="center" vertical="center" textRotation="255"/>
      <protection/>
    </xf>
    <xf numFmtId="0" fontId="6" fillId="0" borderId="14" xfId="61" applyFont="1" applyBorder="1" applyAlignment="1" applyProtection="1">
      <alignment horizontal="center" vertical="center" textRotation="255"/>
      <protection/>
    </xf>
    <xf numFmtId="0" fontId="6" fillId="0" borderId="11" xfId="61" applyFont="1" applyFill="1" applyBorder="1" applyAlignment="1" applyProtection="1">
      <alignment horizontal="center" vertical="center"/>
      <protection/>
    </xf>
    <xf numFmtId="0" fontId="6" fillId="0" borderId="27" xfId="61" applyFont="1" applyFill="1" applyBorder="1" applyAlignment="1" applyProtection="1">
      <alignment horizontal="center" vertical="center"/>
      <protection/>
    </xf>
    <xf numFmtId="0" fontId="6" fillId="0" borderId="12" xfId="61" applyFont="1" applyFill="1" applyBorder="1" applyAlignment="1" applyProtection="1">
      <alignment horizontal="center" vertical="center"/>
      <protection/>
    </xf>
    <xf numFmtId="0" fontId="6" fillId="0" borderId="36" xfId="61" applyFont="1" applyFill="1" applyBorder="1" applyAlignment="1" applyProtection="1">
      <alignment vertical="center"/>
      <protection/>
    </xf>
    <xf numFmtId="0" fontId="6" fillId="0" borderId="37" xfId="61" applyFont="1" applyFill="1" applyBorder="1" applyAlignment="1" applyProtection="1">
      <alignment vertical="center"/>
      <protection/>
    </xf>
    <xf numFmtId="0" fontId="6" fillId="0" borderId="38" xfId="61" applyFont="1" applyFill="1" applyBorder="1" applyAlignment="1" applyProtection="1">
      <alignment vertical="center"/>
      <protection/>
    </xf>
    <xf numFmtId="0" fontId="6" fillId="0" borderId="39" xfId="61" applyFont="1" applyFill="1" applyBorder="1" applyAlignment="1" applyProtection="1">
      <alignment vertical="center"/>
      <protection/>
    </xf>
    <xf numFmtId="0" fontId="6" fillId="0" borderId="40" xfId="61" applyFont="1" applyFill="1" applyBorder="1" applyAlignment="1" applyProtection="1">
      <alignment vertical="center"/>
      <protection/>
    </xf>
    <xf numFmtId="0" fontId="6" fillId="0" borderId="41" xfId="61" applyFont="1" applyFill="1" applyBorder="1" applyAlignment="1" applyProtection="1">
      <alignment vertical="center"/>
      <protection/>
    </xf>
    <xf numFmtId="0" fontId="6" fillId="0" borderId="42" xfId="61" applyFont="1" applyFill="1" applyBorder="1" applyAlignment="1" applyProtection="1">
      <alignment vertical="center"/>
      <protection/>
    </xf>
    <xf numFmtId="0" fontId="6" fillId="0" borderId="43" xfId="61" applyFont="1" applyFill="1" applyBorder="1" applyAlignment="1" applyProtection="1">
      <alignment vertical="center"/>
      <protection/>
    </xf>
    <xf numFmtId="0" fontId="6" fillId="0" borderId="44" xfId="61" applyFont="1" applyFill="1" applyBorder="1" applyAlignment="1" applyProtection="1">
      <alignment vertical="center"/>
      <protection/>
    </xf>
    <xf numFmtId="0" fontId="6" fillId="0" borderId="31" xfId="61" applyFont="1" applyFill="1" applyBorder="1" applyAlignment="1" applyProtection="1">
      <alignment horizontal="center" vertical="center" wrapText="1"/>
      <protection/>
    </xf>
    <xf numFmtId="0" fontId="6" fillId="0" borderId="18" xfId="61" applyFont="1" applyFill="1" applyBorder="1" applyAlignment="1" applyProtection="1">
      <alignment horizontal="center" vertical="center" wrapText="1"/>
      <protection/>
    </xf>
    <xf numFmtId="0" fontId="6" fillId="0" borderId="11" xfId="61" applyFont="1" applyBorder="1" applyAlignment="1" applyProtection="1">
      <alignment horizontal="center" vertical="center"/>
      <protection/>
    </xf>
    <xf numFmtId="0" fontId="6" fillId="0" borderId="12" xfId="61" applyFont="1" applyBorder="1" applyAlignment="1" applyProtection="1">
      <alignment horizontal="center" vertical="center"/>
      <protection/>
    </xf>
    <xf numFmtId="0" fontId="6" fillId="0" borderId="11" xfId="61" applyFont="1" applyBorder="1" applyAlignment="1" applyProtection="1">
      <alignment horizontal="center" vertical="center" shrinkToFit="1"/>
      <protection/>
    </xf>
    <xf numFmtId="0" fontId="6" fillId="0" borderId="12" xfId="61" applyFont="1" applyBorder="1" applyAlignment="1" applyProtection="1">
      <alignment horizontal="center" vertical="center" shrinkToFit="1"/>
      <protection/>
    </xf>
    <xf numFmtId="0" fontId="6" fillId="0" borderId="13" xfId="61" applyFont="1" applyBorder="1" applyAlignment="1" applyProtection="1">
      <alignment horizontal="center" vertical="center" textRotation="255"/>
      <protection/>
    </xf>
    <xf numFmtId="0" fontId="6" fillId="0" borderId="45" xfId="61" applyFont="1" applyBorder="1" applyAlignment="1" applyProtection="1">
      <alignment horizontal="center" vertical="center" textRotation="255"/>
      <protection/>
    </xf>
    <xf numFmtId="187" fontId="6" fillId="0" borderId="36" xfId="61" applyNumberFormat="1" applyFont="1" applyFill="1" applyBorder="1" applyAlignment="1" applyProtection="1">
      <alignment vertical="center"/>
      <protection/>
    </xf>
    <xf numFmtId="187" fontId="6" fillId="0" borderId="37" xfId="61" applyNumberFormat="1" applyFont="1" applyFill="1" applyBorder="1" applyAlignment="1" applyProtection="1">
      <alignment vertical="center"/>
      <protection/>
    </xf>
    <xf numFmtId="187" fontId="6" fillId="0" borderId="46" xfId="61" applyNumberFormat="1" applyFont="1" applyFill="1" applyBorder="1" applyAlignment="1" applyProtection="1">
      <alignment vertical="center"/>
      <protection/>
    </xf>
    <xf numFmtId="187" fontId="6" fillId="0" borderId="39" xfId="61" applyNumberFormat="1" applyFont="1" applyFill="1" applyBorder="1" applyAlignment="1" applyProtection="1">
      <alignment vertical="center"/>
      <protection/>
    </xf>
    <xf numFmtId="187" fontId="6" fillId="0" borderId="40" xfId="61" applyNumberFormat="1" applyFont="1" applyFill="1" applyBorder="1" applyAlignment="1" applyProtection="1">
      <alignment vertical="center"/>
      <protection/>
    </xf>
    <xf numFmtId="187" fontId="6" fillId="0" borderId="47" xfId="61" applyNumberFormat="1" applyFont="1" applyFill="1" applyBorder="1" applyAlignment="1" applyProtection="1">
      <alignment vertical="center"/>
      <protection/>
    </xf>
    <xf numFmtId="187" fontId="6" fillId="0" borderId="42" xfId="61" applyNumberFormat="1" applyFont="1" applyFill="1" applyBorder="1" applyAlignment="1" applyProtection="1">
      <alignment vertical="center"/>
      <protection/>
    </xf>
    <xf numFmtId="187" fontId="6" fillId="0" borderId="43" xfId="61" applyNumberFormat="1" applyFont="1" applyFill="1" applyBorder="1" applyAlignment="1" applyProtection="1">
      <alignment vertical="center"/>
      <protection/>
    </xf>
    <xf numFmtId="187" fontId="6" fillId="0" borderId="48" xfId="61" applyNumberFormat="1" applyFont="1" applyFill="1" applyBorder="1" applyAlignment="1" applyProtection="1">
      <alignment vertical="center"/>
      <protection/>
    </xf>
    <xf numFmtId="0" fontId="6" fillId="0" borderId="49" xfId="61" applyFont="1" applyBorder="1" applyAlignment="1" applyProtection="1">
      <alignment horizontal="center" vertical="center" shrinkToFit="1"/>
      <protection/>
    </xf>
    <xf numFmtId="0" fontId="6" fillId="0" borderId="50" xfId="61" applyFont="1" applyBorder="1" applyAlignment="1" applyProtection="1">
      <alignment horizontal="center" vertical="center" shrinkToFit="1"/>
      <protection/>
    </xf>
    <xf numFmtId="186" fontId="6" fillId="34" borderId="10" xfId="61" applyNumberFormat="1" applyFont="1" applyFill="1" applyBorder="1" applyAlignment="1" applyProtection="1">
      <alignment horizontal="center" vertical="center"/>
      <protection locked="0"/>
    </xf>
    <xf numFmtId="176" fontId="6" fillId="34" borderId="12" xfId="61" applyNumberFormat="1" applyFont="1" applyFill="1" applyBorder="1" applyAlignment="1" applyProtection="1">
      <alignment horizontal="center" vertical="center"/>
      <protection locked="0"/>
    </xf>
    <xf numFmtId="0" fontId="6" fillId="34" borderId="10" xfId="61" applyFont="1" applyFill="1" applyBorder="1" applyAlignment="1" applyProtection="1">
      <alignment horizontal="center" vertical="center"/>
      <protection locked="0"/>
    </xf>
    <xf numFmtId="0" fontId="6" fillId="34" borderId="15" xfId="61" applyFont="1" applyFill="1" applyBorder="1" applyAlignment="1" applyProtection="1">
      <alignment horizontal="center" vertical="center"/>
      <protection locked="0"/>
    </xf>
    <xf numFmtId="0" fontId="6" fillId="34" borderId="51" xfId="61" applyFont="1" applyFill="1" applyBorder="1" applyAlignment="1" applyProtection="1">
      <alignment horizontal="left" vertical="top" wrapText="1" indent="1"/>
      <protection locked="0"/>
    </xf>
    <xf numFmtId="0" fontId="6" fillId="34" borderId="52" xfId="61" applyFont="1" applyFill="1" applyBorder="1" applyAlignment="1" applyProtection="1">
      <alignment horizontal="left" vertical="top" wrapText="1" indent="1"/>
      <protection locked="0"/>
    </xf>
    <xf numFmtId="0" fontId="6" fillId="34" borderId="53" xfId="61" applyFont="1" applyFill="1" applyBorder="1" applyAlignment="1" applyProtection="1">
      <alignment horizontal="left" vertical="top" wrapText="1" indent="1"/>
      <protection locked="0"/>
    </xf>
    <xf numFmtId="0" fontId="6" fillId="34" borderId="54" xfId="61" applyFont="1" applyFill="1" applyBorder="1" applyAlignment="1" applyProtection="1">
      <alignment horizontal="left" vertical="top" wrapText="1" indent="1"/>
      <protection locked="0"/>
    </xf>
    <xf numFmtId="0" fontId="6" fillId="34" borderId="0" xfId="61" applyFont="1" applyFill="1" applyBorder="1" applyAlignment="1" applyProtection="1">
      <alignment horizontal="left" vertical="top" wrapText="1" indent="1"/>
      <protection locked="0"/>
    </xf>
    <xf numFmtId="0" fontId="6" fillId="34" borderId="55" xfId="61" applyFont="1" applyFill="1" applyBorder="1" applyAlignment="1" applyProtection="1">
      <alignment horizontal="left" vertical="top" wrapText="1" indent="1"/>
      <protection locked="0"/>
    </xf>
    <xf numFmtId="0" fontId="6" fillId="34" borderId="56" xfId="61" applyFont="1" applyFill="1" applyBorder="1" applyAlignment="1" applyProtection="1">
      <alignment horizontal="left" vertical="top" wrapText="1" indent="1"/>
      <protection locked="0"/>
    </xf>
    <xf numFmtId="0" fontId="6" fillId="34" borderId="57" xfId="61" applyFont="1" applyFill="1" applyBorder="1" applyAlignment="1" applyProtection="1">
      <alignment horizontal="left" vertical="top" wrapText="1" indent="1"/>
      <protection locked="0"/>
    </xf>
    <xf numFmtId="0" fontId="6" fillId="34" borderId="58" xfId="61" applyFont="1" applyFill="1" applyBorder="1" applyAlignment="1" applyProtection="1">
      <alignment horizontal="left" vertical="top" wrapText="1" indent="1"/>
      <protection locked="0"/>
    </xf>
    <xf numFmtId="177" fontId="6" fillId="34" borderId="59" xfId="61" applyNumberFormat="1" applyFont="1" applyFill="1" applyBorder="1" applyAlignment="1" applyProtection="1">
      <alignment horizontal="center" vertical="center"/>
      <protection locked="0"/>
    </xf>
    <xf numFmtId="0" fontId="6" fillId="0" borderId="60" xfId="61" applyFont="1" applyBorder="1" applyAlignment="1" applyProtection="1">
      <alignment horizontal="center" vertical="center"/>
      <protection/>
    </xf>
    <xf numFmtId="176" fontId="6" fillId="34" borderId="10" xfId="61" applyNumberFormat="1" applyFont="1" applyFill="1" applyBorder="1" applyAlignment="1" applyProtection="1">
      <alignment horizontal="center" vertical="center"/>
      <protection locked="0"/>
    </xf>
    <xf numFmtId="0" fontId="6" fillId="0" borderId="61" xfId="61" applyFont="1" applyBorder="1" applyAlignment="1" applyProtection="1">
      <alignment horizontal="center" vertical="center" wrapText="1"/>
      <protection/>
    </xf>
    <xf numFmtId="0" fontId="6" fillId="0" borderId="62" xfId="61" applyFont="1" applyBorder="1" applyAlignment="1" applyProtection="1">
      <alignment horizontal="center" vertical="center" wrapText="1"/>
      <protection/>
    </xf>
    <xf numFmtId="0" fontId="6" fillId="0" borderId="63" xfId="61" applyFont="1" applyBorder="1" applyAlignment="1" applyProtection="1">
      <alignment horizontal="center" vertical="center" wrapText="1"/>
      <protection/>
    </xf>
    <xf numFmtId="186" fontId="6" fillId="34" borderId="12" xfId="61" applyNumberFormat="1" applyFont="1" applyFill="1" applyBorder="1" applyAlignment="1" applyProtection="1">
      <alignment horizontal="center" vertical="center"/>
      <protection locked="0"/>
    </xf>
    <xf numFmtId="176" fontId="6" fillId="34" borderId="59" xfId="61" applyNumberFormat="1" applyFont="1" applyFill="1" applyBorder="1" applyAlignment="1" applyProtection="1">
      <alignment horizontal="center" vertical="center"/>
      <protection locked="0"/>
    </xf>
    <xf numFmtId="49" fontId="6" fillId="34" borderId="59" xfId="61" applyNumberFormat="1" applyFont="1" applyFill="1" applyBorder="1" applyAlignment="1" applyProtection="1">
      <alignment horizontal="center" vertical="center"/>
      <protection locked="0"/>
    </xf>
    <xf numFmtId="186" fontId="6" fillId="34" borderId="59" xfId="61" applyNumberFormat="1" applyFont="1" applyFill="1" applyBorder="1" applyAlignment="1" applyProtection="1">
      <alignment horizontal="center" vertical="center"/>
      <protection locked="0"/>
    </xf>
    <xf numFmtId="0" fontId="6" fillId="34" borderId="14" xfId="61" applyFont="1" applyFill="1" applyBorder="1" applyAlignment="1" applyProtection="1">
      <alignment horizontal="center" vertical="center"/>
      <protection/>
    </xf>
    <xf numFmtId="0" fontId="6" fillId="34" borderId="64" xfId="61" applyFont="1" applyFill="1" applyBorder="1" applyAlignment="1" applyProtection="1">
      <alignment horizontal="center" vertical="center"/>
      <protection/>
    </xf>
    <xf numFmtId="0" fontId="6" fillId="34" borderId="59" xfId="61" applyFont="1" applyFill="1" applyBorder="1" applyAlignment="1" applyProtection="1">
      <alignment horizontal="center" vertical="center"/>
      <protection locked="0"/>
    </xf>
    <xf numFmtId="0" fontId="6" fillId="34" borderId="65" xfId="61" applyFont="1" applyFill="1" applyBorder="1" applyAlignment="1" applyProtection="1">
      <alignment horizontal="center" vertical="center"/>
      <protection locked="0"/>
    </xf>
    <xf numFmtId="177" fontId="6" fillId="34" borderId="12" xfId="61" applyNumberFormat="1" applyFont="1" applyFill="1" applyBorder="1" applyAlignment="1" applyProtection="1">
      <alignment horizontal="center" vertical="center"/>
      <protection locked="0"/>
    </xf>
    <xf numFmtId="0" fontId="6" fillId="0" borderId="0" xfId="61" applyFont="1" applyAlignment="1">
      <alignment horizontal="center" wrapText="1"/>
      <protection/>
    </xf>
    <xf numFmtId="0" fontId="6" fillId="0" borderId="0" xfId="61" applyFont="1" applyAlignment="1">
      <alignment horizontal="center"/>
      <protection/>
    </xf>
    <xf numFmtId="199" fontId="6" fillId="34" borderId="59" xfId="61" applyNumberFormat="1" applyFont="1" applyFill="1" applyBorder="1" applyAlignment="1" applyProtection="1">
      <alignment horizontal="center" vertical="center"/>
      <protection locked="0"/>
    </xf>
    <xf numFmtId="0" fontId="6" fillId="0" borderId="13" xfId="61" applyFont="1" applyBorder="1" applyAlignment="1" applyProtection="1">
      <alignment horizontal="center" vertical="center"/>
      <protection/>
    </xf>
    <xf numFmtId="0" fontId="6" fillId="0" borderId="14" xfId="61" applyFont="1" applyBorder="1" applyAlignment="1" applyProtection="1">
      <alignment horizontal="center" vertical="center"/>
      <protection/>
    </xf>
    <xf numFmtId="0" fontId="11" fillId="34" borderId="0" xfId="61" applyNumberFormat="1" applyFont="1" applyFill="1" applyAlignment="1" applyProtection="1">
      <alignment vertical="center"/>
      <protection locked="0"/>
    </xf>
    <xf numFmtId="0" fontId="11" fillId="34" borderId="57" xfId="61" applyNumberFormat="1" applyFont="1" applyFill="1" applyBorder="1" applyAlignment="1" applyProtection="1">
      <alignment vertical="center"/>
      <protection locked="0"/>
    </xf>
    <xf numFmtId="199" fontId="6" fillId="34" borderId="10" xfId="61" applyNumberFormat="1" applyFont="1" applyFill="1" applyBorder="1" applyAlignment="1" applyProtection="1">
      <alignment horizontal="center" vertical="center"/>
      <protection locked="0"/>
    </xf>
    <xf numFmtId="49" fontId="6" fillId="34" borderId="10" xfId="61" applyNumberFormat="1" applyFont="1" applyFill="1" applyBorder="1" applyAlignment="1" applyProtection="1">
      <alignment horizontal="center" vertical="center"/>
      <protection locked="0"/>
    </xf>
    <xf numFmtId="0" fontId="6" fillId="0" borderId="66" xfId="61" applyFont="1" applyBorder="1" applyAlignment="1" applyProtection="1">
      <alignment horizontal="center" vertical="center"/>
      <protection/>
    </xf>
    <xf numFmtId="0" fontId="6" fillId="0" borderId="67" xfId="61" applyFont="1" applyBorder="1" applyAlignment="1" applyProtection="1">
      <alignment horizontal="center" vertical="center"/>
      <protection/>
    </xf>
    <xf numFmtId="0" fontId="6" fillId="0" borderId="68" xfId="61" applyFont="1" applyBorder="1" applyAlignment="1" applyProtection="1">
      <alignment horizontal="center" vertical="center"/>
      <protection/>
    </xf>
    <xf numFmtId="0" fontId="6" fillId="0" borderId="10" xfId="61" applyFont="1" applyBorder="1" applyAlignment="1" applyProtection="1">
      <alignment horizontal="center" vertical="center"/>
      <protection/>
    </xf>
    <xf numFmtId="0" fontId="6" fillId="0" borderId="59" xfId="61" applyFont="1" applyBorder="1" applyAlignment="1" applyProtection="1">
      <alignment horizontal="center" vertical="center"/>
      <protection/>
    </xf>
    <xf numFmtId="199" fontId="6" fillId="34" borderId="12" xfId="61" applyNumberFormat="1" applyFont="1" applyFill="1" applyBorder="1" applyAlignment="1" applyProtection="1">
      <alignment horizontal="center" vertical="center"/>
      <protection locked="0"/>
    </xf>
    <xf numFmtId="177" fontId="6" fillId="34" borderId="10" xfId="61" applyNumberFormat="1" applyFont="1" applyFill="1" applyBorder="1" applyAlignment="1" applyProtection="1">
      <alignment horizontal="center" vertical="center"/>
      <protection locked="0"/>
    </xf>
    <xf numFmtId="0" fontId="7" fillId="0" borderId="0" xfId="61" applyFont="1" applyAlignment="1" applyProtection="1">
      <alignment horizontal="center" vertical="center"/>
      <protection locked="0"/>
    </xf>
    <xf numFmtId="0" fontId="6" fillId="34" borderId="59" xfId="61" applyNumberFormat="1" applyFont="1" applyFill="1" applyBorder="1" applyAlignment="1" applyProtection="1">
      <alignment horizontal="center" vertical="center"/>
      <protection locked="0"/>
    </xf>
    <xf numFmtId="0" fontId="6" fillId="34" borderId="10" xfId="61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実測値一括更新設計" xfId="61"/>
    <cellStyle name="標準_水質測定結果表の記入要領" xfId="62"/>
    <cellStyle name="Followed Hyperlink" xfId="63"/>
    <cellStyle name="良い" xfId="64"/>
  </cellStyles>
  <dxfs count="13"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57150</xdr:rowOff>
    </xdr:from>
    <xdr:to>
      <xdr:col>0</xdr:col>
      <xdr:colOff>1238250</xdr:colOff>
      <xdr:row>0</xdr:row>
      <xdr:rowOff>466725</xdr:rowOff>
    </xdr:to>
    <xdr:sp>
      <xdr:nvSpPr>
        <xdr:cNvPr id="1" name="AutoShape 1"/>
        <xdr:cNvSpPr>
          <a:spLocks/>
        </xdr:cNvSpPr>
      </xdr:nvSpPr>
      <xdr:spPr>
        <a:xfrm>
          <a:off x="533400" y="57150"/>
          <a:ext cx="704850" cy="409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</xdr:row>
      <xdr:rowOff>114300</xdr:rowOff>
    </xdr:from>
    <xdr:to>
      <xdr:col>5</xdr:col>
      <xdr:colOff>419100</xdr:colOff>
      <xdr:row>3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047875" y="361950"/>
          <a:ext cx="847725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</xdr:row>
      <xdr:rowOff>114300</xdr:rowOff>
    </xdr:from>
    <xdr:to>
      <xdr:col>5</xdr:col>
      <xdr:colOff>419100</xdr:colOff>
      <xdr:row>3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047875" y="361950"/>
          <a:ext cx="847725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</xdr:row>
      <xdr:rowOff>114300</xdr:rowOff>
    </xdr:from>
    <xdr:to>
      <xdr:col>5</xdr:col>
      <xdr:colOff>419100</xdr:colOff>
      <xdr:row>3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047875" y="361950"/>
          <a:ext cx="847725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</xdr:row>
      <xdr:rowOff>114300</xdr:rowOff>
    </xdr:from>
    <xdr:to>
      <xdr:col>5</xdr:col>
      <xdr:colOff>419100</xdr:colOff>
      <xdr:row>3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047875" y="361950"/>
          <a:ext cx="847725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</xdr:row>
      <xdr:rowOff>114300</xdr:rowOff>
    </xdr:from>
    <xdr:to>
      <xdr:col>5</xdr:col>
      <xdr:colOff>419100</xdr:colOff>
      <xdr:row>3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047875" y="361950"/>
          <a:ext cx="847725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</xdr:row>
      <xdr:rowOff>114300</xdr:rowOff>
    </xdr:from>
    <xdr:to>
      <xdr:col>5</xdr:col>
      <xdr:colOff>419100</xdr:colOff>
      <xdr:row>3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047875" y="361950"/>
          <a:ext cx="847725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</xdr:row>
      <xdr:rowOff>114300</xdr:rowOff>
    </xdr:from>
    <xdr:to>
      <xdr:col>5</xdr:col>
      <xdr:colOff>419100</xdr:colOff>
      <xdr:row>3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047875" y="361950"/>
          <a:ext cx="847725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</xdr:row>
      <xdr:rowOff>114300</xdr:rowOff>
    </xdr:from>
    <xdr:to>
      <xdr:col>5</xdr:col>
      <xdr:colOff>419100</xdr:colOff>
      <xdr:row>3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047875" y="361950"/>
          <a:ext cx="847725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</xdr:row>
      <xdr:rowOff>114300</xdr:rowOff>
    </xdr:from>
    <xdr:to>
      <xdr:col>5</xdr:col>
      <xdr:colOff>419100</xdr:colOff>
      <xdr:row>3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047875" y="361950"/>
          <a:ext cx="847725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</xdr:row>
      <xdr:rowOff>114300</xdr:rowOff>
    </xdr:from>
    <xdr:to>
      <xdr:col>5</xdr:col>
      <xdr:colOff>419100</xdr:colOff>
      <xdr:row>3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047875" y="361950"/>
          <a:ext cx="847725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</xdr:row>
      <xdr:rowOff>114300</xdr:rowOff>
    </xdr:from>
    <xdr:to>
      <xdr:col>5</xdr:col>
      <xdr:colOff>419100</xdr:colOff>
      <xdr:row>3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047875" y="361950"/>
          <a:ext cx="847725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</xdr:row>
      <xdr:rowOff>114300</xdr:rowOff>
    </xdr:from>
    <xdr:to>
      <xdr:col>5</xdr:col>
      <xdr:colOff>419100</xdr:colOff>
      <xdr:row>3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047875" y="361950"/>
          <a:ext cx="847725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36"/>
  <sheetViews>
    <sheetView tabSelected="1" view="pageBreakPreview" zoomScaleNormal="75" zoomScaleSheetLayoutView="100" zoomScalePageLayoutView="0" workbookViewId="0" topLeftCell="A1">
      <selection activeCell="A31" sqref="A31:Q31"/>
    </sheetView>
  </sheetViews>
  <sheetFormatPr defaultColWidth="9.33203125" defaultRowHeight="11.25"/>
  <sheetData>
    <row r="9" spans="1:17" ht="30.75">
      <c r="A9" s="62" t="s">
        <v>46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26" spans="1:17" ht="2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</row>
    <row r="31" spans="1:17" s="38" customFormat="1" ht="17.25">
      <c r="A31" s="64" t="s">
        <v>47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s="38" customFormat="1" ht="17.2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</row>
    <row r="33" spans="1:17" s="38" customFormat="1" ht="17.25">
      <c r="A33" s="64" t="s">
        <v>48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 s="38" customFormat="1" ht="17.25">
      <c r="A34" s="65" t="s">
        <v>49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</row>
    <row r="36" spans="1:17" ht="14.25">
      <c r="A36" s="66" t="s">
        <v>108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</row>
  </sheetData>
  <sheetProtection/>
  <mergeCells count="6">
    <mergeCell ref="A9:Q9"/>
    <mergeCell ref="A26:Q26"/>
    <mergeCell ref="A31:Q31"/>
    <mergeCell ref="A33:Q33"/>
    <mergeCell ref="A34:Q34"/>
    <mergeCell ref="A36:Q36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Z42"/>
  <sheetViews>
    <sheetView zoomScale="75" zoomScaleNormal="75" zoomScaleSheetLayoutView="70" zoomScalePageLayoutView="0" workbookViewId="0" topLeftCell="A1">
      <selection activeCell="D7" sqref="D7"/>
    </sheetView>
  </sheetViews>
  <sheetFormatPr defaultColWidth="12" defaultRowHeight="11.25"/>
  <cols>
    <col min="1" max="1" width="5.16015625" style="2" customWidth="1"/>
    <col min="2" max="2" width="5.33203125" style="2" customWidth="1"/>
    <col min="3" max="3" width="7.5" style="2" customWidth="1"/>
    <col min="4" max="6" width="12.66015625" style="2" customWidth="1"/>
    <col min="7" max="9" width="7.83203125" style="2" customWidth="1"/>
    <col min="10" max="11" width="12.66015625" style="2" customWidth="1"/>
    <col min="12" max="14" width="7.83203125" style="2" customWidth="1"/>
    <col min="15" max="16" width="12.66015625" style="2" customWidth="1"/>
    <col min="17" max="19" width="7.83203125" style="2" customWidth="1"/>
    <col min="20" max="20" width="12.66015625" style="2" customWidth="1"/>
    <col min="21" max="21" width="14.83203125" style="2" customWidth="1"/>
    <col min="22" max="25" width="14" style="2" customWidth="1"/>
    <col min="26" max="26" width="12" style="2" customWidth="1"/>
    <col min="27" max="27" width="12" style="3" customWidth="1"/>
    <col min="28" max="51" width="12" style="2" customWidth="1"/>
    <col min="52" max="52" width="24.16015625" style="2" customWidth="1"/>
    <col min="53" max="16384" width="12" style="2" customWidth="1"/>
  </cols>
  <sheetData>
    <row r="1" ht="19.5" customHeight="1">
      <c r="A1" s="1" t="s">
        <v>34</v>
      </c>
    </row>
    <row r="2" spans="5:25" ht="19.5" customHeight="1">
      <c r="E2" s="162" t="s">
        <v>0</v>
      </c>
      <c r="F2" s="163"/>
      <c r="H2" s="4"/>
      <c r="I2" s="4"/>
      <c r="J2" s="4"/>
      <c r="K2" s="96" t="s">
        <v>3</v>
      </c>
      <c r="L2" s="96"/>
      <c r="M2" s="96"/>
      <c r="N2" s="96"/>
      <c r="O2" s="96"/>
      <c r="P2" s="97">
        <f>'4月'!$P$2</f>
        <v>2022</v>
      </c>
      <c r="Q2" s="178" t="s">
        <v>4</v>
      </c>
      <c r="R2" s="97">
        <v>11</v>
      </c>
      <c r="S2" s="95" t="s">
        <v>5</v>
      </c>
      <c r="V2" s="5" t="s">
        <v>6</v>
      </c>
      <c r="W2" s="57">
        <f>IF('4月'!$W$2="","",'4月'!$W$2)</f>
      </c>
      <c r="X2" s="29">
        <f>IF('4月'!$X$2="","",'4月'!$X$2)</f>
      </c>
      <c r="Y2" s="29">
        <f>IF('4月'!$Y$2="","",'4月'!$Y$2)</f>
      </c>
    </row>
    <row r="3" spans="5:25" ht="19.5" customHeight="1">
      <c r="E3" s="163"/>
      <c r="F3" s="163"/>
      <c r="H3" s="4"/>
      <c r="I3" s="4"/>
      <c r="J3" s="4"/>
      <c r="K3" s="96"/>
      <c r="L3" s="96"/>
      <c r="M3" s="96"/>
      <c r="N3" s="96"/>
      <c r="O3" s="96"/>
      <c r="P3" s="97"/>
      <c r="Q3" s="178"/>
      <c r="R3" s="97"/>
      <c r="S3" s="95"/>
      <c r="V3" s="6" t="s">
        <v>7</v>
      </c>
      <c r="W3" s="167">
        <f>IF('4月'!$W$3="","",'4月'!$W$3)</f>
      </c>
      <c r="X3" s="167">
        <f>IF('4月'!$W$2="","",'4月'!$W$2)</f>
      </c>
      <c r="Y3" s="167">
        <f>IF('4月'!$W$2="","",'4月'!$W$2)</f>
      </c>
    </row>
    <row r="4" spans="22:25" ht="19.5" customHeight="1" thickBot="1">
      <c r="V4" s="5" t="s">
        <v>8</v>
      </c>
      <c r="W4" s="168">
        <f>IF('4月'!$W$4="","",'4月'!$W$4)</f>
      </c>
      <c r="X4" s="168">
        <f>IF('4月'!$W$2="","",'4月'!$W$2)</f>
      </c>
      <c r="Y4" s="168">
        <f>IF('4月'!$W$2="","",'4月'!$W$2)</f>
      </c>
    </row>
    <row r="5" spans="1:52" ht="19.5" customHeight="1" thickTop="1">
      <c r="A5" s="100" t="s">
        <v>9</v>
      </c>
      <c r="B5" s="92" t="s">
        <v>1</v>
      </c>
      <c r="C5" s="94"/>
      <c r="D5" s="25" t="s">
        <v>10</v>
      </c>
      <c r="E5" s="25" t="s">
        <v>11</v>
      </c>
      <c r="F5" s="92" t="s">
        <v>12</v>
      </c>
      <c r="G5" s="93"/>
      <c r="H5" s="93"/>
      <c r="I5" s="94"/>
      <c r="J5" s="25" t="s">
        <v>13</v>
      </c>
      <c r="K5" s="92" t="s">
        <v>14</v>
      </c>
      <c r="L5" s="93"/>
      <c r="M5" s="93"/>
      <c r="N5" s="94"/>
      <c r="O5" s="25" t="s">
        <v>15</v>
      </c>
      <c r="P5" s="92" t="s">
        <v>16</v>
      </c>
      <c r="Q5" s="93"/>
      <c r="R5" s="93"/>
      <c r="S5" s="94"/>
      <c r="T5" s="115" t="s">
        <v>2</v>
      </c>
      <c r="U5" s="171" t="s">
        <v>17</v>
      </c>
      <c r="V5" s="172"/>
      <c r="W5" s="172"/>
      <c r="X5" s="172"/>
      <c r="Y5" s="173"/>
      <c r="AZ5" s="10"/>
    </row>
    <row r="6" spans="1:52" ht="19.5" customHeight="1">
      <c r="A6" s="101"/>
      <c r="B6" s="98"/>
      <c r="C6" s="99"/>
      <c r="D6" s="26" t="s">
        <v>18</v>
      </c>
      <c r="E6" s="26" t="s">
        <v>35</v>
      </c>
      <c r="F6" s="27" t="s">
        <v>19</v>
      </c>
      <c r="G6" s="58" t="s">
        <v>36</v>
      </c>
      <c r="H6" s="58" t="s">
        <v>37</v>
      </c>
      <c r="I6" s="58" t="s">
        <v>38</v>
      </c>
      <c r="J6" s="26" t="s">
        <v>35</v>
      </c>
      <c r="K6" s="27" t="s">
        <v>19</v>
      </c>
      <c r="L6" s="58" t="s">
        <v>36</v>
      </c>
      <c r="M6" s="58" t="s">
        <v>37</v>
      </c>
      <c r="N6" s="58" t="s">
        <v>38</v>
      </c>
      <c r="O6" s="26" t="s">
        <v>35</v>
      </c>
      <c r="P6" s="27" t="s">
        <v>19</v>
      </c>
      <c r="Q6" s="59" t="s">
        <v>36</v>
      </c>
      <c r="R6" s="59" t="s">
        <v>37</v>
      </c>
      <c r="S6" s="59" t="s">
        <v>38</v>
      </c>
      <c r="T6" s="116"/>
      <c r="U6" s="148"/>
      <c r="V6" s="174"/>
      <c r="W6" s="174"/>
      <c r="X6" s="174"/>
      <c r="Y6" s="175"/>
      <c r="AZ6" s="10"/>
    </row>
    <row r="7" spans="1:52" ht="19.5" customHeight="1">
      <c r="A7" s="101"/>
      <c r="B7" s="36">
        <v>1</v>
      </c>
      <c r="C7" s="12">
        <f aca="true" t="shared" si="0" ref="C7:C37">$AZ7</f>
        <v>44866</v>
      </c>
      <c r="D7" s="7"/>
      <c r="E7" s="13">
        <f>IF(ISNUMBER(F7),F7/D7*1000,TRIM(AA7))</f>
      </c>
      <c r="F7" s="13">
        <f aca="true" t="shared" si="1" ref="F7:F37">IF(COUNTBLANK(G7:I7)=3,TRIM(AA7),G7+H7+I7)</f>
      </c>
      <c r="G7" s="8"/>
      <c r="H7" s="8"/>
      <c r="I7" s="8"/>
      <c r="J7" s="13">
        <f aca="true" t="shared" si="2" ref="J7:J37">IF(ISNUMBER(K7),K7/D7*1000,TRIM(AF7))</f>
      </c>
      <c r="K7" s="13">
        <f aca="true" t="shared" si="3" ref="K7:K37">IF(COUNTBLANK(L7:N7)=3,TRIM(AF7),L7+M7+N7)</f>
      </c>
      <c r="L7" s="8"/>
      <c r="M7" s="8"/>
      <c r="N7" s="8"/>
      <c r="O7" s="14">
        <f aca="true" t="shared" si="4" ref="O7:O37">IF(ISNUMBER(P7),P7/D7*1000,TRIM(AK7))</f>
      </c>
      <c r="P7" s="14">
        <f aca="true" t="shared" si="5" ref="P7:P37">IF(COUNTBLANK(Q7:S7)=3,TRIM(AK7),Q7+R7+S7)</f>
      </c>
      <c r="Q7" s="60"/>
      <c r="R7" s="60"/>
      <c r="S7" s="60"/>
      <c r="T7" s="9"/>
      <c r="U7" s="148" t="s">
        <v>20</v>
      </c>
      <c r="V7" s="31"/>
      <c r="W7" s="31"/>
      <c r="X7" s="31"/>
      <c r="Y7" s="32"/>
      <c r="AZ7" s="11">
        <f aca="true" t="shared" si="6" ref="AZ7:AZ37">DATE($P$2,$R$2,$B7)</f>
        <v>44866</v>
      </c>
    </row>
    <row r="8" spans="1:52" ht="19.5" customHeight="1">
      <c r="A8" s="101"/>
      <c r="B8" s="36">
        <v>2</v>
      </c>
      <c r="C8" s="12">
        <f t="shared" si="0"/>
        <v>44867</v>
      </c>
      <c r="D8" s="7"/>
      <c r="E8" s="13">
        <f aca="true" t="shared" si="7" ref="E8:E37">IF(ISNUMBER(F8),F8/D8*1000,TRIM(AA8))</f>
      </c>
      <c r="F8" s="13">
        <f t="shared" si="1"/>
      </c>
      <c r="G8" s="8"/>
      <c r="H8" s="8"/>
      <c r="I8" s="8"/>
      <c r="J8" s="13">
        <f t="shared" si="2"/>
      </c>
      <c r="K8" s="13">
        <f t="shared" si="3"/>
      </c>
      <c r="L8" s="8"/>
      <c r="M8" s="8"/>
      <c r="N8" s="8"/>
      <c r="O8" s="14">
        <f t="shared" si="4"/>
      </c>
      <c r="P8" s="14">
        <f t="shared" si="5"/>
      </c>
      <c r="Q8" s="60"/>
      <c r="R8" s="60"/>
      <c r="S8" s="60"/>
      <c r="T8" s="9"/>
      <c r="U8" s="148"/>
      <c r="V8" s="33"/>
      <c r="W8" s="33"/>
      <c r="X8" s="33"/>
      <c r="Y8" s="34"/>
      <c r="AZ8" s="11">
        <f t="shared" si="6"/>
        <v>44867</v>
      </c>
    </row>
    <row r="9" spans="1:52" ht="19.5" customHeight="1">
      <c r="A9" s="101"/>
      <c r="B9" s="36">
        <v>3</v>
      </c>
      <c r="C9" s="12">
        <f t="shared" si="0"/>
        <v>44868</v>
      </c>
      <c r="D9" s="7"/>
      <c r="E9" s="13">
        <f t="shared" si="7"/>
      </c>
      <c r="F9" s="13">
        <f t="shared" si="1"/>
      </c>
      <c r="G9" s="8"/>
      <c r="H9" s="8"/>
      <c r="I9" s="8"/>
      <c r="J9" s="13">
        <f t="shared" si="2"/>
      </c>
      <c r="K9" s="13">
        <f t="shared" si="3"/>
      </c>
      <c r="L9" s="8"/>
      <c r="M9" s="8"/>
      <c r="N9" s="8"/>
      <c r="O9" s="14">
        <f t="shared" si="4"/>
      </c>
      <c r="P9" s="14">
        <f t="shared" si="5"/>
      </c>
      <c r="Q9" s="60"/>
      <c r="R9" s="60"/>
      <c r="S9" s="60"/>
      <c r="T9" s="9"/>
      <c r="U9" s="148" t="s">
        <v>21</v>
      </c>
      <c r="V9" s="180">
        <f>IF('4月'!$V$9="","",'4月'!$V$9)</f>
      </c>
      <c r="W9" s="180">
        <f>IF('4月'!$W$9="","",'4月'!$W$9)</f>
      </c>
      <c r="X9" s="180">
        <f>IF('4月'!$X$9="","",'4月'!$X$9)</f>
      </c>
      <c r="Y9" s="179">
        <f>IF('4月'!$Y$9="","",'4月'!$Y$9)</f>
      </c>
      <c r="AZ9" s="11">
        <f t="shared" si="6"/>
        <v>44868</v>
      </c>
    </row>
    <row r="10" spans="1:52" ht="19.5" customHeight="1">
      <c r="A10" s="101"/>
      <c r="B10" s="36">
        <v>4</v>
      </c>
      <c r="C10" s="12">
        <f t="shared" si="0"/>
        <v>44869</v>
      </c>
      <c r="D10" s="7"/>
      <c r="E10" s="13">
        <f t="shared" si="7"/>
      </c>
      <c r="F10" s="13">
        <f t="shared" si="1"/>
      </c>
      <c r="G10" s="8"/>
      <c r="H10" s="8"/>
      <c r="I10" s="8"/>
      <c r="J10" s="13">
        <f t="shared" si="2"/>
      </c>
      <c r="K10" s="13">
        <f t="shared" si="3"/>
      </c>
      <c r="L10" s="8"/>
      <c r="M10" s="8"/>
      <c r="N10" s="8"/>
      <c r="O10" s="14">
        <f t="shared" si="4"/>
      </c>
      <c r="P10" s="14">
        <f t="shared" si="5"/>
      </c>
      <c r="Q10" s="60"/>
      <c r="R10" s="60"/>
      <c r="S10" s="60"/>
      <c r="T10" s="9"/>
      <c r="U10" s="165"/>
      <c r="V10" s="180"/>
      <c r="W10" s="180"/>
      <c r="X10" s="180"/>
      <c r="Y10" s="179"/>
      <c r="AZ10" s="11">
        <f t="shared" si="6"/>
        <v>44869</v>
      </c>
    </row>
    <row r="11" spans="1:52" ht="19.5" customHeight="1">
      <c r="A11" s="101"/>
      <c r="B11" s="36">
        <v>5</v>
      </c>
      <c r="C11" s="12">
        <f t="shared" si="0"/>
        <v>44870</v>
      </c>
      <c r="D11" s="7"/>
      <c r="E11" s="13">
        <f t="shared" si="7"/>
      </c>
      <c r="F11" s="13">
        <f t="shared" si="1"/>
      </c>
      <c r="G11" s="8"/>
      <c r="H11" s="8"/>
      <c r="I11" s="8"/>
      <c r="J11" s="13">
        <f t="shared" si="2"/>
      </c>
      <c r="K11" s="13">
        <f t="shared" si="3"/>
      </c>
      <c r="L11" s="8"/>
      <c r="M11" s="8"/>
      <c r="N11" s="8"/>
      <c r="O11" s="14">
        <f t="shared" si="4"/>
      </c>
      <c r="P11" s="14">
        <f t="shared" si="5"/>
      </c>
      <c r="Q11" s="60"/>
      <c r="R11" s="60"/>
      <c r="S11" s="60"/>
      <c r="T11" s="9"/>
      <c r="U11" s="15" t="s">
        <v>22</v>
      </c>
      <c r="V11" s="153"/>
      <c r="W11" s="134"/>
      <c r="X11" s="134"/>
      <c r="Y11" s="156"/>
      <c r="AZ11" s="11">
        <f t="shared" si="6"/>
        <v>44870</v>
      </c>
    </row>
    <row r="12" spans="1:52" ht="19.5" customHeight="1">
      <c r="A12" s="101"/>
      <c r="B12" s="36">
        <v>6</v>
      </c>
      <c r="C12" s="12">
        <f t="shared" si="0"/>
        <v>44871</v>
      </c>
      <c r="D12" s="7"/>
      <c r="E12" s="13">
        <f t="shared" si="7"/>
      </c>
      <c r="F12" s="13">
        <f t="shared" si="1"/>
      </c>
      <c r="G12" s="8"/>
      <c r="H12" s="8"/>
      <c r="I12" s="8"/>
      <c r="J12" s="13">
        <f t="shared" si="2"/>
      </c>
      <c r="K12" s="13">
        <f t="shared" si="3"/>
      </c>
      <c r="L12" s="8"/>
      <c r="M12" s="8"/>
      <c r="N12" s="8"/>
      <c r="O12" s="14">
        <f t="shared" si="4"/>
      </c>
      <c r="P12" s="14">
        <f t="shared" si="5"/>
      </c>
      <c r="Q12" s="60"/>
      <c r="R12" s="60"/>
      <c r="S12" s="60"/>
      <c r="T12" s="9"/>
      <c r="U12" s="16" t="s">
        <v>32</v>
      </c>
      <c r="V12" s="153"/>
      <c r="W12" s="134"/>
      <c r="X12" s="134"/>
      <c r="Y12" s="156"/>
      <c r="AZ12" s="11">
        <f t="shared" si="6"/>
        <v>44871</v>
      </c>
    </row>
    <row r="13" spans="1:52" ht="19.5" customHeight="1">
      <c r="A13" s="101"/>
      <c r="B13" s="36">
        <v>7</v>
      </c>
      <c r="C13" s="12">
        <f t="shared" si="0"/>
        <v>44872</v>
      </c>
      <c r="D13" s="7"/>
      <c r="E13" s="13">
        <f t="shared" si="7"/>
      </c>
      <c r="F13" s="13">
        <f t="shared" si="1"/>
      </c>
      <c r="G13" s="8"/>
      <c r="H13" s="8"/>
      <c r="I13" s="8"/>
      <c r="J13" s="13">
        <f t="shared" si="2"/>
      </c>
      <c r="K13" s="13">
        <f t="shared" si="3"/>
      </c>
      <c r="L13" s="8"/>
      <c r="M13" s="8"/>
      <c r="N13" s="8"/>
      <c r="O13" s="14">
        <f t="shared" si="4"/>
      </c>
      <c r="P13" s="14">
        <f t="shared" si="5"/>
      </c>
      <c r="Q13" s="60"/>
      <c r="R13" s="60"/>
      <c r="S13" s="60"/>
      <c r="T13" s="9"/>
      <c r="U13" s="165" t="s">
        <v>39</v>
      </c>
      <c r="V13" s="135"/>
      <c r="W13" s="149"/>
      <c r="X13" s="149"/>
      <c r="Y13" s="154"/>
      <c r="AZ13" s="11">
        <f t="shared" si="6"/>
        <v>44872</v>
      </c>
    </row>
    <row r="14" spans="1:52" ht="19.5" customHeight="1">
      <c r="A14" s="101"/>
      <c r="B14" s="36">
        <v>8</v>
      </c>
      <c r="C14" s="12">
        <f t="shared" si="0"/>
        <v>44873</v>
      </c>
      <c r="D14" s="7"/>
      <c r="E14" s="13">
        <f t="shared" si="7"/>
      </c>
      <c r="F14" s="13">
        <f t="shared" si="1"/>
      </c>
      <c r="G14" s="8"/>
      <c r="H14" s="8"/>
      <c r="I14" s="8"/>
      <c r="J14" s="13">
        <f t="shared" si="2"/>
      </c>
      <c r="K14" s="13">
        <f t="shared" si="3"/>
      </c>
      <c r="L14" s="8"/>
      <c r="M14" s="8"/>
      <c r="N14" s="8"/>
      <c r="O14" s="14">
        <f t="shared" si="4"/>
      </c>
      <c r="P14" s="14">
        <f t="shared" si="5"/>
      </c>
      <c r="Q14" s="60"/>
      <c r="R14" s="60"/>
      <c r="S14" s="60"/>
      <c r="T14" s="9"/>
      <c r="U14" s="166"/>
      <c r="V14" s="135"/>
      <c r="W14" s="149"/>
      <c r="X14" s="149"/>
      <c r="Y14" s="154"/>
      <c r="AZ14" s="11">
        <f t="shared" si="6"/>
        <v>44873</v>
      </c>
    </row>
    <row r="15" spans="1:52" ht="19.5" customHeight="1">
      <c r="A15" s="101"/>
      <c r="B15" s="36">
        <v>9</v>
      </c>
      <c r="C15" s="12">
        <f t="shared" si="0"/>
        <v>44874</v>
      </c>
      <c r="D15" s="7"/>
      <c r="E15" s="13">
        <f t="shared" si="7"/>
      </c>
      <c r="F15" s="13">
        <f t="shared" si="1"/>
      </c>
      <c r="G15" s="8"/>
      <c r="H15" s="8"/>
      <c r="I15" s="8"/>
      <c r="J15" s="13">
        <f t="shared" si="2"/>
      </c>
      <c r="K15" s="13">
        <f t="shared" si="3"/>
      </c>
      <c r="L15" s="8"/>
      <c r="M15" s="8"/>
      <c r="N15" s="8"/>
      <c r="O15" s="14">
        <f t="shared" si="4"/>
      </c>
      <c r="P15" s="14">
        <f t="shared" si="5"/>
      </c>
      <c r="Q15" s="60"/>
      <c r="R15" s="60"/>
      <c r="S15" s="60"/>
      <c r="T15" s="9"/>
      <c r="U15" s="15" t="s">
        <v>40</v>
      </c>
      <c r="V15" s="135"/>
      <c r="W15" s="149"/>
      <c r="X15" s="149"/>
      <c r="Y15" s="154"/>
      <c r="AZ15" s="11">
        <f t="shared" si="6"/>
        <v>44874</v>
      </c>
    </row>
    <row r="16" spans="1:52" ht="19.5" customHeight="1">
      <c r="A16" s="101"/>
      <c r="B16" s="36">
        <v>10</v>
      </c>
      <c r="C16" s="12">
        <f t="shared" si="0"/>
        <v>44875</v>
      </c>
      <c r="D16" s="7"/>
      <c r="E16" s="13">
        <f t="shared" si="7"/>
      </c>
      <c r="F16" s="13">
        <f t="shared" si="1"/>
      </c>
      <c r="G16" s="8"/>
      <c r="H16" s="8"/>
      <c r="I16" s="8"/>
      <c r="J16" s="13">
        <f t="shared" si="2"/>
      </c>
      <c r="K16" s="13">
        <f t="shared" si="3"/>
      </c>
      <c r="L16" s="8"/>
      <c r="M16" s="8"/>
      <c r="N16" s="8"/>
      <c r="O16" s="14">
        <f t="shared" si="4"/>
      </c>
      <c r="P16" s="14">
        <f t="shared" si="5"/>
      </c>
      <c r="Q16" s="60"/>
      <c r="R16" s="60"/>
      <c r="S16" s="60"/>
      <c r="T16" s="9"/>
      <c r="U16" s="16" t="s">
        <v>41</v>
      </c>
      <c r="V16" s="135"/>
      <c r="W16" s="149"/>
      <c r="X16" s="149"/>
      <c r="Y16" s="154"/>
      <c r="AZ16" s="11">
        <f t="shared" si="6"/>
        <v>44875</v>
      </c>
    </row>
    <row r="17" spans="1:52" ht="19.5" customHeight="1">
      <c r="A17" s="101"/>
      <c r="B17" s="36">
        <v>11</v>
      </c>
      <c r="C17" s="12">
        <f t="shared" si="0"/>
        <v>44876</v>
      </c>
      <c r="D17" s="7"/>
      <c r="E17" s="13">
        <f t="shared" si="7"/>
      </c>
      <c r="F17" s="13">
        <f t="shared" si="1"/>
      </c>
      <c r="G17" s="8"/>
      <c r="H17" s="8"/>
      <c r="I17" s="8"/>
      <c r="J17" s="13">
        <f t="shared" si="2"/>
      </c>
      <c r="K17" s="13">
        <f t="shared" si="3"/>
      </c>
      <c r="L17" s="8"/>
      <c r="M17" s="8"/>
      <c r="N17" s="8"/>
      <c r="O17" s="14">
        <f t="shared" si="4"/>
      </c>
      <c r="P17" s="14">
        <f t="shared" si="5"/>
      </c>
      <c r="Q17" s="60"/>
      <c r="R17" s="60"/>
      <c r="S17" s="60"/>
      <c r="T17" s="9"/>
      <c r="U17" s="15" t="s">
        <v>42</v>
      </c>
      <c r="V17" s="135"/>
      <c r="W17" s="149"/>
      <c r="X17" s="149"/>
      <c r="Y17" s="154"/>
      <c r="AZ17" s="11">
        <f t="shared" si="6"/>
        <v>44876</v>
      </c>
    </row>
    <row r="18" spans="1:52" ht="19.5" customHeight="1">
      <c r="A18" s="101"/>
      <c r="B18" s="36">
        <v>12</v>
      </c>
      <c r="C18" s="12">
        <f t="shared" si="0"/>
        <v>44877</v>
      </c>
      <c r="D18" s="7"/>
      <c r="E18" s="13">
        <f t="shared" si="7"/>
      </c>
      <c r="F18" s="13">
        <f t="shared" si="1"/>
      </c>
      <c r="G18" s="8"/>
      <c r="H18" s="8"/>
      <c r="I18" s="8"/>
      <c r="J18" s="13">
        <f t="shared" si="2"/>
      </c>
      <c r="K18" s="13">
        <f t="shared" si="3"/>
      </c>
      <c r="L18" s="8"/>
      <c r="M18" s="8"/>
      <c r="N18" s="8"/>
      <c r="O18" s="14">
        <f t="shared" si="4"/>
      </c>
      <c r="P18" s="14">
        <f t="shared" si="5"/>
      </c>
      <c r="Q18" s="60"/>
      <c r="R18" s="60"/>
      <c r="S18" s="60"/>
      <c r="T18" s="9"/>
      <c r="U18" s="16" t="s">
        <v>41</v>
      </c>
      <c r="V18" s="135"/>
      <c r="W18" s="149"/>
      <c r="X18" s="149"/>
      <c r="Y18" s="154"/>
      <c r="AZ18" s="11">
        <f t="shared" si="6"/>
        <v>44877</v>
      </c>
    </row>
    <row r="19" spans="1:52" ht="19.5" customHeight="1">
      <c r="A19" s="101"/>
      <c r="B19" s="36">
        <v>13</v>
      </c>
      <c r="C19" s="12">
        <f t="shared" si="0"/>
        <v>44878</v>
      </c>
      <c r="D19" s="7"/>
      <c r="E19" s="13">
        <f t="shared" si="7"/>
      </c>
      <c r="F19" s="13">
        <f t="shared" si="1"/>
      </c>
      <c r="G19" s="8"/>
      <c r="H19" s="8"/>
      <c r="I19" s="8"/>
      <c r="J19" s="13">
        <f t="shared" si="2"/>
      </c>
      <c r="K19" s="13">
        <f t="shared" si="3"/>
      </c>
      <c r="L19" s="8"/>
      <c r="M19" s="8"/>
      <c r="N19" s="8"/>
      <c r="O19" s="14">
        <f t="shared" si="4"/>
      </c>
      <c r="P19" s="14">
        <f t="shared" si="5"/>
      </c>
      <c r="Q19" s="60"/>
      <c r="R19" s="60"/>
      <c r="S19" s="60"/>
      <c r="T19" s="9"/>
      <c r="U19" s="15" t="s">
        <v>43</v>
      </c>
      <c r="V19" s="176"/>
      <c r="W19" s="169"/>
      <c r="X19" s="169"/>
      <c r="Y19" s="164"/>
      <c r="AZ19" s="11">
        <f t="shared" si="6"/>
        <v>44878</v>
      </c>
    </row>
    <row r="20" spans="1:52" ht="19.5" customHeight="1">
      <c r="A20" s="101"/>
      <c r="B20" s="36">
        <v>14</v>
      </c>
      <c r="C20" s="12">
        <f t="shared" si="0"/>
        <v>44879</v>
      </c>
      <c r="D20" s="7"/>
      <c r="E20" s="13">
        <f t="shared" si="7"/>
      </c>
      <c r="F20" s="13">
        <f t="shared" si="1"/>
      </c>
      <c r="G20" s="8"/>
      <c r="H20" s="8"/>
      <c r="I20" s="8"/>
      <c r="J20" s="13">
        <f t="shared" si="2"/>
      </c>
      <c r="K20" s="13">
        <f t="shared" si="3"/>
      </c>
      <c r="L20" s="8"/>
      <c r="M20" s="8"/>
      <c r="N20" s="8"/>
      <c r="O20" s="14">
        <f t="shared" si="4"/>
      </c>
      <c r="P20" s="14">
        <f t="shared" si="5"/>
      </c>
      <c r="Q20" s="60"/>
      <c r="R20" s="60"/>
      <c r="S20" s="60"/>
      <c r="T20" s="9"/>
      <c r="U20" s="16" t="s">
        <v>41</v>
      </c>
      <c r="V20" s="176"/>
      <c r="W20" s="169"/>
      <c r="X20" s="169"/>
      <c r="Y20" s="164"/>
      <c r="AZ20" s="11">
        <f t="shared" si="6"/>
        <v>44879</v>
      </c>
    </row>
    <row r="21" spans="1:52" ht="19.5" customHeight="1">
      <c r="A21" s="101"/>
      <c r="B21" s="36">
        <v>15</v>
      </c>
      <c r="C21" s="12">
        <f t="shared" si="0"/>
        <v>44880</v>
      </c>
      <c r="D21" s="7"/>
      <c r="E21" s="13">
        <f t="shared" si="7"/>
      </c>
      <c r="F21" s="13">
        <f t="shared" si="1"/>
      </c>
      <c r="G21" s="8"/>
      <c r="H21" s="8"/>
      <c r="I21" s="8"/>
      <c r="J21" s="13">
        <f t="shared" si="2"/>
      </c>
      <c r="K21" s="13">
        <f t="shared" si="3"/>
      </c>
      <c r="L21" s="8"/>
      <c r="M21" s="8"/>
      <c r="N21" s="8"/>
      <c r="O21" s="14">
        <f t="shared" si="4"/>
      </c>
      <c r="P21" s="14">
        <f t="shared" si="5"/>
      </c>
      <c r="Q21" s="60"/>
      <c r="R21" s="60"/>
      <c r="S21" s="60"/>
      <c r="T21" s="9"/>
      <c r="U21" s="15" t="s">
        <v>23</v>
      </c>
      <c r="V21" s="153"/>
      <c r="W21" s="134"/>
      <c r="X21" s="134"/>
      <c r="Y21" s="156"/>
      <c r="AZ21" s="11">
        <f t="shared" si="6"/>
        <v>44880</v>
      </c>
    </row>
    <row r="22" spans="1:52" ht="19.5" customHeight="1">
      <c r="A22" s="101"/>
      <c r="B22" s="36">
        <v>16</v>
      </c>
      <c r="C22" s="12">
        <f t="shared" si="0"/>
        <v>44881</v>
      </c>
      <c r="D22" s="7"/>
      <c r="E22" s="13">
        <f t="shared" si="7"/>
      </c>
      <c r="F22" s="13">
        <f t="shared" si="1"/>
      </c>
      <c r="G22" s="8"/>
      <c r="H22" s="8"/>
      <c r="I22" s="8"/>
      <c r="J22" s="13">
        <f t="shared" si="2"/>
      </c>
      <c r="K22" s="13">
        <f t="shared" si="3"/>
      </c>
      <c r="L22" s="8"/>
      <c r="M22" s="8"/>
      <c r="N22" s="8"/>
      <c r="O22" s="14">
        <f t="shared" si="4"/>
      </c>
      <c r="P22" s="14">
        <f t="shared" si="5"/>
      </c>
      <c r="Q22" s="60"/>
      <c r="R22" s="60"/>
      <c r="S22" s="60"/>
      <c r="T22" s="9"/>
      <c r="U22" s="16" t="s">
        <v>33</v>
      </c>
      <c r="V22" s="153"/>
      <c r="W22" s="134"/>
      <c r="X22" s="134"/>
      <c r="Y22" s="156"/>
      <c r="AZ22" s="11">
        <f t="shared" si="6"/>
        <v>44881</v>
      </c>
    </row>
    <row r="23" spans="1:52" ht="19.5" customHeight="1">
      <c r="A23" s="101"/>
      <c r="B23" s="36">
        <v>17</v>
      </c>
      <c r="C23" s="12">
        <f t="shared" si="0"/>
        <v>44882</v>
      </c>
      <c r="D23" s="7"/>
      <c r="E23" s="13">
        <f t="shared" si="7"/>
      </c>
      <c r="F23" s="13">
        <f t="shared" si="1"/>
      </c>
      <c r="G23" s="8"/>
      <c r="H23" s="8"/>
      <c r="I23" s="8"/>
      <c r="J23" s="13">
        <f t="shared" si="2"/>
      </c>
      <c r="K23" s="13">
        <f t="shared" si="3"/>
      </c>
      <c r="L23" s="8"/>
      <c r="M23" s="8"/>
      <c r="N23" s="8"/>
      <c r="O23" s="14">
        <f t="shared" si="4"/>
      </c>
      <c r="P23" s="14">
        <f t="shared" si="5"/>
      </c>
      <c r="Q23" s="60"/>
      <c r="R23" s="60"/>
      <c r="S23" s="60"/>
      <c r="T23" s="9"/>
      <c r="U23" s="15" t="s">
        <v>44</v>
      </c>
      <c r="V23" s="135"/>
      <c r="W23" s="149"/>
      <c r="X23" s="149"/>
      <c r="Y23" s="154"/>
      <c r="AZ23" s="11">
        <f t="shared" si="6"/>
        <v>44882</v>
      </c>
    </row>
    <row r="24" spans="1:52" ht="19.5" customHeight="1">
      <c r="A24" s="101"/>
      <c r="B24" s="36">
        <v>18</v>
      </c>
      <c r="C24" s="12">
        <f t="shared" si="0"/>
        <v>44883</v>
      </c>
      <c r="D24" s="7"/>
      <c r="E24" s="13">
        <f t="shared" si="7"/>
      </c>
      <c r="F24" s="13">
        <f t="shared" si="1"/>
      </c>
      <c r="G24" s="8"/>
      <c r="H24" s="8"/>
      <c r="I24" s="8"/>
      <c r="J24" s="13">
        <f t="shared" si="2"/>
      </c>
      <c r="K24" s="13">
        <f t="shared" si="3"/>
      </c>
      <c r="L24" s="8"/>
      <c r="M24" s="8"/>
      <c r="N24" s="8"/>
      <c r="O24" s="14">
        <f t="shared" si="4"/>
      </c>
      <c r="P24" s="14">
        <f t="shared" si="5"/>
      </c>
      <c r="Q24" s="60"/>
      <c r="R24" s="60"/>
      <c r="S24" s="60"/>
      <c r="T24" s="9"/>
      <c r="U24" s="16" t="s">
        <v>41</v>
      </c>
      <c r="V24" s="135"/>
      <c r="W24" s="149"/>
      <c r="X24" s="149"/>
      <c r="Y24" s="154"/>
      <c r="AZ24" s="11">
        <f t="shared" si="6"/>
        <v>44883</v>
      </c>
    </row>
    <row r="25" spans="1:52" ht="19.5" customHeight="1">
      <c r="A25" s="101"/>
      <c r="B25" s="36">
        <v>19</v>
      </c>
      <c r="C25" s="12">
        <f t="shared" si="0"/>
        <v>44884</v>
      </c>
      <c r="D25" s="7"/>
      <c r="E25" s="13">
        <f t="shared" si="7"/>
      </c>
      <c r="F25" s="13">
        <f t="shared" si="1"/>
      </c>
      <c r="G25" s="8"/>
      <c r="H25" s="8"/>
      <c r="I25" s="8"/>
      <c r="J25" s="13">
        <f t="shared" si="2"/>
      </c>
      <c r="K25" s="13">
        <f t="shared" si="3"/>
      </c>
      <c r="L25" s="8"/>
      <c r="M25" s="8"/>
      <c r="N25" s="8"/>
      <c r="O25" s="14">
        <f t="shared" si="4"/>
      </c>
      <c r="P25" s="14">
        <f t="shared" si="5"/>
      </c>
      <c r="Q25" s="60"/>
      <c r="R25" s="60"/>
      <c r="S25" s="60"/>
      <c r="T25" s="9"/>
      <c r="U25" s="15" t="s">
        <v>45</v>
      </c>
      <c r="V25" s="161"/>
      <c r="W25" s="177"/>
      <c r="X25" s="177"/>
      <c r="Y25" s="147"/>
      <c r="AZ25" s="11">
        <f t="shared" si="6"/>
        <v>44884</v>
      </c>
    </row>
    <row r="26" spans="1:52" ht="19.5" customHeight="1">
      <c r="A26" s="101"/>
      <c r="B26" s="36">
        <v>20</v>
      </c>
      <c r="C26" s="12">
        <f t="shared" si="0"/>
        <v>44885</v>
      </c>
      <c r="D26" s="7"/>
      <c r="E26" s="13">
        <f t="shared" si="7"/>
      </c>
      <c r="F26" s="13">
        <f t="shared" si="1"/>
      </c>
      <c r="G26" s="8"/>
      <c r="H26" s="8"/>
      <c r="I26" s="8"/>
      <c r="J26" s="13">
        <f t="shared" si="2"/>
      </c>
      <c r="K26" s="13">
        <f t="shared" si="3"/>
      </c>
      <c r="L26" s="8"/>
      <c r="M26" s="8"/>
      <c r="N26" s="8"/>
      <c r="O26" s="14">
        <f t="shared" si="4"/>
      </c>
      <c r="P26" s="14">
        <f t="shared" si="5"/>
      </c>
      <c r="Q26" s="60"/>
      <c r="R26" s="60"/>
      <c r="S26" s="60"/>
      <c r="T26" s="9"/>
      <c r="U26" s="16" t="s">
        <v>41</v>
      </c>
      <c r="V26" s="161"/>
      <c r="W26" s="177"/>
      <c r="X26" s="177"/>
      <c r="Y26" s="147"/>
      <c r="AZ26" s="11">
        <f t="shared" si="6"/>
        <v>44885</v>
      </c>
    </row>
    <row r="27" spans="1:52" ht="19.5" customHeight="1">
      <c r="A27" s="101"/>
      <c r="B27" s="36">
        <v>21</v>
      </c>
      <c r="C27" s="12">
        <f t="shared" si="0"/>
        <v>44886</v>
      </c>
      <c r="D27" s="7"/>
      <c r="E27" s="13">
        <f t="shared" si="7"/>
      </c>
      <c r="F27" s="13">
        <f t="shared" si="1"/>
      </c>
      <c r="G27" s="8"/>
      <c r="H27" s="8"/>
      <c r="I27" s="8"/>
      <c r="J27" s="13">
        <f t="shared" si="2"/>
      </c>
      <c r="K27" s="13">
        <f t="shared" si="3"/>
      </c>
      <c r="L27" s="8"/>
      <c r="M27" s="8"/>
      <c r="N27" s="8"/>
      <c r="O27" s="14">
        <f t="shared" si="4"/>
      </c>
      <c r="P27" s="14">
        <f t="shared" si="5"/>
      </c>
      <c r="Q27" s="60"/>
      <c r="R27" s="60"/>
      <c r="S27" s="60"/>
      <c r="T27" s="9"/>
      <c r="U27" s="157"/>
      <c r="V27" s="136"/>
      <c r="W27" s="136"/>
      <c r="X27" s="136"/>
      <c r="Y27" s="159"/>
      <c r="AZ27" s="11">
        <f t="shared" si="6"/>
        <v>44886</v>
      </c>
    </row>
    <row r="28" spans="1:52" ht="19.5" customHeight="1" thickBot="1">
      <c r="A28" s="101"/>
      <c r="B28" s="36">
        <v>22</v>
      </c>
      <c r="C28" s="12">
        <f t="shared" si="0"/>
        <v>44887</v>
      </c>
      <c r="D28" s="7"/>
      <c r="E28" s="13">
        <f t="shared" si="7"/>
      </c>
      <c r="F28" s="13">
        <f t="shared" si="1"/>
      </c>
      <c r="G28" s="8"/>
      <c r="H28" s="8"/>
      <c r="I28" s="8"/>
      <c r="J28" s="13">
        <f t="shared" si="2"/>
      </c>
      <c r="K28" s="13">
        <f t="shared" si="3"/>
      </c>
      <c r="L28" s="8"/>
      <c r="M28" s="8"/>
      <c r="N28" s="8"/>
      <c r="O28" s="14">
        <f t="shared" si="4"/>
      </c>
      <c r="P28" s="14">
        <f t="shared" si="5"/>
      </c>
      <c r="Q28" s="60"/>
      <c r="R28" s="60"/>
      <c r="S28" s="60"/>
      <c r="T28" s="9"/>
      <c r="U28" s="158"/>
      <c r="V28" s="137"/>
      <c r="W28" s="137"/>
      <c r="X28" s="137"/>
      <c r="Y28" s="160"/>
      <c r="AZ28" s="11">
        <f t="shared" si="6"/>
        <v>44887</v>
      </c>
    </row>
    <row r="29" spans="1:52" ht="19.5" customHeight="1" thickTop="1">
      <c r="A29" s="101"/>
      <c r="B29" s="36">
        <v>23</v>
      </c>
      <c r="C29" s="12">
        <f t="shared" si="0"/>
        <v>44888</v>
      </c>
      <c r="D29" s="7"/>
      <c r="E29" s="13">
        <f t="shared" si="7"/>
      </c>
      <c r="F29" s="13">
        <f t="shared" si="1"/>
      </c>
      <c r="G29" s="8"/>
      <c r="H29" s="8"/>
      <c r="I29" s="8"/>
      <c r="J29" s="13">
        <f t="shared" si="2"/>
      </c>
      <c r="K29" s="13">
        <f t="shared" si="3"/>
      </c>
      <c r="L29" s="8"/>
      <c r="M29" s="8"/>
      <c r="N29" s="8"/>
      <c r="O29" s="14">
        <f t="shared" si="4"/>
      </c>
      <c r="P29" s="14">
        <f t="shared" si="5"/>
      </c>
      <c r="Q29" s="60"/>
      <c r="R29" s="60"/>
      <c r="S29" s="60"/>
      <c r="T29" s="9"/>
      <c r="U29" s="150" t="s">
        <v>24</v>
      </c>
      <c r="V29" s="151"/>
      <c r="W29" s="151"/>
      <c r="X29" s="151"/>
      <c r="Y29" s="152"/>
      <c r="AZ29" s="11">
        <f t="shared" si="6"/>
        <v>44888</v>
      </c>
    </row>
    <row r="30" spans="1:52" ht="19.5" customHeight="1">
      <c r="A30" s="101"/>
      <c r="B30" s="36">
        <v>24</v>
      </c>
      <c r="C30" s="12">
        <f t="shared" si="0"/>
        <v>44889</v>
      </c>
      <c r="D30" s="7"/>
      <c r="E30" s="13">
        <f t="shared" si="7"/>
      </c>
      <c r="F30" s="13">
        <f t="shared" si="1"/>
      </c>
      <c r="G30" s="8"/>
      <c r="H30" s="8"/>
      <c r="I30" s="8"/>
      <c r="J30" s="13">
        <f t="shared" si="2"/>
      </c>
      <c r="K30" s="13">
        <f t="shared" si="3"/>
      </c>
      <c r="L30" s="8"/>
      <c r="M30" s="8"/>
      <c r="N30" s="8"/>
      <c r="O30" s="14">
        <f t="shared" si="4"/>
      </c>
      <c r="P30" s="14">
        <f t="shared" si="5"/>
      </c>
      <c r="Q30" s="60"/>
      <c r="R30" s="60"/>
      <c r="S30" s="60"/>
      <c r="T30" s="9"/>
      <c r="U30" s="138"/>
      <c r="V30" s="139"/>
      <c r="W30" s="139"/>
      <c r="X30" s="139"/>
      <c r="Y30" s="140"/>
      <c r="AZ30" s="11">
        <f t="shared" si="6"/>
        <v>44889</v>
      </c>
    </row>
    <row r="31" spans="1:52" ht="19.5" customHeight="1">
      <c r="A31" s="101"/>
      <c r="B31" s="36">
        <v>25</v>
      </c>
      <c r="C31" s="12">
        <f t="shared" si="0"/>
        <v>44890</v>
      </c>
      <c r="D31" s="7"/>
      <c r="E31" s="13">
        <f t="shared" si="7"/>
      </c>
      <c r="F31" s="13">
        <f t="shared" si="1"/>
      </c>
      <c r="G31" s="8"/>
      <c r="H31" s="8"/>
      <c r="I31" s="8"/>
      <c r="J31" s="13">
        <f t="shared" si="2"/>
      </c>
      <c r="K31" s="13">
        <f t="shared" si="3"/>
      </c>
      <c r="L31" s="8"/>
      <c r="M31" s="8"/>
      <c r="N31" s="8"/>
      <c r="O31" s="14">
        <f t="shared" si="4"/>
      </c>
      <c r="P31" s="14">
        <f t="shared" si="5"/>
      </c>
      <c r="Q31" s="60"/>
      <c r="R31" s="60"/>
      <c r="S31" s="60"/>
      <c r="T31" s="9"/>
      <c r="U31" s="141"/>
      <c r="V31" s="142"/>
      <c r="W31" s="142"/>
      <c r="X31" s="142"/>
      <c r="Y31" s="143"/>
      <c r="AZ31" s="11">
        <f t="shared" si="6"/>
        <v>44890</v>
      </c>
    </row>
    <row r="32" spans="1:52" ht="19.5" customHeight="1">
      <c r="A32" s="101"/>
      <c r="B32" s="36">
        <v>26</v>
      </c>
      <c r="C32" s="12">
        <f t="shared" si="0"/>
        <v>44891</v>
      </c>
      <c r="D32" s="7"/>
      <c r="E32" s="13">
        <f t="shared" si="7"/>
      </c>
      <c r="F32" s="13">
        <f t="shared" si="1"/>
      </c>
      <c r="G32" s="8"/>
      <c r="H32" s="8"/>
      <c r="I32" s="8"/>
      <c r="J32" s="13">
        <f t="shared" si="2"/>
      </c>
      <c r="K32" s="13">
        <f t="shared" si="3"/>
      </c>
      <c r="L32" s="8"/>
      <c r="M32" s="8"/>
      <c r="N32" s="8"/>
      <c r="O32" s="14">
        <f t="shared" si="4"/>
      </c>
      <c r="P32" s="14">
        <f t="shared" si="5"/>
      </c>
      <c r="Q32" s="60"/>
      <c r="R32" s="60"/>
      <c r="S32" s="60"/>
      <c r="T32" s="9"/>
      <c r="U32" s="141"/>
      <c r="V32" s="142"/>
      <c r="W32" s="142"/>
      <c r="X32" s="142"/>
      <c r="Y32" s="143"/>
      <c r="AZ32" s="11">
        <f t="shared" si="6"/>
        <v>44891</v>
      </c>
    </row>
    <row r="33" spans="1:52" ht="19.5" customHeight="1">
      <c r="A33" s="101"/>
      <c r="B33" s="36">
        <v>27</v>
      </c>
      <c r="C33" s="12">
        <f t="shared" si="0"/>
        <v>44892</v>
      </c>
      <c r="D33" s="7"/>
      <c r="E33" s="13">
        <f t="shared" si="7"/>
      </c>
      <c r="F33" s="13">
        <f t="shared" si="1"/>
      </c>
      <c r="G33" s="8"/>
      <c r="H33" s="8"/>
      <c r="I33" s="8"/>
      <c r="J33" s="13">
        <f t="shared" si="2"/>
      </c>
      <c r="K33" s="13">
        <f t="shared" si="3"/>
      </c>
      <c r="L33" s="8"/>
      <c r="M33" s="8"/>
      <c r="N33" s="8"/>
      <c r="O33" s="14">
        <f t="shared" si="4"/>
      </c>
      <c r="P33" s="14">
        <f t="shared" si="5"/>
      </c>
      <c r="Q33" s="60"/>
      <c r="R33" s="60"/>
      <c r="S33" s="60"/>
      <c r="T33" s="9"/>
      <c r="U33" s="141"/>
      <c r="V33" s="142"/>
      <c r="W33" s="142"/>
      <c r="X33" s="142"/>
      <c r="Y33" s="143"/>
      <c r="AZ33" s="11">
        <f t="shared" si="6"/>
        <v>44892</v>
      </c>
    </row>
    <row r="34" spans="1:52" ht="19.5" customHeight="1">
      <c r="A34" s="101"/>
      <c r="B34" s="36">
        <v>28</v>
      </c>
      <c r="C34" s="12">
        <f t="shared" si="0"/>
        <v>44893</v>
      </c>
      <c r="D34" s="7"/>
      <c r="E34" s="13">
        <f t="shared" si="7"/>
      </c>
      <c r="F34" s="13">
        <f t="shared" si="1"/>
      </c>
      <c r="G34" s="8"/>
      <c r="H34" s="8"/>
      <c r="I34" s="8"/>
      <c r="J34" s="13">
        <f t="shared" si="2"/>
      </c>
      <c r="K34" s="13">
        <f t="shared" si="3"/>
      </c>
      <c r="L34" s="8"/>
      <c r="M34" s="8"/>
      <c r="N34" s="8"/>
      <c r="O34" s="14">
        <f t="shared" si="4"/>
      </c>
      <c r="P34" s="14">
        <f t="shared" si="5"/>
      </c>
      <c r="Q34" s="60"/>
      <c r="R34" s="60"/>
      <c r="S34" s="60"/>
      <c r="T34" s="9"/>
      <c r="U34" s="141"/>
      <c r="V34" s="142"/>
      <c r="W34" s="142"/>
      <c r="X34" s="142"/>
      <c r="Y34" s="143"/>
      <c r="AZ34" s="11">
        <f t="shared" si="6"/>
        <v>44893</v>
      </c>
    </row>
    <row r="35" spans="1:52" ht="19.5" customHeight="1">
      <c r="A35" s="101"/>
      <c r="B35" s="36">
        <v>29</v>
      </c>
      <c r="C35" s="12">
        <f t="shared" si="0"/>
        <v>44894</v>
      </c>
      <c r="D35" s="7"/>
      <c r="E35" s="13">
        <f t="shared" si="7"/>
      </c>
      <c r="F35" s="13">
        <f t="shared" si="1"/>
      </c>
      <c r="G35" s="8"/>
      <c r="H35" s="8"/>
      <c r="I35" s="8"/>
      <c r="J35" s="13">
        <f t="shared" si="2"/>
      </c>
      <c r="K35" s="13">
        <f t="shared" si="3"/>
      </c>
      <c r="L35" s="8"/>
      <c r="M35" s="8"/>
      <c r="N35" s="8"/>
      <c r="O35" s="14">
        <f t="shared" si="4"/>
      </c>
      <c r="P35" s="14">
        <f t="shared" si="5"/>
      </c>
      <c r="Q35" s="60"/>
      <c r="R35" s="60"/>
      <c r="S35" s="60"/>
      <c r="T35" s="9"/>
      <c r="U35" s="141"/>
      <c r="V35" s="142"/>
      <c r="W35" s="142"/>
      <c r="X35" s="142"/>
      <c r="Y35" s="143"/>
      <c r="AZ35" s="11">
        <f t="shared" si="6"/>
        <v>44894</v>
      </c>
    </row>
    <row r="36" spans="1:52" ht="19.5" customHeight="1">
      <c r="A36" s="101"/>
      <c r="B36" s="36">
        <v>30</v>
      </c>
      <c r="C36" s="12">
        <f t="shared" si="0"/>
        <v>44895</v>
      </c>
      <c r="D36" s="7"/>
      <c r="E36" s="13">
        <f t="shared" si="7"/>
      </c>
      <c r="F36" s="13">
        <f t="shared" si="1"/>
      </c>
      <c r="G36" s="8"/>
      <c r="H36" s="8"/>
      <c r="I36" s="8"/>
      <c r="J36" s="13">
        <f t="shared" si="2"/>
      </c>
      <c r="K36" s="13">
        <f t="shared" si="3"/>
      </c>
      <c r="L36" s="8"/>
      <c r="M36" s="8"/>
      <c r="N36" s="8"/>
      <c r="O36" s="14">
        <f t="shared" si="4"/>
      </c>
      <c r="P36" s="14">
        <f t="shared" si="5"/>
      </c>
      <c r="Q36" s="60"/>
      <c r="R36" s="60"/>
      <c r="S36" s="60"/>
      <c r="T36" s="9"/>
      <c r="U36" s="141"/>
      <c r="V36" s="142"/>
      <c r="W36" s="142"/>
      <c r="X36" s="142"/>
      <c r="Y36" s="143"/>
      <c r="AZ36" s="11">
        <f t="shared" si="6"/>
        <v>44895</v>
      </c>
    </row>
    <row r="37" spans="1:52" ht="19.5" customHeight="1">
      <c r="A37" s="102"/>
      <c r="B37" s="36">
        <v>31</v>
      </c>
      <c r="C37" s="12">
        <f t="shared" si="0"/>
        <v>44896</v>
      </c>
      <c r="D37" s="7"/>
      <c r="E37" s="13">
        <f t="shared" si="7"/>
      </c>
      <c r="F37" s="13">
        <f t="shared" si="1"/>
      </c>
      <c r="G37" s="8"/>
      <c r="H37" s="8"/>
      <c r="I37" s="8"/>
      <c r="J37" s="13">
        <f t="shared" si="2"/>
      </c>
      <c r="K37" s="13">
        <f t="shared" si="3"/>
      </c>
      <c r="L37" s="8"/>
      <c r="M37" s="8"/>
      <c r="N37" s="8"/>
      <c r="O37" s="14">
        <f t="shared" si="4"/>
      </c>
      <c r="P37" s="14">
        <f t="shared" si="5"/>
      </c>
      <c r="Q37" s="60"/>
      <c r="R37" s="60"/>
      <c r="S37" s="60"/>
      <c r="T37" s="9"/>
      <c r="U37" s="141"/>
      <c r="V37" s="142"/>
      <c r="W37" s="142"/>
      <c r="X37" s="142"/>
      <c r="Y37" s="143"/>
      <c r="AZ37" s="11">
        <f t="shared" si="6"/>
        <v>44896</v>
      </c>
    </row>
    <row r="38" spans="1:25" ht="19.5" customHeight="1">
      <c r="A38" s="121" t="s">
        <v>25</v>
      </c>
      <c r="B38" s="117" t="s">
        <v>26</v>
      </c>
      <c r="C38" s="118"/>
      <c r="D38" s="17">
        <f>IF(COUNTBLANK(D7:D37)=31,TRIM(AA38),AVERAGE(D7:D37))</f>
      </c>
      <c r="E38" s="13">
        <f>IF(COUNTBLANK(F7:F37)=31,TRIM(AB38),F38*1000/D38)</f>
      </c>
      <c r="F38" s="13">
        <f>IF(COUNTBLANK(F7:F37)=31,TRIM(AC38),AVERAGE(F7:F37))</f>
      </c>
      <c r="G38" s="123"/>
      <c r="H38" s="124"/>
      <c r="I38" s="125"/>
      <c r="J38" s="13">
        <f>IF(COUNTBLANK(K7:K37)=31,TRIM(AG38),K38*1000/D38)</f>
      </c>
      <c r="K38" s="13">
        <f>IF(COUNTBLANK(K7:K37)=31,TRIM(AH38),AVERAGE(K7:K37))</f>
      </c>
      <c r="L38" s="123"/>
      <c r="M38" s="124"/>
      <c r="N38" s="125"/>
      <c r="O38" s="14">
        <f>IF(COUNTBLANK(P7:P37)=31,TRIM(AL38),P38*1000/D38)</f>
      </c>
      <c r="P38" s="14">
        <f>IF(COUNTBLANK(P7:P37)=31,TRIM(AM38),AVERAGE(P7:P37))</f>
      </c>
      <c r="Q38" s="103" t="s">
        <v>27</v>
      </c>
      <c r="R38" s="104"/>
      <c r="S38" s="105"/>
      <c r="T38" s="18">
        <f>IF(COUNTBLANK(T7:T37)=31,TRIM(AQ38),SUM(T7:T37))</f>
      </c>
      <c r="U38" s="141"/>
      <c r="V38" s="142"/>
      <c r="W38" s="142"/>
      <c r="X38" s="142"/>
      <c r="Y38" s="143"/>
    </row>
    <row r="39" spans="1:25" ht="19.5" customHeight="1">
      <c r="A39" s="101"/>
      <c r="B39" s="119" t="s">
        <v>28</v>
      </c>
      <c r="C39" s="120"/>
      <c r="D39" s="19"/>
      <c r="E39" s="20"/>
      <c r="F39" s="13">
        <f>IF(COUNTBLANK(F7:F37)=31,TRIM(AC39),MAX(F7:F37))</f>
      </c>
      <c r="G39" s="126"/>
      <c r="H39" s="127"/>
      <c r="I39" s="128"/>
      <c r="J39" s="20"/>
      <c r="K39" s="20"/>
      <c r="L39" s="126"/>
      <c r="M39" s="127"/>
      <c r="N39" s="128"/>
      <c r="O39" s="21"/>
      <c r="P39" s="21"/>
      <c r="Q39" s="106"/>
      <c r="R39" s="107"/>
      <c r="S39" s="107"/>
      <c r="T39" s="108"/>
      <c r="U39" s="141"/>
      <c r="V39" s="142"/>
      <c r="W39" s="142"/>
      <c r="X39" s="142"/>
      <c r="Y39" s="143"/>
    </row>
    <row r="40" spans="1:25" ht="19.5" customHeight="1">
      <c r="A40" s="101"/>
      <c r="B40" s="119" t="s">
        <v>29</v>
      </c>
      <c r="C40" s="120"/>
      <c r="D40" s="19"/>
      <c r="E40" s="20"/>
      <c r="F40" s="20"/>
      <c r="G40" s="126"/>
      <c r="H40" s="127"/>
      <c r="I40" s="128"/>
      <c r="J40" s="20"/>
      <c r="K40" s="13">
        <f>IF(COUNTBLANK(K7:K37)=31,TRIM(AH40),MAX(K7:K37))</f>
      </c>
      <c r="L40" s="126"/>
      <c r="M40" s="127"/>
      <c r="N40" s="128"/>
      <c r="O40" s="21"/>
      <c r="P40" s="21"/>
      <c r="Q40" s="109"/>
      <c r="R40" s="110"/>
      <c r="S40" s="110"/>
      <c r="T40" s="111"/>
      <c r="U40" s="141"/>
      <c r="V40" s="142"/>
      <c r="W40" s="142"/>
      <c r="X40" s="142"/>
      <c r="Y40" s="143"/>
    </row>
    <row r="41" spans="1:25" ht="19.5" customHeight="1">
      <c r="A41" s="101"/>
      <c r="B41" s="119" t="s">
        <v>30</v>
      </c>
      <c r="C41" s="120"/>
      <c r="D41" s="19"/>
      <c r="E41" s="20"/>
      <c r="F41" s="20"/>
      <c r="G41" s="126"/>
      <c r="H41" s="127"/>
      <c r="I41" s="128"/>
      <c r="J41" s="20"/>
      <c r="K41" s="20"/>
      <c r="L41" s="126"/>
      <c r="M41" s="127"/>
      <c r="N41" s="128"/>
      <c r="O41" s="21"/>
      <c r="P41" s="14">
        <f>IF(COUNTBLANK(P7:P37)=31,TRIM(AM41),MAX(P7:P37))</f>
      </c>
      <c r="Q41" s="109"/>
      <c r="R41" s="110"/>
      <c r="S41" s="110"/>
      <c r="T41" s="111"/>
      <c r="U41" s="141"/>
      <c r="V41" s="142"/>
      <c r="W41" s="142"/>
      <c r="X41" s="142"/>
      <c r="Y41" s="143"/>
    </row>
    <row r="42" spans="1:25" ht="19.5" customHeight="1" thickBot="1">
      <c r="A42" s="122"/>
      <c r="B42" s="132" t="s">
        <v>31</v>
      </c>
      <c r="C42" s="133"/>
      <c r="D42" s="22">
        <f>IF(COUNTBLANK(D7:D37)=31,TRIM(AA42),MAX(D7:D37))</f>
      </c>
      <c r="E42" s="23"/>
      <c r="F42" s="23"/>
      <c r="G42" s="129"/>
      <c r="H42" s="130"/>
      <c r="I42" s="131"/>
      <c r="J42" s="23"/>
      <c r="K42" s="23"/>
      <c r="L42" s="129"/>
      <c r="M42" s="130"/>
      <c r="N42" s="131"/>
      <c r="O42" s="24"/>
      <c r="P42" s="24"/>
      <c r="Q42" s="112"/>
      <c r="R42" s="113"/>
      <c r="S42" s="113"/>
      <c r="T42" s="114"/>
      <c r="U42" s="144"/>
      <c r="V42" s="145"/>
      <c r="W42" s="145"/>
      <c r="X42" s="145"/>
      <c r="Y42" s="146"/>
    </row>
    <row r="43" ht="12.75" thickTop="1"/>
  </sheetData>
  <sheetProtection password="EF11" sheet="1" objects="1" scenarios="1"/>
  <mergeCells count="71">
    <mergeCell ref="P5:S5"/>
    <mergeCell ref="S2:S3"/>
    <mergeCell ref="K2:O3"/>
    <mergeCell ref="P2:P3"/>
    <mergeCell ref="Q2:Q3"/>
    <mergeCell ref="R2:R3"/>
    <mergeCell ref="B5:C6"/>
    <mergeCell ref="A5:A37"/>
    <mergeCell ref="F5:I5"/>
    <mergeCell ref="K5:N5"/>
    <mergeCell ref="Q39:T42"/>
    <mergeCell ref="T5:T6"/>
    <mergeCell ref="B38:C38"/>
    <mergeCell ref="B39:C39"/>
    <mergeCell ref="B40:C40"/>
    <mergeCell ref="B41:C41"/>
    <mergeCell ref="A38:A42"/>
    <mergeCell ref="G38:I42"/>
    <mergeCell ref="L38:N42"/>
    <mergeCell ref="B42:C42"/>
    <mergeCell ref="Q38:S38"/>
    <mergeCell ref="W11:W12"/>
    <mergeCell ref="V17:V18"/>
    <mergeCell ref="W27:W28"/>
    <mergeCell ref="U30:Y42"/>
    <mergeCell ref="Y25:Y26"/>
    <mergeCell ref="U7:U8"/>
    <mergeCell ref="X13:X14"/>
    <mergeCell ref="U29:Y29"/>
    <mergeCell ref="X21:X22"/>
    <mergeCell ref="W17:W18"/>
    <mergeCell ref="V21:V22"/>
    <mergeCell ref="Y17:Y18"/>
    <mergeCell ref="Y9:Y10"/>
    <mergeCell ref="Y11:Y12"/>
    <mergeCell ref="Y13:Y14"/>
    <mergeCell ref="Y21:Y22"/>
    <mergeCell ref="W21:W22"/>
    <mergeCell ref="V23:V24"/>
    <mergeCell ref="X23:X24"/>
    <mergeCell ref="U27:U28"/>
    <mergeCell ref="Y27:Y28"/>
    <mergeCell ref="X27:X28"/>
    <mergeCell ref="Y23:Y24"/>
    <mergeCell ref="V25:V26"/>
    <mergeCell ref="E2:F3"/>
    <mergeCell ref="V15:V16"/>
    <mergeCell ref="W13:W14"/>
    <mergeCell ref="Y15:Y16"/>
    <mergeCell ref="X15:X16"/>
    <mergeCell ref="Y19:Y20"/>
    <mergeCell ref="U13:U14"/>
    <mergeCell ref="W3:Y3"/>
    <mergeCell ref="W4:Y4"/>
    <mergeCell ref="X19:X20"/>
    <mergeCell ref="X11:X12"/>
    <mergeCell ref="X9:X10"/>
    <mergeCell ref="V11:V12"/>
    <mergeCell ref="W9:W10"/>
    <mergeCell ref="W15:W16"/>
    <mergeCell ref="X17:X18"/>
    <mergeCell ref="U5:Y6"/>
    <mergeCell ref="V13:V14"/>
    <mergeCell ref="U9:U10"/>
    <mergeCell ref="V27:V28"/>
    <mergeCell ref="V19:V20"/>
    <mergeCell ref="W19:W20"/>
    <mergeCell ref="W25:W26"/>
    <mergeCell ref="W23:W24"/>
    <mergeCell ref="X25:X26"/>
    <mergeCell ref="V9:V10"/>
  </mergeCells>
  <conditionalFormatting sqref="B7:C37">
    <cfRule type="expression" priority="1" dxfId="12" stopIfTrue="1">
      <formula>MONTH($AZ7)&lt;&gt;$R$2</formula>
    </cfRule>
  </conditionalFormatting>
  <dataValidations count="13">
    <dataValidation type="whole" allowBlank="1" showInputMessage="1" showErrorMessage="1" errorTitle="月の入力エラー" error="月を1～12の半角数字で入力してください。" imeMode="off" sqref="R2:R3">
      <formula1>1</formula1>
      <formula2>12</formula2>
    </dataValidation>
    <dataValidation type="whole" allowBlank="1" showInputMessage="1" showErrorMessage="1" errorTitle="水量の入力エラー" error="水量の入力は0～9,999,999の範囲に制限されています。" imeMode="off" sqref="D39:D41">
      <formula1>0</formula1>
      <formula2>9999999</formula2>
    </dataValidation>
    <dataValidation allowBlank="1" showInputMessage="1" showErrorMessage="1" imeMode="hiragana" sqref="U30:Y42 V9:Y10"/>
    <dataValidation type="decimal" allowBlank="1" showInputMessage="1" showErrorMessage="1" errorTitle="T-P値の入力エラー" error="T-P値の入力は0～99.99の範囲に制限されています。" imeMode="off" sqref="O39:O42">
      <formula1>0</formula1>
      <formula2>99.99</formula2>
    </dataValidation>
    <dataValidation type="decimal" allowBlank="1" showInputMessage="1" showErrorMessage="1" errorTitle="T-P負荷量の入力エラー" error="T-P負荷量の入力は0.00～9,999.99に制限されています。" imeMode="off" sqref="P39:P40 P42">
      <formula1>0</formula1>
      <formula2>9999.99</formula2>
    </dataValidation>
    <dataValidation type="decimal" allowBlank="1" showInputMessage="1" showErrorMessage="1" errorTitle="COD負荷量,T-N負荷量の入力エラー" error="COD負荷量,T-N負荷量の入力は0.0～99,999.9の範囲に制限されています。" imeMode="off" sqref="F40:F42 K39 K41:K42">
      <formula1>0</formula1>
      <formula2>99999.9</formula2>
    </dataValidation>
    <dataValidation type="decimal" allowBlank="1" showInputMessage="1" showErrorMessage="1" errorTitle="COD値,T-N値の入力エラー" error="COD値,T-N値の入力は0.0～999.9の範囲に制限されています。" imeMode="off" sqref="E39:E42 J39:J42">
      <formula1>0</formula1>
      <formula2>999.9</formula2>
    </dataValidation>
    <dataValidation type="whole" allowBlank="1" showInputMessage="1" showErrorMessage="1" errorTitle="特定施設の稼動の入力エラー" error="操業のとき｢1｣を記入してください。&#10;それ以外の値は無効です。" sqref="T7:T37">
      <formula1>1</formula1>
      <formula2>1</formula2>
    </dataValidation>
    <dataValidation type="decimal" allowBlank="1" showInputMessage="1" showErrorMessage="1" errorTitle="水量の入力エラー" error="水量の入力は0～9,999,999.9の範囲に制限されています。" sqref="D7:D37">
      <formula1>0</formula1>
      <formula2>9999999.9</formula2>
    </dataValidation>
    <dataValidation type="decimal" allowBlank="1" showInputMessage="1" showErrorMessage="1" errorTitle="pHの入力エラー" error="pHの入力は0.0～14.0の範囲に制限されています。" imeMode="off" sqref="V13:Y14">
      <formula1>0</formula1>
      <formula2>14</formula2>
    </dataValidation>
    <dataValidation type="decimal" allowBlank="1" showInputMessage="1" showErrorMessage="1" errorTitle="水量の入力エラー" error="水量の入力は0～9,999,999の範囲に制限されています。" imeMode="off" sqref="V11:Y12">
      <formula1>0</formula1>
      <formula2>9999999</formula2>
    </dataValidation>
    <dataValidation allowBlank="1" showInputMessage="1" showErrorMessage="1" imeMode="off" sqref="V15:Y18"/>
    <dataValidation allowBlank="1" showInputMessage="1" showErrorMessage="1" sqref="V19:Y26"/>
  </dataValidations>
  <printOptions/>
  <pageMargins left="0.5905511811023623" right="0.5905511811023623" top="0.5905511811023623" bottom="0.5905511811023623" header="0.31496062992125984" footer="0.1968503937007874"/>
  <pageSetup horizontalDpi="600" verticalDpi="600" orientation="landscape" paperSize="9" scale="63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Z42"/>
  <sheetViews>
    <sheetView zoomScale="75" zoomScaleNormal="75" zoomScaleSheetLayoutView="70" zoomScalePageLayoutView="0" workbookViewId="0" topLeftCell="A1">
      <selection activeCell="D7" sqref="D7"/>
    </sheetView>
  </sheetViews>
  <sheetFormatPr defaultColWidth="12" defaultRowHeight="11.25"/>
  <cols>
    <col min="1" max="1" width="5.16015625" style="2" customWidth="1"/>
    <col min="2" max="2" width="5.33203125" style="2" customWidth="1"/>
    <col min="3" max="3" width="7.5" style="2" customWidth="1"/>
    <col min="4" max="6" width="12.66015625" style="2" customWidth="1"/>
    <col min="7" max="9" width="7.83203125" style="2" customWidth="1"/>
    <col min="10" max="11" width="12.66015625" style="2" customWidth="1"/>
    <col min="12" max="14" width="7.83203125" style="2" customWidth="1"/>
    <col min="15" max="16" width="12.66015625" style="2" customWidth="1"/>
    <col min="17" max="19" width="7.83203125" style="2" customWidth="1"/>
    <col min="20" max="20" width="12.66015625" style="2" customWidth="1"/>
    <col min="21" max="21" width="14.83203125" style="2" customWidth="1"/>
    <col min="22" max="25" width="14" style="2" customWidth="1"/>
    <col min="26" max="26" width="12" style="2" customWidth="1"/>
    <col min="27" max="27" width="12" style="3" customWidth="1"/>
    <col min="28" max="51" width="12" style="2" customWidth="1"/>
    <col min="52" max="52" width="16.66015625" style="2" customWidth="1"/>
    <col min="53" max="16384" width="12" style="2" customWidth="1"/>
  </cols>
  <sheetData>
    <row r="1" ht="19.5" customHeight="1">
      <c r="A1" s="1" t="s">
        <v>34</v>
      </c>
    </row>
    <row r="2" spans="5:25" ht="19.5" customHeight="1">
      <c r="E2" s="162" t="s">
        <v>0</v>
      </c>
      <c r="F2" s="163"/>
      <c r="H2" s="4"/>
      <c r="I2" s="4"/>
      <c r="J2" s="4"/>
      <c r="K2" s="96" t="s">
        <v>3</v>
      </c>
      <c r="L2" s="96"/>
      <c r="M2" s="96"/>
      <c r="N2" s="96"/>
      <c r="O2" s="96"/>
      <c r="P2" s="97">
        <f>'4月'!$P$2</f>
        <v>2022</v>
      </c>
      <c r="Q2" s="178" t="s">
        <v>4</v>
      </c>
      <c r="R2" s="97">
        <v>12</v>
      </c>
      <c r="S2" s="95" t="s">
        <v>5</v>
      </c>
      <c r="V2" s="5" t="s">
        <v>6</v>
      </c>
      <c r="W2" s="57">
        <f>IF('4月'!$W$2="","",'4月'!$W$2)</f>
      </c>
      <c r="X2" s="29">
        <f>IF('4月'!$X$2="","",'4月'!$X$2)</f>
      </c>
      <c r="Y2" s="29">
        <f>IF('4月'!$Y$2="","",'4月'!$Y$2)</f>
      </c>
    </row>
    <row r="3" spans="5:25" ht="19.5" customHeight="1">
      <c r="E3" s="163"/>
      <c r="F3" s="163"/>
      <c r="H3" s="4"/>
      <c r="I3" s="4"/>
      <c r="J3" s="4"/>
      <c r="K3" s="96"/>
      <c r="L3" s="96"/>
      <c r="M3" s="96"/>
      <c r="N3" s="96"/>
      <c r="O3" s="96"/>
      <c r="P3" s="97"/>
      <c r="Q3" s="178"/>
      <c r="R3" s="97"/>
      <c r="S3" s="95"/>
      <c r="V3" s="6" t="s">
        <v>7</v>
      </c>
      <c r="W3" s="167">
        <f>IF('4月'!$W$3="","",'4月'!$W$3)</f>
      </c>
      <c r="X3" s="167">
        <f>IF('4月'!$W$2="","",'4月'!$W$2)</f>
      </c>
      <c r="Y3" s="167">
        <f>IF('4月'!$W$2="","",'4月'!$W$2)</f>
      </c>
    </row>
    <row r="4" spans="22:25" ht="19.5" customHeight="1" thickBot="1">
      <c r="V4" s="5" t="s">
        <v>8</v>
      </c>
      <c r="W4" s="168">
        <f>IF('4月'!$W$4="","",'4月'!$W$4)</f>
      </c>
      <c r="X4" s="168">
        <f>IF('4月'!$W$2="","",'4月'!$W$2)</f>
      </c>
      <c r="Y4" s="168">
        <f>IF('4月'!$W$2="","",'4月'!$W$2)</f>
      </c>
    </row>
    <row r="5" spans="1:52" ht="19.5" customHeight="1" thickTop="1">
      <c r="A5" s="100" t="s">
        <v>9</v>
      </c>
      <c r="B5" s="92" t="s">
        <v>1</v>
      </c>
      <c r="C5" s="94"/>
      <c r="D5" s="25" t="s">
        <v>10</v>
      </c>
      <c r="E5" s="25" t="s">
        <v>11</v>
      </c>
      <c r="F5" s="92" t="s">
        <v>12</v>
      </c>
      <c r="G5" s="93"/>
      <c r="H5" s="93"/>
      <c r="I5" s="94"/>
      <c r="J5" s="25" t="s">
        <v>13</v>
      </c>
      <c r="K5" s="92" t="s">
        <v>14</v>
      </c>
      <c r="L5" s="93"/>
      <c r="M5" s="93"/>
      <c r="N5" s="94"/>
      <c r="O5" s="25" t="s">
        <v>15</v>
      </c>
      <c r="P5" s="92" t="s">
        <v>16</v>
      </c>
      <c r="Q5" s="93"/>
      <c r="R5" s="93"/>
      <c r="S5" s="94"/>
      <c r="T5" s="115" t="s">
        <v>2</v>
      </c>
      <c r="U5" s="171" t="s">
        <v>17</v>
      </c>
      <c r="V5" s="172"/>
      <c r="W5" s="172"/>
      <c r="X5" s="172"/>
      <c r="Y5" s="173"/>
      <c r="AZ5" s="10"/>
    </row>
    <row r="6" spans="1:52" ht="19.5" customHeight="1">
      <c r="A6" s="101"/>
      <c r="B6" s="98"/>
      <c r="C6" s="99"/>
      <c r="D6" s="26" t="s">
        <v>18</v>
      </c>
      <c r="E6" s="26" t="s">
        <v>35</v>
      </c>
      <c r="F6" s="27" t="s">
        <v>19</v>
      </c>
      <c r="G6" s="58" t="s">
        <v>36</v>
      </c>
      <c r="H6" s="58" t="s">
        <v>37</v>
      </c>
      <c r="I6" s="58" t="s">
        <v>38</v>
      </c>
      <c r="J6" s="26" t="s">
        <v>35</v>
      </c>
      <c r="K6" s="27" t="s">
        <v>19</v>
      </c>
      <c r="L6" s="58" t="s">
        <v>36</v>
      </c>
      <c r="M6" s="58" t="s">
        <v>37</v>
      </c>
      <c r="N6" s="58" t="s">
        <v>38</v>
      </c>
      <c r="O6" s="26" t="s">
        <v>35</v>
      </c>
      <c r="P6" s="27" t="s">
        <v>19</v>
      </c>
      <c r="Q6" s="59" t="s">
        <v>36</v>
      </c>
      <c r="R6" s="59" t="s">
        <v>37</v>
      </c>
      <c r="S6" s="59" t="s">
        <v>38</v>
      </c>
      <c r="T6" s="116"/>
      <c r="U6" s="148"/>
      <c r="V6" s="174"/>
      <c r="W6" s="174"/>
      <c r="X6" s="174"/>
      <c r="Y6" s="175"/>
      <c r="AZ6" s="10"/>
    </row>
    <row r="7" spans="1:52" ht="19.5" customHeight="1">
      <c r="A7" s="101"/>
      <c r="B7" s="36">
        <v>1</v>
      </c>
      <c r="C7" s="12">
        <f aca="true" t="shared" si="0" ref="C7:C37">$AZ7</f>
        <v>44896</v>
      </c>
      <c r="D7" s="7"/>
      <c r="E7" s="13">
        <f aca="true" t="shared" si="1" ref="E7:E37">IF(ISNUMBER(F7),F7/D7*1000,TRIM(AA7))</f>
      </c>
      <c r="F7" s="13">
        <f aca="true" t="shared" si="2" ref="F7:F37">IF(COUNTBLANK(G7:I7)=3,TRIM(AA7),G7+H7+I7)</f>
      </c>
      <c r="G7" s="8"/>
      <c r="H7" s="8"/>
      <c r="I7" s="8"/>
      <c r="J7" s="13">
        <f aca="true" t="shared" si="3" ref="J7:J37">IF(ISNUMBER(K7),K7/D7*1000,TRIM(AF7))</f>
      </c>
      <c r="K7" s="13">
        <f aca="true" t="shared" si="4" ref="K7:K37">IF(COUNTBLANK(L7:N7)=3,TRIM(AF7),L7+M7+N7)</f>
      </c>
      <c r="L7" s="8"/>
      <c r="M7" s="8"/>
      <c r="N7" s="8"/>
      <c r="O7" s="14">
        <f aca="true" t="shared" si="5" ref="O7:O37">IF(ISNUMBER(P7),P7/D7*1000,TRIM(AK7))</f>
      </c>
      <c r="P7" s="14">
        <f aca="true" t="shared" si="6" ref="P7:P37">IF(COUNTBLANK(Q7:S7)=3,TRIM(AK7),Q7+R7+S7)</f>
      </c>
      <c r="Q7" s="60"/>
      <c r="R7" s="60"/>
      <c r="S7" s="60"/>
      <c r="T7" s="9"/>
      <c r="U7" s="148" t="s">
        <v>20</v>
      </c>
      <c r="V7" s="31"/>
      <c r="W7" s="31"/>
      <c r="X7" s="31"/>
      <c r="Y7" s="32"/>
      <c r="AZ7" s="11">
        <f aca="true" t="shared" si="7" ref="AZ7:AZ37">DATE($P$2,$R$2,$B7)</f>
        <v>44896</v>
      </c>
    </row>
    <row r="8" spans="1:52" ht="19.5" customHeight="1">
      <c r="A8" s="101"/>
      <c r="B8" s="36">
        <v>2</v>
      </c>
      <c r="C8" s="12">
        <f t="shared" si="0"/>
        <v>44897</v>
      </c>
      <c r="D8" s="7"/>
      <c r="E8" s="13">
        <f t="shared" si="1"/>
      </c>
      <c r="F8" s="13">
        <f t="shared" si="2"/>
      </c>
      <c r="G8" s="8"/>
      <c r="H8" s="8"/>
      <c r="I8" s="8"/>
      <c r="J8" s="13">
        <f t="shared" si="3"/>
      </c>
      <c r="K8" s="13">
        <f t="shared" si="4"/>
      </c>
      <c r="L8" s="8"/>
      <c r="M8" s="8"/>
      <c r="N8" s="8"/>
      <c r="O8" s="14">
        <f t="shared" si="5"/>
      </c>
      <c r="P8" s="14">
        <f t="shared" si="6"/>
      </c>
      <c r="Q8" s="60"/>
      <c r="R8" s="60"/>
      <c r="S8" s="60"/>
      <c r="T8" s="9"/>
      <c r="U8" s="148"/>
      <c r="V8" s="33"/>
      <c r="W8" s="33"/>
      <c r="X8" s="33"/>
      <c r="Y8" s="34"/>
      <c r="AZ8" s="11">
        <f t="shared" si="7"/>
        <v>44897</v>
      </c>
    </row>
    <row r="9" spans="1:52" ht="19.5" customHeight="1">
      <c r="A9" s="101"/>
      <c r="B9" s="36">
        <v>3</v>
      </c>
      <c r="C9" s="12">
        <f t="shared" si="0"/>
        <v>44898</v>
      </c>
      <c r="D9" s="7"/>
      <c r="E9" s="13">
        <f t="shared" si="1"/>
      </c>
      <c r="F9" s="13">
        <f t="shared" si="2"/>
      </c>
      <c r="G9" s="8"/>
      <c r="H9" s="8"/>
      <c r="I9" s="8"/>
      <c r="J9" s="13">
        <f t="shared" si="3"/>
      </c>
      <c r="K9" s="13">
        <f t="shared" si="4"/>
      </c>
      <c r="L9" s="8"/>
      <c r="M9" s="8"/>
      <c r="N9" s="8"/>
      <c r="O9" s="14">
        <f t="shared" si="5"/>
      </c>
      <c r="P9" s="14">
        <f t="shared" si="6"/>
      </c>
      <c r="Q9" s="60"/>
      <c r="R9" s="60"/>
      <c r="S9" s="60"/>
      <c r="T9" s="9"/>
      <c r="U9" s="148" t="s">
        <v>21</v>
      </c>
      <c r="V9" s="180">
        <f>IF('4月'!$V$9="","",'4月'!$V$9)</f>
      </c>
      <c r="W9" s="180">
        <f>IF('4月'!$W$9="","",'4月'!$W$9)</f>
      </c>
      <c r="X9" s="180">
        <f>IF('4月'!$X$9="","",'4月'!$X$9)</f>
      </c>
      <c r="Y9" s="179">
        <f>IF('4月'!$Y$9="","",'4月'!$Y$9)</f>
      </c>
      <c r="AZ9" s="11">
        <f t="shared" si="7"/>
        <v>44898</v>
      </c>
    </row>
    <row r="10" spans="1:52" ht="19.5" customHeight="1">
      <c r="A10" s="101"/>
      <c r="B10" s="36">
        <v>4</v>
      </c>
      <c r="C10" s="12">
        <f t="shared" si="0"/>
        <v>44899</v>
      </c>
      <c r="D10" s="7"/>
      <c r="E10" s="13">
        <f t="shared" si="1"/>
      </c>
      <c r="F10" s="13">
        <f t="shared" si="2"/>
      </c>
      <c r="G10" s="8"/>
      <c r="H10" s="8"/>
      <c r="I10" s="8"/>
      <c r="J10" s="13">
        <f t="shared" si="3"/>
      </c>
      <c r="K10" s="13">
        <f t="shared" si="4"/>
      </c>
      <c r="L10" s="8"/>
      <c r="M10" s="8"/>
      <c r="N10" s="8"/>
      <c r="O10" s="14">
        <f t="shared" si="5"/>
      </c>
      <c r="P10" s="14">
        <f t="shared" si="6"/>
      </c>
      <c r="Q10" s="60"/>
      <c r="R10" s="60"/>
      <c r="S10" s="60"/>
      <c r="T10" s="9"/>
      <c r="U10" s="165"/>
      <c r="V10" s="180"/>
      <c r="W10" s="180"/>
      <c r="X10" s="180"/>
      <c r="Y10" s="179"/>
      <c r="AZ10" s="11">
        <f t="shared" si="7"/>
        <v>44899</v>
      </c>
    </row>
    <row r="11" spans="1:52" ht="19.5" customHeight="1">
      <c r="A11" s="101"/>
      <c r="B11" s="36">
        <v>5</v>
      </c>
      <c r="C11" s="12">
        <f t="shared" si="0"/>
        <v>44900</v>
      </c>
      <c r="D11" s="7"/>
      <c r="E11" s="13">
        <f t="shared" si="1"/>
      </c>
      <c r="F11" s="13">
        <f t="shared" si="2"/>
      </c>
      <c r="G11" s="8"/>
      <c r="H11" s="8"/>
      <c r="I11" s="8"/>
      <c r="J11" s="13">
        <f t="shared" si="3"/>
      </c>
      <c r="K11" s="13">
        <f t="shared" si="4"/>
      </c>
      <c r="L11" s="8"/>
      <c r="M11" s="8"/>
      <c r="N11" s="8"/>
      <c r="O11" s="14">
        <f t="shared" si="5"/>
      </c>
      <c r="P11" s="14">
        <f t="shared" si="6"/>
      </c>
      <c r="Q11" s="60"/>
      <c r="R11" s="60"/>
      <c r="S11" s="60"/>
      <c r="T11" s="9"/>
      <c r="U11" s="15" t="s">
        <v>22</v>
      </c>
      <c r="V11" s="153"/>
      <c r="W11" s="134"/>
      <c r="X11" s="134"/>
      <c r="Y11" s="156"/>
      <c r="AZ11" s="11">
        <f t="shared" si="7"/>
        <v>44900</v>
      </c>
    </row>
    <row r="12" spans="1:52" ht="19.5" customHeight="1">
      <c r="A12" s="101"/>
      <c r="B12" s="36">
        <v>6</v>
      </c>
      <c r="C12" s="12">
        <f t="shared" si="0"/>
        <v>44901</v>
      </c>
      <c r="D12" s="7"/>
      <c r="E12" s="13">
        <f t="shared" si="1"/>
      </c>
      <c r="F12" s="13">
        <f t="shared" si="2"/>
      </c>
      <c r="G12" s="8"/>
      <c r="H12" s="8"/>
      <c r="I12" s="8"/>
      <c r="J12" s="13">
        <f t="shared" si="3"/>
      </c>
      <c r="K12" s="13">
        <f t="shared" si="4"/>
      </c>
      <c r="L12" s="8"/>
      <c r="M12" s="8"/>
      <c r="N12" s="8"/>
      <c r="O12" s="14">
        <f t="shared" si="5"/>
      </c>
      <c r="P12" s="14">
        <f t="shared" si="6"/>
      </c>
      <c r="Q12" s="60"/>
      <c r="R12" s="60"/>
      <c r="S12" s="60"/>
      <c r="T12" s="9"/>
      <c r="U12" s="16" t="s">
        <v>32</v>
      </c>
      <c r="V12" s="153"/>
      <c r="W12" s="134"/>
      <c r="X12" s="134"/>
      <c r="Y12" s="156"/>
      <c r="AZ12" s="11">
        <f t="shared" si="7"/>
        <v>44901</v>
      </c>
    </row>
    <row r="13" spans="1:52" ht="19.5" customHeight="1">
      <c r="A13" s="101"/>
      <c r="B13" s="36">
        <v>7</v>
      </c>
      <c r="C13" s="12">
        <f t="shared" si="0"/>
        <v>44902</v>
      </c>
      <c r="D13" s="7"/>
      <c r="E13" s="13">
        <f t="shared" si="1"/>
      </c>
      <c r="F13" s="13">
        <f t="shared" si="2"/>
      </c>
      <c r="G13" s="8"/>
      <c r="H13" s="8"/>
      <c r="I13" s="8"/>
      <c r="J13" s="13">
        <f t="shared" si="3"/>
      </c>
      <c r="K13" s="13">
        <f t="shared" si="4"/>
      </c>
      <c r="L13" s="8"/>
      <c r="M13" s="8"/>
      <c r="N13" s="8"/>
      <c r="O13" s="14">
        <f t="shared" si="5"/>
      </c>
      <c r="P13" s="14">
        <f t="shared" si="6"/>
      </c>
      <c r="Q13" s="60"/>
      <c r="R13" s="60"/>
      <c r="S13" s="60"/>
      <c r="T13" s="9"/>
      <c r="U13" s="165" t="s">
        <v>39</v>
      </c>
      <c r="V13" s="135"/>
      <c r="W13" s="149"/>
      <c r="X13" s="149"/>
      <c r="Y13" s="154"/>
      <c r="AZ13" s="11">
        <f t="shared" si="7"/>
        <v>44902</v>
      </c>
    </row>
    <row r="14" spans="1:52" ht="19.5" customHeight="1">
      <c r="A14" s="101"/>
      <c r="B14" s="36">
        <v>8</v>
      </c>
      <c r="C14" s="12">
        <f t="shared" si="0"/>
        <v>44903</v>
      </c>
      <c r="D14" s="7"/>
      <c r="E14" s="13">
        <f t="shared" si="1"/>
      </c>
      <c r="F14" s="13">
        <f t="shared" si="2"/>
      </c>
      <c r="G14" s="8"/>
      <c r="H14" s="8"/>
      <c r="I14" s="8"/>
      <c r="J14" s="13">
        <f t="shared" si="3"/>
      </c>
      <c r="K14" s="13">
        <f t="shared" si="4"/>
      </c>
      <c r="L14" s="8"/>
      <c r="M14" s="8"/>
      <c r="N14" s="8"/>
      <c r="O14" s="14">
        <f t="shared" si="5"/>
      </c>
      <c r="P14" s="14">
        <f t="shared" si="6"/>
      </c>
      <c r="Q14" s="60"/>
      <c r="R14" s="60"/>
      <c r="S14" s="60"/>
      <c r="T14" s="9"/>
      <c r="U14" s="166"/>
      <c r="V14" s="135"/>
      <c r="W14" s="149"/>
      <c r="X14" s="149"/>
      <c r="Y14" s="154"/>
      <c r="AZ14" s="11">
        <f t="shared" si="7"/>
        <v>44903</v>
      </c>
    </row>
    <row r="15" spans="1:52" ht="19.5" customHeight="1">
      <c r="A15" s="101"/>
      <c r="B15" s="36">
        <v>9</v>
      </c>
      <c r="C15" s="12">
        <f t="shared" si="0"/>
        <v>44904</v>
      </c>
      <c r="D15" s="7"/>
      <c r="E15" s="13">
        <f t="shared" si="1"/>
      </c>
      <c r="F15" s="13">
        <f t="shared" si="2"/>
      </c>
      <c r="G15" s="8"/>
      <c r="H15" s="8"/>
      <c r="I15" s="8"/>
      <c r="J15" s="13">
        <f t="shared" si="3"/>
      </c>
      <c r="K15" s="13">
        <f t="shared" si="4"/>
      </c>
      <c r="L15" s="8"/>
      <c r="M15" s="8"/>
      <c r="N15" s="8"/>
      <c r="O15" s="14">
        <f t="shared" si="5"/>
      </c>
      <c r="P15" s="14">
        <f t="shared" si="6"/>
      </c>
      <c r="Q15" s="60"/>
      <c r="R15" s="60"/>
      <c r="S15" s="60"/>
      <c r="T15" s="9"/>
      <c r="U15" s="15" t="s">
        <v>40</v>
      </c>
      <c r="V15" s="135"/>
      <c r="W15" s="149"/>
      <c r="X15" s="149"/>
      <c r="Y15" s="154"/>
      <c r="AZ15" s="11">
        <f t="shared" si="7"/>
        <v>44904</v>
      </c>
    </row>
    <row r="16" spans="1:52" ht="19.5" customHeight="1">
      <c r="A16" s="101"/>
      <c r="B16" s="36">
        <v>10</v>
      </c>
      <c r="C16" s="12">
        <f t="shared" si="0"/>
        <v>44905</v>
      </c>
      <c r="D16" s="7"/>
      <c r="E16" s="13">
        <f t="shared" si="1"/>
      </c>
      <c r="F16" s="13">
        <f t="shared" si="2"/>
      </c>
      <c r="G16" s="8"/>
      <c r="H16" s="8"/>
      <c r="I16" s="8"/>
      <c r="J16" s="13">
        <f t="shared" si="3"/>
      </c>
      <c r="K16" s="13">
        <f t="shared" si="4"/>
      </c>
      <c r="L16" s="8"/>
      <c r="M16" s="8"/>
      <c r="N16" s="8"/>
      <c r="O16" s="14">
        <f t="shared" si="5"/>
      </c>
      <c r="P16" s="14">
        <f t="shared" si="6"/>
      </c>
      <c r="Q16" s="60"/>
      <c r="R16" s="60"/>
      <c r="S16" s="60"/>
      <c r="T16" s="9"/>
      <c r="U16" s="16" t="s">
        <v>41</v>
      </c>
      <c r="V16" s="135"/>
      <c r="W16" s="149"/>
      <c r="X16" s="149"/>
      <c r="Y16" s="154"/>
      <c r="AZ16" s="11">
        <f t="shared" si="7"/>
        <v>44905</v>
      </c>
    </row>
    <row r="17" spans="1:52" ht="19.5" customHeight="1">
      <c r="A17" s="101"/>
      <c r="B17" s="36">
        <v>11</v>
      </c>
      <c r="C17" s="12">
        <f t="shared" si="0"/>
        <v>44906</v>
      </c>
      <c r="D17" s="7"/>
      <c r="E17" s="13">
        <f t="shared" si="1"/>
      </c>
      <c r="F17" s="13">
        <f t="shared" si="2"/>
      </c>
      <c r="G17" s="8"/>
      <c r="H17" s="8"/>
      <c r="I17" s="8"/>
      <c r="J17" s="13">
        <f t="shared" si="3"/>
      </c>
      <c r="K17" s="13">
        <f t="shared" si="4"/>
      </c>
      <c r="L17" s="8"/>
      <c r="M17" s="8"/>
      <c r="N17" s="8"/>
      <c r="O17" s="14">
        <f t="shared" si="5"/>
      </c>
      <c r="P17" s="14">
        <f t="shared" si="6"/>
      </c>
      <c r="Q17" s="60"/>
      <c r="R17" s="60"/>
      <c r="S17" s="60"/>
      <c r="T17" s="9"/>
      <c r="U17" s="15" t="s">
        <v>42</v>
      </c>
      <c r="V17" s="135"/>
      <c r="W17" s="149"/>
      <c r="X17" s="149"/>
      <c r="Y17" s="154"/>
      <c r="AZ17" s="11">
        <f t="shared" si="7"/>
        <v>44906</v>
      </c>
    </row>
    <row r="18" spans="1:52" ht="19.5" customHeight="1">
      <c r="A18" s="101"/>
      <c r="B18" s="36">
        <v>12</v>
      </c>
      <c r="C18" s="12">
        <f t="shared" si="0"/>
        <v>44907</v>
      </c>
      <c r="D18" s="7"/>
      <c r="E18" s="13">
        <f t="shared" si="1"/>
      </c>
      <c r="F18" s="13">
        <f t="shared" si="2"/>
      </c>
      <c r="G18" s="8"/>
      <c r="H18" s="8"/>
      <c r="I18" s="8"/>
      <c r="J18" s="13">
        <f t="shared" si="3"/>
      </c>
      <c r="K18" s="13">
        <f t="shared" si="4"/>
      </c>
      <c r="L18" s="8"/>
      <c r="M18" s="8"/>
      <c r="N18" s="8"/>
      <c r="O18" s="14">
        <f t="shared" si="5"/>
      </c>
      <c r="P18" s="14">
        <f t="shared" si="6"/>
      </c>
      <c r="Q18" s="60"/>
      <c r="R18" s="60"/>
      <c r="S18" s="60"/>
      <c r="T18" s="9"/>
      <c r="U18" s="16" t="s">
        <v>41</v>
      </c>
      <c r="V18" s="135"/>
      <c r="W18" s="149"/>
      <c r="X18" s="149"/>
      <c r="Y18" s="154"/>
      <c r="AZ18" s="11">
        <f t="shared" si="7"/>
        <v>44907</v>
      </c>
    </row>
    <row r="19" spans="1:52" ht="19.5" customHeight="1">
      <c r="A19" s="101"/>
      <c r="B19" s="36">
        <v>13</v>
      </c>
      <c r="C19" s="12">
        <f t="shared" si="0"/>
        <v>44908</v>
      </c>
      <c r="D19" s="7"/>
      <c r="E19" s="13">
        <f t="shared" si="1"/>
      </c>
      <c r="F19" s="13">
        <f t="shared" si="2"/>
      </c>
      <c r="G19" s="8"/>
      <c r="H19" s="8"/>
      <c r="I19" s="8"/>
      <c r="J19" s="13">
        <f t="shared" si="3"/>
      </c>
      <c r="K19" s="13">
        <f t="shared" si="4"/>
      </c>
      <c r="L19" s="8"/>
      <c r="M19" s="8"/>
      <c r="N19" s="8"/>
      <c r="O19" s="14">
        <f t="shared" si="5"/>
      </c>
      <c r="P19" s="14">
        <f t="shared" si="6"/>
      </c>
      <c r="Q19" s="60"/>
      <c r="R19" s="60"/>
      <c r="S19" s="60"/>
      <c r="T19" s="9"/>
      <c r="U19" s="15" t="s">
        <v>43</v>
      </c>
      <c r="V19" s="176"/>
      <c r="W19" s="169"/>
      <c r="X19" s="169"/>
      <c r="Y19" s="164"/>
      <c r="AZ19" s="11">
        <f t="shared" si="7"/>
        <v>44908</v>
      </c>
    </row>
    <row r="20" spans="1:52" ht="19.5" customHeight="1">
      <c r="A20" s="101"/>
      <c r="B20" s="36">
        <v>14</v>
      </c>
      <c r="C20" s="12">
        <f t="shared" si="0"/>
        <v>44909</v>
      </c>
      <c r="D20" s="7"/>
      <c r="E20" s="13">
        <f t="shared" si="1"/>
      </c>
      <c r="F20" s="13">
        <f t="shared" si="2"/>
      </c>
      <c r="G20" s="8"/>
      <c r="H20" s="8"/>
      <c r="I20" s="8"/>
      <c r="J20" s="13">
        <f t="shared" si="3"/>
      </c>
      <c r="K20" s="13">
        <f t="shared" si="4"/>
      </c>
      <c r="L20" s="8"/>
      <c r="M20" s="8"/>
      <c r="N20" s="8"/>
      <c r="O20" s="14">
        <f t="shared" si="5"/>
      </c>
      <c r="P20" s="14">
        <f t="shared" si="6"/>
      </c>
      <c r="Q20" s="60"/>
      <c r="R20" s="60"/>
      <c r="S20" s="60"/>
      <c r="T20" s="9"/>
      <c r="U20" s="16" t="s">
        <v>41</v>
      </c>
      <c r="V20" s="176"/>
      <c r="W20" s="169"/>
      <c r="X20" s="169"/>
      <c r="Y20" s="164"/>
      <c r="AZ20" s="11">
        <f t="shared" si="7"/>
        <v>44909</v>
      </c>
    </row>
    <row r="21" spans="1:52" ht="19.5" customHeight="1">
      <c r="A21" s="101"/>
      <c r="B21" s="36">
        <v>15</v>
      </c>
      <c r="C21" s="12">
        <f t="shared" si="0"/>
        <v>44910</v>
      </c>
      <c r="D21" s="7"/>
      <c r="E21" s="13">
        <f t="shared" si="1"/>
      </c>
      <c r="F21" s="13">
        <f t="shared" si="2"/>
      </c>
      <c r="G21" s="8"/>
      <c r="H21" s="8"/>
      <c r="I21" s="8"/>
      <c r="J21" s="13">
        <f t="shared" si="3"/>
      </c>
      <c r="K21" s="13">
        <f t="shared" si="4"/>
      </c>
      <c r="L21" s="8"/>
      <c r="M21" s="8"/>
      <c r="N21" s="8"/>
      <c r="O21" s="14">
        <f t="shared" si="5"/>
      </c>
      <c r="P21" s="14">
        <f t="shared" si="6"/>
      </c>
      <c r="Q21" s="60"/>
      <c r="R21" s="60"/>
      <c r="S21" s="60"/>
      <c r="T21" s="9"/>
      <c r="U21" s="15" t="s">
        <v>23</v>
      </c>
      <c r="V21" s="153"/>
      <c r="W21" s="134"/>
      <c r="X21" s="134"/>
      <c r="Y21" s="156"/>
      <c r="AZ21" s="11">
        <f t="shared" si="7"/>
        <v>44910</v>
      </c>
    </row>
    <row r="22" spans="1:52" ht="19.5" customHeight="1">
      <c r="A22" s="101"/>
      <c r="B22" s="36">
        <v>16</v>
      </c>
      <c r="C22" s="12">
        <f t="shared" si="0"/>
        <v>44911</v>
      </c>
      <c r="D22" s="7"/>
      <c r="E22" s="13">
        <f t="shared" si="1"/>
      </c>
      <c r="F22" s="13">
        <f t="shared" si="2"/>
      </c>
      <c r="G22" s="8"/>
      <c r="H22" s="8"/>
      <c r="I22" s="8"/>
      <c r="J22" s="13">
        <f t="shared" si="3"/>
      </c>
      <c r="K22" s="13">
        <f t="shared" si="4"/>
      </c>
      <c r="L22" s="8"/>
      <c r="M22" s="8"/>
      <c r="N22" s="8"/>
      <c r="O22" s="14">
        <f t="shared" si="5"/>
      </c>
      <c r="P22" s="14">
        <f t="shared" si="6"/>
      </c>
      <c r="Q22" s="60"/>
      <c r="R22" s="60"/>
      <c r="S22" s="60"/>
      <c r="T22" s="9"/>
      <c r="U22" s="16" t="s">
        <v>33</v>
      </c>
      <c r="V22" s="153"/>
      <c r="W22" s="134"/>
      <c r="X22" s="134"/>
      <c r="Y22" s="156"/>
      <c r="AZ22" s="11">
        <f t="shared" si="7"/>
        <v>44911</v>
      </c>
    </row>
    <row r="23" spans="1:52" ht="19.5" customHeight="1">
      <c r="A23" s="101"/>
      <c r="B23" s="36">
        <v>17</v>
      </c>
      <c r="C23" s="12">
        <f t="shared" si="0"/>
        <v>44912</v>
      </c>
      <c r="D23" s="7"/>
      <c r="E23" s="13">
        <f t="shared" si="1"/>
      </c>
      <c r="F23" s="13">
        <f t="shared" si="2"/>
      </c>
      <c r="G23" s="8"/>
      <c r="H23" s="8"/>
      <c r="I23" s="8"/>
      <c r="J23" s="13">
        <f t="shared" si="3"/>
      </c>
      <c r="K23" s="13">
        <f t="shared" si="4"/>
      </c>
      <c r="L23" s="8"/>
      <c r="M23" s="8"/>
      <c r="N23" s="8"/>
      <c r="O23" s="14">
        <f t="shared" si="5"/>
      </c>
      <c r="P23" s="14">
        <f t="shared" si="6"/>
      </c>
      <c r="Q23" s="60"/>
      <c r="R23" s="60"/>
      <c r="S23" s="60"/>
      <c r="T23" s="9"/>
      <c r="U23" s="15" t="s">
        <v>44</v>
      </c>
      <c r="V23" s="135"/>
      <c r="W23" s="149"/>
      <c r="X23" s="149"/>
      <c r="Y23" s="154"/>
      <c r="AZ23" s="11">
        <f t="shared" si="7"/>
        <v>44912</v>
      </c>
    </row>
    <row r="24" spans="1:52" ht="19.5" customHeight="1">
      <c r="A24" s="101"/>
      <c r="B24" s="36">
        <v>18</v>
      </c>
      <c r="C24" s="12">
        <f t="shared" si="0"/>
        <v>44913</v>
      </c>
      <c r="D24" s="7"/>
      <c r="E24" s="13">
        <f t="shared" si="1"/>
      </c>
      <c r="F24" s="13">
        <f t="shared" si="2"/>
      </c>
      <c r="G24" s="8"/>
      <c r="H24" s="8"/>
      <c r="I24" s="8"/>
      <c r="J24" s="13">
        <f t="shared" si="3"/>
      </c>
      <c r="K24" s="13">
        <f t="shared" si="4"/>
      </c>
      <c r="L24" s="8"/>
      <c r="M24" s="8"/>
      <c r="N24" s="8"/>
      <c r="O24" s="14">
        <f t="shared" si="5"/>
      </c>
      <c r="P24" s="14">
        <f t="shared" si="6"/>
      </c>
      <c r="Q24" s="60"/>
      <c r="R24" s="60"/>
      <c r="S24" s="60"/>
      <c r="T24" s="9"/>
      <c r="U24" s="16" t="s">
        <v>41</v>
      </c>
      <c r="V24" s="135"/>
      <c r="W24" s="149"/>
      <c r="X24" s="149"/>
      <c r="Y24" s="154"/>
      <c r="AZ24" s="11">
        <f t="shared" si="7"/>
        <v>44913</v>
      </c>
    </row>
    <row r="25" spans="1:52" ht="19.5" customHeight="1">
      <c r="A25" s="101"/>
      <c r="B25" s="36">
        <v>19</v>
      </c>
      <c r="C25" s="12">
        <f t="shared" si="0"/>
        <v>44914</v>
      </c>
      <c r="D25" s="7"/>
      <c r="E25" s="13">
        <f t="shared" si="1"/>
      </c>
      <c r="F25" s="13">
        <f t="shared" si="2"/>
      </c>
      <c r="G25" s="8"/>
      <c r="H25" s="8"/>
      <c r="I25" s="8"/>
      <c r="J25" s="13">
        <f t="shared" si="3"/>
      </c>
      <c r="K25" s="13">
        <f t="shared" si="4"/>
      </c>
      <c r="L25" s="8"/>
      <c r="M25" s="8"/>
      <c r="N25" s="8"/>
      <c r="O25" s="14">
        <f t="shared" si="5"/>
      </c>
      <c r="P25" s="14">
        <f t="shared" si="6"/>
      </c>
      <c r="Q25" s="60"/>
      <c r="R25" s="60"/>
      <c r="S25" s="60"/>
      <c r="T25" s="9"/>
      <c r="U25" s="15" t="s">
        <v>45</v>
      </c>
      <c r="V25" s="161"/>
      <c r="W25" s="177"/>
      <c r="X25" s="177"/>
      <c r="Y25" s="147"/>
      <c r="AZ25" s="11">
        <f t="shared" si="7"/>
        <v>44914</v>
      </c>
    </row>
    <row r="26" spans="1:52" ht="19.5" customHeight="1">
      <c r="A26" s="101"/>
      <c r="B26" s="36">
        <v>20</v>
      </c>
      <c r="C26" s="12">
        <f t="shared" si="0"/>
        <v>44915</v>
      </c>
      <c r="D26" s="7"/>
      <c r="E26" s="13">
        <f t="shared" si="1"/>
      </c>
      <c r="F26" s="13">
        <f t="shared" si="2"/>
      </c>
      <c r="G26" s="8"/>
      <c r="H26" s="8"/>
      <c r="I26" s="8"/>
      <c r="J26" s="13">
        <f t="shared" si="3"/>
      </c>
      <c r="K26" s="13">
        <f t="shared" si="4"/>
      </c>
      <c r="L26" s="8"/>
      <c r="M26" s="8"/>
      <c r="N26" s="8"/>
      <c r="O26" s="14">
        <f t="shared" si="5"/>
      </c>
      <c r="P26" s="14">
        <f t="shared" si="6"/>
      </c>
      <c r="Q26" s="60"/>
      <c r="R26" s="60"/>
      <c r="S26" s="60"/>
      <c r="T26" s="9"/>
      <c r="U26" s="16" t="s">
        <v>41</v>
      </c>
      <c r="V26" s="161"/>
      <c r="W26" s="177"/>
      <c r="X26" s="177"/>
      <c r="Y26" s="147"/>
      <c r="AZ26" s="11">
        <f t="shared" si="7"/>
        <v>44915</v>
      </c>
    </row>
    <row r="27" spans="1:52" ht="19.5" customHeight="1">
      <c r="A27" s="101"/>
      <c r="B27" s="36">
        <v>21</v>
      </c>
      <c r="C27" s="12">
        <f t="shared" si="0"/>
        <v>44916</v>
      </c>
      <c r="D27" s="7"/>
      <c r="E27" s="13">
        <f t="shared" si="1"/>
      </c>
      <c r="F27" s="13">
        <f t="shared" si="2"/>
      </c>
      <c r="G27" s="8"/>
      <c r="H27" s="8"/>
      <c r="I27" s="8"/>
      <c r="J27" s="13">
        <f t="shared" si="3"/>
      </c>
      <c r="K27" s="13">
        <f t="shared" si="4"/>
      </c>
      <c r="L27" s="8"/>
      <c r="M27" s="8"/>
      <c r="N27" s="8"/>
      <c r="O27" s="14">
        <f t="shared" si="5"/>
      </c>
      <c r="P27" s="14">
        <f t="shared" si="6"/>
      </c>
      <c r="Q27" s="60"/>
      <c r="R27" s="60"/>
      <c r="S27" s="60"/>
      <c r="T27" s="9"/>
      <c r="U27" s="157"/>
      <c r="V27" s="136"/>
      <c r="W27" s="136"/>
      <c r="X27" s="136"/>
      <c r="Y27" s="159"/>
      <c r="AZ27" s="11">
        <f t="shared" si="7"/>
        <v>44916</v>
      </c>
    </row>
    <row r="28" spans="1:52" ht="19.5" customHeight="1" thickBot="1">
      <c r="A28" s="101"/>
      <c r="B28" s="36">
        <v>22</v>
      </c>
      <c r="C28" s="12">
        <f t="shared" si="0"/>
        <v>44917</v>
      </c>
      <c r="D28" s="7"/>
      <c r="E28" s="13">
        <f t="shared" si="1"/>
      </c>
      <c r="F28" s="13">
        <f t="shared" si="2"/>
      </c>
      <c r="G28" s="8"/>
      <c r="H28" s="8"/>
      <c r="I28" s="8"/>
      <c r="J28" s="13">
        <f t="shared" si="3"/>
      </c>
      <c r="K28" s="13">
        <f t="shared" si="4"/>
      </c>
      <c r="L28" s="8"/>
      <c r="M28" s="8"/>
      <c r="N28" s="8"/>
      <c r="O28" s="14">
        <f t="shared" si="5"/>
      </c>
      <c r="P28" s="14">
        <f t="shared" si="6"/>
      </c>
      <c r="Q28" s="60"/>
      <c r="R28" s="60"/>
      <c r="S28" s="60"/>
      <c r="T28" s="9"/>
      <c r="U28" s="158"/>
      <c r="V28" s="137"/>
      <c r="W28" s="137"/>
      <c r="X28" s="137"/>
      <c r="Y28" s="160"/>
      <c r="AZ28" s="11">
        <f t="shared" si="7"/>
        <v>44917</v>
      </c>
    </row>
    <row r="29" spans="1:52" ht="19.5" customHeight="1" thickTop="1">
      <c r="A29" s="101"/>
      <c r="B29" s="36">
        <v>23</v>
      </c>
      <c r="C29" s="12">
        <f t="shared" si="0"/>
        <v>44918</v>
      </c>
      <c r="D29" s="7"/>
      <c r="E29" s="13">
        <f t="shared" si="1"/>
      </c>
      <c r="F29" s="13">
        <f t="shared" si="2"/>
      </c>
      <c r="G29" s="8"/>
      <c r="H29" s="8"/>
      <c r="I29" s="8"/>
      <c r="J29" s="13">
        <f t="shared" si="3"/>
      </c>
      <c r="K29" s="13">
        <f t="shared" si="4"/>
      </c>
      <c r="L29" s="8"/>
      <c r="M29" s="8"/>
      <c r="N29" s="8"/>
      <c r="O29" s="14">
        <f t="shared" si="5"/>
      </c>
      <c r="P29" s="14">
        <f t="shared" si="6"/>
      </c>
      <c r="Q29" s="60"/>
      <c r="R29" s="60"/>
      <c r="S29" s="60"/>
      <c r="T29" s="9"/>
      <c r="U29" s="150" t="s">
        <v>24</v>
      </c>
      <c r="V29" s="151"/>
      <c r="W29" s="151"/>
      <c r="X29" s="151"/>
      <c r="Y29" s="152"/>
      <c r="AZ29" s="11">
        <f t="shared" si="7"/>
        <v>44918</v>
      </c>
    </row>
    <row r="30" spans="1:52" ht="19.5" customHeight="1">
      <c r="A30" s="101"/>
      <c r="B30" s="36">
        <v>24</v>
      </c>
      <c r="C30" s="12">
        <f t="shared" si="0"/>
        <v>44919</v>
      </c>
      <c r="D30" s="7"/>
      <c r="E30" s="13">
        <f t="shared" si="1"/>
      </c>
      <c r="F30" s="13">
        <f t="shared" si="2"/>
      </c>
      <c r="G30" s="8"/>
      <c r="H30" s="8"/>
      <c r="I30" s="8"/>
      <c r="J30" s="13">
        <f t="shared" si="3"/>
      </c>
      <c r="K30" s="13">
        <f t="shared" si="4"/>
      </c>
      <c r="L30" s="8"/>
      <c r="M30" s="8"/>
      <c r="N30" s="8"/>
      <c r="O30" s="14">
        <f t="shared" si="5"/>
      </c>
      <c r="P30" s="14">
        <f t="shared" si="6"/>
      </c>
      <c r="Q30" s="60"/>
      <c r="R30" s="60"/>
      <c r="S30" s="60"/>
      <c r="T30" s="9"/>
      <c r="U30" s="138"/>
      <c r="V30" s="139"/>
      <c r="W30" s="139"/>
      <c r="X30" s="139"/>
      <c r="Y30" s="140"/>
      <c r="AZ30" s="11">
        <f t="shared" si="7"/>
        <v>44919</v>
      </c>
    </row>
    <row r="31" spans="1:52" ht="19.5" customHeight="1">
      <c r="A31" s="101"/>
      <c r="B31" s="36">
        <v>25</v>
      </c>
      <c r="C31" s="12">
        <f t="shared" si="0"/>
        <v>44920</v>
      </c>
      <c r="D31" s="7"/>
      <c r="E31" s="13">
        <f t="shared" si="1"/>
      </c>
      <c r="F31" s="13">
        <f t="shared" si="2"/>
      </c>
      <c r="G31" s="8"/>
      <c r="H31" s="8"/>
      <c r="I31" s="8"/>
      <c r="J31" s="13">
        <f t="shared" si="3"/>
      </c>
      <c r="K31" s="13">
        <f t="shared" si="4"/>
      </c>
      <c r="L31" s="8"/>
      <c r="M31" s="8"/>
      <c r="N31" s="8"/>
      <c r="O31" s="14">
        <f t="shared" si="5"/>
      </c>
      <c r="P31" s="14">
        <f t="shared" si="6"/>
      </c>
      <c r="Q31" s="60"/>
      <c r="R31" s="60"/>
      <c r="S31" s="60"/>
      <c r="T31" s="9"/>
      <c r="U31" s="141"/>
      <c r="V31" s="142"/>
      <c r="W31" s="142"/>
      <c r="X31" s="142"/>
      <c r="Y31" s="143"/>
      <c r="AZ31" s="11">
        <f t="shared" si="7"/>
        <v>44920</v>
      </c>
    </row>
    <row r="32" spans="1:52" ht="19.5" customHeight="1">
      <c r="A32" s="101"/>
      <c r="B32" s="36">
        <v>26</v>
      </c>
      <c r="C32" s="12">
        <f t="shared" si="0"/>
        <v>44921</v>
      </c>
      <c r="D32" s="7"/>
      <c r="E32" s="13">
        <f t="shared" si="1"/>
      </c>
      <c r="F32" s="13">
        <f t="shared" si="2"/>
      </c>
      <c r="G32" s="8"/>
      <c r="H32" s="8"/>
      <c r="I32" s="8"/>
      <c r="J32" s="13">
        <f t="shared" si="3"/>
      </c>
      <c r="K32" s="13">
        <f t="shared" si="4"/>
      </c>
      <c r="L32" s="8"/>
      <c r="M32" s="8"/>
      <c r="N32" s="8"/>
      <c r="O32" s="14">
        <f t="shared" si="5"/>
      </c>
      <c r="P32" s="14">
        <f t="shared" si="6"/>
      </c>
      <c r="Q32" s="60"/>
      <c r="R32" s="60"/>
      <c r="S32" s="60"/>
      <c r="T32" s="9"/>
      <c r="U32" s="141"/>
      <c r="V32" s="142"/>
      <c r="W32" s="142"/>
      <c r="X32" s="142"/>
      <c r="Y32" s="143"/>
      <c r="AZ32" s="11">
        <f t="shared" si="7"/>
        <v>44921</v>
      </c>
    </row>
    <row r="33" spans="1:52" ht="19.5" customHeight="1">
      <c r="A33" s="101"/>
      <c r="B33" s="36">
        <v>27</v>
      </c>
      <c r="C33" s="12">
        <f t="shared" si="0"/>
        <v>44922</v>
      </c>
      <c r="D33" s="7"/>
      <c r="E33" s="13">
        <f t="shared" si="1"/>
      </c>
      <c r="F33" s="13">
        <f t="shared" si="2"/>
      </c>
      <c r="G33" s="8"/>
      <c r="H33" s="8"/>
      <c r="I33" s="8"/>
      <c r="J33" s="13">
        <f t="shared" si="3"/>
      </c>
      <c r="K33" s="13">
        <f t="shared" si="4"/>
      </c>
      <c r="L33" s="8"/>
      <c r="M33" s="8"/>
      <c r="N33" s="8"/>
      <c r="O33" s="14">
        <f t="shared" si="5"/>
      </c>
      <c r="P33" s="14">
        <f t="shared" si="6"/>
      </c>
      <c r="Q33" s="60"/>
      <c r="R33" s="60"/>
      <c r="S33" s="60"/>
      <c r="T33" s="9"/>
      <c r="U33" s="141"/>
      <c r="V33" s="142"/>
      <c r="W33" s="142"/>
      <c r="X33" s="142"/>
      <c r="Y33" s="143"/>
      <c r="AZ33" s="11">
        <f t="shared" si="7"/>
        <v>44922</v>
      </c>
    </row>
    <row r="34" spans="1:52" ht="19.5" customHeight="1">
      <c r="A34" s="101"/>
      <c r="B34" s="36">
        <v>28</v>
      </c>
      <c r="C34" s="12">
        <f t="shared" si="0"/>
        <v>44923</v>
      </c>
      <c r="D34" s="7"/>
      <c r="E34" s="13">
        <f t="shared" si="1"/>
      </c>
      <c r="F34" s="13">
        <f t="shared" si="2"/>
      </c>
      <c r="G34" s="8"/>
      <c r="H34" s="8"/>
      <c r="I34" s="8"/>
      <c r="J34" s="13">
        <f t="shared" si="3"/>
      </c>
      <c r="K34" s="13">
        <f t="shared" si="4"/>
      </c>
      <c r="L34" s="8"/>
      <c r="M34" s="8"/>
      <c r="N34" s="8"/>
      <c r="O34" s="14">
        <f t="shared" si="5"/>
      </c>
      <c r="P34" s="14">
        <f t="shared" si="6"/>
      </c>
      <c r="Q34" s="60"/>
      <c r="R34" s="60"/>
      <c r="S34" s="60"/>
      <c r="T34" s="9"/>
      <c r="U34" s="141"/>
      <c r="V34" s="142"/>
      <c r="W34" s="142"/>
      <c r="X34" s="142"/>
      <c r="Y34" s="143"/>
      <c r="AZ34" s="11">
        <f t="shared" si="7"/>
        <v>44923</v>
      </c>
    </row>
    <row r="35" spans="1:52" ht="19.5" customHeight="1">
      <c r="A35" s="101"/>
      <c r="B35" s="36">
        <v>29</v>
      </c>
      <c r="C35" s="12">
        <f t="shared" si="0"/>
        <v>44924</v>
      </c>
      <c r="D35" s="7"/>
      <c r="E35" s="13">
        <f t="shared" si="1"/>
      </c>
      <c r="F35" s="13">
        <f t="shared" si="2"/>
      </c>
      <c r="G35" s="8"/>
      <c r="H35" s="8"/>
      <c r="I35" s="8"/>
      <c r="J35" s="13">
        <f t="shared" si="3"/>
      </c>
      <c r="K35" s="13">
        <f t="shared" si="4"/>
      </c>
      <c r="L35" s="8"/>
      <c r="M35" s="8"/>
      <c r="N35" s="8"/>
      <c r="O35" s="14">
        <f t="shared" si="5"/>
      </c>
      <c r="P35" s="14">
        <f t="shared" si="6"/>
      </c>
      <c r="Q35" s="60"/>
      <c r="R35" s="60"/>
      <c r="S35" s="60"/>
      <c r="T35" s="9"/>
      <c r="U35" s="141"/>
      <c r="V35" s="142"/>
      <c r="W35" s="142"/>
      <c r="X35" s="142"/>
      <c r="Y35" s="143"/>
      <c r="AZ35" s="11">
        <f t="shared" si="7"/>
        <v>44924</v>
      </c>
    </row>
    <row r="36" spans="1:52" ht="19.5" customHeight="1">
      <c r="A36" s="101"/>
      <c r="B36" s="36">
        <v>30</v>
      </c>
      <c r="C36" s="12">
        <f t="shared" si="0"/>
        <v>44925</v>
      </c>
      <c r="D36" s="7"/>
      <c r="E36" s="13">
        <f t="shared" si="1"/>
      </c>
      <c r="F36" s="13">
        <f t="shared" si="2"/>
      </c>
      <c r="G36" s="8"/>
      <c r="H36" s="8"/>
      <c r="I36" s="8"/>
      <c r="J36" s="13">
        <f t="shared" si="3"/>
      </c>
      <c r="K36" s="13">
        <f t="shared" si="4"/>
      </c>
      <c r="L36" s="8"/>
      <c r="M36" s="8"/>
      <c r="N36" s="8"/>
      <c r="O36" s="14">
        <f t="shared" si="5"/>
      </c>
      <c r="P36" s="14">
        <f t="shared" si="6"/>
      </c>
      <c r="Q36" s="60"/>
      <c r="R36" s="60"/>
      <c r="S36" s="60"/>
      <c r="T36" s="9"/>
      <c r="U36" s="141"/>
      <c r="V36" s="142"/>
      <c r="W36" s="142"/>
      <c r="X36" s="142"/>
      <c r="Y36" s="143"/>
      <c r="AZ36" s="11">
        <f t="shared" si="7"/>
        <v>44925</v>
      </c>
    </row>
    <row r="37" spans="1:52" ht="19.5" customHeight="1">
      <c r="A37" s="102"/>
      <c r="B37" s="36">
        <v>31</v>
      </c>
      <c r="C37" s="12">
        <f t="shared" si="0"/>
        <v>44926</v>
      </c>
      <c r="D37" s="7"/>
      <c r="E37" s="13">
        <f t="shared" si="1"/>
      </c>
      <c r="F37" s="13">
        <f t="shared" si="2"/>
      </c>
      <c r="G37" s="8"/>
      <c r="H37" s="8"/>
      <c r="I37" s="8"/>
      <c r="J37" s="13">
        <f t="shared" si="3"/>
      </c>
      <c r="K37" s="13">
        <f t="shared" si="4"/>
      </c>
      <c r="L37" s="8"/>
      <c r="M37" s="8"/>
      <c r="N37" s="8"/>
      <c r="O37" s="14">
        <f t="shared" si="5"/>
      </c>
      <c r="P37" s="14">
        <f t="shared" si="6"/>
      </c>
      <c r="Q37" s="60"/>
      <c r="R37" s="60"/>
      <c r="S37" s="60"/>
      <c r="T37" s="9"/>
      <c r="U37" s="141"/>
      <c r="V37" s="142"/>
      <c r="W37" s="142"/>
      <c r="X37" s="142"/>
      <c r="Y37" s="143"/>
      <c r="AZ37" s="11">
        <f t="shared" si="7"/>
        <v>44926</v>
      </c>
    </row>
    <row r="38" spans="1:25" ht="19.5" customHeight="1">
      <c r="A38" s="121" t="s">
        <v>25</v>
      </c>
      <c r="B38" s="117" t="s">
        <v>26</v>
      </c>
      <c r="C38" s="118"/>
      <c r="D38" s="17">
        <f>IF(COUNTBLANK(D7:D37)=31,TRIM(AA38),AVERAGE(D7:D37))</f>
      </c>
      <c r="E38" s="13">
        <f>IF(COUNTBLANK(F7:F37)=31,TRIM(AB38),F38*1000/D38)</f>
      </c>
      <c r="F38" s="13">
        <f>IF(COUNTBLANK(F7:F37)=31,TRIM(AC38),AVERAGE(F7:F37))</f>
      </c>
      <c r="G38" s="123"/>
      <c r="H38" s="124"/>
      <c r="I38" s="125"/>
      <c r="J38" s="13">
        <f>IF(COUNTBLANK(K7:K37)=31,TRIM(AG38),K38*1000/D38)</f>
      </c>
      <c r="K38" s="13">
        <f>IF(COUNTBLANK(K7:K37)=31,TRIM(AH38),AVERAGE(K7:K37))</f>
      </c>
      <c r="L38" s="123"/>
      <c r="M38" s="124"/>
      <c r="N38" s="125"/>
      <c r="O38" s="14">
        <f>IF(COUNTBLANK(P7:P37)=31,TRIM(AL38),P38*1000/D38)</f>
      </c>
      <c r="P38" s="14">
        <f>IF(COUNTBLANK(P7:P37)=31,TRIM(AM38),AVERAGE(P7:P37))</f>
      </c>
      <c r="Q38" s="103" t="s">
        <v>27</v>
      </c>
      <c r="R38" s="104"/>
      <c r="S38" s="105"/>
      <c r="T38" s="18">
        <f>IF(COUNTBLANK(T7:T37)=31,TRIM(AQ38),SUM(T7:T37))</f>
      </c>
      <c r="U38" s="141"/>
      <c r="V38" s="142"/>
      <c r="W38" s="142"/>
      <c r="X38" s="142"/>
      <c r="Y38" s="143"/>
    </row>
    <row r="39" spans="1:25" ht="19.5" customHeight="1">
      <c r="A39" s="101"/>
      <c r="B39" s="119" t="s">
        <v>28</v>
      </c>
      <c r="C39" s="120"/>
      <c r="D39" s="19"/>
      <c r="E39" s="20"/>
      <c r="F39" s="13">
        <f>IF(COUNTBLANK(F7:F37)=31,TRIM(AC39),MAX(F7:F37))</f>
      </c>
      <c r="G39" s="126"/>
      <c r="H39" s="127"/>
      <c r="I39" s="128"/>
      <c r="J39" s="20"/>
      <c r="K39" s="20"/>
      <c r="L39" s="126"/>
      <c r="M39" s="127"/>
      <c r="N39" s="128"/>
      <c r="O39" s="21"/>
      <c r="P39" s="21"/>
      <c r="Q39" s="106"/>
      <c r="R39" s="107"/>
      <c r="S39" s="107"/>
      <c r="T39" s="108"/>
      <c r="U39" s="141"/>
      <c r="V39" s="142"/>
      <c r="W39" s="142"/>
      <c r="X39" s="142"/>
      <c r="Y39" s="143"/>
    </row>
    <row r="40" spans="1:25" ht="19.5" customHeight="1">
      <c r="A40" s="101"/>
      <c r="B40" s="119" t="s">
        <v>29</v>
      </c>
      <c r="C40" s="120"/>
      <c r="D40" s="19"/>
      <c r="E40" s="20"/>
      <c r="F40" s="20"/>
      <c r="G40" s="126"/>
      <c r="H40" s="127"/>
      <c r="I40" s="128"/>
      <c r="J40" s="20"/>
      <c r="K40" s="13">
        <f>IF(COUNTBLANK(K7:K37)=31,TRIM(AH40),MAX(K7:K37))</f>
      </c>
      <c r="L40" s="126"/>
      <c r="M40" s="127"/>
      <c r="N40" s="128"/>
      <c r="O40" s="21"/>
      <c r="P40" s="21"/>
      <c r="Q40" s="109"/>
      <c r="R40" s="110"/>
      <c r="S40" s="110"/>
      <c r="T40" s="111"/>
      <c r="U40" s="141"/>
      <c r="V40" s="142"/>
      <c r="W40" s="142"/>
      <c r="X40" s="142"/>
      <c r="Y40" s="143"/>
    </row>
    <row r="41" spans="1:25" ht="19.5" customHeight="1">
      <c r="A41" s="101"/>
      <c r="B41" s="119" t="s">
        <v>30</v>
      </c>
      <c r="C41" s="120"/>
      <c r="D41" s="19"/>
      <c r="E41" s="20"/>
      <c r="F41" s="20"/>
      <c r="G41" s="126"/>
      <c r="H41" s="127"/>
      <c r="I41" s="128"/>
      <c r="J41" s="20"/>
      <c r="K41" s="20"/>
      <c r="L41" s="126"/>
      <c r="M41" s="127"/>
      <c r="N41" s="128"/>
      <c r="O41" s="21"/>
      <c r="P41" s="14">
        <f>IF(COUNTBLANK(P7:P37)=31,TRIM(AM41),MAX(P7:P37))</f>
      </c>
      <c r="Q41" s="109"/>
      <c r="R41" s="110"/>
      <c r="S41" s="110"/>
      <c r="T41" s="111"/>
      <c r="U41" s="141"/>
      <c r="V41" s="142"/>
      <c r="W41" s="142"/>
      <c r="X41" s="142"/>
      <c r="Y41" s="143"/>
    </row>
    <row r="42" spans="1:25" ht="19.5" customHeight="1" thickBot="1">
      <c r="A42" s="122"/>
      <c r="B42" s="132" t="s">
        <v>31</v>
      </c>
      <c r="C42" s="133"/>
      <c r="D42" s="22">
        <f>IF(COUNTBLANK(D7:D37)=31,TRIM(AA42),MAX(D7:D37))</f>
      </c>
      <c r="E42" s="23"/>
      <c r="F42" s="23"/>
      <c r="G42" s="129"/>
      <c r="H42" s="130"/>
      <c r="I42" s="131"/>
      <c r="J42" s="23"/>
      <c r="K42" s="23"/>
      <c r="L42" s="129"/>
      <c r="M42" s="130"/>
      <c r="N42" s="131"/>
      <c r="O42" s="24"/>
      <c r="P42" s="24"/>
      <c r="Q42" s="112"/>
      <c r="R42" s="113"/>
      <c r="S42" s="113"/>
      <c r="T42" s="114"/>
      <c r="U42" s="144"/>
      <c r="V42" s="145"/>
      <c r="W42" s="145"/>
      <c r="X42" s="145"/>
      <c r="Y42" s="146"/>
    </row>
    <row r="43" ht="12.75" thickTop="1"/>
  </sheetData>
  <sheetProtection password="EF11" sheet="1" objects="1" scenarios="1"/>
  <mergeCells count="71">
    <mergeCell ref="P5:S5"/>
    <mergeCell ref="S2:S3"/>
    <mergeCell ref="K2:O3"/>
    <mergeCell ref="P2:P3"/>
    <mergeCell ref="Q2:Q3"/>
    <mergeCell ref="R2:R3"/>
    <mergeCell ref="B5:C6"/>
    <mergeCell ref="A5:A37"/>
    <mergeCell ref="F5:I5"/>
    <mergeCell ref="K5:N5"/>
    <mergeCell ref="Q39:T42"/>
    <mergeCell ref="T5:T6"/>
    <mergeCell ref="B38:C38"/>
    <mergeCell ref="B39:C39"/>
    <mergeCell ref="B40:C40"/>
    <mergeCell ref="B41:C41"/>
    <mergeCell ref="A38:A42"/>
    <mergeCell ref="G38:I42"/>
    <mergeCell ref="L38:N42"/>
    <mergeCell ref="B42:C42"/>
    <mergeCell ref="Q38:S38"/>
    <mergeCell ref="W11:W12"/>
    <mergeCell ref="V17:V18"/>
    <mergeCell ref="W27:W28"/>
    <mergeCell ref="U30:Y42"/>
    <mergeCell ref="Y25:Y26"/>
    <mergeCell ref="U7:U8"/>
    <mergeCell ref="X13:X14"/>
    <mergeCell ref="U29:Y29"/>
    <mergeCell ref="X21:X22"/>
    <mergeCell ref="W17:W18"/>
    <mergeCell ref="V21:V22"/>
    <mergeCell ref="Y17:Y18"/>
    <mergeCell ref="Y9:Y10"/>
    <mergeCell ref="Y11:Y12"/>
    <mergeCell ref="Y13:Y14"/>
    <mergeCell ref="Y21:Y22"/>
    <mergeCell ref="W21:W22"/>
    <mergeCell ref="V23:V24"/>
    <mergeCell ref="X23:X24"/>
    <mergeCell ref="U27:U28"/>
    <mergeCell ref="Y27:Y28"/>
    <mergeCell ref="X27:X28"/>
    <mergeCell ref="Y23:Y24"/>
    <mergeCell ref="V25:V26"/>
    <mergeCell ref="E2:F3"/>
    <mergeCell ref="V15:V16"/>
    <mergeCell ref="W13:W14"/>
    <mergeCell ref="Y15:Y16"/>
    <mergeCell ref="X15:X16"/>
    <mergeCell ref="Y19:Y20"/>
    <mergeCell ref="U13:U14"/>
    <mergeCell ref="W3:Y3"/>
    <mergeCell ref="W4:Y4"/>
    <mergeCell ref="X19:X20"/>
    <mergeCell ref="X11:X12"/>
    <mergeCell ref="X9:X10"/>
    <mergeCell ref="V11:V12"/>
    <mergeCell ref="W9:W10"/>
    <mergeCell ref="W15:W16"/>
    <mergeCell ref="X17:X18"/>
    <mergeCell ref="U5:Y6"/>
    <mergeCell ref="V13:V14"/>
    <mergeCell ref="U9:U10"/>
    <mergeCell ref="V27:V28"/>
    <mergeCell ref="V19:V20"/>
    <mergeCell ref="W19:W20"/>
    <mergeCell ref="W25:W26"/>
    <mergeCell ref="W23:W24"/>
    <mergeCell ref="X25:X26"/>
    <mergeCell ref="V9:V10"/>
  </mergeCells>
  <conditionalFormatting sqref="B7:C37">
    <cfRule type="expression" priority="1" dxfId="12" stopIfTrue="1">
      <formula>MONTH($AZ7)&lt;&gt;$R$2</formula>
    </cfRule>
  </conditionalFormatting>
  <dataValidations count="13">
    <dataValidation type="whole" allowBlank="1" showInputMessage="1" showErrorMessage="1" errorTitle="月の入力エラー" error="月を1～12の半角数字で入力してください。" imeMode="off" sqref="R2:R3">
      <formula1>1</formula1>
      <formula2>12</formula2>
    </dataValidation>
    <dataValidation type="whole" allowBlank="1" showInputMessage="1" showErrorMessage="1" errorTitle="水量の入力エラー" error="水量の入力は0～9,999,999の範囲に制限されています。" imeMode="off" sqref="D39:D41">
      <formula1>0</formula1>
      <formula2>9999999</formula2>
    </dataValidation>
    <dataValidation allowBlank="1" showInputMessage="1" showErrorMessage="1" imeMode="hiragana" sqref="U30:Y42 V9:Y10"/>
    <dataValidation type="decimal" allowBlank="1" showInputMessage="1" showErrorMessage="1" errorTitle="T-P値の入力エラー" error="T-P値の入力は0～99.99の範囲に制限されています。" imeMode="off" sqref="O39:O42">
      <formula1>0</formula1>
      <formula2>99.99</formula2>
    </dataValidation>
    <dataValidation type="decimal" allowBlank="1" showInputMessage="1" showErrorMessage="1" errorTitle="T-P負荷量の入力エラー" error="T-P負荷量の入力は0.00～9,999.99に制限されています。" imeMode="off" sqref="P39:P40 P42">
      <formula1>0</formula1>
      <formula2>9999.99</formula2>
    </dataValidation>
    <dataValidation type="decimal" allowBlank="1" showInputMessage="1" showErrorMessage="1" errorTitle="COD負荷量,T-N負荷量の入力エラー" error="COD負荷量,T-N負荷量の入力は0.0～99,999.9の範囲に制限されています。" imeMode="off" sqref="F40:F42 K39 K41:K42">
      <formula1>0</formula1>
      <formula2>99999.9</formula2>
    </dataValidation>
    <dataValidation type="decimal" allowBlank="1" showInputMessage="1" showErrorMessage="1" errorTitle="COD値,T-N値の入力エラー" error="COD値,T-N値の入力は0.0～999.9の範囲に制限されています。" imeMode="off" sqref="E39:E42 J39:J42">
      <formula1>0</formula1>
      <formula2>999.9</formula2>
    </dataValidation>
    <dataValidation type="whole" allowBlank="1" showInputMessage="1" showErrorMessage="1" errorTitle="特定施設の稼動の入力エラー" error="操業のとき｢1｣を記入してください。&#10;それ以外の値は無効です。" sqref="T7:T37">
      <formula1>1</formula1>
      <formula2>1</formula2>
    </dataValidation>
    <dataValidation type="decimal" allowBlank="1" showInputMessage="1" showErrorMessage="1" errorTitle="水量の入力エラー" error="水量の入力は0～9,999,999.9の範囲に制限されています。" sqref="D7:D37">
      <formula1>0</formula1>
      <formula2>9999999.9</formula2>
    </dataValidation>
    <dataValidation type="decimal" allowBlank="1" showInputMessage="1" showErrorMessage="1" errorTitle="pHの入力エラー" error="pHの入力は0.0～14.0の範囲に制限されています。" imeMode="off" sqref="V13:Y14">
      <formula1>0</formula1>
      <formula2>14</formula2>
    </dataValidation>
    <dataValidation type="decimal" allowBlank="1" showInputMessage="1" showErrorMessage="1" errorTitle="水量の入力エラー" error="水量の入力は0～9,999,999の範囲に制限されています。" imeMode="off" sqref="V11:Y12">
      <formula1>0</formula1>
      <formula2>9999999</formula2>
    </dataValidation>
    <dataValidation allowBlank="1" showInputMessage="1" showErrorMessage="1" imeMode="off" sqref="V15:Y18"/>
    <dataValidation allowBlank="1" showInputMessage="1" showErrorMessage="1" sqref="V19:Y26"/>
  </dataValidations>
  <printOptions/>
  <pageMargins left="0.5905511811023623" right="0.5905511811023623" top="0.5905511811023623" bottom="0.5905511811023623" header="0.31496062992125984" footer="0.1968503937007874"/>
  <pageSetup horizontalDpi="600" verticalDpi="600" orientation="landscape" paperSize="9" scale="63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Z42"/>
  <sheetViews>
    <sheetView zoomScale="75" zoomScaleNormal="75" zoomScaleSheetLayoutView="70" zoomScalePageLayoutView="0" workbookViewId="0" topLeftCell="A1">
      <selection activeCell="D7" sqref="D7"/>
    </sheetView>
  </sheetViews>
  <sheetFormatPr defaultColWidth="12" defaultRowHeight="11.25"/>
  <cols>
    <col min="1" max="1" width="5.16015625" style="2" customWidth="1"/>
    <col min="2" max="2" width="5.33203125" style="2" customWidth="1"/>
    <col min="3" max="3" width="7.5" style="2" customWidth="1"/>
    <col min="4" max="6" width="12.66015625" style="2" customWidth="1"/>
    <col min="7" max="9" width="7.83203125" style="2" customWidth="1"/>
    <col min="10" max="11" width="12.66015625" style="2" customWidth="1"/>
    <col min="12" max="14" width="7.83203125" style="2" customWidth="1"/>
    <col min="15" max="16" width="12.66015625" style="2" customWidth="1"/>
    <col min="17" max="19" width="7.83203125" style="2" customWidth="1"/>
    <col min="20" max="20" width="12.66015625" style="2" customWidth="1"/>
    <col min="21" max="21" width="14.83203125" style="2" customWidth="1"/>
    <col min="22" max="25" width="14" style="2" customWidth="1"/>
    <col min="26" max="26" width="12" style="2" customWidth="1"/>
    <col min="27" max="27" width="12" style="3" customWidth="1"/>
    <col min="28" max="51" width="12" style="2" customWidth="1"/>
    <col min="52" max="52" width="16.33203125" style="2" customWidth="1"/>
    <col min="53" max="16384" width="12" style="2" customWidth="1"/>
  </cols>
  <sheetData>
    <row r="1" ht="19.5" customHeight="1">
      <c r="A1" s="1" t="s">
        <v>34</v>
      </c>
    </row>
    <row r="2" spans="5:25" ht="19.5" customHeight="1">
      <c r="E2" s="162" t="s">
        <v>0</v>
      </c>
      <c r="F2" s="163"/>
      <c r="H2" s="4"/>
      <c r="I2" s="4"/>
      <c r="J2" s="4"/>
      <c r="K2" s="96" t="s">
        <v>3</v>
      </c>
      <c r="L2" s="96"/>
      <c r="M2" s="96"/>
      <c r="N2" s="96"/>
      <c r="O2" s="96"/>
      <c r="P2" s="97">
        <f>'4月'!$P$2+1</f>
        <v>2023</v>
      </c>
      <c r="Q2" s="95" t="s">
        <v>4</v>
      </c>
      <c r="R2" s="97">
        <v>1</v>
      </c>
      <c r="S2" s="95" t="s">
        <v>5</v>
      </c>
      <c r="V2" s="5" t="s">
        <v>6</v>
      </c>
      <c r="W2" s="57">
        <f>IF('4月'!$W$2="","",'4月'!$W$2)</f>
      </c>
      <c r="X2" s="29">
        <f>IF('4月'!$X$2="","",'4月'!$X$2)</f>
      </c>
      <c r="Y2" s="29">
        <f>IF('4月'!$Y$2="","",'4月'!$Y$2)</f>
      </c>
    </row>
    <row r="3" spans="5:25" ht="19.5" customHeight="1">
      <c r="E3" s="163"/>
      <c r="F3" s="163"/>
      <c r="H3" s="4"/>
      <c r="I3" s="4"/>
      <c r="J3" s="4"/>
      <c r="K3" s="96"/>
      <c r="L3" s="96"/>
      <c r="M3" s="96"/>
      <c r="N3" s="96"/>
      <c r="O3" s="96"/>
      <c r="P3" s="97"/>
      <c r="Q3" s="95"/>
      <c r="R3" s="97"/>
      <c r="S3" s="95"/>
      <c r="V3" s="6" t="s">
        <v>7</v>
      </c>
      <c r="W3" s="167">
        <f>IF('4月'!$W$3="","",'4月'!$W$3)</f>
      </c>
      <c r="X3" s="167">
        <f>IF('4月'!$W$2="","",'4月'!$W$2)</f>
      </c>
      <c r="Y3" s="167">
        <f>IF('4月'!$W$2="","",'4月'!$W$2)</f>
      </c>
    </row>
    <row r="4" spans="22:25" ht="19.5" customHeight="1" thickBot="1">
      <c r="V4" s="5" t="s">
        <v>8</v>
      </c>
      <c r="W4" s="168">
        <f>IF('4月'!$W$4="","",'4月'!$W$4)</f>
      </c>
      <c r="X4" s="168">
        <f>IF('4月'!$W$2="","",'4月'!$W$2)</f>
      </c>
      <c r="Y4" s="168">
        <f>IF('4月'!$W$2="","",'4月'!$W$2)</f>
      </c>
    </row>
    <row r="5" spans="1:52" ht="19.5" customHeight="1" thickTop="1">
      <c r="A5" s="100" t="s">
        <v>9</v>
      </c>
      <c r="B5" s="92" t="s">
        <v>1</v>
      </c>
      <c r="C5" s="94"/>
      <c r="D5" s="25" t="s">
        <v>10</v>
      </c>
      <c r="E5" s="25" t="s">
        <v>11</v>
      </c>
      <c r="F5" s="92" t="s">
        <v>12</v>
      </c>
      <c r="G5" s="93"/>
      <c r="H5" s="93"/>
      <c r="I5" s="94"/>
      <c r="J5" s="25" t="s">
        <v>13</v>
      </c>
      <c r="K5" s="92" t="s">
        <v>14</v>
      </c>
      <c r="L5" s="93"/>
      <c r="M5" s="93"/>
      <c r="N5" s="94"/>
      <c r="O5" s="25" t="s">
        <v>15</v>
      </c>
      <c r="P5" s="92" t="s">
        <v>16</v>
      </c>
      <c r="Q5" s="93"/>
      <c r="R5" s="93"/>
      <c r="S5" s="94"/>
      <c r="T5" s="115" t="s">
        <v>2</v>
      </c>
      <c r="U5" s="171" t="s">
        <v>17</v>
      </c>
      <c r="V5" s="172"/>
      <c r="W5" s="172"/>
      <c r="X5" s="172"/>
      <c r="Y5" s="173"/>
      <c r="AZ5" s="10"/>
    </row>
    <row r="6" spans="1:52" ht="19.5" customHeight="1">
      <c r="A6" s="101"/>
      <c r="B6" s="98"/>
      <c r="C6" s="99"/>
      <c r="D6" s="26" t="s">
        <v>18</v>
      </c>
      <c r="E6" s="26" t="s">
        <v>35</v>
      </c>
      <c r="F6" s="27" t="s">
        <v>19</v>
      </c>
      <c r="G6" s="58" t="s">
        <v>36</v>
      </c>
      <c r="H6" s="58" t="s">
        <v>37</v>
      </c>
      <c r="I6" s="58" t="s">
        <v>38</v>
      </c>
      <c r="J6" s="26" t="s">
        <v>35</v>
      </c>
      <c r="K6" s="27" t="s">
        <v>19</v>
      </c>
      <c r="L6" s="58" t="s">
        <v>36</v>
      </c>
      <c r="M6" s="58" t="s">
        <v>37</v>
      </c>
      <c r="N6" s="58" t="s">
        <v>38</v>
      </c>
      <c r="O6" s="26" t="s">
        <v>35</v>
      </c>
      <c r="P6" s="27" t="s">
        <v>19</v>
      </c>
      <c r="Q6" s="59" t="s">
        <v>36</v>
      </c>
      <c r="R6" s="59" t="s">
        <v>37</v>
      </c>
      <c r="S6" s="59" t="s">
        <v>38</v>
      </c>
      <c r="T6" s="116"/>
      <c r="U6" s="148"/>
      <c r="V6" s="174"/>
      <c r="W6" s="174"/>
      <c r="X6" s="174"/>
      <c r="Y6" s="175"/>
      <c r="AZ6" s="10"/>
    </row>
    <row r="7" spans="1:52" ht="19.5" customHeight="1">
      <c r="A7" s="101"/>
      <c r="B7" s="36">
        <v>1</v>
      </c>
      <c r="C7" s="12">
        <f aca="true" t="shared" si="0" ref="C7:C37">$AZ7</f>
        <v>44927</v>
      </c>
      <c r="D7" s="7"/>
      <c r="E7" s="13">
        <f aca="true" t="shared" si="1" ref="E7:E37">IF(ISNUMBER(F7),F7/D7*1000,TRIM(AA7))</f>
      </c>
      <c r="F7" s="13">
        <f aca="true" t="shared" si="2" ref="F7:F37">IF(COUNTBLANK(G7:I7)=3,TRIM(AA7),G7+H7+I7)</f>
      </c>
      <c r="G7" s="8"/>
      <c r="H7" s="8"/>
      <c r="I7" s="8"/>
      <c r="J7" s="13">
        <f aca="true" t="shared" si="3" ref="J7:J37">IF(ISNUMBER(K7),K7/D7*1000,TRIM(AF7))</f>
      </c>
      <c r="K7" s="13">
        <f aca="true" t="shared" si="4" ref="K7:K37">IF(COUNTBLANK(L7:N7)=3,TRIM(AF7),L7+M7+N7)</f>
      </c>
      <c r="L7" s="8"/>
      <c r="M7" s="8"/>
      <c r="N7" s="8"/>
      <c r="O7" s="14">
        <f aca="true" t="shared" si="5" ref="O7:O37">IF(ISNUMBER(P7),P7/D7*1000,TRIM(AK7))</f>
      </c>
      <c r="P7" s="14">
        <f aca="true" t="shared" si="6" ref="P7:P37">IF(COUNTBLANK(Q7:S7)=3,TRIM(AK7),Q7+R7+S7)</f>
      </c>
      <c r="Q7" s="60"/>
      <c r="R7" s="60"/>
      <c r="S7" s="60"/>
      <c r="T7" s="9"/>
      <c r="U7" s="148" t="s">
        <v>20</v>
      </c>
      <c r="V7" s="31"/>
      <c r="W7" s="31"/>
      <c r="X7" s="31"/>
      <c r="Y7" s="32"/>
      <c r="AZ7" s="11">
        <f aca="true" t="shared" si="7" ref="AZ7:AZ37">DATE($P$2,$R$2,$B7)</f>
        <v>44927</v>
      </c>
    </row>
    <row r="8" spans="1:52" ht="19.5" customHeight="1">
      <c r="A8" s="101"/>
      <c r="B8" s="36">
        <v>2</v>
      </c>
      <c r="C8" s="12">
        <f t="shared" si="0"/>
        <v>44928</v>
      </c>
      <c r="D8" s="7"/>
      <c r="E8" s="13">
        <f t="shared" si="1"/>
      </c>
      <c r="F8" s="13">
        <f t="shared" si="2"/>
      </c>
      <c r="G8" s="8"/>
      <c r="H8" s="8"/>
      <c r="I8" s="8"/>
      <c r="J8" s="13">
        <f t="shared" si="3"/>
      </c>
      <c r="K8" s="13">
        <f t="shared" si="4"/>
      </c>
      <c r="L8" s="8"/>
      <c r="M8" s="8"/>
      <c r="N8" s="8"/>
      <c r="O8" s="14">
        <f t="shared" si="5"/>
      </c>
      <c r="P8" s="14">
        <f t="shared" si="6"/>
      </c>
      <c r="Q8" s="60"/>
      <c r="R8" s="60"/>
      <c r="S8" s="60"/>
      <c r="T8" s="9"/>
      <c r="U8" s="148"/>
      <c r="V8" s="33"/>
      <c r="W8" s="33"/>
      <c r="X8" s="33"/>
      <c r="Y8" s="34"/>
      <c r="AZ8" s="11">
        <f t="shared" si="7"/>
        <v>44928</v>
      </c>
    </row>
    <row r="9" spans="1:52" ht="19.5" customHeight="1">
      <c r="A9" s="101"/>
      <c r="B9" s="36">
        <v>3</v>
      </c>
      <c r="C9" s="12">
        <f t="shared" si="0"/>
        <v>44929</v>
      </c>
      <c r="D9" s="7"/>
      <c r="E9" s="13">
        <f t="shared" si="1"/>
      </c>
      <c r="F9" s="13">
        <f t="shared" si="2"/>
      </c>
      <c r="G9" s="8"/>
      <c r="H9" s="8"/>
      <c r="I9" s="8"/>
      <c r="J9" s="13">
        <f t="shared" si="3"/>
      </c>
      <c r="K9" s="13">
        <f t="shared" si="4"/>
      </c>
      <c r="L9" s="8"/>
      <c r="M9" s="8"/>
      <c r="N9" s="8"/>
      <c r="O9" s="14">
        <f t="shared" si="5"/>
      </c>
      <c r="P9" s="14">
        <f t="shared" si="6"/>
      </c>
      <c r="Q9" s="60"/>
      <c r="R9" s="60"/>
      <c r="S9" s="60"/>
      <c r="T9" s="9"/>
      <c r="U9" s="148" t="s">
        <v>21</v>
      </c>
      <c r="V9" s="180">
        <f>IF('4月'!$V$9="","",'4月'!$V$9)</f>
      </c>
      <c r="W9" s="180">
        <f>IF('4月'!$W$9="","",'4月'!$W$9)</f>
      </c>
      <c r="X9" s="180">
        <f>IF('4月'!$X$9="","",'4月'!$X$9)</f>
      </c>
      <c r="Y9" s="179">
        <f>IF('4月'!$Y$9="","",'4月'!$Y$9)</f>
      </c>
      <c r="AZ9" s="11">
        <f t="shared" si="7"/>
        <v>44929</v>
      </c>
    </row>
    <row r="10" spans="1:52" ht="19.5" customHeight="1">
      <c r="A10" s="101"/>
      <c r="B10" s="36">
        <v>4</v>
      </c>
      <c r="C10" s="12">
        <f t="shared" si="0"/>
        <v>44930</v>
      </c>
      <c r="D10" s="7"/>
      <c r="E10" s="13">
        <f t="shared" si="1"/>
      </c>
      <c r="F10" s="13">
        <f t="shared" si="2"/>
      </c>
      <c r="G10" s="8"/>
      <c r="H10" s="8"/>
      <c r="I10" s="8"/>
      <c r="J10" s="13">
        <f t="shared" si="3"/>
      </c>
      <c r="K10" s="13">
        <f t="shared" si="4"/>
      </c>
      <c r="L10" s="8"/>
      <c r="M10" s="8"/>
      <c r="N10" s="8"/>
      <c r="O10" s="14">
        <f t="shared" si="5"/>
      </c>
      <c r="P10" s="14">
        <f t="shared" si="6"/>
      </c>
      <c r="Q10" s="60"/>
      <c r="R10" s="60"/>
      <c r="S10" s="60"/>
      <c r="T10" s="9"/>
      <c r="U10" s="165"/>
      <c r="V10" s="180"/>
      <c r="W10" s="180"/>
      <c r="X10" s="180"/>
      <c r="Y10" s="179"/>
      <c r="AZ10" s="11">
        <f t="shared" si="7"/>
        <v>44930</v>
      </c>
    </row>
    <row r="11" spans="1:52" ht="19.5" customHeight="1">
      <c r="A11" s="101"/>
      <c r="B11" s="36">
        <v>5</v>
      </c>
      <c r="C11" s="12">
        <f t="shared" si="0"/>
        <v>44931</v>
      </c>
      <c r="D11" s="7"/>
      <c r="E11" s="13">
        <f t="shared" si="1"/>
      </c>
      <c r="F11" s="13">
        <f t="shared" si="2"/>
      </c>
      <c r="G11" s="8"/>
      <c r="H11" s="8"/>
      <c r="I11" s="8"/>
      <c r="J11" s="13">
        <f t="shared" si="3"/>
      </c>
      <c r="K11" s="13">
        <f t="shared" si="4"/>
      </c>
      <c r="L11" s="8"/>
      <c r="M11" s="8"/>
      <c r="N11" s="8"/>
      <c r="O11" s="14">
        <f t="shared" si="5"/>
      </c>
      <c r="P11" s="14">
        <f t="shared" si="6"/>
      </c>
      <c r="Q11" s="60"/>
      <c r="R11" s="60"/>
      <c r="S11" s="60"/>
      <c r="T11" s="9"/>
      <c r="U11" s="15" t="s">
        <v>22</v>
      </c>
      <c r="V11" s="153"/>
      <c r="W11" s="134"/>
      <c r="X11" s="134"/>
      <c r="Y11" s="156"/>
      <c r="AZ11" s="11">
        <f t="shared" si="7"/>
        <v>44931</v>
      </c>
    </row>
    <row r="12" spans="1:52" ht="19.5" customHeight="1">
      <c r="A12" s="101"/>
      <c r="B12" s="36">
        <v>6</v>
      </c>
      <c r="C12" s="12">
        <f t="shared" si="0"/>
        <v>44932</v>
      </c>
      <c r="D12" s="7"/>
      <c r="E12" s="13">
        <f t="shared" si="1"/>
      </c>
      <c r="F12" s="13">
        <f t="shared" si="2"/>
      </c>
      <c r="G12" s="8"/>
      <c r="H12" s="8"/>
      <c r="I12" s="8"/>
      <c r="J12" s="13">
        <f t="shared" si="3"/>
      </c>
      <c r="K12" s="13">
        <f t="shared" si="4"/>
      </c>
      <c r="L12" s="8"/>
      <c r="M12" s="8"/>
      <c r="N12" s="8"/>
      <c r="O12" s="14">
        <f t="shared" si="5"/>
      </c>
      <c r="P12" s="14">
        <f t="shared" si="6"/>
      </c>
      <c r="Q12" s="60"/>
      <c r="R12" s="60"/>
      <c r="S12" s="60"/>
      <c r="T12" s="9"/>
      <c r="U12" s="16" t="s">
        <v>32</v>
      </c>
      <c r="V12" s="153"/>
      <c r="W12" s="134"/>
      <c r="X12" s="134"/>
      <c r="Y12" s="156"/>
      <c r="AZ12" s="11">
        <f t="shared" si="7"/>
        <v>44932</v>
      </c>
    </row>
    <row r="13" spans="1:52" ht="19.5" customHeight="1">
      <c r="A13" s="101"/>
      <c r="B13" s="36">
        <v>7</v>
      </c>
      <c r="C13" s="12">
        <f t="shared" si="0"/>
        <v>44933</v>
      </c>
      <c r="D13" s="7"/>
      <c r="E13" s="13">
        <f t="shared" si="1"/>
      </c>
      <c r="F13" s="13">
        <f t="shared" si="2"/>
      </c>
      <c r="G13" s="8"/>
      <c r="H13" s="8"/>
      <c r="I13" s="8"/>
      <c r="J13" s="13">
        <f t="shared" si="3"/>
      </c>
      <c r="K13" s="13">
        <f t="shared" si="4"/>
      </c>
      <c r="L13" s="8"/>
      <c r="M13" s="8"/>
      <c r="N13" s="8"/>
      <c r="O13" s="14">
        <f t="shared" si="5"/>
      </c>
      <c r="P13" s="14">
        <f t="shared" si="6"/>
      </c>
      <c r="Q13" s="60"/>
      <c r="R13" s="60"/>
      <c r="S13" s="60"/>
      <c r="T13" s="9"/>
      <c r="U13" s="165" t="s">
        <v>39</v>
      </c>
      <c r="V13" s="135"/>
      <c r="W13" s="149"/>
      <c r="X13" s="149"/>
      <c r="Y13" s="154"/>
      <c r="AZ13" s="11">
        <f t="shared" si="7"/>
        <v>44933</v>
      </c>
    </row>
    <row r="14" spans="1:52" ht="19.5" customHeight="1">
      <c r="A14" s="101"/>
      <c r="B14" s="36">
        <v>8</v>
      </c>
      <c r="C14" s="12">
        <f t="shared" si="0"/>
        <v>44934</v>
      </c>
      <c r="D14" s="7"/>
      <c r="E14" s="13">
        <f t="shared" si="1"/>
      </c>
      <c r="F14" s="13">
        <f t="shared" si="2"/>
      </c>
      <c r="G14" s="8"/>
      <c r="H14" s="8"/>
      <c r="I14" s="8"/>
      <c r="J14" s="13">
        <f t="shared" si="3"/>
      </c>
      <c r="K14" s="13">
        <f t="shared" si="4"/>
      </c>
      <c r="L14" s="8"/>
      <c r="M14" s="8"/>
      <c r="N14" s="8"/>
      <c r="O14" s="14">
        <f t="shared" si="5"/>
      </c>
      <c r="P14" s="14">
        <f t="shared" si="6"/>
      </c>
      <c r="Q14" s="60"/>
      <c r="R14" s="60"/>
      <c r="S14" s="60"/>
      <c r="T14" s="9"/>
      <c r="U14" s="166"/>
      <c r="V14" s="135"/>
      <c r="W14" s="149"/>
      <c r="X14" s="149"/>
      <c r="Y14" s="154"/>
      <c r="AZ14" s="11">
        <f t="shared" si="7"/>
        <v>44934</v>
      </c>
    </row>
    <row r="15" spans="1:52" ht="19.5" customHeight="1">
      <c r="A15" s="101"/>
      <c r="B15" s="36">
        <v>9</v>
      </c>
      <c r="C15" s="12">
        <f t="shared" si="0"/>
        <v>44935</v>
      </c>
      <c r="D15" s="7"/>
      <c r="E15" s="13">
        <f t="shared" si="1"/>
      </c>
      <c r="F15" s="13">
        <f t="shared" si="2"/>
      </c>
      <c r="G15" s="8"/>
      <c r="H15" s="8"/>
      <c r="I15" s="8"/>
      <c r="J15" s="13">
        <f t="shared" si="3"/>
      </c>
      <c r="K15" s="13">
        <f t="shared" si="4"/>
      </c>
      <c r="L15" s="8"/>
      <c r="M15" s="8"/>
      <c r="N15" s="8"/>
      <c r="O15" s="14">
        <f t="shared" si="5"/>
      </c>
      <c r="P15" s="14">
        <f t="shared" si="6"/>
      </c>
      <c r="Q15" s="60"/>
      <c r="R15" s="60"/>
      <c r="S15" s="60"/>
      <c r="T15" s="9"/>
      <c r="U15" s="15" t="s">
        <v>40</v>
      </c>
      <c r="V15" s="135"/>
      <c r="W15" s="149"/>
      <c r="X15" s="149"/>
      <c r="Y15" s="154"/>
      <c r="AZ15" s="11">
        <f t="shared" si="7"/>
        <v>44935</v>
      </c>
    </row>
    <row r="16" spans="1:52" ht="19.5" customHeight="1">
      <c r="A16" s="101"/>
      <c r="B16" s="36">
        <v>10</v>
      </c>
      <c r="C16" s="12">
        <f t="shared" si="0"/>
        <v>44936</v>
      </c>
      <c r="D16" s="7"/>
      <c r="E16" s="13">
        <f t="shared" si="1"/>
      </c>
      <c r="F16" s="13">
        <f t="shared" si="2"/>
      </c>
      <c r="G16" s="8"/>
      <c r="H16" s="8"/>
      <c r="I16" s="8"/>
      <c r="J16" s="13">
        <f t="shared" si="3"/>
      </c>
      <c r="K16" s="13">
        <f t="shared" si="4"/>
      </c>
      <c r="L16" s="8"/>
      <c r="M16" s="8"/>
      <c r="N16" s="8"/>
      <c r="O16" s="14">
        <f t="shared" si="5"/>
      </c>
      <c r="P16" s="14">
        <f t="shared" si="6"/>
      </c>
      <c r="Q16" s="60"/>
      <c r="R16" s="60"/>
      <c r="S16" s="60"/>
      <c r="T16" s="9"/>
      <c r="U16" s="16" t="s">
        <v>41</v>
      </c>
      <c r="V16" s="135"/>
      <c r="W16" s="149"/>
      <c r="X16" s="149"/>
      <c r="Y16" s="154"/>
      <c r="AZ16" s="11">
        <f t="shared" si="7"/>
        <v>44936</v>
      </c>
    </row>
    <row r="17" spans="1:52" ht="19.5" customHeight="1">
      <c r="A17" s="101"/>
      <c r="B17" s="36">
        <v>11</v>
      </c>
      <c r="C17" s="12">
        <f t="shared" si="0"/>
        <v>44937</v>
      </c>
      <c r="D17" s="7"/>
      <c r="E17" s="13">
        <f t="shared" si="1"/>
      </c>
      <c r="F17" s="13">
        <f t="shared" si="2"/>
      </c>
      <c r="G17" s="8"/>
      <c r="H17" s="8"/>
      <c r="I17" s="8"/>
      <c r="J17" s="13">
        <f t="shared" si="3"/>
      </c>
      <c r="K17" s="13">
        <f t="shared" si="4"/>
      </c>
      <c r="L17" s="8"/>
      <c r="M17" s="8"/>
      <c r="N17" s="8"/>
      <c r="O17" s="14">
        <f t="shared" si="5"/>
      </c>
      <c r="P17" s="14">
        <f t="shared" si="6"/>
      </c>
      <c r="Q17" s="60"/>
      <c r="R17" s="60"/>
      <c r="S17" s="60"/>
      <c r="T17" s="9"/>
      <c r="U17" s="15" t="s">
        <v>42</v>
      </c>
      <c r="V17" s="135"/>
      <c r="W17" s="149"/>
      <c r="X17" s="149"/>
      <c r="Y17" s="154"/>
      <c r="AZ17" s="11">
        <f t="shared" si="7"/>
        <v>44937</v>
      </c>
    </row>
    <row r="18" spans="1:52" ht="19.5" customHeight="1">
      <c r="A18" s="101"/>
      <c r="B18" s="36">
        <v>12</v>
      </c>
      <c r="C18" s="12">
        <f t="shared" si="0"/>
        <v>44938</v>
      </c>
      <c r="D18" s="7"/>
      <c r="E18" s="13">
        <f t="shared" si="1"/>
      </c>
      <c r="F18" s="13">
        <f t="shared" si="2"/>
      </c>
      <c r="G18" s="8"/>
      <c r="H18" s="8"/>
      <c r="I18" s="8"/>
      <c r="J18" s="13">
        <f t="shared" si="3"/>
      </c>
      <c r="K18" s="13">
        <f t="shared" si="4"/>
      </c>
      <c r="L18" s="8"/>
      <c r="M18" s="8"/>
      <c r="N18" s="8"/>
      <c r="O18" s="14">
        <f t="shared" si="5"/>
      </c>
      <c r="P18" s="14">
        <f t="shared" si="6"/>
      </c>
      <c r="Q18" s="60"/>
      <c r="R18" s="60"/>
      <c r="S18" s="60"/>
      <c r="T18" s="9"/>
      <c r="U18" s="16" t="s">
        <v>41</v>
      </c>
      <c r="V18" s="135"/>
      <c r="W18" s="149"/>
      <c r="X18" s="149"/>
      <c r="Y18" s="154"/>
      <c r="AZ18" s="11">
        <f t="shared" si="7"/>
        <v>44938</v>
      </c>
    </row>
    <row r="19" spans="1:52" ht="19.5" customHeight="1">
      <c r="A19" s="101"/>
      <c r="B19" s="36">
        <v>13</v>
      </c>
      <c r="C19" s="12">
        <f t="shared" si="0"/>
        <v>44939</v>
      </c>
      <c r="D19" s="7"/>
      <c r="E19" s="13">
        <f t="shared" si="1"/>
      </c>
      <c r="F19" s="13">
        <f t="shared" si="2"/>
      </c>
      <c r="G19" s="8"/>
      <c r="H19" s="8"/>
      <c r="I19" s="8"/>
      <c r="J19" s="13">
        <f t="shared" si="3"/>
      </c>
      <c r="K19" s="13">
        <f t="shared" si="4"/>
      </c>
      <c r="L19" s="8"/>
      <c r="M19" s="8"/>
      <c r="N19" s="8"/>
      <c r="O19" s="14">
        <f t="shared" si="5"/>
      </c>
      <c r="P19" s="14">
        <f t="shared" si="6"/>
      </c>
      <c r="Q19" s="60"/>
      <c r="R19" s="60"/>
      <c r="S19" s="60"/>
      <c r="T19" s="9"/>
      <c r="U19" s="15" t="s">
        <v>43</v>
      </c>
      <c r="V19" s="176"/>
      <c r="W19" s="169"/>
      <c r="X19" s="169"/>
      <c r="Y19" s="164"/>
      <c r="AZ19" s="11">
        <f t="shared" si="7"/>
        <v>44939</v>
      </c>
    </row>
    <row r="20" spans="1:52" ht="19.5" customHeight="1">
      <c r="A20" s="101"/>
      <c r="B20" s="36">
        <v>14</v>
      </c>
      <c r="C20" s="12">
        <f t="shared" si="0"/>
        <v>44940</v>
      </c>
      <c r="D20" s="7"/>
      <c r="E20" s="13">
        <f t="shared" si="1"/>
      </c>
      <c r="F20" s="13">
        <f t="shared" si="2"/>
      </c>
      <c r="G20" s="8"/>
      <c r="H20" s="8"/>
      <c r="I20" s="8"/>
      <c r="J20" s="13">
        <f t="shared" si="3"/>
      </c>
      <c r="K20" s="13">
        <f t="shared" si="4"/>
      </c>
      <c r="L20" s="8"/>
      <c r="M20" s="8"/>
      <c r="N20" s="8"/>
      <c r="O20" s="14">
        <f t="shared" si="5"/>
      </c>
      <c r="P20" s="14">
        <f t="shared" si="6"/>
      </c>
      <c r="Q20" s="60"/>
      <c r="R20" s="60"/>
      <c r="S20" s="60"/>
      <c r="T20" s="9"/>
      <c r="U20" s="16" t="s">
        <v>41</v>
      </c>
      <c r="V20" s="176"/>
      <c r="W20" s="169"/>
      <c r="X20" s="169"/>
      <c r="Y20" s="164"/>
      <c r="AZ20" s="11">
        <f t="shared" si="7"/>
        <v>44940</v>
      </c>
    </row>
    <row r="21" spans="1:52" ht="19.5" customHeight="1">
      <c r="A21" s="101"/>
      <c r="B21" s="36">
        <v>15</v>
      </c>
      <c r="C21" s="12">
        <f t="shared" si="0"/>
        <v>44941</v>
      </c>
      <c r="D21" s="7"/>
      <c r="E21" s="13">
        <f t="shared" si="1"/>
      </c>
      <c r="F21" s="13">
        <f t="shared" si="2"/>
      </c>
      <c r="G21" s="8"/>
      <c r="H21" s="8"/>
      <c r="I21" s="8"/>
      <c r="J21" s="13">
        <f t="shared" si="3"/>
      </c>
      <c r="K21" s="13">
        <f t="shared" si="4"/>
      </c>
      <c r="L21" s="8"/>
      <c r="M21" s="8"/>
      <c r="N21" s="8"/>
      <c r="O21" s="14">
        <f t="shared" si="5"/>
      </c>
      <c r="P21" s="14">
        <f t="shared" si="6"/>
      </c>
      <c r="Q21" s="60"/>
      <c r="R21" s="60"/>
      <c r="S21" s="60"/>
      <c r="T21" s="9"/>
      <c r="U21" s="15" t="s">
        <v>23</v>
      </c>
      <c r="V21" s="153"/>
      <c r="W21" s="134"/>
      <c r="X21" s="134"/>
      <c r="Y21" s="156"/>
      <c r="AZ21" s="11">
        <f t="shared" si="7"/>
        <v>44941</v>
      </c>
    </row>
    <row r="22" spans="1:52" ht="19.5" customHeight="1">
      <c r="A22" s="101"/>
      <c r="B22" s="36">
        <v>16</v>
      </c>
      <c r="C22" s="12">
        <f t="shared" si="0"/>
        <v>44942</v>
      </c>
      <c r="D22" s="7"/>
      <c r="E22" s="13">
        <f t="shared" si="1"/>
      </c>
      <c r="F22" s="13">
        <f t="shared" si="2"/>
      </c>
      <c r="G22" s="8"/>
      <c r="H22" s="8"/>
      <c r="I22" s="8"/>
      <c r="J22" s="13">
        <f t="shared" si="3"/>
      </c>
      <c r="K22" s="13">
        <f t="shared" si="4"/>
      </c>
      <c r="L22" s="8"/>
      <c r="M22" s="8"/>
      <c r="N22" s="8"/>
      <c r="O22" s="14">
        <f t="shared" si="5"/>
      </c>
      <c r="P22" s="14">
        <f t="shared" si="6"/>
      </c>
      <c r="Q22" s="60"/>
      <c r="R22" s="60"/>
      <c r="S22" s="60"/>
      <c r="T22" s="9"/>
      <c r="U22" s="16" t="s">
        <v>33</v>
      </c>
      <c r="V22" s="153"/>
      <c r="W22" s="134"/>
      <c r="X22" s="134"/>
      <c r="Y22" s="156"/>
      <c r="AZ22" s="11">
        <f t="shared" si="7"/>
        <v>44942</v>
      </c>
    </row>
    <row r="23" spans="1:52" ht="19.5" customHeight="1">
      <c r="A23" s="101"/>
      <c r="B23" s="36">
        <v>17</v>
      </c>
      <c r="C23" s="12">
        <f t="shared" si="0"/>
        <v>44943</v>
      </c>
      <c r="D23" s="7"/>
      <c r="E23" s="13">
        <f t="shared" si="1"/>
      </c>
      <c r="F23" s="13">
        <f t="shared" si="2"/>
      </c>
      <c r="G23" s="8"/>
      <c r="H23" s="8"/>
      <c r="I23" s="8"/>
      <c r="J23" s="13">
        <f t="shared" si="3"/>
      </c>
      <c r="K23" s="13">
        <f t="shared" si="4"/>
      </c>
      <c r="L23" s="8"/>
      <c r="M23" s="8"/>
      <c r="N23" s="8"/>
      <c r="O23" s="14">
        <f t="shared" si="5"/>
      </c>
      <c r="P23" s="14">
        <f t="shared" si="6"/>
      </c>
      <c r="Q23" s="60"/>
      <c r="R23" s="60"/>
      <c r="S23" s="60"/>
      <c r="T23" s="9"/>
      <c r="U23" s="15" t="s">
        <v>44</v>
      </c>
      <c r="V23" s="135"/>
      <c r="W23" s="149"/>
      <c r="X23" s="149"/>
      <c r="Y23" s="154"/>
      <c r="AZ23" s="11">
        <f t="shared" si="7"/>
        <v>44943</v>
      </c>
    </row>
    <row r="24" spans="1:52" ht="19.5" customHeight="1">
      <c r="A24" s="101"/>
      <c r="B24" s="36">
        <v>18</v>
      </c>
      <c r="C24" s="12">
        <f t="shared" si="0"/>
        <v>44944</v>
      </c>
      <c r="D24" s="7"/>
      <c r="E24" s="13">
        <f t="shared" si="1"/>
      </c>
      <c r="F24" s="13">
        <f t="shared" si="2"/>
      </c>
      <c r="G24" s="8"/>
      <c r="H24" s="8"/>
      <c r="I24" s="8"/>
      <c r="J24" s="13">
        <f t="shared" si="3"/>
      </c>
      <c r="K24" s="13">
        <f t="shared" si="4"/>
      </c>
      <c r="L24" s="8"/>
      <c r="M24" s="8"/>
      <c r="N24" s="8"/>
      <c r="O24" s="14">
        <f t="shared" si="5"/>
      </c>
      <c r="P24" s="14">
        <f t="shared" si="6"/>
      </c>
      <c r="Q24" s="60"/>
      <c r="R24" s="60"/>
      <c r="S24" s="60"/>
      <c r="T24" s="9"/>
      <c r="U24" s="16" t="s">
        <v>41</v>
      </c>
      <c r="V24" s="135"/>
      <c r="W24" s="149"/>
      <c r="X24" s="149"/>
      <c r="Y24" s="154"/>
      <c r="AZ24" s="11">
        <f t="shared" si="7"/>
        <v>44944</v>
      </c>
    </row>
    <row r="25" spans="1:52" ht="19.5" customHeight="1">
      <c r="A25" s="101"/>
      <c r="B25" s="36">
        <v>19</v>
      </c>
      <c r="C25" s="12">
        <f t="shared" si="0"/>
        <v>44945</v>
      </c>
      <c r="D25" s="7"/>
      <c r="E25" s="13">
        <f t="shared" si="1"/>
      </c>
      <c r="F25" s="13">
        <f t="shared" si="2"/>
      </c>
      <c r="G25" s="8"/>
      <c r="H25" s="8"/>
      <c r="I25" s="8"/>
      <c r="J25" s="13">
        <f t="shared" si="3"/>
      </c>
      <c r="K25" s="13">
        <f t="shared" si="4"/>
      </c>
      <c r="L25" s="8"/>
      <c r="M25" s="8"/>
      <c r="N25" s="8"/>
      <c r="O25" s="14">
        <f t="shared" si="5"/>
      </c>
      <c r="P25" s="14">
        <f t="shared" si="6"/>
      </c>
      <c r="Q25" s="60"/>
      <c r="R25" s="60"/>
      <c r="S25" s="60"/>
      <c r="T25" s="9"/>
      <c r="U25" s="15" t="s">
        <v>45</v>
      </c>
      <c r="V25" s="161"/>
      <c r="W25" s="177"/>
      <c r="X25" s="177"/>
      <c r="Y25" s="147"/>
      <c r="AZ25" s="11">
        <f t="shared" si="7"/>
        <v>44945</v>
      </c>
    </row>
    <row r="26" spans="1:52" ht="19.5" customHeight="1">
      <c r="A26" s="101"/>
      <c r="B26" s="36">
        <v>20</v>
      </c>
      <c r="C26" s="12">
        <f t="shared" si="0"/>
        <v>44946</v>
      </c>
      <c r="D26" s="7"/>
      <c r="E26" s="13">
        <f t="shared" si="1"/>
      </c>
      <c r="F26" s="13">
        <f t="shared" si="2"/>
      </c>
      <c r="G26" s="8"/>
      <c r="H26" s="8"/>
      <c r="I26" s="8"/>
      <c r="J26" s="13">
        <f t="shared" si="3"/>
      </c>
      <c r="K26" s="13">
        <f t="shared" si="4"/>
      </c>
      <c r="L26" s="8"/>
      <c r="M26" s="8"/>
      <c r="N26" s="8"/>
      <c r="O26" s="14">
        <f t="shared" si="5"/>
      </c>
      <c r="P26" s="14">
        <f t="shared" si="6"/>
      </c>
      <c r="Q26" s="60"/>
      <c r="R26" s="60"/>
      <c r="S26" s="60"/>
      <c r="T26" s="9"/>
      <c r="U26" s="16" t="s">
        <v>41</v>
      </c>
      <c r="V26" s="161"/>
      <c r="W26" s="177"/>
      <c r="X26" s="177"/>
      <c r="Y26" s="147"/>
      <c r="AZ26" s="11">
        <f t="shared" si="7"/>
        <v>44946</v>
      </c>
    </row>
    <row r="27" spans="1:52" ht="19.5" customHeight="1">
      <c r="A27" s="101"/>
      <c r="B27" s="36">
        <v>21</v>
      </c>
      <c r="C27" s="12">
        <f t="shared" si="0"/>
        <v>44947</v>
      </c>
      <c r="D27" s="7"/>
      <c r="E27" s="13">
        <f t="shared" si="1"/>
      </c>
      <c r="F27" s="13">
        <f t="shared" si="2"/>
      </c>
      <c r="G27" s="8"/>
      <c r="H27" s="8"/>
      <c r="I27" s="8"/>
      <c r="J27" s="13">
        <f t="shared" si="3"/>
      </c>
      <c r="K27" s="13">
        <f t="shared" si="4"/>
      </c>
      <c r="L27" s="8"/>
      <c r="M27" s="8"/>
      <c r="N27" s="8"/>
      <c r="O27" s="14">
        <f t="shared" si="5"/>
      </c>
      <c r="P27" s="14">
        <f t="shared" si="6"/>
      </c>
      <c r="Q27" s="60"/>
      <c r="R27" s="60"/>
      <c r="S27" s="60"/>
      <c r="T27" s="9"/>
      <c r="U27" s="157"/>
      <c r="V27" s="136"/>
      <c r="W27" s="136"/>
      <c r="X27" s="136"/>
      <c r="Y27" s="159"/>
      <c r="AZ27" s="11">
        <f t="shared" si="7"/>
        <v>44947</v>
      </c>
    </row>
    <row r="28" spans="1:52" ht="19.5" customHeight="1" thickBot="1">
      <c r="A28" s="101"/>
      <c r="B28" s="36">
        <v>22</v>
      </c>
      <c r="C28" s="12">
        <f t="shared" si="0"/>
        <v>44948</v>
      </c>
      <c r="D28" s="7"/>
      <c r="E28" s="13">
        <f t="shared" si="1"/>
      </c>
      <c r="F28" s="13">
        <f t="shared" si="2"/>
      </c>
      <c r="G28" s="8"/>
      <c r="H28" s="8"/>
      <c r="I28" s="8"/>
      <c r="J28" s="13">
        <f t="shared" si="3"/>
      </c>
      <c r="K28" s="13">
        <f t="shared" si="4"/>
      </c>
      <c r="L28" s="8"/>
      <c r="M28" s="8"/>
      <c r="N28" s="8"/>
      <c r="O28" s="14">
        <f t="shared" si="5"/>
      </c>
      <c r="P28" s="14">
        <f t="shared" si="6"/>
      </c>
      <c r="Q28" s="60"/>
      <c r="R28" s="60"/>
      <c r="S28" s="60"/>
      <c r="T28" s="9"/>
      <c r="U28" s="158"/>
      <c r="V28" s="137"/>
      <c r="W28" s="137"/>
      <c r="X28" s="137"/>
      <c r="Y28" s="160"/>
      <c r="AZ28" s="11">
        <f t="shared" si="7"/>
        <v>44948</v>
      </c>
    </row>
    <row r="29" spans="1:52" ht="19.5" customHeight="1" thickTop="1">
      <c r="A29" s="101"/>
      <c r="B29" s="36">
        <v>23</v>
      </c>
      <c r="C29" s="12">
        <f t="shared" si="0"/>
        <v>44949</v>
      </c>
      <c r="D29" s="7"/>
      <c r="E29" s="13">
        <f t="shared" si="1"/>
      </c>
      <c r="F29" s="13">
        <f t="shared" si="2"/>
      </c>
      <c r="G29" s="8"/>
      <c r="H29" s="8"/>
      <c r="I29" s="8"/>
      <c r="J29" s="13">
        <f t="shared" si="3"/>
      </c>
      <c r="K29" s="13">
        <f t="shared" si="4"/>
      </c>
      <c r="L29" s="8"/>
      <c r="M29" s="8"/>
      <c r="N29" s="8"/>
      <c r="O29" s="14">
        <f t="shared" si="5"/>
      </c>
      <c r="P29" s="14">
        <f t="shared" si="6"/>
      </c>
      <c r="Q29" s="60"/>
      <c r="R29" s="60"/>
      <c r="S29" s="60"/>
      <c r="T29" s="9"/>
      <c r="U29" s="150" t="s">
        <v>24</v>
      </c>
      <c r="V29" s="151"/>
      <c r="W29" s="151"/>
      <c r="X29" s="151"/>
      <c r="Y29" s="152"/>
      <c r="AZ29" s="11">
        <f t="shared" si="7"/>
        <v>44949</v>
      </c>
    </row>
    <row r="30" spans="1:52" ht="19.5" customHeight="1">
      <c r="A30" s="101"/>
      <c r="B30" s="36">
        <v>24</v>
      </c>
      <c r="C30" s="12">
        <f t="shared" si="0"/>
        <v>44950</v>
      </c>
      <c r="D30" s="7"/>
      <c r="E30" s="13">
        <f t="shared" si="1"/>
      </c>
      <c r="F30" s="13">
        <f t="shared" si="2"/>
      </c>
      <c r="G30" s="8"/>
      <c r="H30" s="8"/>
      <c r="I30" s="8"/>
      <c r="J30" s="13">
        <f t="shared" si="3"/>
      </c>
      <c r="K30" s="13">
        <f t="shared" si="4"/>
      </c>
      <c r="L30" s="8"/>
      <c r="M30" s="8"/>
      <c r="N30" s="8"/>
      <c r="O30" s="14">
        <f t="shared" si="5"/>
      </c>
      <c r="P30" s="14">
        <f t="shared" si="6"/>
      </c>
      <c r="Q30" s="60"/>
      <c r="R30" s="60"/>
      <c r="S30" s="60"/>
      <c r="T30" s="9"/>
      <c r="U30" s="138"/>
      <c r="V30" s="139"/>
      <c r="W30" s="139"/>
      <c r="X30" s="139"/>
      <c r="Y30" s="140"/>
      <c r="AZ30" s="11">
        <f t="shared" si="7"/>
        <v>44950</v>
      </c>
    </row>
    <row r="31" spans="1:52" ht="19.5" customHeight="1">
      <c r="A31" s="101"/>
      <c r="B31" s="36">
        <v>25</v>
      </c>
      <c r="C31" s="12">
        <f t="shared" si="0"/>
        <v>44951</v>
      </c>
      <c r="D31" s="7"/>
      <c r="E31" s="13">
        <f t="shared" si="1"/>
      </c>
      <c r="F31" s="13">
        <f t="shared" si="2"/>
      </c>
      <c r="G31" s="8"/>
      <c r="H31" s="8"/>
      <c r="I31" s="8"/>
      <c r="J31" s="13">
        <f t="shared" si="3"/>
      </c>
      <c r="K31" s="13">
        <f t="shared" si="4"/>
      </c>
      <c r="L31" s="8"/>
      <c r="M31" s="8"/>
      <c r="N31" s="8"/>
      <c r="O31" s="14">
        <f t="shared" si="5"/>
      </c>
      <c r="P31" s="14">
        <f t="shared" si="6"/>
      </c>
      <c r="Q31" s="60"/>
      <c r="R31" s="60"/>
      <c r="S31" s="60"/>
      <c r="T31" s="9"/>
      <c r="U31" s="141"/>
      <c r="V31" s="142"/>
      <c r="W31" s="142"/>
      <c r="X31" s="142"/>
      <c r="Y31" s="143"/>
      <c r="AZ31" s="11">
        <f t="shared" si="7"/>
        <v>44951</v>
      </c>
    </row>
    <row r="32" spans="1:52" ht="19.5" customHeight="1">
      <c r="A32" s="101"/>
      <c r="B32" s="36">
        <v>26</v>
      </c>
      <c r="C32" s="12">
        <f t="shared" si="0"/>
        <v>44952</v>
      </c>
      <c r="D32" s="7"/>
      <c r="E32" s="13">
        <f t="shared" si="1"/>
      </c>
      <c r="F32" s="13">
        <f t="shared" si="2"/>
      </c>
      <c r="G32" s="8"/>
      <c r="H32" s="8"/>
      <c r="I32" s="8"/>
      <c r="J32" s="13">
        <f t="shared" si="3"/>
      </c>
      <c r="K32" s="13">
        <f t="shared" si="4"/>
      </c>
      <c r="L32" s="8"/>
      <c r="M32" s="8"/>
      <c r="N32" s="8"/>
      <c r="O32" s="14">
        <f t="shared" si="5"/>
      </c>
      <c r="P32" s="14">
        <f t="shared" si="6"/>
      </c>
      <c r="Q32" s="60"/>
      <c r="R32" s="60"/>
      <c r="S32" s="60"/>
      <c r="T32" s="9"/>
      <c r="U32" s="141"/>
      <c r="V32" s="142"/>
      <c r="W32" s="142"/>
      <c r="X32" s="142"/>
      <c r="Y32" s="143"/>
      <c r="AZ32" s="11">
        <f t="shared" si="7"/>
        <v>44952</v>
      </c>
    </row>
    <row r="33" spans="1:52" ht="19.5" customHeight="1">
      <c r="A33" s="101"/>
      <c r="B33" s="36">
        <v>27</v>
      </c>
      <c r="C33" s="12">
        <f t="shared" si="0"/>
        <v>44953</v>
      </c>
      <c r="D33" s="7"/>
      <c r="E33" s="13">
        <f t="shared" si="1"/>
      </c>
      <c r="F33" s="13">
        <f t="shared" si="2"/>
      </c>
      <c r="G33" s="8"/>
      <c r="H33" s="8"/>
      <c r="I33" s="8"/>
      <c r="J33" s="13">
        <f t="shared" si="3"/>
      </c>
      <c r="K33" s="13">
        <f t="shared" si="4"/>
      </c>
      <c r="L33" s="8"/>
      <c r="M33" s="8"/>
      <c r="N33" s="8"/>
      <c r="O33" s="14">
        <f t="shared" si="5"/>
      </c>
      <c r="P33" s="14">
        <f t="shared" si="6"/>
      </c>
      <c r="Q33" s="60"/>
      <c r="R33" s="60"/>
      <c r="S33" s="60"/>
      <c r="T33" s="9"/>
      <c r="U33" s="141"/>
      <c r="V33" s="142"/>
      <c r="W33" s="142"/>
      <c r="X33" s="142"/>
      <c r="Y33" s="143"/>
      <c r="AZ33" s="11">
        <f t="shared" si="7"/>
        <v>44953</v>
      </c>
    </row>
    <row r="34" spans="1:52" ht="19.5" customHeight="1">
      <c r="A34" s="101"/>
      <c r="B34" s="36">
        <v>28</v>
      </c>
      <c r="C34" s="12">
        <f t="shared" si="0"/>
        <v>44954</v>
      </c>
      <c r="D34" s="7"/>
      <c r="E34" s="13">
        <f t="shared" si="1"/>
      </c>
      <c r="F34" s="13">
        <f t="shared" si="2"/>
      </c>
      <c r="G34" s="8"/>
      <c r="H34" s="8"/>
      <c r="I34" s="8"/>
      <c r="J34" s="13">
        <f t="shared" si="3"/>
      </c>
      <c r="K34" s="13">
        <f t="shared" si="4"/>
      </c>
      <c r="L34" s="8"/>
      <c r="M34" s="8"/>
      <c r="N34" s="8"/>
      <c r="O34" s="14">
        <f t="shared" si="5"/>
      </c>
      <c r="P34" s="14">
        <f t="shared" si="6"/>
      </c>
      <c r="Q34" s="60"/>
      <c r="R34" s="60"/>
      <c r="S34" s="60"/>
      <c r="T34" s="9"/>
      <c r="U34" s="141"/>
      <c r="V34" s="142"/>
      <c r="W34" s="142"/>
      <c r="X34" s="142"/>
      <c r="Y34" s="143"/>
      <c r="AZ34" s="11">
        <f t="shared" si="7"/>
        <v>44954</v>
      </c>
    </row>
    <row r="35" spans="1:52" ht="19.5" customHeight="1">
      <c r="A35" s="101"/>
      <c r="B35" s="36">
        <v>29</v>
      </c>
      <c r="C35" s="12">
        <f t="shared" si="0"/>
        <v>44955</v>
      </c>
      <c r="D35" s="7"/>
      <c r="E35" s="13">
        <f t="shared" si="1"/>
      </c>
      <c r="F35" s="13">
        <f t="shared" si="2"/>
      </c>
      <c r="G35" s="8"/>
      <c r="H35" s="8"/>
      <c r="I35" s="8"/>
      <c r="J35" s="13">
        <f t="shared" si="3"/>
      </c>
      <c r="K35" s="13">
        <f t="shared" si="4"/>
      </c>
      <c r="L35" s="8"/>
      <c r="M35" s="8"/>
      <c r="N35" s="8"/>
      <c r="O35" s="14">
        <f t="shared" si="5"/>
      </c>
      <c r="P35" s="14">
        <f t="shared" si="6"/>
      </c>
      <c r="Q35" s="60"/>
      <c r="R35" s="60"/>
      <c r="S35" s="60"/>
      <c r="T35" s="9"/>
      <c r="U35" s="141"/>
      <c r="V35" s="142"/>
      <c r="W35" s="142"/>
      <c r="X35" s="142"/>
      <c r="Y35" s="143"/>
      <c r="AZ35" s="11">
        <f t="shared" si="7"/>
        <v>44955</v>
      </c>
    </row>
    <row r="36" spans="1:52" ht="19.5" customHeight="1">
      <c r="A36" s="101"/>
      <c r="B36" s="36">
        <v>30</v>
      </c>
      <c r="C36" s="12">
        <f t="shared" si="0"/>
        <v>44956</v>
      </c>
      <c r="D36" s="7"/>
      <c r="E36" s="13">
        <f t="shared" si="1"/>
      </c>
      <c r="F36" s="13">
        <f t="shared" si="2"/>
      </c>
      <c r="G36" s="8"/>
      <c r="H36" s="8"/>
      <c r="I36" s="8"/>
      <c r="J36" s="13">
        <f t="shared" si="3"/>
      </c>
      <c r="K36" s="13">
        <f t="shared" si="4"/>
      </c>
      <c r="L36" s="8"/>
      <c r="M36" s="8"/>
      <c r="N36" s="8"/>
      <c r="O36" s="14">
        <f t="shared" si="5"/>
      </c>
      <c r="P36" s="14">
        <f t="shared" si="6"/>
      </c>
      <c r="Q36" s="60"/>
      <c r="R36" s="60"/>
      <c r="S36" s="60"/>
      <c r="T36" s="9"/>
      <c r="U36" s="141"/>
      <c r="V36" s="142"/>
      <c r="W36" s="142"/>
      <c r="X36" s="142"/>
      <c r="Y36" s="143"/>
      <c r="AZ36" s="11">
        <f t="shared" si="7"/>
        <v>44956</v>
      </c>
    </row>
    <row r="37" spans="1:52" ht="19.5" customHeight="1">
      <c r="A37" s="102"/>
      <c r="B37" s="36">
        <v>31</v>
      </c>
      <c r="C37" s="12">
        <f t="shared" si="0"/>
        <v>44957</v>
      </c>
      <c r="D37" s="7"/>
      <c r="E37" s="13">
        <f t="shared" si="1"/>
      </c>
      <c r="F37" s="13">
        <f t="shared" si="2"/>
      </c>
      <c r="G37" s="8"/>
      <c r="H37" s="8"/>
      <c r="I37" s="8"/>
      <c r="J37" s="13">
        <f t="shared" si="3"/>
      </c>
      <c r="K37" s="13">
        <f t="shared" si="4"/>
      </c>
      <c r="L37" s="8"/>
      <c r="M37" s="8"/>
      <c r="N37" s="8"/>
      <c r="O37" s="14">
        <f t="shared" si="5"/>
      </c>
      <c r="P37" s="14">
        <f t="shared" si="6"/>
      </c>
      <c r="Q37" s="60"/>
      <c r="R37" s="60"/>
      <c r="S37" s="60"/>
      <c r="T37" s="9"/>
      <c r="U37" s="141"/>
      <c r="V37" s="142"/>
      <c r="W37" s="142"/>
      <c r="X37" s="142"/>
      <c r="Y37" s="143"/>
      <c r="AZ37" s="11">
        <f t="shared" si="7"/>
        <v>44957</v>
      </c>
    </row>
    <row r="38" spans="1:25" ht="19.5" customHeight="1">
      <c r="A38" s="121" t="s">
        <v>25</v>
      </c>
      <c r="B38" s="117" t="s">
        <v>26</v>
      </c>
      <c r="C38" s="118"/>
      <c r="D38" s="17">
        <f>IF(COUNTBLANK(D7:D37)=31,TRIM(AA38),AVERAGE(D7:D37))</f>
      </c>
      <c r="E38" s="13">
        <f>IF(COUNTBLANK(F7:F37)=31,TRIM(AB38),F38*1000/D38)</f>
      </c>
      <c r="F38" s="13">
        <f>IF(COUNTBLANK(F7:F37)=31,TRIM(AC38),AVERAGE(F7:F37))</f>
      </c>
      <c r="G38" s="123"/>
      <c r="H38" s="124"/>
      <c r="I38" s="125"/>
      <c r="J38" s="13">
        <f>IF(COUNTBLANK(K7:K37)=31,TRIM(AG38),K38*1000/D38)</f>
      </c>
      <c r="K38" s="13">
        <f>IF(COUNTBLANK(K7:K37)=31,TRIM(AH38),AVERAGE(K7:K37))</f>
      </c>
      <c r="L38" s="123"/>
      <c r="M38" s="124"/>
      <c r="N38" s="125"/>
      <c r="O38" s="14">
        <f>IF(COUNTBLANK(P7:P37)=31,TRIM(AL38),P38*1000/D38)</f>
      </c>
      <c r="P38" s="14">
        <f>IF(COUNTBLANK(P7:P37)=31,TRIM(AM38),AVERAGE(P7:P37))</f>
      </c>
      <c r="Q38" s="103" t="s">
        <v>27</v>
      </c>
      <c r="R38" s="104"/>
      <c r="S38" s="105"/>
      <c r="T38" s="18">
        <f>IF(COUNTBLANK(T7:T37)=31,TRIM(AQ38),SUM(T7:T37))</f>
      </c>
      <c r="U38" s="141"/>
      <c r="V38" s="142"/>
      <c r="W38" s="142"/>
      <c r="X38" s="142"/>
      <c r="Y38" s="143"/>
    </row>
    <row r="39" spans="1:25" ht="19.5" customHeight="1">
      <c r="A39" s="101"/>
      <c r="B39" s="119" t="s">
        <v>28</v>
      </c>
      <c r="C39" s="120"/>
      <c r="D39" s="19"/>
      <c r="E39" s="20"/>
      <c r="F39" s="13">
        <f>IF(COUNTBLANK(F7:F37)=31,TRIM(AC39),MAX(F7:F37))</f>
      </c>
      <c r="G39" s="126"/>
      <c r="H39" s="127"/>
      <c r="I39" s="128"/>
      <c r="J39" s="20"/>
      <c r="K39" s="20"/>
      <c r="L39" s="126"/>
      <c r="M39" s="127"/>
      <c r="N39" s="128"/>
      <c r="O39" s="21"/>
      <c r="P39" s="21"/>
      <c r="Q39" s="106"/>
      <c r="R39" s="107"/>
      <c r="S39" s="107"/>
      <c r="T39" s="108"/>
      <c r="U39" s="141"/>
      <c r="V39" s="142"/>
      <c r="W39" s="142"/>
      <c r="X39" s="142"/>
      <c r="Y39" s="143"/>
    </row>
    <row r="40" spans="1:25" ht="19.5" customHeight="1">
      <c r="A40" s="101"/>
      <c r="B40" s="119" t="s">
        <v>29</v>
      </c>
      <c r="C40" s="120"/>
      <c r="D40" s="19"/>
      <c r="E40" s="20"/>
      <c r="F40" s="20"/>
      <c r="G40" s="126"/>
      <c r="H40" s="127"/>
      <c r="I40" s="128"/>
      <c r="J40" s="20"/>
      <c r="K40" s="13">
        <f>IF(COUNTBLANK(K7:K37)=31,TRIM(AH40),MAX(K7:K37))</f>
      </c>
      <c r="L40" s="126"/>
      <c r="M40" s="127"/>
      <c r="N40" s="128"/>
      <c r="O40" s="21"/>
      <c r="P40" s="21"/>
      <c r="Q40" s="109"/>
      <c r="R40" s="110"/>
      <c r="S40" s="110"/>
      <c r="T40" s="111"/>
      <c r="U40" s="141"/>
      <c r="V40" s="142"/>
      <c r="W40" s="142"/>
      <c r="X40" s="142"/>
      <c r="Y40" s="143"/>
    </row>
    <row r="41" spans="1:25" ht="19.5" customHeight="1">
      <c r="A41" s="101"/>
      <c r="B41" s="119" t="s">
        <v>30</v>
      </c>
      <c r="C41" s="120"/>
      <c r="D41" s="19"/>
      <c r="E41" s="20"/>
      <c r="F41" s="20"/>
      <c r="G41" s="126"/>
      <c r="H41" s="127"/>
      <c r="I41" s="128"/>
      <c r="J41" s="20"/>
      <c r="K41" s="20"/>
      <c r="L41" s="126"/>
      <c r="M41" s="127"/>
      <c r="N41" s="128"/>
      <c r="O41" s="21"/>
      <c r="P41" s="14">
        <f>IF(COUNTBLANK(P7:P37)=31,TRIM(AM41),MAX(P7:P37))</f>
      </c>
      <c r="Q41" s="109"/>
      <c r="R41" s="110"/>
      <c r="S41" s="110"/>
      <c r="T41" s="111"/>
      <c r="U41" s="141"/>
      <c r="V41" s="142"/>
      <c r="W41" s="142"/>
      <c r="X41" s="142"/>
      <c r="Y41" s="143"/>
    </row>
    <row r="42" spans="1:25" ht="19.5" customHeight="1" thickBot="1">
      <c r="A42" s="122"/>
      <c r="B42" s="132" t="s">
        <v>31</v>
      </c>
      <c r="C42" s="133"/>
      <c r="D42" s="22">
        <f>IF(COUNTBLANK(D7:D37)=31,TRIM(AA42),MAX(D7:D37))</f>
      </c>
      <c r="E42" s="23"/>
      <c r="F42" s="23"/>
      <c r="G42" s="129"/>
      <c r="H42" s="130"/>
      <c r="I42" s="131"/>
      <c r="J42" s="23"/>
      <c r="K42" s="23"/>
      <c r="L42" s="129"/>
      <c r="M42" s="130"/>
      <c r="N42" s="131"/>
      <c r="O42" s="24"/>
      <c r="P42" s="24"/>
      <c r="Q42" s="112"/>
      <c r="R42" s="113"/>
      <c r="S42" s="113"/>
      <c r="T42" s="114"/>
      <c r="U42" s="144"/>
      <c r="V42" s="145"/>
      <c r="W42" s="145"/>
      <c r="X42" s="145"/>
      <c r="Y42" s="146"/>
    </row>
    <row r="43" ht="12.75" thickTop="1"/>
  </sheetData>
  <sheetProtection password="EF11" sheet="1" objects="1" scenarios="1"/>
  <mergeCells count="71">
    <mergeCell ref="U5:Y6"/>
    <mergeCell ref="V13:V14"/>
    <mergeCell ref="U9:U10"/>
    <mergeCell ref="V27:V28"/>
    <mergeCell ref="V19:V20"/>
    <mergeCell ref="W19:W20"/>
    <mergeCell ref="W25:W26"/>
    <mergeCell ref="W23:W24"/>
    <mergeCell ref="X25:X26"/>
    <mergeCell ref="V9:V10"/>
    <mergeCell ref="X11:X12"/>
    <mergeCell ref="X9:X10"/>
    <mergeCell ref="V11:V12"/>
    <mergeCell ref="W9:W10"/>
    <mergeCell ref="W15:W16"/>
    <mergeCell ref="X17:X18"/>
    <mergeCell ref="E2:F3"/>
    <mergeCell ref="V15:V16"/>
    <mergeCell ref="W13:W14"/>
    <mergeCell ref="Y15:Y16"/>
    <mergeCell ref="X15:X16"/>
    <mergeCell ref="Y19:Y20"/>
    <mergeCell ref="U13:U14"/>
    <mergeCell ref="W3:Y3"/>
    <mergeCell ref="W4:Y4"/>
    <mergeCell ref="X19:X20"/>
    <mergeCell ref="Y21:Y22"/>
    <mergeCell ref="W21:W22"/>
    <mergeCell ref="V23:V24"/>
    <mergeCell ref="X23:X24"/>
    <mergeCell ref="U27:U28"/>
    <mergeCell ref="Y27:Y28"/>
    <mergeCell ref="X27:X28"/>
    <mergeCell ref="Y23:Y24"/>
    <mergeCell ref="V25:V26"/>
    <mergeCell ref="U7:U8"/>
    <mergeCell ref="X13:X14"/>
    <mergeCell ref="U29:Y29"/>
    <mergeCell ref="X21:X22"/>
    <mergeCell ref="W17:W18"/>
    <mergeCell ref="V21:V22"/>
    <mergeCell ref="Y17:Y18"/>
    <mergeCell ref="Y9:Y10"/>
    <mergeCell ref="Y11:Y12"/>
    <mergeCell ref="Y13:Y14"/>
    <mergeCell ref="A38:A42"/>
    <mergeCell ref="G38:I42"/>
    <mergeCell ref="L38:N42"/>
    <mergeCell ref="B41:C41"/>
    <mergeCell ref="B42:C42"/>
    <mergeCell ref="W11:W12"/>
    <mergeCell ref="V17:V18"/>
    <mergeCell ref="W27:W28"/>
    <mergeCell ref="U30:Y42"/>
    <mergeCell ref="Y25:Y26"/>
    <mergeCell ref="B5:C6"/>
    <mergeCell ref="A5:A37"/>
    <mergeCell ref="F5:I5"/>
    <mergeCell ref="K5:N5"/>
    <mergeCell ref="Q38:S38"/>
    <mergeCell ref="Q39:T42"/>
    <mergeCell ref="T5:T6"/>
    <mergeCell ref="B38:C38"/>
    <mergeCell ref="B39:C39"/>
    <mergeCell ref="B40:C40"/>
    <mergeCell ref="P5:S5"/>
    <mergeCell ref="S2:S3"/>
    <mergeCell ref="K2:O3"/>
    <mergeCell ref="P2:P3"/>
    <mergeCell ref="Q2:Q3"/>
    <mergeCell ref="R2:R3"/>
  </mergeCells>
  <conditionalFormatting sqref="B7:C37">
    <cfRule type="expression" priority="1" dxfId="12" stopIfTrue="1">
      <formula>MONTH($AZ7)&lt;&gt;$R$2</formula>
    </cfRule>
  </conditionalFormatting>
  <dataValidations count="13">
    <dataValidation type="whole" allowBlank="1" showInputMessage="1" showErrorMessage="1" errorTitle="月の入力エラー" error="月を1～12の半角数字で入力してください。" imeMode="off" sqref="R2:R3">
      <formula1>1</formula1>
      <formula2>12</formula2>
    </dataValidation>
    <dataValidation type="whole" allowBlank="1" showInputMessage="1" showErrorMessage="1" errorTitle="水量の入力エラー" error="水量の入力は0～9,999,999の範囲に制限されています。" imeMode="off" sqref="D39:D41">
      <formula1>0</formula1>
      <formula2>9999999</formula2>
    </dataValidation>
    <dataValidation allowBlank="1" showInputMessage="1" showErrorMessage="1" imeMode="hiragana" sqref="U30:Y42 V9:Y10"/>
    <dataValidation type="decimal" allowBlank="1" showInputMessage="1" showErrorMessage="1" errorTitle="T-P値の入力エラー" error="T-P値の入力は0～99.99の範囲に制限されています。" imeMode="off" sqref="O39:O42">
      <formula1>0</formula1>
      <formula2>99.99</formula2>
    </dataValidation>
    <dataValidation type="decimal" allowBlank="1" showInputMessage="1" showErrorMessage="1" errorTitle="T-P負荷量の入力エラー" error="T-P負荷量の入力は0.00～9,999.99に制限されています。" imeMode="off" sqref="P39:P40 P42">
      <formula1>0</formula1>
      <formula2>9999.99</formula2>
    </dataValidation>
    <dataValidation type="decimal" allowBlank="1" showInputMessage="1" showErrorMessage="1" errorTitle="COD負荷量,T-N負荷量の入力エラー" error="COD負荷量,T-N負荷量の入力は0.0～99,999.9の範囲に制限されています。" imeMode="off" sqref="F40:F42 K39 K41:K42">
      <formula1>0</formula1>
      <formula2>99999.9</formula2>
    </dataValidation>
    <dataValidation type="decimal" allowBlank="1" showInputMessage="1" showErrorMessage="1" errorTitle="COD値,T-N値の入力エラー" error="COD値,T-N値の入力は0.0～999.9の範囲に制限されています。" imeMode="off" sqref="E39:E42 J39:J42">
      <formula1>0</formula1>
      <formula2>999.9</formula2>
    </dataValidation>
    <dataValidation type="whole" allowBlank="1" showInputMessage="1" showErrorMessage="1" errorTitle="特定施設の稼動の入力エラー" error="操業のとき｢1｣を記入してください。&#10;それ以外の値は無効です。" sqref="T7:T37">
      <formula1>1</formula1>
      <formula2>1</formula2>
    </dataValidation>
    <dataValidation type="decimal" allowBlank="1" showInputMessage="1" showErrorMessage="1" errorTitle="水量の入力エラー" error="水量の入力は0～9,999,999.9の範囲に制限されています。" sqref="D7:D37">
      <formula1>0</formula1>
      <formula2>9999999.9</formula2>
    </dataValidation>
    <dataValidation type="decimal" allowBlank="1" showInputMessage="1" showErrorMessage="1" errorTitle="pHの入力エラー" error="pHの入力は0.0～14.0の範囲に制限されています。" imeMode="off" sqref="V13:Y14">
      <formula1>0</formula1>
      <formula2>14</formula2>
    </dataValidation>
    <dataValidation type="decimal" allowBlank="1" showInputMessage="1" showErrorMessage="1" errorTitle="水量の入力エラー" error="水量の入力は0～9,999,999の範囲に制限されています。" imeMode="off" sqref="V11:Y12">
      <formula1>0</formula1>
      <formula2>9999999</formula2>
    </dataValidation>
    <dataValidation allowBlank="1" showInputMessage="1" showErrorMessage="1" imeMode="off" sqref="V15:Y18"/>
    <dataValidation allowBlank="1" showInputMessage="1" showErrorMessage="1" sqref="V19:Y26"/>
  </dataValidations>
  <printOptions/>
  <pageMargins left="0.5905511811023623" right="0.5905511811023623" top="0.5905511811023623" bottom="0.5905511811023623" header="0.31496062992125984" footer="0.1968503937007874"/>
  <pageSetup horizontalDpi="600" verticalDpi="600" orientation="landscape" paperSize="9" scale="63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Z42"/>
  <sheetViews>
    <sheetView zoomScale="75" zoomScaleNormal="75" zoomScaleSheetLayoutView="70" zoomScalePageLayoutView="0" workbookViewId="0" topLeftCell="A1">
      <selection activeCell="D7" sqref="D7"/>
    </sheetView>
  </sheetViews>
  <sheetFormatPr defaultColWidth="12" defaultRowHeight="11.25"/>
  <cols>
    <col min="1" max="1" width="5.16015625" style="2" customWidth="1"/>
    <col min="2" max="2" width="5.33203125" style="2" customWidth="1"/>
    <col min="3" max="3" width="7.5" style="2" customWidth="1"/>
    <col min="4" max="6" width="12.66015625" style="2" customWidth="1"/>
    <col min="7" max="9" width="7.83203125" style="2" customWidth="1"/>
    <col min="10" max="11" width="12.66015625" style="2" customWidth="1"/>
    <col min="12" max="14" width="7.83203125" style="2" customWidth="1"/>
    <col min="15" max="16" width="12.66015625" style="2" customWidth="1"/>
    <col min="17" max="19" width="7.83203125" style="2" customWidth="1"/>
    <col min="20" max="20" width="12.66015625" style="2" customWidth="1"/>
    <col min="21" max="21" width="14.83203125" style="2" customWidth="1"/>
    <col min="22" max="25" width="14" style="2" customWidth="1"/>
    <col min="26" max="26" width="12" style="2" customWidth="1"/>
    <col min="27" max="27" width="12" style="3" customWidth="1"/>
    <col min="28" max="51" width="12" style="2" customWidth="1"/>
    <col min="52" max="52" width="14.66015625" style="2" customWidth="1"/>
    <col min="53" max="16384" width="12" style="2" customWidth="1"/>
  </cols>
  <sheetData>
    <row r="1" ht="19.5" customHeight="1">
      <c r="A1" s="1" t="s">
        <v>34</v>
      </c>
    </row>
    <row r="2" spans="5:25" ht="19.5" customHeight="1">
      <c r="E2" s="162" t="s">
        <v>0</v>
      </c>
      <c r="F2" s="163"/>
      <c r="H2" s="4"/>
      <c r="I2" s="4"/>
      <c r="J2" s="4"/>
      <c r="K2" s="96" t="s">
        <v>3</v>
      </c>
      <c r="L2" s="96"/>
      <c r="M2" s="96"/>
      <c r="N2" s="96"/>
      <c r="O2" s="96"/>
      <c r="P2" s="97">
        <f>'4月'!$P$2+1</f>
        <v>2023</v>
      </c>
      <c r="Q2" s="178" t="s">
        <v>4</v>
      </c>
      <c r="R2" s="97">
        <v>2</v>
      </c>
      <c r="S2" s="95" t="s">
        <v>5</v>
      </c>
      <c r="V2" s="5" t="s">
        <v>6</v>
      </c>
      <c r="W2" s="57">
        <f>IF('4月'!$W$2="","",'4月'!$W$2)</f>
      </c>
      <c r="X2" s="29">
        <f>IF('4月'!$X$2="","",'4月'!$X$2)</f>
      </c>
      <c r="Y2" s="29">
        <f>IF('4月'!$Y$2="","",'4月'!$Y$2)</f>
      </c>
    </row>
    <row r="3" spans="5:25" ht="19.5" customHeight="1">
      <c r="E3" s="163"/>
      <c r="F3" s="163"/>
      <c r="H3" s="4"/>
      <c r="I3" s="4"/>
      <c r="J3" s="4"/>
      <c r="K3" s="96"/>
      <c r="L3" s="96"/>
      <c r="M3" s="96"/>
      <c r="N3" s="96"/>
      <c r="O3" s="96"/>
      <c r="P3" s="97"/>
      <c r="Q3" s="178"/>
      <c r="R3" s="97"/>
      <c r="S3" s="95"/>
      <c r="V3" s="6" t="s">
        <v>7</v>
      </c>
      <c r="W3" s="167">
        <f>IF('4月'!$W$3="","",'4月'!$W$3)</f>
      </c>
      <c r="X3" s="167">
        <f>IF('4月'!$W$2="","",'4月'!$W$2)</f>
      </c>
      <c r="Y3" s="167">
        <f>IF('4月'!$W$2="","",'4月'!$W$2)</f>
      </c>
    </row>
    <row r="4" spans="22:25" ht="19.5" customHeight="1" thickBot="1">
      <c r="V4" s="5" t="s">
        <v>8</v>
      </c>
      <c r="W4" s="168">
        <f>IF('4月'!$W$4="","",'4月'!$W$4)</f>
      </c>
      <c r="X4" s="168">
        <f>IF('4月'!$W$2="","",'4月'!$W$2)</f>
      </c>
      <c r="Y4" s="168">
        <f>IF('4月'!$W$2="","",'4月'!$W$2)</f>
      </c>
    </row>
    <row r="5" spans="1:52" ht="19.5" customHeight="1" thickTop="1">
      <c r="A5" s="100" t="s">
        <v>9</v>
      </c>
      <c r="B5" s="92" t="s">
        <v>1</v>
      </c>
      <c r="C5" s="94"/>
      <c r="D5" s="25" t="s">
        <v>10</v>
      </c>
      <c r="E5" s="25" t="s">
        <v>11</v>
      </c>
      <c r="F5" s="92" t="s">
        <v>12</v>
      </c>
      <c r="G5" s="93"/>
      <c r="H5" s="93"/>
      <c r="I5" s="94"/>
      <c r="J5" s="25" t="s">
        <v>13</v>
      </c>
      <c r="K5" s="92" t="s">
        <v>14</v>
      </c>
      <c r="L5" s="93"/>
      <c r="M5" s="93"/>
      <c r="N5" s="94"/>
      <c r="O5" s="25" t="s">
        <v>15</v>
      </c>
      <c r="P5" s="92" t="s">
        <v>16</v>
      </c>
      <c r="Q5" s="93"/>
      <c r="R5" s="93"/>
      <c r="S5" s="94"/>
      <c r="T5" s="115" t="s">
        <v>2</v>
      </c>
      <c r="U5" s="171" t="s">
        <v>17</v>
      </c>
      <c r="V5" s="172"/>
      <c r="W5" s="172"/>
      <c r="X5" s="172"/>
      <c r="Y5" s="173"/>
      <c r="AZ5" s="10"/>
    </row>
    <row r="6" spans="1:52" ht="19.5" customHeight="1">
      <c r="A6" s="101"/>
      <c r="B6" s="98"/>
      <c r="C6" s="99"/>
      <c r="D6" s="26" t="s">
        <v>18</v>
      </c>
      <c r="E6" s="26" t="s">
        <v>35</v>
      </c>
      <c r="F6" s="27" t="s">
        <v>19</v>
      </c>
      <c r="G6" s="58" t="s">
        <v>36</v>
      </c>
      <c r="H6" s="58" t="s">
        <v>37</v>
      </c>
      <c r="I6" s="58" t="s">
        <v>38</v>
      </c>
      <c r="J6" s="26" t="s">
        <v>35</v>
      </c>
      <c r="K6" s="27" t="s">
        <v>19</v>
      </c>
      <c r="L6" s="58" t="s">
        <v>36</v>
      </c>
      <c r="M6" s="58" t="s">
        <v>37</v>
      </c>
      <c r="N6" s="58" t="s">
        <v>38</v>
      </c>
      <c r="O6" s="26" t="s">
        <v>35</v>
      </c>
      <c r="P6" s="27" t="s">
        <v>19</v>
      </c>
      <c r="Q6" s="59" t="s">
        <v>36</v>
      </c>
      <c r="R6" s="59" t="s">
        <v>37</v>
      </c>
      <c r="S6" s="59" t="s">
        <v>38</v>
      </c>
      <c r="T6" s="116"/>
      <c r="U6" s="148"/>
      <c r="V6" s="174"/>
      <c r="W6" s="174"/>
      <c r="X6" s="174"/>
      <c r="Y6" s="175"/>
      <c r="AZ6" s="10"/>
    </row>
    <row r="7" spans="1:52" ht="19.5" customHeight="1">
      <c r="A7" s="101"/>
      <c r="B7" s="36">
        <v>1</v>
      </c>
      <c r="C7" s="12">
        <f aca="true" t="shared" si="0" ref="C7:C37">$AZ7</f>
        <v>44958</v>
      </c>
      <c r="D7" s="7"/>
      <c r="E7" s="13">
        <f aca="true" t="shared" si="1" ref="E7:E37">IF(ISNUMBER(F7),F7/D7*1000,TRIM(AA7))</f>
      </c>
      <c r="F7" s="13">
        <f aca="true" t="shared" si="2" ref="F7:F37">IF(COUNTBLANK(G7:I7)=3,TRIM(AA7),G7+H7+I7)</f>
      </c>
      <c r="G7" s="8"/>
      <c r="H7" s="8"/>
      <c r="I7" s="8"/>
      <c r="J7" s="13">
        <f aca="true" t="shared" si="3" ref="J7:J37">IF(ISNUMBER(K7),K7/D7*1000,TRIM(AF7))</f>
      </c>
      <c r="K7" s="13">
        <f aca="true" t="shared" si="4" ref="K7:K37">IF(COUNTBLANK(L7:N7)=3,TRIM(AF7),L7+M7+N7)</f>
      </c>
      <c r="L7" s="8"/>
      <c r="M7" s="8"/>
      <c r="N7" s="8"/>
      <c r="O7" s="14">
        <f aca="true" t="shared" si="5" ref="O7:O37">IF(ISNUMBER(P7),P7/D7*1000,TRIM(AK7))</f>
      </c>
      <c r="P7" s="14">
        <f aca="true" t="shared" si="6" ref="P7:P37">IF(COUNTBLANK(Q7:S7)=3,TRIM(AK7),Q7+R7+S7)</f>
      </c>
      <c r="Q7" s="60"/>
      <c r="R7" s="60"/>
      <c r="S7" s="60"/>
      <c r="T7" s="9"/>
      <c r="U7" s="148" t="s">
        <v>20</v>
      </c>
      <c r="V7" s="31"/>
      <c r="W7" s="31"/>
      <c r="X7" s="31"/>
      <c r="Y7" s="32"/>
      <c r="AZ7" s="11">
        <f aca="true" t="shared" si="7" ref="AZ7:AZ37">DATE($P$2,$R$2,$B7)</f>
        <v>44958</v>
      </c>
    </row>
    <row r="8" spans="1:52" ht="19.5" customHeight="1">
      <c r="A8" s="101"/>
      <c r="B8" s="36">
        <v>2</v>
      </c>
      <c r="C8" s="12">
        <f t="shared" si="0"/>
        <v>44959</v>
      </c>
      <c r="D8" s="7"/>
      <c r="E8" s="13">
        <f t="shared" si="1"/>
      </c>
      <c r="F8" s="13">
        <f t="shared" si="2"/>
      </c>
      <c r="G8" s="8"/>
      <c r="H8" s="8"/>
      <c r="I8" s="8"/>
      <c r="J8" s="13">
        <f t="shared" si="3"/>
      </c>
      <c r="K8" s="13">
        <f t="shared" si="4"/>
      </c>
      <c r="L8" s="8"/>
      <c r="M8" s="8"/>
      <c r="N8" s="8"/>
      <c r="O8" s="14">
        <f t="shared" si="5"/>
      </c>
      <c r="P8" s="14">
        <f t="shared" si="6"/>
      </c>
      <c r="Q8" s="60"/>
      <c r="R8" s="60"/>
      <c r="S8" s="60"/>
      <c r="T8" s="9"/>
      <c r="U8" s="148"/>
      <c r="V8" s="33"/>
      <c r="W8" s="33"/>
      <c r="X8" s="33"/>
      <c r="Y8" s="34"/>
      <c r="AZ8" s="11">
        <f t="shared" si="7"/>
        <v>44959</v>
      </c>
    </row>
    <row r="9" spans="1:52" ht="19.5" customHeight="1">
      <c r="A9" s="101"/>
      <c r="B9" s="36">
        <v>3</v>
      </c>
      <c r="C9" s="12">
        <f t="shared" si="0"/>
        <v>44960</v>
      </c>
      <c r="D9" s="7"/>
      <c r="E9" s="13">
        <f t="shared" si="1"/>
      </c>
      <c r="F9" s="13">
        <f t="shared" si="2"/>
      </c>
      <c r="G9" s="8"/>
      <c r="H9" s="8"/>
      <c r="I9" s="8"/>
      <c r="J9" s="13">
        <f t="shared" si="3"/>
      </c>
      <c r="K9" s="13">
        <f t="shared" si="4"/>
      </c>
      <c r="L9" s="8"/>
      <c r="M9" s="8"/>
      <c r="N9" s="8"/>
      <c r="O9" s="14">
        <f t="shared" si="5"/>
      </c>
      <c r="P9" s="14">
        <f t="shared" si="6"/>
      </c>
      <c r="Q9" s="60"/>
      <c r="R9" s="60"/>
      <c r="S9" s="60"/>
      <c r="T9" s="9"/>
      <c r="U9" s="148" t="s">
        <v>21</v>
      </c>
      <c r="V9" s="180">
        <f>IF('4月'!$V$9="","",'4月'!$V$9)</f>
      </c>
      <c r="W9" s="180">
        <f>IF('4月'!$W$9="","",'4月'!$W$9)</f>
      </c>
      <c r="X9" s="180">
        <f>IF('4月'!$X$9="","",'4月'!$X$9)</f>
      </c>
      <c r="Y9" s="179">
        <f>IF('4月'!$Y$9="","",'4月'!$Y$9)</f>
      </c>
      <c r="AZ9" s="11">
        <f t="shared" si="7"/>
        <v>44960</v>
      </c>
    </row>
    <row r="10" spans="1:52" ht="19.5" customHeight="1">
      <c r="A10" s="101"/>
      <c r="B10" s="36">
        <v>4</v>
      </c>
      <c r="C10" s="12">
        <f t="shared" si="0"/>
        <v>44961</v>
      </c>
      <c r="D10" s="7"/>
      <c r="E10" s="13">
        <f t="shared" si="1"/>
      </c>
      <c r="F10" s="13">
        <f t="shared" si="2"/>
      </c>
      <c r="G10" s="8"/>
      <c r="H10" s="8"/>
      <c r="I10" s="8"/>
      <c r="J10" s="13">
        <f t="shared" si="3"/>
      </c>
      <c r="K10" s="13">
        <f t="shared" si="4"/>
      </c>
      <c r="L10" s="8"/>
      <c r="M10" s="8"/>
      <c r="N10" s="8"/>
      <c r="O10" s="14">
        <f t="shared" si="5"/>
      </c>
      <c r="P10" s="14">
        <f t="shared" si="6"/>
      </c>
      <c r="Q10" s="60"/>
      <c r="R10" s="60"/>
      <c r="S10" s="60"/>
      <c r="T10" s="9"/>
      <c r="U10" s="165"/>
      <c r="V10" s="180"/>
      <c r="W10" s="180"/>
      <c r="X10" s="180"/>
      <c r="Y10" s="179"/>
      <c r="AZ10" s="11">
        <f t="shared" si="7"/>
        <v>44961</v>
      </c>
    </row>
    <row r="11" spans="1:52" ht="19.5" customHeight="1">
      <c r="A11" s="101"/>
      <c r="B11" s="36">
        <v>5</v>
      </c>
      <c r="C11" s="12">
        <f t="shared" si="0"/>
        <v>44962</v>
      </c>
      <c r="D11" s="7"/>
      <c r="E11" s="13">
        <f t="shared" si="1"/>
      </c>
      <c r="F11" s="13">
        <f t="shared" si="2"/>
      </c>
      <c r="G11" s="8"/>
      <c r="H11" s="8"/>
      <c r="I11" s="8"/>
      <c r="J11" s="13">
        <f t="shared" si="3"/>
      </c>
      <c r="K11" s="13">
        <f t="shared" si="4"/>
      </c>
      <c r="L11" s="8"/>
      <c r="M11" s="8"/>
      <c r="N11" s="8"/>
      <c r="O11" s="14">
        <f t="shared" si="5"/>
      </c>
      <c r="P11" s="14">
        <f t="shared" si="6"/>
      </c>
      <c r="Q11" s="60"/>
      <c r="R11" s="60"/>
      <c r="S11" s="60"/>
      <c r="T11" s="9"/>
      <c r="U11" s="15" t="s">
        <v>22</v>
      </c>
      <c r="V11" s="153"/>
      <c r="W11" s="134"/>
      <c r="X11" s="134"/>
      <c r="Y11" s="156"/>
      <c r="AZ11" s="11">
        <f t="shared" si="7"/>
        <v>44962</v>
      </c>
    </row>
    <row r="12" spans="1:52" ht="19.5" customHeight="1">
      <c r="A12" s="101"/>
      <c r="B12" s="36">
        <v>6</v>
      </c>
      <c r="C12" s="12">
        <f t="shared" si="0"/>
        <v>44963</v>
      </c>
      <c r="D12" s="7"/>
      <c r="E12" s="13">
        <f t="shared" si="1"/>
      </c>
      <c r="F12" s="13">
        <f t="shared" si="2"/>
      </c>
      <c r="G12" s="8"/>
      <c r="H12" s="8"/>
      <c r="I12" s="8"/>
      <c r="J12" s="13">
        <f t="shared" si="3"/>
      </c>
      <c r="K12" s="13">
        <f t="shared" si="4"/>
      </c>
      <c r="L12" s="8"/>
      <c r="M12" s="8"/>
      <c r="N12" s="8"/>
      <c r="O12" s="14">
        <f t="shared" si="5"/>
      </c>
      <c r="P12" s="14">
        <f t="shared" si="6"/>
      </c>
      <c r="Q12" s="60"/>
      <c r="R12" s="60"/>
      <c r="S12" s="60"/>
      <c r="T12" s="9"/>
      <c r="U12" s="16" t="s">
        <v>32</v>
      </c>
      <c r="V12" s="153"/>
      <c r="W12" s="134"/>
      <c r="X12" s="134"/>
      <c r="Y12" s="156"/>
      <c r="AZ12" s="11">
        <f t="shared" si="7"/>
        <v>44963</v>
      </c>
    </row>
    <row r="13" spans="1:52" ht="19.5" customHeight="1">
      <c r="A13" s="101"/>
      <c r="B13" s="36">
        <v>7</v>
      </c>
      <c r="C13" s="12">
        <f t="shared" si="0"/>
        <v>44964</v>
      </c>
      <c r="D13" s="7"/>
      <c r="E13" s="13">
        <f t="shared" si="1"/>
      </c>
      <c r="F13" s="13">
        <f t="shared" si="2"/>
      </c>
      <c r="G13" s="8"/>
      <c r="H13" s="8"/>
      <c r="I13" s="8"/>
      <c r="J13" s="13">
        <f t="shared" si="3"/>
      </c>
      <c r="K13" s="13">
        <f t="shared" si="4"/>
      </c>
      <c r="L13" s="8"/>
      <c r="M13" s="8"/>
      <c r="N13" s="8"/>
      <c r="O13" s="14">
        <f t="shared" si="5"/>
      </c>
      <c r="P13" s="14">
        <f t="shared" si="6"/>
      </c>
      <c r="Q13" s="60"/>
      <c r="R13" s="60"/>
      <c r="S13" s="60"/>
      <c r="T13" s="9"/>
      <c r="U13" s="165" t="s">
        <v>39</v>
      </c>
      <c r="V13" s="135"/>
      <c r="W13" s="149"/>
      <c r="X13" s="149"/>
      <c r="Y13" s="154"/>
      <c r="AZ13" s="11">
        <f t="shared" si="7"/>
        <v>44964</v>
      </c>
    </row>
    <row r="14" spans="1:52" ht="19.5" customHeight="1">
      <c r="A14" s="101"/>
      <c r="B14" s="36">
        <v>8</v>
      </c>
      <c r="C14" s="12">
        <f t="shared" si="0"/>
        <v>44965</v>
      </c>
      <c r="D14" s="7"/>
      <c r="E14" s="13">
        <f t="shared" si="1"/>
      </c>
      <c r="F14" s="13">
        <f t="shared" si="2"/>
      </c>
      <c r="G14" s="8"/>
      <c r="H14" s="8"/>
      <c r="I14" s="8"/>
      <c r="J14" s="13">
        <f t="shared" si="3"/>
      </c>
      <c r="K14" s="13">
        <f t="shared" si="4"/>
      </c>
      <c r="L14" s="8"/>
      <c r="M14" s="8"/>
      <c r="N14" s="8"/>
      <c r="O14" s="14">
        <f t="shared" si="5"/>
      </c>
      <c r="P14" s="14">
        <f t="shared" si="6"/>
      </c>
      <c r="Q14" s="60"/>
      <c r="R14" s="60"/>
      <c r="S14" s="60"/>
      <c r="T14" s="9"/>
      <c r="U14" s="166"/>
      <c r="V14" s="135"/>
      <c r="W14" s="149"/>
      <c r="X14" s="149"/>
      <c r="Y14" s="154"/>
      <c r="AZ14" s="11">
        <f t="shared" si="7"/>
        <v>44965</v>
      </c>
    </row>
    <row r="15" spans="1:52" ht="19.5" customHeight="1">
      <c r="A15" s="101"/>
      <c r="B15" s="36">
        <v>9</v>
      </c>
      <c r="C15" s="12">
        <f t="shared" si="0"/>
        <v>44966</v>
      </c>
      <c r="D15" s="7"/>
      <c r="E15" s="13">
        <f t="shared" si="1"/>
      </c>
      <c r="F15" s="13">
        <f t="shared" si="2"/>
      </c>
      <c r="G15" s="8"/>
      <c r="H15" s="8"/>
      <c r="I15" s="8"/>
      <c r="J15" s="13">
        <f t="shared" si="3"/>
      </c>
      <c r="K15" s="13">
        <f t="shared" si="4"/>
      </c>
      <c r="L15" s="8"/>
      <c r="M15" s="8"/>
      <c r="N15" s="8"/>
      <c r="O15" s="14">
        <f t="shared" si="5"/>
      </c>
      <c r="P15" s="14">
        <f t="shared" si="6"/>
      </c>
      <c r="Q15" s="60"/>
      <c r="R15" s="60"/>
      <c r="S15" s="60"/>
      <c r="T15" s="9"/>
      <c r="U15" s="15" t="s">
        <v>40</v>
      </c>
      <c r="V15" s="135"/>
      <c r="W15" s="149"/>
      <c r="X15" s="149"/>
      <c r="Y15" s="154"/>
      <c r="AZ15" s="11">
        <f t="shared" si="7"/>
        <v>44966</v>
      </c>
    </row>
    <row r="16" spans="1:52" ht="19.5" customHeight="1">
      <c r="A16" s="101"/>
      <c r="B16" s="36">
        <v>10</v>
      </c>
      <c r="C16" s="12">
        <f t="shared" si="0"/>
        <v>44967</v>
      </c>
      <c r="D16" s="7"/>
      <c r="E16" s="13">
        <f t="shared" si="1"/>
      </c>
      <c r="F16" s="13">
        <f t="shared" si="2"/>
      </c>
      <c r="G16" s="8"/>
      <c r="H16" s="8"/>
      <c r="I16" s="8"/>
      <c r="J16" s="13">
        <f t="shared" si="3"/>
      </c>
      <c r="K16" s="13">
        <f t="shared" si="4"/>
      </c>
      <c r="L16" s="8"/>
      <c r="M16" s="8"/>
      <c r="N16" s="8"/>
      <c r="O16" s="14">
        <f t="shared" si="5"/>
      </c>
      <c r="P16" s="14">
        <f t="shared" si="6"/>
      </c>
      <c r="Q16" s="60"/>
      <c r="R16" s="60"/>
      <c r="S16" s="60"/>
      <c r="T16" s="9"/>
      <c r="U16" s="16" t="s">
        <v>41</v>
      </c>
      <c r="V16" s="135"/>
      <c r="W16" s="149"/>
      <c r="X16" s="149"/>
      <c r="Y16" s="154"/>
      <c r="AZ16" s="11">
        <f t="shared" si="7"/>
        <v>44967</v>
      </c>
    </row>
    <row r="17" spans="1:52" ht="19.5" customHeight="1">
      <c r="A17" s="101"/>
      <c r="B17" s="36">
        <v>11</v>
      </c>
      <c r="C17" s="12">
        <f t="shared" si="0"/>
        <v>44968</v>
      </c>
      <c r="D17" s="7"/>
      <c r="E17" s="13">
        <f t="shared" si="1"/>
      </c>
      <c r="F17" s="13">
        <f t="shared" si="2"/>
      </c>
      <c r="G17" s="8"/>
      <c r="H17" s="8"/>
      <c r="I17" s="8"/>
      <c r="J17" s="13">
        <f t="shared" si="3"/>
      </c>
      <c r="K17" s="13">
        <f t="shared" si="4"/>
      </c>
      <c r="L17" s="8"/>
      <c r="M17" s="8"/>
      <c r="N17" s="8"/>
      <c r="O17" s="14">
        <f t="shared" si="5"/>
      </c>
      <c r="P17" s="14">
        <f t="shared" si="6"/>
      </c>
      <c r="Q17" s="60"/>
      <c r="R17" s="60"/>
      <c r="S17" s="60"/>
      <c r="T17" s="9"/>
      <c r="U17" s="15" t="s">
        <v>42</v>
      </c>
      <c r="V17" s="135"/>
      <c r="W17" s="149"/>
      <c r="X17" s="149"/>
      <c r="Y17" s="154"/>
      <c r="AZ17" s="11">
        <f t="shared" si="7"/>
        <v>44968</v>
      </c>
    </row>
    <row r="18" spans="1:52" ht="19.5" customHeight="1">
      <c r="A18" s="101"/>
      <c r="B18" s="36">
        <v>12</v>
      </c>
      <c r="C18" s="12">
        <f t="shared" si="0"/>
        <v>44969</v>
      </c>
      <c r="D18" s="7"/>
      <c r="E18" s="13">
        <f t="shared" si="1"/>
      </c>
      <c r="F18" s="13">
        <f t="shared" si="2"/>
      </c>
      <c r="G18" s="8"/>
      <c r="H18" s="8"/>
      <c r="I18" s="8"/>
      <c r="J18" s="13">
        <f t="shared" si="3"/>
      </c>
      <c r="K18" s="13">
        <f t="shared" si="4"/>
      </c>
      <c r="L18" s="8"/>
      <c r="M18" s="8"/>
      <c r="N18" s="8"/>
      <c r="O18" s="14">
        <f t="shared" si="5"/>
      </c>
      <c r="P18" s="14">
        <f t="shared" si="6"/>
      </c>
      <c r="Q18" s="60"/>
      <c r="R18" s="60"/>
      <c r="S18" s="60"/>
      <c r="T18" s="9"/>
      <c r="U18" s="16" t="s">
        <v>41</v>
      </c>
      <c r="V18" s="135"/>
      <c r="W18" s="149"/>
      <c r="X18" s="149"/>
      <c r="Y18" s="154"/>
      <c r="AZ18" s="11">
        <f t="shared" si="7"/>
        <v>44969</v>
      </c>
    </row>
    <row r="19" spans="1:52" ht="19.5" customHeight="1">
      <c r="A19" s="101"/>
      <c r="B19" s="36">
        <v>13</v>
      </c>
      <c r="C19" s="12">
        <f t="shared" si="0"/>
        <v>44970</v>
      </c>
      <c r="D19" s="7"/>
      <c r="E19" s="13">
        <f t="shared" si="1"/>
      </c>
      <c r="F19" s="13">
        <f t="shared" si="2"/>
      </c>
      <c r="G19" s="8"/>
      <c r="H19" s="8"/>
      <c r="I19" s="8"/>
      <c r="J19" s="13">
        <f t="shared" si="3"/>
      </c>
      <c r="K19" s="13">
        <f t="shared" si="4"/>
      </c>
      <c r="L19" s="8"/>
      <c r="M19" s="8"/>
      <c r="N19" s="8"/>
      <c r="O19" s="14">
        <f t="shared" si="5"/>
      </c>
      <c r="P19" s="14">
        <f t="shared" si="6"/>
      </c>
      <c r="Q19" s="60"/>
      <c r="R19" s="60"/>
      <c r="S19" s="60"/>
      <c r="T19" s="9"/>
      <c r="U19" s="15" t="s">
        <v>43</v>
      </c>
      <c r="V19" s="176"/>
      <c r="W19" s="169"/>
      <c r="X19" s="169"/>
      <c r="Y19" s="164"/>
      <c r="AZ19" s="11">
        <f t="shared" si="7"/>
        <v>44970</v>
      </c>
    </row>
    <row r="20" spans="1:52" ht="19.5" customHeight="1">
      <c r="A20" s="101"/>
      <c r="B20" s="36">
        <v>14</v>
      </c>
      <c r="C20" s="12">
        <f t="shared" si="0"/>
        <v>44971</v>
      </c>
      <c r="D20" s="7"/>
      <c r="E20" s="13">
        <f t="shared" si="1"/>
      </c>
      <c r="F20" s="13">
        <f t="shared" si="2"/>
      </c>
      <c r="G20" s="8"/>
      <c r="H20" s="8"/>
      <c r="I20" s="8"/>
      <c r="J20" s="13">
        <f t="shared" si="3"/>
      </c>
      <c r="K20" s="13">
        <f t="shared" si="4"/>
      </c>
      <c r="L20" s="8"/>
      <c r="M20" s="8"/>
      <c r="N20" s="8"/>
      <c r="O20" s="14">
        <f t="shared" si="5"/>
      </c>
      <c r="P20" s="14">
        <f t="shared" si="6"/>
      </c>
      <c r="Q20" s="60"/>
      <c r="R20" s="60"/>
      <c r="S20" s="60"/>
      <c r="T20" s="9"/>
      <c r="U20" s="16" t="s">
        <v>41</v>
      </c>
      <c r="V20" s="176"/>
      <c r="W20" s="169"/>
      <c r="X20" s="169"/>
      <c r="Y20" s="164"/>
      <c r="AA20" s="35"/>
      <c r="AZ20" s="11">
        <f t="shared" si="7"/>
        <v>44971</v>
      </c>
    </row>
    <row r="21" spans="1:52" ht="19.5" customHeight="1">
      <c r="A21" s="101"/>
      <c r="B21" s="36">
        <v>15</v>
      </c>
      <c r="C21" s="12">
        <f t="shared" si="0"/>
        <v>44972</v>
      </c>
      <c r="D21" s="7"/>
      <c r="E21" s="13">
        <f t="shared" si="1"/>
      </c>
      <c r="F21" s="13">
        <f t="shared" si="2"/>
      </c>
      <c r="G21" s="8"/>
      <c r="H21" s="8"/>
      <c r="I21" s="8"/>
      <c r="J21" s="13">
        <f t="shared" si="3"/>
      </c>
      <c r="K21" s="13">
        <f t="shared" si="4"/>
      </c>
      <c r="L21" s="8"/>
      <c r="M21" s="8"/>
      <c r="N21" s="8"/>
      <c r="O21" s="14">
        <f t="shared" si="5"/>
      </c>
      <c r="P21" s="14">
        <f t="shared" si="6"/>
      </c>
      <c r="Q21" s="60"/>
      <c r="R21" s="60"/>
      <c r="S21" s="60"/>
      <c r="T21" s="9"/>
      <c r="U21" s="15" t="s">
        <v>23</v>
      </c>
      <c r="V21" s="153"/>
      <c r="W21" s="134"/>
      <c r="X21" s="134"/>
      <c r="Y21" s="156"/>
      <c r="AZ21" s="11">
        <f t="shared" si="7"/>
        <v>44972</v>
      </c>
    </row>
    <row r="22" spans="1:52" ht="19.5" customHeight="1">
      <c r="A22" s="101"/>
      <c r="B22" s="36">
        <v>16</v>
      </c>
      <c r="C22" s="12">
        <f t="shared" si="0"/>
        <v>44973</v>
      </c>
      <c r="D22" s="7"/>
      <c r="E22" s="13">
        <f t="shared" si="1"/>
      </c>
      <c r="F22" s="13">
        <f t="shared" si="2"/>
      </c>
      <c r="G22" s="8"/>
      <c r="H22" s="8"/>
      <c r="I22" s="8"/>
      <c r="J22" s="13">
        <f t="shared" si="3"/>
      </c>
      <c r="K22" s="13">
        <f t="shared" si="4"/>
      </c>
      <c r="L22" s="8"/>
      <c r="M22" s="8"/>
      <c r="N22" s="8"/>
      <c r="O22" s="14">
        <f t="shared" si="5"/>
      </c>
      <c r="P22" s="14">
        <f t="shared" si="6"/>
      </c>
      <c r="Q22" s="60"/>
      <c r="R22" s="60"/>
      <c r="S22" s="60"/>
      <c r="T22" s="9"/>
      <c r="U22" s="16" t="s">
        <v>33</v>
      </c>
      <c r="V22" s="153"/>
      <c r="W22" s="134"/>
      <c r="X22" s="134"/>
      <c r="Y22" s="156"/>
      <c r="AZ22" s="11">
        <f t="shared" si="7"/>
        <v>44973</v>
      </c>
    </row>
    <row r="23" spans="1:52" ht="19.5" customHeight="1">
      <c r="A23" s="101"/>
      <c r="B23" s="36">
        <v>17</v>
      </c>
      <c r="C23" s="12">
        <f t="shared" si="0"/>
        <v>44974</v>
      </c>
      <c r="D23" s="7"/>
      <c r="E23" s="13">
        <f t="shared" si="1"/>
      </c>
      <c r="F23" s="13">
        <f t="shared" si="2"/>
      </c>
      <c r="G23" s="8"/>
      <c r="H23" s="8"/>
      <c r="I23" s="8"/>
      <c r="J23" s="13">
        <f t="shared" si="3"/>
      </c>
      <c r="K23" s="13">
        <f t="shared" si="4"/>
      </c>
      <c r="L23" s="8"/>
      <c r="M23" s="8"/>
      <c r="N23" s="8"/>
      <c r="O23" s="14">
        <f t="shared" si="5"/>
      </c>
      <c r="P23" s="14">
        <f t="shared" si="6"/>
      </c>
      <c r="Q23" s="60"/>
      <c r="R23" s="60"/>
      <c r="S23" s="60"/>
      <c r="T23" s="9"/>
      <c r="U23" s="15" t="s">
        <v>44</v>
      </c>
      <c r="V23" s="135"/>
      <c r="W23" s="149"/>
      <c r="X23" s="149"/>
      <c r="Y23" s="154"/>
      <c r="AZ23" s="11">
        <f t="shared" si="7"/>
        <v>44974</v>
      </c>
    </row>
    <row r="24" spans="1:52" ht="19.5" customHeight="1">
      <c r="A24" s="101"/>
      <c r="B24" s="36">
        <v>18</v>
      </c>
      <c r="C24" s="12">
        <f t="shared" si="0"/>
        <v>44975</v>
      </c>
      <c r="D24" s="7"/>
      <c r="E24" s="13">
        <f t="shared" si="1"/>
      </c>
      <c r="F24" s="13">
        <f t="shared" si="2"/>
      </c>
      <c r="G24" s="8"/>
      <c r="H24" s="8"/>
      <c r="I24" s="8"/>
      <c r="J24" s="13">
        <f t="shared" si="3"/>
      </c>
      <c r="K24" s="13">
        <f t="shared" si="4"/>
      </c>
      <c r="L24" s="8"/>
      <c r="M24" s="8"/>
      <c r="N24" s="8"/>
      <c r="O24" s="14">
        <f t="shared" si="5"/>
      </c>
      <c r="P24" s="14">
        <f t="shared" si="6"/>
      </c>
      <c r="Q24" s="60"/>
      <c r="R24" s="60"/>
      <c r="S24" s="60"/>
      <c r="T24" s="9"/>
      <c r="U24" s="16" t="s">
        <v>41</v>
      </c>
      <c r="V24" s="135"/>
      <c r="W24" s="149"/>
      <c r="X24" s="149"/>
      <c r="Y24" s="154"/>
      <c r="AZ24" s="11">
        <f t="shared" si="7"/>
        <v>44975</v>
      </c>
    </row>
    <row r="25" spans="1:52" ht="19.5" customHeight="1">
      <c r="A25" s="101"/>
      <c r="B25" s="36">
        <v>19</v>
      </c>
      <c r="C25" s="12">
        <f t="shared" si="0"/>
        <v>44976</v>
      </c>
      <c r="D25" s="7"/>
      <c r="E25" s="13">
        <f t="shared" si="1"/>
      </c>
      <c r="F25" s="13">
        <f t="shared" si="2"/>
      </c>
      <c r="G25" s="8"/>
      <c r="H25" s="8"/>
      <c r="I25" s="8"/>
      <c r="J25" s="13">
        <f t="shared" si="3"/>
      </c>
      <c r="K25" s="13">
        <f t="shared" si="4"/>
      </c>
      <c r="L25" s="8"/>
      <c r="M25" s="8"/>
      <c r="N25" s="8"/>
      <c r="O25" s="14">
        <f t="shared" si="5"/>
      </c>
      <c r="P25" s="14">
        <f t="shared" si="6"/>
      </c>
      <c r="Q25" s="60"/>
      <c r="R25" s="60"/>
      <c r="S25" s="60"/>
      <c r="T25" s="9"/>
      <c r="U25" s="15" t="s">
        <v>45</v>
      </c>
      <c r="V25" s="161"/>
      <c r="W25" s="177"/>
      <c r="X25" s="177"/>
      <c r="Y25" s="147"/>
      <c r="AZ25" s="11">
        <f t="shared" si="7"/>
        <v>44976</v>
      </c>
    </row>
    <row r="26" spans="1:52" ht="19.5" customHeight="1">
      <c r="A26" s="101"/>
      <c r="B26" s="36">
        <v>20</v>
      </c>
      <c r="C26" s="12">
        <f t="shared" si="0"/>
        <v>44977</v>
      </c>
      <c r="D26" s="7"/>
      <c r="E26" s="13">
        <f t="shared" si="1"/>
      </c>
      <c r="F26" s="13">
        <f t="shared" si="2"/>
      </c>
      <c r="G26" s="8"/>
      <c r="H26" s="8"/>
      <c r="I26" s="8"/>
      <c r="J26" s="13">
        <f t="shared" si="3"/>
      </c>
      <c r="K26" s="13">
        <f t="shared" si="4"/>
      </c>
      <c r="L26" s="8"/>
      <c r="M26" s="8"/>
      <c r="N26" s="8"/>
      <c r="O26" s="14">
        <f t="shared" si="5"/>
      </c>
      <c r="P26" s="14">
        <f t="shared" si="6"/>
      </c>
      <c r="Q26" s="60"/>
      <c r="R26" s="60"/>
      <c r="S26" s="60"/>
      <c r="T26" s="9"/>
      <c r="U26" s="16" t="s">
        <v>41</v>
      </c>
      <c r="V26" s="161"/>
      <c r="W26" s="177"/>
      <c r="X26" s="177"/>
      <c r="Y26" s="147"/>
      <c r="AZ26" s="11">
        <f t="shared" si="7"/>
        <v>44977</v>
      </c>
    </row>
    <row r="27" spans="1:52" ht="19.5" customHeight="1">
      <c r="A27" s="101"/>
      <c r="B27" s="36">
        <v>21</v>
      </c>
      <c r="C27" s="12">
        <f t="shared" si="0"/>
        <v>44978</v>
      </c>
      <c r="D27" s="7"/>
      <c r="E27" s="13">
        <f t="shared" si="1"/>
      </c>
      <c r="F27" s="13">
        <f t="shared" si="2"/>
      </c>
      <c r="G27" s="8"/>
      <c r="H27" s="8"/>
      <c r="I27" s="8"/>
      <c r="J27" s="13">
        <f t="shared" si="3"/>
      </c>
      <c r="K27" s="13">
        <f t="shared" si="4"/>
      </c>
      <c r="L27" s="8"/>
      <c r="M27" s="8"/>
      <c r="N27" s="8"/>
      <c r="O27" s="14">
        <f t="shared" si="5"/>
      </c>
      <c r="P27" s="14">
        <f t="shared" si="6"/>
      </c>
      <c r="Q27" s="60"/>
      <c r="R27" s="60"/>
      <c r="S27" s="60"/>
      <c r="T27" s="9"/>
      <c r="U27" s="157"/>
      <c r="V27" s="136"/>
      <c r="W27" s="136"/>
      <c r="X27" s="136"/>
      <c r="Y27" s="159"/>
      <c r="AZ27" s="11">
        <f t="shared" si="7"/>
        <v>44978</v>
      </c>
    </row>
    <row r="28" spans="1:52" ht="19.5" customHeight="1" thickBot="1">
      <c r="A28" s="101"/>
      <c r="B28" s="36">
        <v>22</v>
      </c>
      <c r="C28" s="12">
        <f t="shared" si="0"/>
        <v>44979</v>
      </c>
      <c r="D28" s="7"/>
      <c r="E28" s="13">
        <f t="shared" si="1"/>
      </c>
      <c r="F28" s="13">
        <f t="shared" si="2"/>
      </c>
      <c r="G28" s="8"/>
      <c r="H28" s="8"/>
      <c r="I28" s="8"/>
      <c r="J28" s="13">
        <f t="shared" si="3"/>
      </c>
      <c r="K28" s="13">
        <f t="shared" si="4"/>
      </c>
      <c r="L28" s="8"/>
      <c r="M28" s="8"/>
      <c r="N28" s="8"/>
      <c r="O28" s="14">
        <f t="shared" si="5"/>
      </c>
      <c r="P28" s="14">
        <f t="shared" si="6"/>
      </c>
      <c r="Q28" s="60"/>
      <c r="R28" s="60"/>
      <c r="S28" s="60"/>
      <c r="T28" s="9"/>
      <c r="U28" s="158"/>
      <c r="V28" s="137"/>
      <c r="W28" s="137"/>
      <c r="X28" s="137"/>
      <c r="Y28" s="160"/>
      <c r="AZ28" s="11">
        <f t="shared" si="7"/>
        <v>44979</v>
      </c>
    </row>
    <row r="29" spans="1:52" ht="19.5" customHeight="1" thickTop="1">
      <c r="A29" s="101"/>
      <c r="B29" s="36">
        <v>23</v>
      </c>
      <c r="C29" s="12">
        <f t="shared" si="0"/>
        <v>44980</v>
      </c>
      <c r="D29" s="7"/>
      <c r="E29" s="13">
        <f t="shared" si="1"/>
      </c>
      <c r="F29" s="13">
        <f t="shared" si="2"/>
      </c>
      <c r="G29" s="8"/>
      <c r="H29" s="8"/>
      <c r="I29" s="8"/>
      <c r="J29" s="13">
        <f t="shared" si="3"/>
      </c>
      <c r="K29" s="13">
        <f t="shared" si="4"/>
      </c>
      <c r="L29" s="8"/>
      <c r="M29" s="8"/>
      <c r="N29" s="8"/>
      <c r="O29" s="14">
        <f t="shared" si="5"/>
      </c>
      <c r="P29" s="14">
        <f t="shared" si="6"/>
      </c>
      <c r="Q29" s="60"/>
      <c r="R29" s="60"/>
      <c r="S29" s="60"/>
      <c r="T29" s="9"/>
      <c r="U29" s="150" t="s">
        <v>24</v>
      </c>
      <c r="V29" s="151"/>
      <c r="W29" s="151"/>
      <c r="X29" s="151"/>
      <c r="Y29" s="152"/>
      <c r="AZ29" s="11">
        <f t="shared" si="7"/>
        <v>44980</v>
      </c>
    </row>
    <row r="30" spans="1:52" ht="19.5" customHeight="1">
      <c r="A30" s="101"/>
      <c r="B30" s="36">
        <v>24</v>
      </c>
      <c r="C30" s="12">
        <f t="shared" si="0"/>
        <v>44981</v>
      </c>
      <c r="D30" s="7"/>
      <c r="E30" s="13">
        <f t="shared" si="1"/>
      </c>
      <c r="F30" s="13">
        <f t="shared" si="2"/>
      </c>
      <c r="G30" s="8"/>
      <c r="H30" s="8"/>
      <c r="I30" s="8"/>
      <c r="J30" s="13">
        <f t="shared" si="3"/>
      </c>
      <c r="K30" s="13">
        <f t="shared" si="4"/>
      </c>
      <c r="L30" s="8"/>
      <c r="M30" s="8"/>
      <c r="N30" s="8"/>
      <c r="O30" s="14">
        <f t="shared" si="5"/>
      </c>
      <c r="P30" s="14">
        <f t="shared" si="6"/>
      </c>
      <c r="Q30" s="60"/>
      <c r="R30" s="60"/>
      <c r="S30" s="60"/>
      <c r="T30" s="9"/>
      <c r="U30" s="138"/>
      <c r="V30" s="139"/>
      <c r="W30" s="139"/>
      <c r="X30" s="139"/>
      <c r="Y30" s="140"/>
      <c r="AZ30" s="11">
        <f t="shared" si="7"/>
        <v>44981</v>
      </c>
    </row>
    <row r="31" spans="1:52" ht="19.5" customHeight="1">
      <c r="A31" s="101"/>
      <c r="B31" s="36">
        <v>25</v>
      </c>
      <c r="C31" s="12">
        <f t="shared" si="0"/>
        <v>44982</v>
      </c>
      <c r="D31" s="7"/>
      <c r="E31" s="13">
        <f t="shared" si="1"/>
      </c>
      <c r="F31" s="13">
        <f t="shared" si="2"/>
      </c>
      <c r="G31" s="8"/>
      <c r="H31" s="8"/>
      <c r="I31" s="8"/>
      <c r="J31" s="13">
        <f t="shared" si="3"/>
      </c>
      <c r="K31" s="13">
        <f t="shared" si="4"/>
      </c>
      <c r="L31" s="8"/>
      <c r="M31" s="8"/>
      <c r="N31" s="8"/>
      <c r="O31" s="14">
        <f t="shared" si="5"/>
      </c>
      <c r="P31" s="14">
        <f t="shared" si="6"/>
      </c>
      <c r="Q31" s="60"/>
      <c r="R31" s="60"/>
      <c r="S31" s="60"/>
      <c r="T31" s="9"/>
      <c r="U31" s="141"/>
      <c r="V31" s="142"/>
      <c r="W31" s="142"/>
      <c r="X31" s="142"/>
      <c r="Y31" s="143"/>
      <c r="AZ31" s="11">
        <f t="shared" si="7"/>
        <v>44982</v>
      </c>
    </row>
    <row r="32" spans="1:52" ht="19.5" customHeight="1">
      <c r="A32" s="101"/>
      <c r="B32" s="36">
        <v>26</v>
      </c>
      <c r="C32" s="12">
        <f t="shared" si="0"/>
        <v>44983</v>
      </c>
      <c r="D32" s="7"/>
      <c r="E32" s="13">
        <f t="shared" si="1"/>
      </c>
      <c r="F32" s="13">
        <f t="shared" si="2"/>
      </c>
      <c r="G32" s="8"/>
      <c r="H32" s="8"/>
      <c r="I32" s="8"/>
      <c r="J32" s="13">
        <f t="shared" si="3"/>
      </c>
      <c r="K32" s="13">
        <f t="shared" si="4"/>
      </c>
      <c r="L32" s="8"/>
      <c r="M32" s="8"/>
      <c r="N32" s="8"/>
      <c r="O32" s="14">
        <f t="shared" si="5"/>
      </c>
      <c r="P32" s="14">
        <f t="shared" si="6"/>
      </c>
      <c r="Q32" s="60"/>
      <c r="R32" s="60"/>
      <c r="S32" s="60"/>
      <c r="T32" s="9"/>
      <c r="U32" s="141"/>
      <c r="V32" s="142"/>
      <c r="W32" s="142"/>
      <c r="X32" s="142"/>
      <c r="Y32" s="143"/>
      <c r="AZ32" s="11">
        <f t="shared" si="7"/>
        <v>44983</v>
      </c>
    </row>
    <row r="33" spans="1:52" ht="19.5" customHeight="1">
      <c r="A33" s="101"/>
      <c r="B33" s="36">
        <v>27</v>
      </c>
      <c r="C33" s="12">
        <f t="shared" si="0"/>
        <v>44984</v>
      </c>
      <c r="D33" s="7"/>
      <c r="E33" s="13">
        <f t="shared" si="1"/>
      </c>
      <c r="F33" s="13">
        <f t="shared" si="2"/>
      </c>
      <c r="G33" s="8"/>
      <c r="H33" s="8"/>
      <c r="I33" s="8"/>
      <c r="J33" s="13">
        <f t="shared" si="3"/>
      </c>
      <c r="K33" s="13">
        <f t="shared" si="4"/>
      </c>
      <c r="L33" s="8"/>
      <c r="M33" s="8"/>
      <c r="N33" s="8"/>
      <c r="O33" s="14">
        <f t="shared" si="5"/>
      </c>
      <c r="P33" s="14">
        <f t="shared" si="6"/>
      </c>
      <c r="Q33" s="60"/>
      <c r="R33" s="60"/>
      <c r="S33" s="60"/>
      <c r="T33" s="9"/>
      <c r="U33" s="141"/>
      <c r="V33" s="142"/>
      <c r="W33" s="142"/>
      <c r="X33" s="142"/>
      <c r="Y33" s="143"/>
      <c r="AZ33" s="11">
        <f t="shared" si="7"/>
        <v>44984</v>
      </c>
    </row>
    <row r="34" spans="1:52" ht="19.5" customHeight="1">
      <c r="A34" s="101"/>
      <c r="B34" s="36">
        <v>28</v>
      </c>
      <c r="C34" s="12">
        <f t="shared" si="0"/>
        <v>44985</v>
      </c>
      <c r="D34" s="7"/>
      <c r="E34" s="13">
        <f t="shared" si="1"/>
      </c>
      <c r="F34" s="13">
        <f t="shared" si="2"/>
      </c>
      <c r="G34" s="8"/>
      <c r="H34" s="8"/>
      <c r="I34" s="8"/>
      <c r="J34" s="13">
        <f t="shared" si="3"/>
      </c>
      <c r="K34" s="13">
        <f t="shared" si="4"/>
      </c>
      <c r="L34" s="8"/>
      <c r="M34" s="8"/>
      <c r="N34" s="8"/>
      <c r="O34" s="14">
        <f t="shared" si="5"/>
      </c>
      <c r="P34" s="14">
        <f t="shared" si="6"/>
      </c>
      <c r="Q34" s="60"/>
      <c r="R34" s="60"/>
      <c r="S34" s="60"/>
      <c r="T34" s="9"/>
      <c r="U34" s="141"/>
      <c r="V34" s="142"/>
      <c r="W34" s="142"/>
      <c r="X34" s="142"/>
      <c r="Y34" s="143"/>
      <c r="AZ34" s="11">
        <f t="shared" si="7"/>
        <v>44985</v>
      </c>
    </row>
    <row r="35" spans="1:52" ht="19.5" customHeight="1">
      <c r="A35" s="101"/>
      <c r="B35" s="36">
        <v>29</v>
      </c>
      <c r="C35" s="12">
        <f t="shared" si="0"/>
        <v>44986</v>
      </c>
      <c r="D35" s="7"/>
      <c r="E35" s="13">
        <f t="shared" si="1"/>
      </c>
      <c r="F35" s="13">
        <f t="shared" si="2"/>
      </c>
      <c r="G35" s="8"/>
      <c r="H35" s="8"/>
      <c r="I35" s="8"/>
      <c r="J35" s="13">
        <f t="shared" si="3"/>
      </c>
      <c r="K35" s="13">
        <f t="shared" si="4"/>
      </c>
      <c r="L35" s="8"/>
      <c r="M35" s="8"/>
      <c r="N35" s="8"/>
      <c r="O35" s="14">
        <f t="shared" si="5"/>
      </c>
      <c r="P35" s="14">
        <f t="shared" si="6"/>
      </c>
      <c r="Q35" s="60"/>
      <c r="R35" s="60"/>
      <c r="S35" s="60"/>
      <c r="T35" s="9"/>
      <c r="U35" s="141"/>
      <c r="V35" s="142"/>
      <c r="W35" s="142"/>
      <c r="X35" s="142"/>
      <c r="Y35" s="143"/>
      <c r="AZ35" s="11">
        <f t="shared" si="7"/>
        <v>44986</v>
      </c>
    </row>
    <row r="36" spans="1:52" ht="19.5" customHeight="1">
      <c r="A36" s="101"/>
      <c r="B36" s="36">
        <v>30</v>
      </c>
      <c r="C36" s="12">
        <f t="shared" si="0"/>
        <v>44987</v>
      </c>
      <c r="D36" s="7"/>
      <c r="E36" s="13">
        <f t="shared" si="1"/>
      </c>
      <c r="F36" s="13">
        <f t="shared" si="2"/>
      </c>
      <c r="G36" s="8"/>
      <c r="H36" s="8"/>
      <c r="I36" s="8"/>
      <c r="J36" s="13">
        <f t="shared" si="3"/>
      </c>
      <c r="K36" s="13">
        <f t="shared" si="4"/>
      </c>
      <c r="L36" s="8"/>
      <c r="M36" s="8"/>
      <c r="N36" s="8"/>
      <c r="O36" s="14">
        <f t="shared" si="5"/>
      </c>
      <c r="P36" s="14">
        <f t="shared" si="6"/>
      </c>
      <c r="Q36" s="60"/>
      <c r="R36" s="60"/>
      <c r="S36" s="60"/>
      <c r="T36" s="9"/>
      <c r="U36" s="141"/>
      <c r="V36" s="142"/>
      <c r="W36" s="142"/>
      <c r="X36" s="142"/>
      <c r="Y36" s="143"/>
      <c r="AZ36" s="11">
        <f t="shared" si="7"/>
        <v>44987</v>
      </c>
    </row>
    <row r="37" spans="1:52" ht="19.5" customHeight="1">
      <c r="A37" s="102"/>
      <c r="B37" s="36">
        <v>31</v>
      </c>
      <c r="C37" s="12">
        <f t="shared" si="0"/>
        <v>44988</v>
      </c>
      <c r="D37" s="7"/>
      <c r="E37" s="13">
        <f t="shared" si="1"/>
      </c>
      <c r="F37" s="13">
        <f t="shared" si="2"/>
      </c>
      <c r="G37" s="8"/>
      <c r="H37" s="8"/>
      <c r="I37" s="8"/>
      <c r="J37" s="13">
        <f t="shared" si="3"/>
      </c>
      <c r="K37" s="13">
        <f t="shared" si="4"/>
      </c>
      <c r="L37" s="8"/>
      <c r="M37" s="8"/>
      <c r="N37" s="8"/>
      <c r="O37" s="14">
        <f t="shared" si="5"/>
      </c>
      <c r="P37" s="14">
        <f t="shared" si="6"/>
      </c>
      <c r="Q37" s="60"/>
      <c r="R37" s="60"/>
      <c r="S37" s="60"/>
      <c r="T37" s="9"/>
      <c r="U37" s="141"/>
      <c r="V37" s="142"/>
      <c r="W37" s="142"/>
      <c r="X37" s="142"/>
      <c r="Y37" s="143"/>
      <c r="AZ37" s="11">
        <f t="shared" si="7"/>
        <v>44988</v>
      </c>
    </row>
    <row r="38" spans="1:25" ht="19.5" customHeight="1">
      <c r="A38" s="121" t="s">
        <v>25</v>
      </c>
      <c r="B38" s="117" t="s">
        <v>26</v>
      </c>
      <c r="C38" s="118"/>
      <c r="D38" s="17">
        <f>IF(COUNTBLANK(D7:D37)=31,TRIM(AA38),AVERAGE(D7:D37))</f>
      </c>
      <c r="E38" s="13">
        <f>IF(COUNTBLANK(F7:F37)=31,TRIM(AB38),F38*1000/D38)</f>
      </c>
      <c r="F38" s="13">
        <f>IF(COUNTBLANK(F7:F37)=31,TRIM(AC38),AVERAGE(F7:F37))</f>
      </c>
      <c r="G38" s="123"/>
      <c r="H38" s="124"/>
      <c r="I38" s="125"/>
      <c r="J38" s="13">
        <f>IF(COUNTBLANK(K7:K37)=31,TRIM(AG38),K38*1000/D38)</f>
      </c>
      <c r="K38" s="13">
        <f>IF(COUNTBLANK(K7:K37)=31,TRIM(AH38),AVERAGE(K7:K37))</f>
      </c>
      <c r="L38" s="123"/>
      <c r="M38" s="124"/>
      <c r="N38" s="125"/>
      <c r="O38" s="14">
        <f>IF(COUNTBLANK(P7:P37)=31,TRIM(AL38),P38*1000/D38)</f>
      </c>
      <c r="P38" s="14">
        <f>IF(COUNTBLANK(P7:P37)=31,TRIM(AM38),AVERAGE(P7:P37))</f>
      </c>
      <c r="Q38" s="103" t="s">
        <v>27</v>
      </c>
      <c r="R38" s="104"/>
      <c r="S38" s="105"/>
      <c r="T38" s="18">
        <f>IF(COUNTBLANK(T7:T37)=31,TRIM(AQ38),SUM(T7:T37))</f>
      </c>
      <c r="U38" s="141"/>
      <c r="V38" s="142"/>
      <c r="W38" s="142"/>
      <c r="X38" s="142"/>
      <c r="Y38" s="143"/>
    </row>
    <row r="39" spans="1:25" ht="19.5" customHeight="1">
      <c r="A39" s="101"/>
      <c r="B39" s="119" t="s">
        <v>28</v>
      </c>
      <c r="C39" s="120"/>
      <c r="D39" s="19"/>
      <c r="E39" s="20"/>
      <c r="F39" s="13">
        <f>IF(COUNTBLANK(F7:F37)=31,TRIM(AC39),MAX(F7:F37))</f>
      </c>
      <c r="G39" s="126"/>
      <c r="H39" s="127"/>
      <c r="I39" s="128"/>
      <c r="J39" s="20"/>
      <c r="K39" s="20"/>
      <c r="L39" s="126"/>
      <c r="M39" s="127"/>
      <c r="N39" s="128"/>
      <c r="O39" s="21"/>
      <c r="P39" s="21"/>
      <c r="Q39" s="106"/>
      <c r="R39" s="107"/>
      <c r="S39" s="107"/>
      <c r="T39" s="108"/>
      <c r="U39" s="141"/>
      <c r="V39" s="142"/>
      <c r="W39" s="142"/>
      <c r="X39" s="142"/>
      <c r="Y39" s="143"/>
    </row>
    <row r="40" spans="1:25" ht="19.5" customHeight="1">
      <c r="A40" s="101"/>
      <c r="B40" s="119" t="s">
        <v>29</v>
      </c>
      <c r="C40" s="120"/>
      <c r="D40" s="19"/>
      <c r="E40" s="20"/>
      <c r="F40" s="20"/>
      <c r="G40" s="126"/>
      <c r="H40" s="127"/>
      <c r="I40" s="128"/>
      <c r="J40" s="20"/>
      <c r="K40" s="13">
        <f>IF(COUNTBLANK(K7:K37)=31,TRIM(AH40),MAX(K7:K37))</f>
      </c>
      <c r="L40" s="126"/>
      <c r="M40" s="127"/>
      <c r="N40" s="128"/>
      <c r="O40" s="21"/>
      <c r="P40" s="21"/>
      <c r="Q40" s="109"/>
      <c r="R40" s="110"/>
      <c r="S40" s="110"/>
      <c r="T40" s="111"/>
      <c r="U40" s="141"/>
      <c r="V40" s="142"/>
      <c r="W40" s="142"/>
      <c r="X40" s="142"/>
      <c r="Y40" s="143"/>
    </row>
    <row r="41" spans="1:25" ht="19.5" customHeight="1">
      <c r="A41" s="101"/>
      <c r="B41" s="119" t="s">
        <v>30</v>
      </c>
      <c r="C41" s="120"/>
      <c r="D41" s="19"/>
      <c r="E41" s="20"/>
      <c r="F41" s="20"/>
      <c r="G41" s="126"/>
      <c r="H41" s="127"/>
      <c r="I41" s="128"/>
      <c r="J41" s="20"/>
      <c r="K41" s="20"/>
      <c r="L41" s="126"/>
      <c r="M41" s="127"/>
      <c r="N41" s="128"/>
      <c r="O41" s="21"/>
      <c r="P41" s="14">
        <f>IF(COUNTBLANK(P7:P37)=31,TRIM(AM41),MAX(P7:P37))</f>
      </c>
      <c r="Q41" s="109"/>
      <c r="R41" s="110"/>
      <c r="S41" s="110"/>
      <c r="T41" s="111"/>
      <c r="U41" s="141"/>
      <c r="V41" s="142"/>
      <c r="W41" s="142"/>
      <c r="X41" s="142"/>
      <c r="Y41" s="143"/>
    </row>
    <row r="42" spans="1:25" ht="19.5" customHeight="1" thickBot="1">
      <c r="A42" s="122"/>
      <c r="B42" s="132" t="s">
        <v>31</v>
      </c>
      <c r="C42" s="133"/>
      <c r="D42" s="22">
        <f>IF(COUNTBLANK(D7:D37)=31,TRIM(AA42),MAX(D7:D37))</f>
      </c>
      <c r="E42" s="23"/>
      <c r="F42" s="23"/>
      <c r="G42" s="129"/>
      <c r="H42" s="130"/>
      <c r="I42" s="131"/>
      <c r="J42" s="23"/>
      <c r="K42" s="23"/>
      <c r="L42" s="129"/>
      <c r="M42" s="130"/>
      <c r="N42" s="131"/>
      <c r="O42" s="24"/>
      <c r="P42" s="24"/>
      <c r="Q42" s="112"/>
      <c r="R42" s="113"/>
      <c r="S42" s="113"/>
      <c r="T42" s="114"/>
      <c r="U42" s="144"/>
      <c r="V42" s="145"/>
      <c r="W42" s="145"/>
      <c r="X42" s="145"/>
      <c r="Y42" s="146"/>
    </row>
    <row r="43" ht="12.75" thickTop="1"/>
  </sheetData>
  <sheetProtection password="EF11" sheet="1" objects="1" scenarios="1"/>
  <mergeCells count="71">
    <mergeCell ref="U5:Y6"/>
    <mergeCell ref="V13:V14"/>
    <mergeCell ref="U9:U10"/>
    <mergeCell ref="V27:V28"/>
    <mergeCell ref="V19:V20"/>
    <mergeCell ref="W19:W20"/>
    <mergeCell ref="W25:W26"/>
    <mergeCell ref="W23:W24"/>
    <mergeCell ref="X25:X26"/>
    <mergeCell ref="V9:V10"/>
    <mergeCell ref="X11:X12"/>
    <mergeCell ref="X9:X10"/>
    <mergeCell ref="V11:V12"/>
    <mergeCell ref="W9:W10"/>
    <mergeCell ref="W15:W16"/>
    <mergeCell ref="X17:X18"/>
    <mergeCell ref="E2:F3"/>
    <mergeCell ref="V15:V16"/>
    <mergeCell ref="W13:W14"/>
    <mergeCell ref="Y15:Y16"/>
    <mergeCell ref="X15:X16"/>
    <mergeCell ref="Y19:Y20"/>
    <mergeCell ref="U13:U14"/>
    <mergeCell ref="W3:Y3"/>
    <mergeCell ref="W4:Y4"/>
    <mergeCell ref="X19:X20"/>
    <mergeCell ref="Y21:Y22"/>
    <mergeCell ref="W21:W22"/>
    <mergeCell ref="V23:V24"/>
    <mergeCell ref="X23:X24"/>
    <mergeCell ref="U27:U28"/>
    <mergeCell ref="Y27:Y28"/>
    <mergeCell ref="X27:X28"/>
    <mergeCell ref="Y23:Y24"/>
    <mergeCell ref="V25:V26"/>
    <mergeCell ref="U7:U8"/>
    <mergeCell ref="X13:X14"/>
    <mergeCell ref="U29:Y29"/>
    <mergeCell ref="X21:X22"/>
    <mergeCell ref="W17:W18"/>
    <mergeCell ref="V21:V22"/>
    <mergeCell ref="Y17:Y18"/>
    <mergeCell ref="Y9:Y10"/>
    <mergeCell ref="Y11:Y12"/>
    <mergeCell ref="Y13:Y14"/>
    <mergeCell ref="A38:A42"/>
    <mergeCell ref="G38:I42"/>
    <mergeCell ref="L38:N42"/>
    <mergeCell ref="B41:C41"/>
    <mergeCell ref="B42:C42"/>
    <mergeCell ref="W11:W12"/>
    <mergeCell ref="V17:V18"/>
    <mergeCell ref="W27:W28"/>
    <mergeCell ref="U30:Y42"/>
    <mergeCell ref="Y25:Y26"/>
    <mergeCell ref="B5:C6"/>
    <mergeCell ref="A5:A37"/>
    <mergeCell ref="F5:I5"/>
    <mergeCell ref="K5:N5"/>
    <mergeCell ref="Q38:S38"/>
    <mergeCell ref="Q39:T42"/>
    <mergeCell ref="T5:T6"/>
    <mergeCell ref="B38:C38"/>
    <mergeCell ref="B39:C39"/>
    <mergeCell ref="B40:C40"/>
    <mergeCell ref="P5:S5"/>
    <mergeCell ref="S2:S3"/>
    <mergeCell ref="K2:O3"/>
    <mergeCell ref="P2:P3"/>
    <mergeCell ref="Q2:Q3"/>
    <mergeCell ref="R2:R3"/>
  </mergeCells>
  <conditionalFormatting sqref="B7:C37">
    <cfRule type="expression" priority="1" dxfId="12" stopIfTrue="1">
      <formula>MONTH($AZ7)&lt;&gt;$R$2</formula>
    </cfRule>
  </conditionalFormatting>
  <dataValidations count="13">
    <dataValidation type="whole" allowBlank="1" showInputMessage="1" showErrorMessage="1" errorTitle="月の入力エラー" error="月を1～12の半角数字で入力してください。" imeMode="off" sqref="R2:R3">
      <formula1>1</formula1>
      <formula2>12</formula2>
    </dataValidation>
    <dataValidation type="whole" allowBlank="1" showInputMessage="1" showErrorMessage="1" errorTitle="水量の入力エラー" error="水量の入力は0～9,999,999の範囲に制限されています。" imeMode="off" sqref="D39:D41">
      <formula1>0</formula1>
      <formula2>9999999</formula2>
    </dataValidation>
    <dataValidation allowBlank="1" showInputMessage="1" showErrorMessage="1" imeMode="hiragana" sqref="U30:Y42 V9:Y10"/>
    <dataValidation type="decimal" allowBlank="1" showInputMessage="1" showErrorMessage="1" errorTitle="T-P値の入力エラー" error="T-P値の入力は0～99.99の範囲に制限されています。" imeMode="off" sqref="O39:O42">
      <formula1>0</formula1>
      <formula2>99.99</formula2>
    </dataValidation>
    <dataValidation type="decimal" allowBlank="1" showInputMessage="1" showErrorMessage="1" errorTitle="T-P負荷量の入力エラー" error="T-P負荷量の入力は0.00～9,999.99に制限されています。" imeMode="off" sqref="P39:P40 P42">
      <formula1>0</formula1>
      <formula2>9999.99</formula2>
    </dataValidation>
    <dataValidation type="decimal" allowBlank="1" showInputMessage="1" showErrorMessage="1" errorTitle="COD負荷量,T-N負荷量の入力エラー" error="COD負荷量,T-N負荷量の入力は0.0～99,999.9の範囲に制限されています。" imeMode="off" sqref="F40:F42 K39 K41:K42">
      <formula1>0</formula1>
      <formula2>99999.9</formula2>
    </dataValidation>
    <dataValidation type="decimal" allowBlank="1" showInputMessage="1" showErrorMessage="1" errorTitle="COD値,T-N値の入力エラー" error="COD値,T-N値の入力は0.0～999.9の範囲に制限されています。" imeMode="off" sqref="E39:E42 J39:J42">
      <formula1>0</formula1>
      <formula2>999.9</formula2>
    </dataValidation>
    <dataValidation type="whole" allowBlank="1" showInputMessage="1" showErrorMessage="1" errorTitle="特定施設の稼動の入力エラー" error="操業のとき｢1｣を記入してください。&#10;それ以外の値は無効です。" sqref="T7:T37">
      <formula1>1</formula1>
      <formula2>1</formula2>
    </dataValidation>
    <dataValidation type="decimal" allowBlank="1" showInputMessage="1" showErrorMessage="1" errorTitle="水量の入力エラー" error="水量の入力は0～9,999,999.9の範囲に制限されています。" sqref="D7:D37">
      <formula1>0</formula1>
      <formula2>9999999.9</formula2>
    </dataValidation>
    <dataValidation type="decimal" allowBlank="1" showInputMessage="1" showErrorMessage="1" errorTitle="pHの入力エラー" error="pHの入力は0.0～14.0の範囲に制限されています。" imeMode="off" sqref="V13:Y14">
      <formula1>0</formula1>
      <formula2>14</formula2>
    </dataValidation>
    <dataValidation type="decimal" allowBlank="1" showInputMessage="1" showErrorMessage="1" errorTitle="水量の入力エラー" error="水量の入力は0～9,999,999の範囲に制限されています。" imeMode="off" sqref="V11:Y12">
      <formula1>0</formula1>
      <formula2>9999999</formula2>
    </dataValidation>
    <dataValidation allowBlank="1" showInputMessage="1" showErrorMessage="1" imeMode="off" sqref="V15:Y18"/>
    <dataValidation allowBlank="1" showInputMessage="1" showErrorMessage="1" sqref="V19:Y26"/>
  </dataValidations>
  <printOptions/>
  <pageMargins left="0.5905511811023623" right="0.5905511811023623" top="0.5905511811023623" bottom="0.5905511811023623" header="0.31496062992125984" footer="0.1968503937007874"/>
  <pageSetup horizontalDpi="600" verticalDpi="600" orientation="landscape" paperSize="9" scale="63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Z42"/>
  <sheetViews>
    <sheetView zoomScale="75" zoomScaleNormal="75" zoomScaleSheetLayoutView="70" zoomScalePageLayoutView="0" workbookViewId="0" topLeftCell="A1">
      <selection activeCell="D7" sqref="D7"/>
    </sheetView>
  </sheetViews>
  <sheetFormatPr defaultColWidth="12" defaultRowHeight="11.25"/>
  <cols>
    <col min="1" max="1" width="5.16015625" style="2" customWidth="1"/>
    <col min="2" max="2" width="5.33203125" style="2" customWidth="1"/>
    <col min="3" max="3" width="7.5" style="2" customWidth="1"/>
    <col min="4" max="6" width="12.66015625" style="2" customWidth="1"/>
    <col min="7" max="9" width="7.83203125" style="2" customWidth="1"/>
    <col min="10" max="11" width="12.66015625" style="2" customWidth="1"/>
    <col min="12" max="14" width="7.83203125" style="2" customWidth="1"/>
    <col min="15" max="16" width="12.66015625" style="2" customWidth="1"/>
    <col min="17" max="19" width="7.83203125" style="2" customWidth="1"/>
    <col min="20" max="20" width="12.66015625" style="2" customWidth="1"/>
    <col min="21" max="21" width="14.83203125" style="2" customWidth="1"/>
    <col min="22" max="25" width="14" style="2" customWidth="1"/>
    <col min="26" max="26" width="12" style="2" customWidth="1"/>
    <col min="27" max="27" width="12" style="3" customWidth="1"/>
    <col min="28" max="51" width="12" style="2" customWidth="1"/>
    <col min="52" max="52" width="15.66015625" style="2" customWidth="1"/>
    <col min="53" max="16384" width="12" style="2" customWidth="1"/>
  </cols>
  <sheetData>
    <row r="1" ht="19.5" customHeight="1">
      <c r="A1" s="1" t="s">
        <v>34</v>
      </c>
    </row>
    <row r="2" spans="5:25" ht="19.5" customHeight="1">
      <c r="E2" s="162" t="s">
        <v>0</v>
      </c>
      <c r="F2" s="163"/>
      <c r="H2" s="4"/>
      <c r="I2" s="4"/>
      <c r="J2" s="4"/>
      <c r="K2" s="96" t="s">
        <v>3</v>
      </c>
      <c r="L2" s="96"/>
      <c r="M2" s="96"/>
      <c r="N2" s="96"/>
      <c r="O2" s="96"/>
      <c r="P2" s="97">
        <f>'4月'!$P$2+1</f>
        <v>2023</v>
      </c>
      <c r="Q2" s="178" t="s">
        <v>4</v>
      </c>
      <c r="R2" s="97">
        <v>3</v>
      </c>
      <c r="S2" s="95" t="s">
        <v>5</v>
      </c>
      <c r="V2" s="5" t="s">
        <v>6</v>
      </c>
      <c r="W2" s="57">
        <f>IF('4月'!$W$2="","",'4月'!$W$2)</f>
      </c>
      <c r="X2" s="29">
        <f>IF('4月'!$X$2="","",'4月'!$X$2)</f>
      </c>
      <c r="Y2" s="29">
        <f>IF('4月'!$Y$2="","",'4月'!$Y$2)</f>
      </c>
    </row>
    <row r="3" spans="5:25" ht="19.5" customHeight="1">
      <c r="E3" s="163"/>
      <c r="F3" s="163"/>
      <c r="H3" s="4"/>
      <c r="I3" s="4"/>
      <c r="J3" s="4"/>
      <c r="K3" s="96"/>
      <c r="L3" s="96"/>
      <c r="M3" s="96"/>
      <c r="N3" s="96"/>
      <c r="O3" s="96"/>
      <c r="P3" s="97"/>
      <c r="Q3" s="178"/>
      <c r="R3" s="97"/>
      <c r="S3" s="95"/>
      <c r="V3" s="6" t="s">
        <v>7</v>
      </c>
      <c r="W3" s="167">
        <f>IF('4月'!$W$3="","",'4月'!$W$3)</f>
      </c>
      <c r="X3" s="167">
        <f>IF('4月'!$W$2="","",'4月'!$W$2)</f>
      </c>
      <c r="Y3" s="167">
        <f>IF('4月'!$W$2="","",'4月'!$W$2)</f>
      </c>
    </row>
    <row r="4" spans="22:25" ht="19.5" customHeight="1" thickBot="1">
      <c r="V4" s="5" t="s">
        <v>8</v>
      </c>
      <c r="W4" s="168">
        <f>IF('4月'!$W$4="","",'4月'!$W$4)</f>
      </c>
      <c r="X4" s="168">
        <f>IF('4月'!$W$2="","",'4月'!$W$2)</f>
      </c>
      <c r="Y4" s="168">
        <f>IF('4月'!$W$2="","",'4月'!$W$2)</f>
      </c>
    </row>
    <row r="5" spans="1:52" ht="19.5" customHeight="1" thickTop="1">
      <c r="A5" s="100" t="s">
        <v>9</v>
      </c>
      <c r="B5" s="92" t="s">
        <v>1</v>
      </c>
      <c r="C5" s="94"/>
      <c r="D5" s="25" t="s">
        <v>10</v>
      </c>
      <c r="E5" s="25" t="s">
        <v>11</v>
      </c>
      <c r="F5" s="92" t="s">
        <v>12</v>
      </c>
      <c r="G5" s="93"/>
      <c r="H5" s="93"/>
      <c r="I5" s="94"/>
      <c r="J5" s="25" t="s">
        <v>13</v>
      </c>
      <c r="K5" s="92" t="s">
        <v>14</v>
      </c>
      <c r="L5" s="93"/>
      <c r="M5" s="93"/>
      <c r="N5" s="94"/>
      <c r="O5" s="25" t="s">
        <v>15</v>
      </c>
      <c r="P5" s="92" t="s">
        <v>16</v>
      </c>
      <c r="Q5" s="93"/>
      <c r="R5" s="93"/>
      <c r="S5" s="94"/>
      <c r="T5" s="115" t="s">
        <v>2</v>
      </c>
      <c r="U5" s="171" t="s">
        <v>17</v>
      </c>
      <c r="V5" s="172"/>
      <c r="W5" s="172"/>
      <c r="X5" s="172"/>
      <c r="Y5" s="173"/>
      <c r="AZ5" s="10"/>
    </row>
    <row r="6" spans="1:52" ht="19.5" customHeight="1">
      <c r="A6" s="101"/>
      <c r="B6" s="98"/>
      <c r="C6" s="99"/>
      <c r="D6" s="26" t="s">
        <v>18</v>
      </c>
      <c r="E6" s="26" t="s">
        <v>35</v>
      </c>
      <c r="F6" s="27" t="s">
        <v>19</v>
      </c>
      <c r="G6" s="58" t="s">
        <v>36</v>
      </c>
      <c r="H6" s="58" t="s">
        <v>37</v>
      </c>
      <c r="I6" s="58" t="s">
        <v>38</v>
      </c>
      <c r="J6" s="26" t="s">
        <v>35</v>
      </c>
      <c r="K6" s="27" t="s">
        <v>19</v>
      </c>
      <c r="L6" s="58" t="s">
        <v>36</v>
      </c>
      <c r="M6" s="58" t="s">
        <v>37</v>
      </c>
      <c r="N6" s="58" t="s">
        <v>38</v>
      </c>
      <c r="O6" s="26" t="s">
        <v>35</v>
      </c>
      <c r="P6" s="27" t="s">
        <v>19</v>
      </c>
      <c r="Q6" s="59" t="s">
        <v>36</v>
      </c>
      <c r="R6" s="59" t="s">
        <v>37</v>
      </c>
      <c r="S6" s="59" t="s">
        <v>38</v>
      </c>
      <c r="T6" s="116"/>
      <c r="U6" s="148"/>
      <c r="V6" s="174"/>
      <c r="W6" s="174"/>
      <c r="X6" s="174"/>
      <c r="Y6" s="175"/>
      <c r="AZ6" s="10"/>
    </row>
    <row r="7" spans="1:52" ht="19.5" customHeight="1">
      <c r="A7" s="101"/>
      <c r="B7" s="36">
        <v>1</v>
      </c>
      <c r="C7" s="12">
        <f aca="true" t="shared" si="0" ref="C7:C37">$AZ7</f>
        <v>44986</v>
      </c>
      <c r="D7" s="7"/>
      <c r="E7" s="13">
        <f aca="true" t="shared" si="1" ref="E7:E37">IF(ISNUMBER(F7),F7/D7*1000,TRIM(AA7))</f>
      </c>
      <c r="F7" s="13">
        <f aca="true" t="shared" si="2" ref="F7:F37">IF(COUNTBLANK(G7:I7)=3,TRIM(AA7),G7+H7+I7)</f>
      </c>
      <c r="G7" s="8"/>
      <c r="H7" s="8"/>
      <c r="I7" s="8"/>
      <c r="J7" s="13">
        <f aca="true" t="shared" si="3" ref="J7:J37">IF(ISNUMBER(K7),K7/D7*1000,TRIM(AF7))</f>
      </c>
      <c r="K7" s="13">
        <f aca="true" t="shared" si="4" ref="K7:K37">IF(COUNTBLANK(L7:N7)=3,TRIM(AF7),L7+M7+N7)</f>
      </c>
      <c r="L7" s="8"/>
      <c r="M7" s="8"/>
      <c r="N7" s="8"/>
      <c r="O7" s="14">
        <f aca="true" t="shared" si="5" ref="O7:O37">IF(ISNUMBER(P7),P7/D7*1000,TRIM(AK7))</f>
      </c>
      <c r="P7" s="14">
        <f aca="true" t="shared" si="6" ref="P7:P37">IF(COUNTBLANK(Q7:S7)=3,TRIM(AK7),Q7+R7+S7)</f>
      </c>
      <c r="Q7" s="60"/>
      <c r="R7" s="60"/>
      <c r="S7" s="60"/>
      <c r="T7" s="9"/>
      <c r="U7" s="148" t="s">
        <v>20</v>
      </c>
      <c r="V7" s="31"/>
      <c r="W7" s="31"/>
      <c r="X7" s="31"/>
      <c r="Y7" s="32"/>
      <c r="AZ7" s="11">
        <f aca="true" t="shared" si="7" ref="AZ7:AZ37">DATE($P$2,$R$2,$B7)</f>
        <v>44986</v>
      </c>
    </row>
    <row r="8" spans="1:52" ht="19.5" customHeight="1">
      <c r="A8" s="101"/>
      <c r="B8" s="36">
        <v>2</v>
      </c>
      <c r="C8" s="12">
        <f t="shared" si="0"/>
        <v>44987</v>
      </c>
      <c r="D8" s="7"/>
      <c r="E8" s="13">
        <f t="shared" si="1"/>
      </c>
      <c r="F8" s="13">
        <f t="shared" si="2"/>
      </c>
      <c r="G8" s="8"/>
      <c r="H8" s="8"/>
      <c r="I8" s="8"/>
      <c r="J8" s="13">
        <f t="shared" si="3"/>
      </c>
      <c r="K8" s="13">
        <f t="shared" si="4"/>
      </c>
      <c r="L8" s="8"/>
      <c r="M8" s="8"/>
      <c r="N8" s="8"/>
      <c r="O8" s="14">
        <f t="shared" si="5"/>
      </c>
      <c r="P8" s="14">
        <f t="shared" si="6"/>
      </c>
      <c r="Q8" s="60"/>
      <c r="R8" s="60"/>
      <c r="S8" s="60"/>
      <c r="T8" s="9"/>
      <c r="U8" s="148"/>
      <c r="V8" s="33"/>
      <c r="W8" s="33"/>
      <c r="X8" s="33"/>
      <c r="Y8" s="34"/>
      <c r="AZ8" s="11">
        <f t="shared" si="7"/>
        <v>44987</v>
      </c>
    </row>
    <row r="9" spans="1:52" ht="19.5" customHeight="1">
      <c r="A9" s="101"/>
      <c r="B9" s="36">
        <v>3</v>
      </c>
      <c r="C9" s="12">
        <f t="shared" si="0"/>
        <v>44988</v>
      </c>
      <c r="D9" s="7"/>
      <c r="E9" s="13">
        <f t="shared" si="1"/>
      </c>
      <c r="F9" s="13">
        <f t="shared" si="2"/>
      </c>
      <c r="G9" s="8"/>
      <c r="H9" s="8"/>
      <c r="I9" s="8"/>
      <c r="J9" s="13">
        <f t="shared" si="3"/>
      </c>
      <c r="K9" s="13">
        <f t="shared" si="4"/>
      </c>
      <c r="L9" s="8"/>
      <c r="M9" s="8"/>
      <c r="N9" s="8"/>
      <c r="O9" s="14">
        <f t="shared" si="5"/>
      </c>
      <c r="P9" s="14">
        <f t="shared" si="6"/>
      </c>
      <c r="Q9" s="60"/>
      <c r="R9" s="60"/>
      <c r="S9" s="60"/>
      <c r="T9" s="9"/>
      <c r="U9" s="148" t="s">
        <v>21</v>
      </c>
      <c r="V9" s="180">
        <f>IF('4月'!$V$9="","",'4月'!$V$9)</f>
      </c>
      <c r="W9" s="180">
        <f>IF('4月'!$W$9="","",'4月'!$W$9)</f>
      </c>
      <c r="X9" s="180">
        <f>IF('4月'!$X$9="","",'4月'!$X$9)</f>
      </c>
      <c r="Y9" s="179">
        <f>IF('4月'!$Y$9="","",'4月'!$Y$9)</f>
      </c>
      <c r="AZ9" s="11">
        <f t="shared" si="7"/>
        <v>44988</v>
      </c>
    </row>
    <row r="10" spans="1:52" ht="19.5" customHeight="1">
      <c r="A10" s="101"/>
      <c r="B10" s="36">
        <v>4</v>
      </c>
      <c r="C10" s="12">
        <f t="shared" si="0"/>
        <v>44989</v>
      </c>
      <c r="D10" s="7"/>
      <c r="E10" s="13">
        <f t="shared" si="1"/>
      </c>
      <c r="F10" s="13">
        <f t="shared" si="2"/>
      </c>
      <c r="G10" s="8"/>
      <c r="H10" s="8"/>
      <c r="I10" s="8"/>
      <c r="J10" s="13">
        <f t="shared" si="3"/>
      </c>
      <c r="K10" s="13">
        <f t="shared" si="4"/>
      </c>
      <c r="L10" s="8"/>
      <c r="M10" s="8"/>
      <c r="N10" s="8"/>
      <c r="O10" s="14">
        <f t="shared" si="5"/>
      </c>
      <c r="P10" s="14">
        <f t="shared" si="6"/>
      </c>
      <c r="Q10" s="60"/>
      <c r="R10" s="60"/>
      <c r="S10" s="60"/>
      <c r="T10" s="9"/>
      <c r="U10" s="165"/>
      <c r="V10" s="180"/>
      <c r="W10" s="180"/>
      <c r="X10" s="180"/>
      <c r="Y10" s="179"/>
      <c r="AZ10" s="11">
        <f t="shared" si="7"/>
        <v>44989</v>
      </c>
    </row>
    <row r="11" spans="1:52" ht="19.5" customHeight="1">
      <c r="A11" s="101"/>
      <c r="B11" s="36">
        <v>5</v>
      </c>
      <c r="C11" s="12">
        <f t="shared" si="0"/>
        <v>44990</v>
      </c>
      <c r="D11" s="7"/>
      <c r="E11" s="13">
        <f t="shared" si="1"/>
      </c>
      <c r="F11" s="13">
        <f t="shared" si="2"/>
      </c>
      <c r="G11" s="8"/>
      <c r="H11" s="8"/>
      <c r="I11" s="8"/>
      <c r="J11" s="13">
        <f t="shared" si="3"/>
      </c>
      <c r="K11" s="13">
        <f t="shared" si="4"/>
      </c>
      <c r="L11" s="8"/>
      <c r="M11" s="8"/>
      <c r="N11" s="8"/>
      <c r="O11" s="14">
        <f t="shared" si="5"/>
      </c>
      <c r="P11" s="14">
        <f t="shared" si="6"/>
      </c>
      <c r="Q11" s="60"/>
      <c r="R11" s="60"/>
      <c r="S11" s="60"/>
      <c r="T11" s="9"/>
      <c r="U11" s="15" t="s">
        <v>22</v>
      </c>
      <c r="V11" s="153"/>
      <c r="W11" s="134"/>
      <c r="X11" s="134"/>
      <c r="Y11" s="156"/>
      <c r="AZ11" s="11">
        <f t="shared" si="7"/>
        <v>44990</v>
      </c>
    </row>
    <row r="12" spans="1:52" ht="19.5" customHeight="1">
      <c r="A12" s="101"/>
      <c r="B12" s="36">
        <v>6</v>
      </c>
      <c r="C12" s="12">
        <f t="shared" si="0"/>
        <v>44991</v>
      </c>
      <c r="D12" s="7"/>
      <c r="E12" s="13">
        <f t="shared" si="1"/>
      </c>
      <c r="F12" s="13">
        <f t="shared" si="2"/>
      </c>
      <c r="G12" s="8"/>
      <c r="H12" s="8"/>
      <c r="I12" s="8"/>
      <c r="J12" s="13">
        <f t="shared" si="3"/>
      </c>
      <c r="K12" s="13">
        <f t="shared" si="4"/>
      </c>
      <c r="L12" s="8"/>
      <c r="M12" s="8"/>
      <c r="N12" s="8"/>
      <c r="O12" s="14">
        <f t="shared" si="5"/>
      </c>
      <c r="P12" s="14">
        <f t="shared" si="6"/>
      </c>
      <c r="Q12" s="60"/>
      <c r="R12" s="60"/>
      <c r="S12" s="60"/>
      <c r="T12" s="9"/>
      <c r="U12" s="16" t="s">
        <v>32</v>
      </c>
      <c r="V12" s="153"/>
      <c r="W12" s="134"/>
      <c r="X12" s="134"/>
      <c r="Y12" s="156"/>
      <c r="AZ12" s="11">
        <f t="shared" si="7"/>
        <v>44991</v>
      </c>
    </row>
    <row r="13" spans="1:52" ht="19.5" customHeight="1">
      <c r="A13" s="101"/>
      <c r="B13" s="36">
        <v>7</v>
      </c>
      <c r="C13" s="12">
        <f t="shared" si="0"/>
        <v>44992</v>
      </c>
      <c r="D13" s="7"/>
      <c r="E13" s="13">
        <f t="shared" si="1"/>
      </c>
      <c r="F13" s="13">
        <f t="shared" si="2"/>
      </c>
      <c r="G13" s="8"/>
      <c r="H13" s="8"/>
      <c r="I13" s="8"/>
      <c r="J13" s="13">
        <f t="shared" si="3"/>
      </c>
      <c r="K13" s="13">
        <f t="shared" si="4"/>
      </c>
      <c r="L13" s="8"/>
      <c r="M13" s="8"/>
      <c r="N13" s="8"/>
      <c r="O13" s="14">
        <f t="shared" si="5"/>
      </c>
      <c r="P13" s="14">
        <f t="shared" si="6"/>
      </c>
      <c r="Q13" s="60"/>
      <c r="R13" s="60"/>
      <c r="S13" s="60"/>
      <c r="T13" s="9"/>
      <c r="U13" s="165" t="s">
        <v>39</v>
      </c>
      <c r="V13" s="135"/>
      <c r="W13" s="149"/>
      <c r="X13" s="149"/>
      <c r="Y13" s="154"/>
      <c r="AZ13" s="11">
        <f t="shared" si="7"/>
        <v>44992</v>
      </c>
    </row>
    <row r="14" spans="1:52" ht="19.5" customHeight="1">
      <c r="A14" s="101"/>
      <c r="B14" s="36">
        <v>8</v>
      </c>
      <c r="C14" s="12">
        <f t="shared" si="0"/>
        <v>44993</v>
      </c>
      <c r="D14" s="7"/>
      <c r="E14" s="13">
        <f t="shared" si="1"/>
      </c>
      <c r="F14" s="13">
        <f t="shared" si="2"/>
      </c>
      <c r="G14" s="8"/>
      <c r="H14" s="8"/>
      <c r="I14" s="8"/>
      <c r="J14" s="13">
        <f t="shared" si="3"/>
      </c>
      <c r="K14" s="13">
        <f t="shared" si="4"/>
      </c>
      <c r="L14" s="8"/>
      <c r="M14" s="8"/>
      <c r="N14" s="8"/>
      <c r="O14" s="14">
        <f t="shared" si="5"/>
      </c>
      <c r="P14" s="14">
        <f t="shared" si="6"/>
      </c>
      <c r="Q14" s="60"/>
      <c r="R14" s="60"/>
      <c r="S14" s="60"/>
      <c r="T14" s="9"/>
      <c r="U14" s="166"/>
      <c r="V14" s="135"/>
      <c r="W14" s="149"/>
      <c r="X14" s="149"/>
      <c r="Y14" s="154"/>
      <c r="AZ14" s="11">
        <f t="shared" si="7"/>
        <v>44993</v>
      </c>
    </row>
    <row r="15" spans="1:52" ht="19.5" customHeight="1">
      <c r="A15" s="101"/>
      <c r="B15" s="36">
        <v>9</v>
      </c>
      <c r="C15" s="12">
        <f t="shared" si="0"/>
        <v>44994</v>
      </c>
      <c r="D15" s="7"/>
      <c r="E15" s="13">
        <f t="shared" si="1"/>
      </c>
      <c r="F15" s="13">
        <f t="shared" si="2"/>
      </c>
      <c r="G15" s="8"/>
      <c r="H15" s="8"/>
      <c r="I15" s="8"/>
      <c r="J15" s="13">
        <f t="shared" si="3"/>
      </c>
      <c r="K15" s="13">
        <f t="shared" si="4"/>
      </c>
      <c r="L15" s="8"/>
      <c r="M15" s="8"/>
      <c r="N15" s="8"/>
      <c r="O15" s="14">
        <f t="shared" si="5"/>
      </c>
      <c r="P15" s="14">
        <f t="shared" si="6"/>
      </c>
      <c r="Q15" s="60"/>
      <c r="R15" s="60"/>
      <c r="S15" s="60"/>
      <c r="T15" s="9"/>
      <c r="U15" s="15" t="s">
        <v>40</v>
      </c>
      <c r="V15" s="135"/>
      <c r="W15" s="149"/>
      <c r="X15" s="149"/>
      <c r="Y15" s="154"/>
      <c r="AZ15" s="11">
        <f t="shared" si="7"/>
        <v>44994</v>
      </c>
    </row>
    <row r="16" spans="1:52" ht="19.5" customHeight="1">
      <c r="A16" s="101"/>
      <c r="B16" s="36">
        <v>10</v>
      </c>
      <c r="C16" s="12">
        <f t="shared" si="0"/>
        <v>44995</v>
      </c>
      <c r="D16" s="7"/>
      <c r="E16" s="13">
        <f t="shared" si="1"/>
      </c>
      <c r="F16" s="13">
        <f t="shared" si="2"/>
      </c>
      <c r="G16" s="8"/>
      <c r="H16" s="8"/>
      <c r="I16" s="8"/>
      <c r="J16" s="13">
        <f t="shared" si="3"/>
      </c>
      <c r="K16" s="13">
        <f t="shared" si="4"/>
      </c>
      <c r="L16" s="8"/>
      <c r="M16" s="8"/>
      <c r="N16" s="8"/>
      <c r="O16" s="14">
        <f t="shared" si="5"/>
      </c>
      <c r="P16" s="14">
        <f t="shared" si="6"/>
      </c>
      <c r="Q16" s="60"/>
      <c r="R16" s="60"/>
      <c r="S16" s="60"/>
      <c r="T16" s="9"/>
      <c r="U16" s="16" t="s">
        <v>41</v>
      </c>
      <c r="V16" s="135"/>
      <c r="W16" s="149"/>
      <c r="X16" s="149"/>
      <c r="Y16" s="154"/>
      <c r="AZ16" s="11">
        <f t="shared" si="7"/>
        <v>44995</v>
      </c>
    </row>
    <row r="17" spans="1:52" ht="19.5" customHeight="1">
      <c r="A17" s="101"/>
      <c r="B17" s="36">
        <v>11</v>
      </c>
      <c r="C17" s="12">
        <f t="shared" si="0"/>
        <v>44996</v>
      </c>
      <c r="D17" s="7"/>
      <c r="E17" s="13">
        <f t="shared" si="1"/>
      </c>
      <c r="F17" s="13">
        <f t="shared" si="2"/>
      </c>
      <c r="G17" s="8"/>
      <c r="H17" s="8"/>
      <c r="I17" s="8"/>
      <c r="J17" s="13">
        <f t="shared" si="3"/>
      </c>
      <c r="K17" s="13">
        <f t="shared" si="4"/>
      </c>
      <c r="L17" s="8"/>
      <c r="M17" s="8"/>
      <c r="N17" s="8"/>
      <c r="O17" s="14">
        <f t="shared" si="5"/>
      </c>
      <c r="P17" s="14">
        <f t="shared" si="6"/>
      </c>
      <c r="Q17" s="60"/>
      <c r="R17" s="60"/>
      <c r="S17" s="60"/>
      <c r="T17" s="9"/>
      <c r="U17" s="15" t="s">
        <v>42</v>
      </c>
      <c r="V17" s="135"/>
      <c r="W17" s="149"/>
      <c r="X17" s="149"/>
      <c r="Y17" s="154"/>
      <c r="AZ17" s="11">
        <f t="shared" si="7"/>
        <v>44996</v>
      </c>
    </row>
    <row r="18" spans="1:52" ht="19.5" customHeight="1">
      <c r="A18" s="101"/>
      <c r="B18" s="36">
        <v>12</v>
      </c>
      <c r="C18" s="12">
        <f t="shared" si="0"/>
        <v>44997</v>
      </c>
      <c r="D18" s="7"/>
      <c r="E18" s="13">
        <f t="shared" si="1"/>
      </c>
      <c r="F18" s="13">
        <f t="shared" si="2"/>
      </c>
      <c r="G18" s="8"/>
      <c r="H18" s="8"/>
      <c r="I18" s="8"/>
      <c r="J18" s="13">
        <f t="shared" si="3"/>
      </c>
      <c r="K18" s="13">
        <f t="shared" si="4"/>
      </c>
      <c r="L18" s="8"/>
      <c r="M18" s="8"/>
      <c r="N18" s="8"/>
      <c r="O18" s="14">
        <f t="shared" si="5"/>
      </c>
      <c r="P18" s="14">
        <f t="shared" si="6"/>
      </c>
      <c r="Q18" s="60"/>
      <c r="R18" s="60"/>
      <c r="S18" s="60"/>
      <c r="T18" s="9"/>
      <c r="U18" s="16" t="s">
        <v>41</v>
      </c>
      <c r="V18" s="135"/>
      <c r="W18" s="149"/>
      <c r="X18" s="149"/>
      <c r="Y18" s="154"/>
      <c r="AZ18" s="11">
        <f t="shared" si="7"/>
        <v>44997</v>
      </c>
    </row>
    <row r="19" spans="1:52" ht="19.5" customHeight="1">
      <c r="A19" s="101"/>
      <c r="B19" s="36">
        <v>13</v>
      </c>
      <c r="C19" s="12">
        <f t="shared" si="0"/>
        <v>44998</v>
      </c>
      <c r="D19" s="7"/>
      <c r="E19" s="13">
        <f t="shared" si="1"/>
      </c>
      <c r="F19" s="13">
        <f t="shared" si="2"/>
      </c>
      <c r="G19" s="8"/>
      <c r="H19" s="8"/>
      <c r="I19" s="8"/>
      <c r="J19" s="13">
        <f t="shared" si="3"/>
      </c>
      <c r="K19" s="13">
        <f t="shared" si="4"/>
      </c>
      <c r="L19" s="8"/>
      <c r="M19" s="8"/>
      <c r="N19" s="8"/>
      <c r="O19" s="14">
        <f t="shared" si="5"/>
      </c>
      <c r="P19" s="14">
        <f t="shared" si="6"/>
      </c>
      <c r="Q19" s="60"/>
      <c r="R19" s="60"/>
      <c r="S19" s="60"/>
      <c r="T19" s="9"/>
      <c r="U19" s="15" t="s">
        <v>43</v>
      </c>
      <c r="V19" s="176"/>
      <c r="W19" s="169"/>
      <c r="X19" s="169"/>
      <c r="Y19" s="164"/>
      <c r="AZ19" s="11">
        <f t="shared" si="7"/>
        <v>44998</v>
      </c>
    </row>
    <row r="20" spans="1:52" ht="19.5" customHeight="1">
      <c r="A20" s="101"/>
      <c r="B20" s="36">
        <v>14</v>
      </c>
      <c r="C20" s="12">
        <f t="shared" si="0"/>
        <v>44999</v>
      </c>
      <c r="D20" s="7"/>
      <c r="E20" s="13">
        <f t="shared" si="1"/>
      </c>
      <c r="F20" s="13">
        <f t="shared" si="2"/>
      </c>
      <c r="G20" s="8"/>
      <c r="H20" s="8"/>
      <c r="I20" s="8"/>
      <c r="J20" s="13">
        <f t="shared" si="3"/>
      </c>
      <c r="K20" s="13">
        <f t="shared" si="4"/>
      </c>
      <c r="L20" s="8"/>
      <c r="M20" s="8"/>
      <c r="N20" s="8"/>
      <c r="O20" s="14">
        <f t="shared" si="5"/>
      </c>
      <c r="P20" s="14">
        <f t="shared" si="6"/>
      </c>
      <c r="Q20" s="60"/>
      <c r="R20" s="60"/>
      <c r="S20" s="60"/>
      <c r="T20" s="9"/>
      <c r="U20" s="16" t="s">
        <v>41</v>
      </c>
      <c r="V20" s="176"/>
      <c r="W20" s="169"/>
      <c r="X20" s="169"/>
      <c r="Y20" s="164"/>
      <c r="AZ20" s="11">
        <f t="shared" si="7"/>
        <v>44999</v>
      </c>
    </row>
    <row r="21" spans="1:52" ht="19.5" customHeight="1">
      <c r="A21" s="101"/>
      <c r="B21" s="36">
        <v>15</v>
      </c>
      <c r="C21" s="12">
        <f t="shared" si="0"/>
        <v>45000</v>
      </c>
      <c r="D21" s="7"/>
      <c r="E21" s="13">
        <f t="shared" si="1"/>
      </c>
      <c r="F21" s="13">
        <f t="shared" si="2"/>
      </c>
      <c r="G21" s="8"/>
      <c r="H21" s="8"/>
      <c r="I21" s="8"/>
      <c r="J21" s="13">
        <f t="shared" si="3"/>
      </c>
      <c r="K21" s="13">
        <f t="shared" si="4"/>
      </c>
      <c r="L21" s="8"/>
      <c r="M21" s="8"/>
      <c r="N21" s="8"/>
      <c r="O21" s="14">
        <f t="shared" si="5"/>
      </c>
      <c r="P21" s="14">
        <f t="shared" si="6"/>
      </c>
      <c r="Q21" s="60"/>
      <c r="R21" s="60"/>
      <c r="S21" s="60"/>
      <c r="T21" s="9"/>
      <c r="U21" s="15" t="s">
        <v>23</v>
      </c>
      <c r="V21" s="153"/>
      <c r="W21" s="134"/>
      <c r="X21" s="134"/>
      <c r="Y21" s="156"/>
      <c r="AZ21" s="11">
        <f t="shared" si="7"/>
        <v>45000</v>
      </c>
    </row>
    <row r="22" spans="1:52" ht="19.5" customHeight="1">
      <c r="A22" s="101"/>
      <c r="B22" s="36">
        <v>16</v>
      </c>
      <c r="C22" s="12">
        <f t="shared" si="0"/>
        <v>45001</v>
      </c>
      <c r="D22" s="7"/>
      <c r="E22" s="13">
        <f t="shared" si="1"/>
      </c>
      <c r="F22" s="13">
        <f t="shared" si="2"/>
      </c>
      <c r="G22" s="8"/>
      <c r="H22" s="8"/>
      <c r="I22" s="8"/>
      <c r="J22" s="13">
        <f t="shared" si="3"/>
      </c>
      <c r="K22" s="13">
        <f t="shared" si="4"/>
      </c>
      <c r="L22" s="8"/>
      <c r="M22" s="8"/>
      <c r="N22" s="8"/>
      <c r="O22" s="14">
        <f t="shared" si="5"/>
      </c>
      <c r="P22" s="14">
        <f t="shared" si="6"/>
      </c>
      <c r="Q22" s="60"/>
      <c r="R22" s="60"/>
      <c r="S22" s="60"/>
      <c r="T22" s="9"/>
      <c r="U22" s="16" t="s">
        <v>33</v>
      </c>
      <c r="V22" s="153"/>
      <c r="W22" s="134"/>
      <c r="X22" s="134"/>
      <c r="Y22" s="156"/>
      <c r="AZ22" s="11">
        <f t="shared" si="7"/>
        <v>45001</v>
      </c>
    </row>
    <row r="23" spans="1:52" ht="19.5" customHeight="1">
      <c r="A23" s="101"/>
      <c r="B23" s="36">
        <v>17</v>
      </c>
      <c r="C23" s="12">
        <f t="shared" si="0"/>
        <v>45002</v>
      </c>
      <c r="D23" s="7"/>
      <c r="E23" s="13">
        <f t="shared" si="1"/>
      </c>
      <c r="F23" s="13">
        <f t="shared" si="2"/>
      </c>
      <c r="G23" s="8"/>
      <c r="H23" s="8"/>
      <c r="I23" s="8"/>
      <c r="J23" s="13">
        <f t="shared" si="3"/>
      </c>
      <c r="K23" s="13">
        <f t="shared" si="4"/>
      </c>
      <c r="L23" s="8"/>
      <c r="M23" s="8"/>
      <c r="N23" s="8"/>
      <c r="O23" s="14">
        <f t="shared" si="5"/>
      </c>
      <c r="P23" s="14">
        <f t="shared" si="6"/>
      </c>
      <c r="Q23" s="60"/>
      <c r="R23" s="60"/>
      <c r="S23" s="60"/>
      <c r="T23" s="9"/>
      <c r="U23" s="15" t="s">
        <v>44</v>
      </c>
      <c r="V23" s="135"/>
      <c r="W23" s="149"/>
      <c r="X23" s="149"/>
      <c r="Y23" s="154"/>
      <c r="AZ23" s="11">
        <f t="shared" si="7"/>
        <v>45002</v>
      </c>
    </row>
    <row r="24" spans="1:52" ht="19.5" customHeight="1">
      <c r="A24" s="101"/>
      <c r="B24" s="36">
        <v>18</v>
      </c>
      <c r="C24" s="12">
        <f t="shared" si="0"/>
        <v>45003</v>
      </c>
      <c r="D24" s="7"/>
      <c r="E24" s="13">
        <f t="shared" si="1"/>
      </c>
      <c r="F24" s="13">
        <f t="shared" si="2"/>
      </c>
      <c r="G24" s="8"/>
      <c r="H24" s="8"/>
      <c r="I24" s="8"/>
      <c r="J24" s="13">
        <f t="shared" si="3"/>
      </c>
      <c r="K24" s="13">
        <f t="shared" si="4"/>
      </c>
      <c r="L24" s="8"/>
      <c r="M24" s="8"/>
      <c r="N24" s="8"/>
      <c r="O24" s="14">
        <f t="shared" si="5"/>
      </c>
      <c r="P24" s="14">
        <f t="shared" si="6"/>
      </c>
      <c r="Q24" s="60"/>
      <c r="R24" s="60"/>
      <c r="S24" s="60"/>
      <c r="T24" s="9"/>
      <c r="U24" s="16" t="s">
        <v>41</v>
      </c>
      <c r="V24" s="135"/>
      <c r="W24" s="149"/>
      <c r="X24" s="149"/>
      <c r="Y24" s="154"/>
      <c r="AZ24" s="11">
        <f t="shared" si="7"/>
        <v>45003</v>
      </c>
    </row>
    <row r="25" spans="1:52" ht="19.5" customHeight="1">
      <c r="A25" s="101"/>
      <c r="B25" s="36">
        <v>19</v>
      </c>
      <c r="C25" s="12">
        <f t="shared" si="0"/>
        <v>45004</v>
      </c>
      <c r="D25" s="7"/>
      <c r="E25" s="13">
        <f t="shared" si="1"/>
      </c>
      <c r="F25" s="13">
        <f t="shared" si="2"/>
      </c>
      <c r="G25" s="8"/>
      <c r="H25" s="8"/>
      <c r="I25" s="8"/>
      <c r="J25" s="13">
        <f t="shared" si="3"/>
      </c>
      <c r="K25" s="13">
        <f t="shared" si="4"/>
      </c>
      <c r="L25" s="8"/>
      <c r="M25" s="8"/>
      <c r="N25" s="8"/>
      <c r="O25" s="14">
        <f t="shared" si="5"/>
      </c>
      <c r="P25" s="14">
        <f t="shared" si="6"/>
      </c>
      <c r="Q25" s="60"/>
      <c r="R25" s="60"/>
      <c r="S25" s="60"/>
      <c r="T25" s="9"/>
      <c r="U25" s="15" t="s">
        <v>45</v>
      </c>
      <c r="V25" s="161"/>
      <c r="W25" s="177"/>
      <c r="X25" s="177"/>
      <c r="Y25" s="147"/>
      <c r="AZ25" s="11">
        <f t="shared" si="7"/>
        <v>45004</v>
      </c>
    </row>
    <row r="26" spans="1:52" ht="19.5" customHeight="1">
      <c r="A26" s="101"/>
      <c r="B26" s="36">
        <v>20</v>
      </c>
      <c r="C26" s="12">
        <f t="shared" si="0"/>
        <v>45005</v>
      </c>
      <c r="D26" s="7"/>
      <c r="E26" s="13">
        <f t="shared" si="1"/>
      </c>
      <c r="F26" s="13">
        <f t="shared" si="2"/>
      </c>
      <c r="G26" s="8"/>
      <c r="H26" s="8"/>
      <c r="I26" s="8"/>
      <c r="J26" s="13">
        <f t="shared" si="3"/>
      </c>
      <c r="K26" s="13">
        <f t="shared" si="4"/>
      </c>
      <c r="L26" s="8"/>
      <c r="M26" s="8"/>
      <c r="N26" s="8"/>
      <c r="O26" s="14">
        <f t="shared" si="5"/>
      </c>
      <c r="P26" s="14">
        <f t="shared" si="6"/>
      </c>
      <c r="Q26" s="60"/>
      <c r="R26" s="60"/>
      <c r="S26" s="60"/>
      <c r="T26" s="9"/>
      <c r="U26" s="16" t="s">
        <v>41</v>
      </c>
      <c r="V26" s="161"/>
      <c r="W26" s="177"/>
      <c r="X26" s="177"/>
      <c r="Y26" s="147"/>
      <c r="AZ26" s="11">
        <f t="shared" si="7"/>
        <v>45005</v>
      </c>
    </row>
    <row r="27" spans="1:52" ht="19.5" customHeight="1">
      <c r="A27" s="101"/>
      <c r="B27" s="36">
        <v>21</v>
      </c>
      <c r="C27" s="12">
        <f t="shared" si="0"/>
        <v>45006</v>
      </c>
      <c r="D27" s="7"/>
      <c r="E27" s="13">
        <f t="shared" si="1"/>
      </c>
      <c r="F27" s="13">
        <f t="shared" si="2"/>
      </c>
      <c r="G27" s="8"/>
      <c r="H27" s="8"/>
      <c r="I27" s="8"/>
      <c r="J27" s="13">
        <f t="shared" si="3"/>
      </c>
      <c r="K27" s="13">
        <f t="shared" si="4"/>
      </c>
      <c r="L27" s="8"/>
      <c r="M27" s="8"/>
      <c r="N27" s="8"/>
      <c r="O27" s="14">
        <f t="shared" si="5"/>
      </c>
      <c r="P27" s="14">
        <f t="shared" si="6"/>
      </c>
      <c r="Q27" s="60"/>
      <c r="R27" s="60"/>
      <c r="S27" s="60"/>
      <c r="T27" s="9"/>
      <c r="U27" s="157"/>
      <c r="V27" s="136"/>
      <c r="W27" s="136"/>
      <c r="X27" s="136"/>
      <c r="Y27" s="159"/>
      <c r="AZ27" s="11">
        <f t="shared" si="7"/>
        <v>45006</v>
      </c>
    </row>
    <row r="28" spans="1:52" ht="19.5" customHeight="1" thickBot="1">
      <c r="A28" s="101"/>
      <c r="B28" s="36">
        <v>22</v>
      </c>
      <c r="C28" s="12">
        <f t="shared" si="0"/>
        <v>45007</v>
      </c>
      <c r="D28" s="7"/>
      <c r="E28" s="13">
        <f t="shared" si="1"/>
      </c>
      <c r="F28" s="13">
        <f t="shared" si="2"/>
      </c>
      <c r="G28" s="8"/>
      <c r="H28" s="8"/>
      <c r="I28" s="8"/>
      <c r="J28" s="13">
        <f t="shared" si="3"/>
      </c>
      <c r="K28" s="13">
        <f t="shared" si="4"/>
      </c>
      <c r="L28" s="8"/>
      <c r="M28" s="8"/>
      <c r="N28" s="8"/>
      <c r="O28" s="14">
        <f t="shared" si="5"/>
      </c>
      <c r="P28" s="14">
        <f t="shared" si="6"/>
      </c>
      <c r="Q28" s="60"/>
      <c r="R28" s="60"/>
      <c r="S28" s="60"/>
      <c r="T28" s="9"/>
      <c r="U28" s="158"/>
      <c r="V28" s="137"/>
      <c r="W28" s="137"/>
      <c r="X28" s="137"/>
      <c r="Y28" s="160"/>
      <c r="AZ28" s="11">
        <f t="shared" si="7"/>
        <v>45007</v>
      </c>
    </row>
    <row r="29" spans="1:52" ht="19.5" customHeight="1" thickTop="1">
      <c r="A29" s="101"/>
      <c r="B29" s="36">
        <v>23</v>
      </c>
      <c r="C29" s="12">
        <f t="shared" si="0"/>
        <v>45008</v>
      </c>
      <c r="D29" s="7"/>
      <c r="E29" s="13">
        <f t="shared" si="1"/>
      </c>
      <c r="F29" s="13">
        <f t="shared" si="2"/>
      </c>
      <c r="G29" s="8"/>
      <c r="H29" s="8"/>
      <c r="I29" s="8"/>
      <c r="J29" s="13">
        <f t="shared" si="3"/>
      </c>
      <c r="K29" s="13">
        <f t="shared" si="4"/>
      </c>
      <c r="L29" s="8"/>
      <c r="M29" s="8"/>
      <c r="N29" s="8"/>
      <c r="O29" s="14">
        <f t="shared" si="5"/>
      </c>
      <c r="P29" s="14">
        <f t="shared" si="6"/>
      </c>
      <c r="Q29" s="60"/>
      <c r="R29" s="60"/>
      <c r="S29" s="60"/>
      <c r="T29" s="9"/>
      <c r="U29" s="150" t="s">
        <v>24</v>
      </c>
      <c r="V29" s="151"/>
      <c r="W29" s="151"/>
      <c r="X29" s="151"/>
      <c r="Y29" s="152"/>
      <c r="AZ29" s="11">
        <f t="shared" si="7"/>
        <v>45008</v>
      </c>
    </row>
    <row r="30" spans="1:52" ht="19.5" customHeight="1">
      <c r="A30" s="101"/>
      <c r="B30" s="36">
        <v>24</v>
      </c>
      <c r="C30" s="12">
        <f t="shared" si="0"/>
        <v>45009</v>
      </c>
      <c r="D30" s="7"/>
      <c r="E30" s="13">
        <f t="shared" si="1"/>
      </c>
      <c r="F30" s="13">
        <f t="shared" si="2"/>
      </c>
      <c r="G30" s="8"/>
      <c r="H30" s="8"/>
      <c r="I30" s="8"/>
      <c r="J30" s="13">
        <f t="shared" si="3"/>
      </c>
      <c r="K30" s="13">
        <f t="shared" si="4"/>
      </c>
      <c r="L30" s="8"/>
      <c r="M30" s="8"/>
      <c r="N30" s="8"/>
      <c r="O30" s="14">
        <f t="shared" si="5"/>
      </c>
      <c r="P30" s="14">
        <f t="shared" si="6"/>
      </c>
      <c r="Q30" s="60"/>
      <c r="R30" s="60"/>
      <c r="S30" s="60"/>
      <c r="T30" s="9"/>
      <c r="U30" s="138"/>
      <c r="V30" s="139"/>
      <c r="W30" s="139"/>
      <c r="X30" s="139"/>
      <c r="Y30" s="140"/>
      <c r="AZ30" s="11">
        <f t="shared" si="7"/>
        <v>45009</v>
      </c>
    </row>
    <row r="31" spans="1:52" ht="19.5" customHeight="1">
      <c r="A31" s="101"/>
      <c r="B31" s="36">
        <v>25</v>
      </c>
      <c r="C31" s="12">
        <f t="shared" si="0"/>
        <v>45010</v>
      </c>
      <c r="D31" s="7"/>
      <c r="E31" s="13">
        <f t="shared" si="1"/>
      </c>
      <c r="F31" s="13">
        <f t="shared" si="2"/>
      </c>
      <c r="G31" s="8"/>
      <c r="H31" s="8"/>
      <c r="I31" s="8"/>
      <c r="J31" s="13">
        <f t="shared" si="3"/>
      </c>
      <c r="K31" s="13">
        <f t="shared" si="4"/>
      </c>
      <c r="L31" s="8"/>
      <c r="M31" s="8"/>
      <c r="N31" s="8"/>
      <c r="O31" s="14">
        <f t="shared" si="5"/>
      </c>
      <c r="P31" s="14">
        <f t="shared" si="6"/>
      </c>
      <c r="Q31" s="60"/>
      <c r="R31" s="60"/>
      <c r="S31" s="60"/>
      <c r="T31" s="9"/>
      <c r="U31" s="141"/>
      <c r="V31" s="142"/>
      <c r="W31" s="142"/>
      <c r="X31" s="142"/>
      <c r="Y31" s="143"/>
      <c r="AZ31" s="11">
        <f t="shared" si="7"/>
        <v>45010</v>
      </c>
    </row>
    <row r="32" spans="1:52" ht="19.5" customHeight="1">
      <c r="A32" s="101"/>
      <c r="B32" s="36">
        <v>26</v>
      </c>
      <c r="C32" s="12">
        <f t="shared" si="0"/>
        <v>45011</v>
      </c>
      <c r="D32" s="7"/>
      <c r="E32" s="13">
        <f t="shared" si="1"/>
      </c>
      <c r="F32" s="13">
        <f t="shared" si="2"/>
      </c>
      <c r="G32" s="8"/>
      <c r="H32" s="8"/>
      <c r="I32" s="8"/>
      <c r="J32" s="13">
        <f t="shared" si="3"/>
      </c>
      <c r="K32" s="13">
        <f t="shared" si="4"/>
      </c>
      <c r="L32" s="8"/>
      <c r="M32" s="8"/>
      <c r="N32" s="8"/>
      <c r="O32" s="14">
        <f t="shared" si="5"/>
      </c>
      <c r="P32" s="14">
        <f t="shared" si="6"/>
      </c>
      <c r="Q32" s="60"/>
      <c r="R32" s="60"/>
      <c r="S32" s="60"/>
      <c r="T32" s="9"/>
      <c r="U32" s="141"/>
      <c r="V32" s="142"/>
      <c r="W32" s="142"/>
      <c r="X32" s="142"/>
      <c r="Y32" s="143"/>
      <c r="AZ32" s="11">
        <f t="shared" si="7"/>
        <v>45011</v>
      </c>
    </row>
    <row r="33" spans="1:52" ht="19.5" customHeight="1">
      <c r="A33" s="101"/>
      <c r="B33" s="36">
        <v>27</v>
      </c>
      <c r="C33" s="12">
        <f t="shared" si="0"/>
        <v>45012</v>
      </c>
      <c r="D33" s="7"/>
      <c r="E33" s="13">
        <f t="shared" si="1"/>
      </c>
      <c r="F33" s="13">
        <f t="shared" si="2"/>
      </c>
      <c r="G33" s="8"/>
      <c r="H33" s="8"/>
      <c r="I33" s="8"/>
      <c r="J33" s="13">
        <f t="shared" si="3"/>
      </c>
      <c r="K33" s="13">
        <f t="shared" si="4"/>
      </c>
      <c r="L33" s="8"/>
      <c r="M33" s="8"/>
      <c r="N33" s="8"/>
      <c r="O33" s="14">
        <f t="shared" si="5"/>
      </c>
      <c r="P33" s="14">
        <f t="shared" si="6"/>
      </c>
      <c r="Q33" s="60"/>
      <c r="R33" s="60"/>
      <c r="S33" s="60"/>
      <c r="T33" s="9"/>
      <c r="U33" s="141"/>
      <c r="V33" s="142"/>
      <c r="W33" s="142"/>
      <c r="X33" s="142"/>
      <c r="Y33" s="143"/>
      <c r="AZ33" s="11">
        <f t="shared" si="7"/>
        <v>45012</v>
      </c>
    </row>
    <row r="34" spans="1:52" ht="19.5" customHeight="1">
      <c r="A34" s="101"/>
      <c r="B34" s="36">
        <v>28</v>
      </c>
      <c r="C34" s="12">
        <f t="shared" si="0"/>
        <v>45013</v>
      </c>
      <c r="D34" s="7"/>
      <c r="E34" s="13">
        <f t="shared" si="1"/>
      </c>
      <c r="F34" s="13">
        <f t="shared" si="2"/>
      </c>
      <c r="G34" s="8"/>
      <c r="H34" s="8"/>
      <c r="I34" s="8"/>
      <c r="J34" s="13">
        <f t="shared" si="3"/>
      </c>
      <c r="K34" s="13">
        <f t="shared" si="4"/>
      </c>
      <c r="L34" s="8"/>
      <c r="M34" s="8"/>
      <c r="N34" s="8"/>
      <c r="O34" s="14">
        <f t="shared" si="5"/>
      </c>
      <c r="P34" s="14">
        <f t="shared" si="6"/>
      </c>
      <c r="Q34" s="60"/>
      <c r="R34" s="60"/>
      <c r="S34" s="60"/>
      <c r="T34" s="9"/>
      <c r="U34" s="141"/>
      <c r="V34" s="142"/>
      <c r="W34" s="142"/>
      <c r="X34" s="142"/>
      <c r="Y34" s="143"/>
      <c r="AZ34" s="11">
        <f t="shared" si="7"/>
        <v>45013</v>
      </c>
    </row>
    <row r="35" spans="1:52" ht="19.5" customHeight="1">
      <c r="A35" s="101"/>
      <c r="B35" s="36">
        <v>29</v>
      </c>
      <c r="C35" s="12">
        <f t="shared" si="0"/>
        <v>45014</v>
      </c>
      <c r="D35" s="7"/>
      <c r="E35" s="13">
        <f t="shared" si="1"/>
      </c>
      <c r="F35" s="13">
        <f t="shared" si="2"/>
      </c>
      <c r="G35" s="8"/>
      <c r="H35" s="8"/>
      <c r="I35" s="8"/>
      <c r="J35" s="13">
        <f t="shared" si="3"/>
      </c>
      <c r="K35" s="13">
        <f t="shared" si="4"/>
      </c>
      <c r="L35" s="8"/>
      <c r="M35" s="8"/>
      <c r="N35" s="8"/>
      <c r="O35" s="14">
        <f t="shared" si="5"/>
      </c>
      <c r="P35" s="14">
        <f t="shared" si="6"/>
      </c>
      <c r="Q35" s="60"/>
      <c r="R35" s="60"/>
      <c r="S35" s="60"/>
      <c r="T35" s="9"/>
      <c r="U35" s="141"/>
      <c r="V35" s="142"/>
      <c r="W35" s="142"/>
      <c r="X35" s="142"/>
      <c r="Y35" s="143"/>
      <c r="AZ35" s="11">
        <f t="shared" si="7"/>
        <v>45014</v>
      </c>
    </row>
    <row r="36" spans="1:52" ht="19.5" customHeight="1">
      <c r="A36" s="101"/>
      <c r="B36" s="36">
        <v>30</v>
      </c>
      <c r="C36" s="12">
        <f t="shared" si="0"/>
        <v>45015</v>
      </c>
      <c r="D36" s="7"/>
      <c r="E36" s="13">
        <f t="shared" si="1"/>
      </c>
      <c r="F36" s="13">
        <f t="shared" si="2"/>
      </c>
      <c r="G36" s="8"/>
      <c r="H36" s="8"/>
      <c r="I36" s="8"/>
      <c r="J36" s="13">
        <f t="shared" si="3"/>
      </c>
      <c r="K36" s="13">
        <f t="shared" si="4"/>
      </c>
      <c r="L36" s="8"/>
      <c r="M36" s="8"/>
      <c r="N36" s="8"/>
      <c r="O36" s="14">
        <f t="shared" si="5"/>
      </c>
      <c r="P36" s="14">
        <f t="shared" si="6"/>
      </c>
      <c r="Q36" s="60"/>
      <c r="R36" s="60"/>
      <c r="S36" s="60"/>
      <c r="T36" s="9"/>
      <c r="U36" s="141"/>
      <c r="V36" s="142"/>
      <c r="W36" s="142"/>
      <c r="X36" s="142"/>
      <c r="Y36" s="143"/>
      <c r="AZ36" s="11">
        <f t="shared" si="7"/>
        <v>45015</v>
      </c>
    </row>
    <row r="37" spans="1:52" ht="19.5" customHeight="1">
      <c r="A37" s="102"/>
      <c r="B37" s="36">
        <v>31</v>
      </c>
      <c r="C37" s="12">
        <f t="shared" si="0"/>
        <v>45016</v>
      </c>
      <c r="D37" s="7"/>
      <c r="E37" s="13">
        <f t="shared" si="1"/>
      </c>
      <c r="F37" s="13">
        <f t="shared" si="2"/>
      </c>
      <c r="G37" s="8"/>
      <c r="H37" s="8"/>
      <c r="I37" s="8"/>
      <c r="J37" s="13">
        <f t="shared" si="3"/>
      </c>
      <c r="K37" s="13">
        <f t="shared" si="4"/>
      </c>
      <c r="L37" s="8"/>
      <c r="M37" s="8"/>
      <c r="N37" s="8"/>
      <c r="O37" s="14">
        <f t="shared" si="5"/>
      </c>
      <c r="P37" s="14">
        <f t="shared" si="6"/>
      </c>
      <c r="Q37" s="60"/>
      <c r="R37" s="60"/>
      <c r="S37" s="60"/>
      <c r="T37" s="9"/>
      <c r="U37" s="141"/>
      <c r="V37" s="142"/>
      <c r="W37" s="142"/>
      <c r="X37" s="142"/>
      <c r="Y37" s="143"/>
      <c r="AZ37" s="11">
        <f t="shared" si="7"/>
        <v>45016</v>
      </c>
    </row>
    <row r="38" spans="1:25" ht="19.5" customHeight="1">
      <c r="A38" s="121" t="s">
        <v>25</v>
      </c>
      <c r="B38" s="117" t="s">
        <v>26</v>
      </c>
      <c r="C38" s="118"/>
      <c r="D38" s="17">
        <f>IF(COUNTBLANK(D7:D37)=31,TRIM(AA38),AVERAGE(D7:D37))</f>
      </c>
      <c r="E38" s="13">
        <f>IF(COUNTBLANK(F7:F37)=31,TRIM(AB38),F38*1000/D38)</f>
      </c>
      <c r="F38" s="13">
        <f>IF(COUNTBLANK(F7:F37)=31,TRIM(AC38),AVERAGE(F7:F37))</f>
      </c>
      <c r="G38" s="123"/>
      <c r="H38" s="124"/>
      <c r="I38" s="125"/>
      <c r="J38" s="13">
        <f>IF(COUNTBLANK(K7:K37)=31,TRIM(AG38),K38*1000/D38)</f>
      </c>
      <c r="K38" s="13">
        <f>IF(COUNTBLANK(K7:K37)=31,TRIM(AH38),AVERAGE(K7:K37))</f>
      </c>
      <c r="L38" s="123"/>
      <c r="M38" s="124"/>
      <c r="N38" s="125"/>
      <c r="O38" s="14">
        <f>IF(COUNTBLANK(P7:P37)=31,TRIM(AL38),P38*1000/D38)</f>
      </c>
      <c r="P38" s="14">
        <f>IF(COUNTBLANK(P7:P37)=31,TRIM(AM38),AVERAGE(P7:P37))</f>
      </c>
      <c r="Q38" s="103" t="s">
        <v>27</v>
      </c>
      <c r="R38" s="104"/>
      <c r="S38" s="105"/>
      <c r="T38" s="18">
        <f>IF(COUNTBLANK(T7:T37)=31,TRIM(AQ38),SUM(T7:T37))</f>
      </c>
      <c r="U38" s="141"/>
      <c r="V38" s="142"/>
      <c r="W38" s="142"/>
      <c r="X38" s="142"/>
      <c r="Y38" s="143"/>
    </row>
    <row r="39" spans="1:25" ht="19.5" customHeight="1">
      <c r="A39" s="101"/>
      <c r="B39" s="119" t="s">
        <v>28</v>
      </c>
      <c r="C39" s="120"/>
      <c r="D39" s="19"/>
      <c r="E39" s="20"/>
      <c r="F39" s="13">
        <f>IF(COUNTBLANK(F7:F37)=31,TRIM(AC39),MAX(F7:F37))</f>
      </c>
      <c r="G39" s="126"/>
      <c r="H39" s="127"/>
      <c r="I39" s="128"/>
      <c r="J39" s="20"/>
      <c r="K39" s="20"/>
      <c r="L39" s="126"/>
      <c r="M39" s="127"/>
      <c r="N39" s="128"/>
      <c r="O39" s="21"/>
      <c r="P39" s="21"/>
      <c r="Q39" s="106"/>
      <c r="R39" s="107"/>
      <c r="S39" s="107"/>
      <c r="T39" s="108"/>
      <c r="U39" s="141"/>
      <c r="V39" s="142"/>
      <c r="W39" s="142"/>
      <c r="X39" s="142"/>
      <c r="Y39" s="143"/>
    </row>
    <row r="40" spans="1:25" ht="19.5" customHeight="1">
      <c r="A40" s="101"/>
      <c r="B40" s="119" t="s">
        <v>29</v>
      </c>
      <c r="C40" s="120"/>
      <c r="D40" s="19"/>
      <c r="E40" s="20"/>
      <c r="F40" s="20"/>
      <c r="G40" s="126"/>
      <c r="H40" s="127"/>
      <c r="I40" s="128"/>
      <c r="J40" s="20"/>
      <c r="K40" s="13">
        <f>IF(COUNTBLANK(K7:K37)=31,TRIM(AH40),MAX(K7:K37))</f>
      </c>
      <c r="L40" s="126"/>
      <c r="M40" s="127"/>
      <c r="N40" s="128"/>
      <c r="O40" s="21"/>
      <c r="P40" s="21"/>
      <c r="Q40" s="109"/>
      <c r="R40" s="110"/>
      <c r="S40" s="110"/>
      <c r="T40" s="111"/>
      <c r="U40" s="141"/>
      <c r="V40" s="142"/>
      <c r="W40" s="142"/>
      <c r="X40" s="142"/>
      <c r="Y40" s="143"/>
    </row>
    <row r="41" spans="1:25" ht="19.5" customHeight="1">
      <c r="A41" s="101"/>
      <c r="B41" s="119" t="s">
        <v>30</v>
      </c>
      <c r="C41" s="120"/>
      <c r="D41" s="19"/>
      <c r="E41" s="20"/>
      <c r="F41" s="20"/>
      <c r="G41" s="126"/>
      <c r="H41" s="127"/>
      <c r="I41" s="128"/>
      <c r="J41" s="20"/>
      <c r="K41" s="20"/>
      <c r="L41" s="126"/>
      <c r="M41" s="127"/>
      <c r="N41" s="128"/>
      <c r="O41" s="21"/>
      <c r="P41" s="14">
        <f>IF(COUNTBLANK(P7:P37)=31,TRIM(AM41),MAX(P7:P37))</f>
      </c>
      <c r="Q41" s="109"/>
      <c r="R41" s="110"/>
      <c r="S41" s="110"/>
      <c r="T41" s="111"/>
      <c r="U41" s="141"/>
      <c r="V41" s="142"/>
      <c r="W41" s="142"/>
      <c r="X41" s="142"/>
      <c r="Y41" s="143"/>
    </row>
    <row r="42" spans="1:25" ht="19.5" customHeight="1" thickBot="1">
      <c r="A42" s="122"/>
      <c r="B42" s="132" t="s">
        <v>31</v>
      </c>
      <c r="C42" s="133"/>
      <c r="D42" s="22">
        <f>IF(COUNTBLANK(D7:D37)=31,TRIM(AA42),MAX(D7:D37))</f>
      </c>
      <c r="E42" s="23"/>
      <c r="F42" s="23"/>
      <c r="G42" s="129"/>
      <c r="H42" s="130"/>
      <c r="I42" s="131"/>
      <c r="J42" s="23"/>
      <c r="K42" s="23"/>
      <c r="L42" s="129"/>
      <c r="M42" s="130"/>
      <c r="N42" s="131"/>
      <c r="O42" s="24"/>
      <c r="P42" s="24"/>
      <c r="Q42" s="112"/>
      <c r="R42" s="113"/>
      <c r="S42" s="113"/>
      <c r="T42" s="114"/>
      <c r="U42" s="144"/>
      <c r="V42" s="145"/>
      <c r="W42" s="145"/>
      <c r="X42" s="145"/>
      <c r="Y42" s="146"/>
    </row>
    <row r="43" ht="12.75" thickTop="1"/>
  </sheetData>
  <sheetProtection password="EF11" sheet="1" objects="1" scenarios="1"/>
  <mergeCells count="71">
    <mergeCell ref="P5:S5"/>
    <mergeCell ref="S2:S3"/>
    <mergeCell ref="K2:O3"/>
    <mergeCell ref="P2:P3"/>
    <mergeCell ref="Q2:Q3"/>
    <mergeCell ref="R2:R3"/>
    <mergeCell ref="B5:C6"/>
    <mergeCell ref="A5:A37"/>
    <mergeCell ref="F5:I5"/>
    <mergeCell ref="K5:N5"/>
    <mergeCell ref="Q39:T42"/>
    <mergeCell ref="T5:T6"/>
    <mergeCell ref="B38:C38"/>
    <mergeCell ref="B39:C39"/>
    <mergeCell ref="B40:C40"/>
    <mergeCell ref="B41:C41"/>
    <mergeCell ref="A38:A42"/>
    <mergeCell ref="G38:I42"/>
    <mergeCell ref="L38:N42"/>
    <mergeCell ref="B42:C42"/>
    <mergeCell ref="Q38:S38"/>
    <mergeCell ref="W11:W12"/>
    <mergeCell ref="V17:V18"/>
    <mergeCell ref="W27:W28"/>
    <mergeCell ref="U30:Y42"/>
    <mergeCell ref="Y25:Y26"/>
    <mergeCell ref="U7:U8"/>
    <mergeCell ref="X13:X14"/>
    <mergeCell ref="U29:Y29"/>
    <mergeCell ref="X21:X22"/>
    <mergeCell ref="W17:W18"/>
    <mergeCell ref="V21:V22"/>
    <mergeCell ref="Y17:Y18"/>
    <mergeCell ref="Y9:Y10"/>
    <mergeCell ref="Y11:Y12"/>
    <mergeCell ref="Y13:Y14"/>
    <mergeCell ref="Y21:Y22"/>
    <mergeCell ref="W21:W22"/>
    <mergeCell ref="V23:V24"/>
    <mergeCell ref="X23:X24"/>
    <mergeCell ref="U27:U28"/>
    <mergeCell ref="Y27:Y28"/>
    <mergeCell ref="X27:X28"/>
    <mergeCell ref="Y23:Y24"/>
    <mergeCell ref="V25:V26"/>
    <mergeCell ref="E2:F3"/>
    <mergeCell ref="V15:V16"/>
    <mergeCell ref="W13:W14"/>
    <mergeCell ref="Y15:Y16"/>
    <mergeCell ref="X15:X16"/>
    <mergeCell ref="Y19:Y20"/>
    <mergeCell ref="U13:U14"/>
    <mergeCell ref="W3:Y3"/>
    <mergeCell ref="W4:Y4"/>
    <mergeCell ref="X19:X20"/>
    <mergeCell ref="X11:X12"/>
    <mergeCell ref="X9:X10"/>
    <mergeCell ref="V11:V12"/>
    <mergeCell ref="W9:W10"/>
    <mergeCell ref="W15:W16"/>
    <mergeCell ref="X17:X18"/>
    <mergeCell ref="U5:Y6"/>
    <mergeCell ref="V13:V14"/>
    <mergeCell ref="U9:U10"/>
    <mergeCell ref="V27:V28"/>
    <mergeCell ref="V19:V20"/>
    <mergeCell ref="W19:W20"/>
    <mergeCell ref="W25:W26"/>
    <mergeCell ref="W23:W24"/>
    <mergeCell ref="X25:X26"/>
    <mergeCell ref="V9:V10"/>
  </mergeCells>
  <conditionalFormatting sqref="B7:C37">
    <cfRule type="expression" priority="1" dxfId="12" stopIfTrue="1">
      <formula>MONTH($AZ7)&lt;&gt;$R$2</formula>
    </cfRule>
  </conditionalFormatting>
  <dataValidations count="13">
    <dataValidation type="whole" allowBlank="1" showInputMessage="1" showErrorMessage="1" errorTitle="月の入力エラー" error="月を1～12の半角数字で入力してください。" imeMode="off" sqref="R2:R3">
      <formula1>1</formula1>
      <formula2>12</formula2>
    </dataValidation>
    <dataValidation type="whole" allowBlank="1" showInputMessage="1" showErrorMessage="1" errorTitle="水量の入力エラー" error="水量の入力は0～9,999,999の範囲に制限されています。" imeMode="off" sqref="D39:D41">
      <formula1>0</formula1>
      <formula2>9999999</formula2>
    </dataValidation>
    <dataValidation allowBlank="1" showInputMessage="1" showErrorMessage="1" imeMode="hiragana" sqref="U30:Y42 V9:Y10"/>
    <dataValidation type="decimal" allowBlank="1" showInputMessage="1" showErrorMessage="1" errorTitle="T-P値の入力エラー" error="T-P値の入力は0～99.99の範囲に制限されています。" imeMode="off" sqref="O39:O42">
      <formula1>0</formula1>
      <formula2>99.99</formula2>
    </dataValidation>
    <dataValidation type="decimal" allowBlank="1" showInputMessage="1" showErrorMessage="1" errorTitle="T-P負荷量の入力エラー" error="T-P負荷量の入力は0.00～9,999.99に制限されています。" imeMode="off" sqref="P39:P40 P42">
      <formula1>0</formula1>
      <formula2>9999.99</formula2>
    </dataValidation>
    <dataValidation type="decimal" allowBlank="1" showInputMessage="1" showErrorMessage="1" errorTitle="COD負荷量,T-N負荷量の入力エラー" error="COD負荷量,T-N負荷量の入力は0.0～99,999.9の範囲に制限されています。" imeMode="off" sqref="F40:F42 K39 K41:K42">
      <formula1>0</formula1>
      <formula2>99999.9</formula2>
    </dataValidation>
    <dataValidation type="decimal" allowBlank="1" showInputMessage="1" showErrorMessage="1" errorTitle="COD値,T-N値の入力エラー" error="COD値,T-N値の入力は0.0～999.9の範囲に制限されています。" imeMode="off" sqref="E39:E42 J39:J42">
      <formula1>0</formula1>
      <formula2>999.9</formula2>
    </dataValidation>
    <dataValidation type="whole" allowBlank="1" showInputMessage="1" showErrorMessage="1" errorTitle="特定施設の稼動の入力エラー" error="操業のとき｢1｣を記入してください。&#10;それ以外の値は無効です。" sqref="T7:T37">
      <formula1>1</formula1>
      <formula2>1</formula2>
    </dataValidation>
    <dataValidation type="decimal" allowBlank="1" showInputMessage="1" showErrorMessage="1" errorTitle="水量の入力エラー" error="水量の入力は0～9,999,999.9の範囲に制限されています。" sqref="D7:D37">
      <formula1>0</formula1>
      <formula2>9999999.9</formula2>
    </dataValidation>
    <dataValidation type="decimal" allowBlank="1" showInputMessage="1" showErrorMessage="1" errorTitle="pHの入力エラー" error="pHの入力は0.0～14.0の範囲に制限されています。" imeMode="off" sqref="V13:Y14">
      <formula1>0</formula1>
      <formula2>14</formula2>
    </dataValidation>
    <dataValidation type="decimal" allowBlank="1" showInputMessage="1" showErrorMessage="1" errorTitle="水量の入力エラー" error="水量の入力は0～9,999,999の範囲に制限されています。" imeMode="off" sqref="V11:Y12">
      <formula1>0</formula1>
      <formula2>9999999</formula2>
    </dataValidation>
    <dataValidation allowBlank="1" showInputMessage="1" showErrorMessage="1" imeMode="off" sqref="V15:Y18"/>
    <dataValidation allowBlank="1" showInputMessage="1" showErrorMessage="1" sqref="V19:Y26"/>
  </dataValidations>
  <printOptions/>
  <pageMargins left="0.5905511811023623" right="0.5905511811023623" top="0.5905511811023623" bottom="0.5905511811023623" header="0.31496062992125984" footer="0.1968503937007874"/>
  <pageSetup horizontalDpi="600" verticalDpi="600" orientation="landscape" paperSize="9" scale="6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view="pageBreakPreview" zoomScale="75" zoomScaleSheetLayoutView="75" zoomScalePageLayoutView="0" workbookViewId="0" topLeftCell="A1">
      <selection activeCell="B3" sqref="B3"/>
    </sheetView>
  </sheetViews>
  <sheetFormatPr defaultColWidth="12" defaultRowHeight="11.25"/>
  <cols>
    <col min="1" max="1" width="30.83203125" style="40" customWidth="1"/>
    <col min="2" max="3" width="95.83203125" style="40" customWidth="1"/>
    <col min="4" max="16384" width="12" style="40" customWidth="1"/>
  </cols>
  <sheetData>
    <row r="1" spans="1:3" ht="39.75" customHeight="1">
      <c r="A1" s="39" t="s">
        <v>0</v>
      </c>
      <c r="B1" s="67" t="s">
        <v>50</v>
      </c>
      <c r="C1" s="67"/>
    </row>
    <row r="2" spans="1:3" ht="19.5" customHeight="1">
      <c r="A2" s="39"/>
      <c r="B2" s="68" t="s">
        <v>51</v>
      </c>
      <c r="C2" s="68"/>
    </row>
    <row r="3" spans="1:3" ht="19.5" customHeight="1">
      <c r="A3" s="39"/>
      <c r="B3" s="61" t="s">
        <v>105</v>
      </c>
      <c r="C3" s="61"/>
    </row>
    <row r="4" spans="1:3" ht="19.5" customHeight="1">
      <c r="A4" s="39"/>
      <c r="B4" s="69" t="s">
        <v>106</v>
      </c>
      <c r="C4" s="69"/>
    </row>
    <row r="5" spans="1:3" ht="19.5" customHeight="1">
      <c r="A5" s="41"/>
      <c r="B5" s="42" t="s">
        <v>52</v>
      </c>
      <c r="C5" s="42" t="s">
        <v>53</v>
      </c>
    </row>
    <row r="6" spans="1:3" ht="19.5" customHeight="1">
      <c r="A6" s="43" t="s">
        <v>54</v>
      </c>
      <c r="B6" s="70" t="s">
        <v>107</v>
      </c>
      <c r="C6" s="71"/>
    </row>
    <row r="7" spans="1:3" ht="19.5" customHeight="1">
      <c r="A7" s="43" t="s">
        <v>55</v>
      </c>
      <c r="B7" s="70" t="s">
        <v>56</v>
      </c>
      <c r="C7" s="72"/>
    </row>
    <row r="8" spans="1:3" ht="19.5" customHeight="1">
      <c r="A8" s="43" t="s">
        <v>57</v>
      </c>
      <c r="B8" s="73" t="s">
        <v>58</v>
      </c>
      <c r="C8" s="74"/>
    </row>
    <row r="9" spans="1:3" ht="19.5" customHeight="1">
      <c r="A9" s="44" t="s">
        <v>59</v>
      </c>
      <c r="B9" s="75"/>
      <c r="C9" s="76"/>
    </row>
    <row r="10" spans="1:3" ht="19.5" customHeight="1">
      <c r="A10" s="44" t="s">
        <v>1</v>
      </c>
      <c r="B10" s="77" t="s">
        <v>60</v>
      </c>
      <c r="C10" s="78"/>
    </row>
    <row r="11" spans="1:3" ht="45" customHeight="1">
      <c r="A11" s="44" t="s">
        <v>61</v>
      </c>
      <c r="B11" s="45" t="s">
        <v>62</v>
      </c>
      <c r="C11" s="45" t="s">
        <v>63</v>
      </c>
    </row>
    <row r="12" spans="1:3" ht="34.5" customHeight="1">
      <c r="A12" s="43" t="s">
        <v>64</v>
      </c>
      <c r="B12" s="45" t="s">
        <v>65</v>
      </c>
      <c r="C12" s="43" t="s">
        <v>66</v>
      </c>
    </row>
    <row r="13" spans="1:3" ht="34.5" customHeight="1">
      <c r="A13" s="44" t="s">
        <v>67</v>
      </c>
      <c r="B13" s="43" t="s">
        <v>68</v>
      </c>
      <c r="C13" s="43" t="s">
        <v>69</v>
      </c>
    </row>
    <row r="14" spans="1:3" ht="34.5" customHeight="1">
      <c r="A14" s="44" t="s">
        <v>70</v>
      </c>
      <c r="B14" s="41"/>
      <c r="C14" s="45" t="s">
        <v>71</v>
      </c>
    </row>
    <row r="15" spans="1:3" ht="34.5" customHeight="1">
      <c r="A15" s="46" t="s">
        <v>72</v>
      </c>
      <c r="B15" s="45" t="s">
        <v>65</v>
      </c>
      <c r="C15" s="43" t="s">
        <v>73</v>
      </c>
    </row>
    <row r="16" spans="1:3" ht="34.5" customHeight="1">
      <c r="A16" s="44" t="s">
        <v>74</v>
      </c>
      <c r="B16" s="43" t="s">
        <v>75</v>
      </c>
      <c r="C16" s="43" t="s">
        <v>69</v>
      </c>
    </row>
    <row r="17" spans="1:3" ht="34.5" customHeight="1">
      <c r="A17" s="44" t="s">
        <v>76</v>
      </c>
      <c r="B17" s="41"/>
      <c r="C17" s="45" t="s">
        <v>77</v>
      </c>
    </row>
    <row r="18" spans="1:3" ht="34.5" customHeight="1">
      <c r="A18" s="46" t="s">
        <v>78</v>
      </c>
      <c r="B18" s="45" t="s">
        <v>65</v>
      </c>
      <c r="C18" s="43" t="s">
        <v>79</v>
      </c>
    </row>
    <row r="19" spans="1:3" ht="34.5" customHeight="1">
      <c r="A19" s="44" t="s">
        <v>80</v>
      </c>
      <c r="B19" s="43" t="s">
        <v>81</v>
      </c>
      <c r="C19" s="43" t="s">
        <v>69</v>
      </c>
    </row>
    <row r="20" spans="1:3" ht="34.5" customHeight="1">
      <c r="A20" s="44" t="s">
        <v>82</v>
      </c>
      <c r="B20" s="41"/>
      <c r="C20" s="45" t="s">
        <v>83</v>
      </c>
    </row>
    <row r="21" spans="1:3" ht="34.5" customHeight="1">
      <c r="A21" s="46" t="s">
        <v>2</v>
      </c>
      <c r="B21" s="70" t="s">
        <v>84</v>
      </c>
      <c r="C21" s="72"/>
    </row>
    <row r="22" spans="1:3" ht="15" customHeight="1">
      <c r="A22" s="47" t="s">
        <v>85</v>
      </c>
      <c r="B22" s="79" t="s">
        <v>86</v>
      </c>
      <c r="C22" s="80"/>
    </row>
    <row r="23" spans="1:3" ht="15" customHeight="1">
      <c r="A23" s="49"/>
      <c r="B23" s="81" t="s">
        <v>87</v>
      </c>
      <c r="C23" s="82"/>
    </row>
    <row r="24" spans="1:3" ht="15" customHeight="1">
      <c r="A24" s="49"/>
      <c r="B24" s="83" t="s">
        <v>88</v>
      </c>
      <c r="C24" s="84"/>
    </row>
    <row r="25" spans="1:3" ht="15" customHeight="1">
      <c r="A25" s="50"/>
      <c r="B25" s="87" t="s">
        <v>89</v>
      </c>
      <c r="C25" s="88"/>
    </row>
    <row r="26" spans="1:3" ht="15" customHeight="1">
      <c r="A26" s="48" t="s">
        <v>90</v>
      </c>
      <c r="B26" s="79" t="s">
        <v>91</v>
      </c>
      <c r="C26" s="89"/>
    </row>
    <row r="27" spans="1:3" ht="15" customHeight="1">
      <c r="A27" s="52" t="s">
        <v>92</v>
      </c>
      <c r="B27" s="90" t="s">
        <v>93</v>
      </c>
      <c r="C27" s="91"/>
    </row>
    <row r="28" spans="1:3" ht="15" customHeight="1">
      <c r="A28" s="53" t="s">
        <v>94</v>
      </c>
      <c r="B28" s="85" t="s">
        <v>95</v>
      </c>
      <c r="C28" s="86"/>
    </row>
    <row r="29" spans="1:3" ht="15" customHeight="1">
      <c r="A29" s="53" t="s">
        <v>96</v>
      </c>
      <c r="B29" s="85" t="s">
        <v>97</v>
      </c>
      <c r="C29" s="86"/>
    </row>
    <row r="30" spans="1:3" ht="15" customHeight="1">
      <c r="A30" s="53" t="s">
        <v>98</v>
      </c>
      <c r="B30" s="85" t="s">
        <v>99</v>
      </c>
      <c r="C30" s="86"/>
    </row>
    <row r="31" spans="1:3" ht="15" customHeight="1">
      <c r="A31" s="53" t="s">
        <v>100</v>
      </c>
      <c r="B31" s="85" t="s">
        <v>101</v>
      </c>
      <c r="C31" s="86"/>
    </row>
    <row r="32" spans="1:3" ht="15" customHeight="1">
      <c r="A32" s="51" t="s">
        <v>102</v>
      </c>
      <c r="B32" s="87" t="s">
        <v>103</v>
      </c>
      <c r="C32" s="88"/>
    </row>
    <row r="33" spans="1:3" ht="13.5">
      <c r="A33" s="54"/>
      <c r="B33" s="54"/>
      <c r="C33" s="54"/>
    </row>
    <row r="34" spans="1:3" ht="13.5">
      <c r="A34" s="54"/>
      <c r="B34" s="54"/>
      <c r="C34" s="55" t="s">
        <v>104</v>
      </c>
    </row>
    <row r="35" spans="1:3" ht="13.5">
      <c r="A35" s="54"/>
      <c r="B35" s="54"/>
      <c r="C35" s="54"/>
    </row>
    <row r="36" spans="1:3" ht="13.5">
      <c r="A36" s="54"/>
      <c r="B36" s="54"/>
      <c r="C36" s="54"/>
    </row>
    <row r="37" spans="1:3" ht="13.5">
      <c r="A37" s="54"/>
      <c r="B37" s="54"/>
      <c r="C37" s="54"/>
    </row>
    <row r="38" spans="1:3" ht="13.5">
      <c r="A38" s="54"/>
      <c r="B38" s="54"/>
      <c r="C38" s="54"/>
    </row>
    <row r="39" spans="1:3" ht="13.5">
      <c r="A39" s="54"/>
      <c r="B39" s="54"/>
      <c r="C39" s="54"/>
    </row>
    <row r="40" spans="1:3" ht="27" customHeight="1">
      <c r="A40" s="54"/>
      <c r="B40" s="56"/>
      <c r="C40" s="54"/>
    </row>
    <row r="41" spans="1:3" ht="13.5">
      <c r="A41" s="54"/>
      <c r="B41" s="54"/>
      <c r="C41" s="54"/>
    </row>
    <row r="42" spans="1:3" ht="13.5">
      <c r="A42" s="54"/>
      <c r="B42" s="54"/>
      <c r="C42" s="54"/>
    </row>
  </sheetData>
  <sheetProtection/>
  <mergeCells count="20">
    <mergeCell ref="B31:C31"/>
    <mergeCell ref="B32:C32"/>
    <mergeCell ref="B25:C25"/>
    <mergeCell ref="B26:C26"/>
    <mergeCell ref="B27:C27"/>
    <mergeCell ref="B28:C28"/>
    <mergeCell ref="B29:C29"/>
    <mergeCell ref="B30:C30"/>
    <mergeCell ref="B9:C9"/>
    <mergeCell ref="B10:C10"/>
    <mergeCell ref="B21:C21"/>
    <mergeCell ref="B22:C22"/>
    <mergeCell ref="B23:C23"/>
    <mergeCell ref="B24:C24"/>
    <mergeCell ref="B1:C1"/>
    <mergeCell ref="B2:C2"/>
    <mergeCell ref="B4:C4"/>
    <mergeCell ref="B6:C6"/>
    <mergeCell ref="B7:C7"/>
    <mergeCell ref="B8:C8"/>
  </mergeCells>
  <printOptions/>
  <pageMargins left="0.5905511811023623" right="0.5905511811023623" top="0.5905511811023623" bottom="0.3937007874015748" header="0.2755905511811024" footer="0.5118110236220472"/>
  <pageSetup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zoomScale="75" zoomScaleNormal="75" zoomScaleSheetLayoutView="70" zoomScalePageLayoutView="0" workbookViewId="0" topLeftCell="A1">
      <selection activeCell="P4" sqref="P4"/>
    </sheetView>
  </sheetViews>
  <sheetFormatPr defaultColWidth="12" defaultRowHeight="11.25"/>
  <cols>
    <col min="1" max="1" width="5.16015625" style="2" customWidth="1"/>
    <col min="2" max="2" width="5.33203125" style="2" customWidth="1"/>
    <col min="3" max="3" width="7.5" style="2" customWidth="1"/>
    <col min="4" max="6" width="12.66015625" style="2" customWidth="1"/>
    <col min="7" max="9" width="7.83203125" style="2" customWidth="1"/>
    <col min="10" max="11" width="12.66015625" style="2" customWidth="1"/>
    <col min="12" max="14" width="7.83203125" style="2" customWidth="1"/>
    <col min="15" max="16" width="12.66015625" style="2" customWidth="1"/>
    <col min="17" max="19" width="7.83203125" style="2" customWidth="1"/>
    <col min="20" max="20" width="12.66015625" style="2" customWidth="1"/>
    <col min="21" max="21" width="14.83203125" style="2" customWidth="1"/>
    <col min="22" max="25" width="14" style="2" customWidth="1"/>
    <col min="26" max="26" width="12" style="2" customWidth="1"/>
    <col min="27" max="27" width="12" style="3" customWidth="1"/>
    <col min="28" max="16384" width="12" style="2" customWidth="1"/>
  </cols>
  <sheetData>
    <row r="1" ht="19.5" customHeight="1">
      <c r="A1" s="1" t="s">
        <v>34</v>
      </c>
    </row>
    <row r="2" spans="5:25" ht="19.5" customHeight="1">
      <c r="E2" s="162" t="s">
        <v>0</v>
      </c>
      <c r="F2" s="163"/>
      <c r="H2" s="4"/>
      <c r="I2" s="4"/>
      <c r="J2" s="4"/>
      <c r="K2" s="96" t="s">
        <v>3</v>
      </c>
      <c r="L2" s="96"/>
      <c r="M2" s="96"/>
      <c r="N2" s="96"/>
      <c r="O2" s="96"/>
      <c r="P2" s="97">
        <v>2022</v>
      </c>
      <c r="Q2" s="95" t="s">
        <v>4</v>
      </c>
      <c r="R2" s="97">
        <v>4</v>
      </c>
      <c r="S2" s="95" t="s">
        <v>5</v>
      </c>
      <c r="V2" s="5" t="s">
        <v>6</v>
      </c>
      <c r="W2" s="30"/>
      <c r="X2" s="28"/>
      <c r="Y2" s="28"/>
    </row>
    <row r="3" spans="5:25" ht="19.5" customHeight="1">
      <c r="E3" s="163"/>
      <c r="F3" s="163"/>
      <c r="H3" s="4"/>
      <c r="I3" s="4"/>
      <c r="J3" s="4"/>
      <c r="K3" s="96"/>
      <c r="L3" s="96"/>
      <c r="M3" s="96"/>
      <c r="N3" s="96"/>
      <c r="O3" s="96"/>
      <c r="P3" s="97"/>
      <c r="Q3" s="95"/>
      <c r="R3" s="97"/>
      <c r="S3" s="95"/>
      <c r="V3" s="6" t="s">
        <v>7</v>
      </c>
      <c r="W3" s="167"/>
      <c r="X3" s="167"/>
      <c r="Y3" s="167"/>
    </row>
    <row r="4" spans="22:25" ht="19.5" customHeight="1" thickBot="1">
      <c r="V4" s="5" t="s">
        <v>8</v>
      </c>
      <c r="W4" s="168"/>
      <c r="X4" s="168"/>
      <c r="Y4" s="168"/>
    </row>
    <row r="5" spans="1:52" ht="19.5" customHeight="1" thickTop="1">
      <c r="A5" s="100" t="s">
        <v>9</v>
      </c>
      <c r="B5" s="92" t="s">
        <v>1</v>
      </c>
      <c r="C5" s="94"/>
      <c r="D5" s="25" t="s">
        <v>10</v>
      </c>
      <c r="E5" s="25" t="s">
        <v>11</v>
      </c>
      <c r="F5" s="92" t="s">
        <v>12</v>
      </c>
      <c r="G5" s="93"/>
      <c r="H5" s="93"/>
      <c r="I5" s="94"/>
      <c r="J5" s="25" t="s">
        <v>13</v>
      </c>
      <c r="K5" s="92" t="s">
        <v>14</v>
      </c>
      <c r="L5" s="93"/>
      <c r="M5" s="93"/>
      <c r="N5" s="94"/>
      <c r="O5" s="25" t="s">
        <v>15</v>
      </c>
      <c r="P5" s="92" t="s">
        <v>16</v>
      </c>
      <c r="Q5" s="93"/>
      <c r="R5" s="93"/>
      <c r="S5" s="94"/>
      <c r="T5" s="115" t="s">
        <v>2</v>
      </c>
      <c r="U5" s="171" t="s">
        <v>17</v>
      </c>
      <c r="V5" s="172"/>
      <c r="W5" s="172"/>
      <c r="X5" s="172"/>
      <c r="Y5" s="173"/>
      <c r="AZ5" s="10"/>
    </row>
    <row r="6" spans="1:52" ht="19.5" customHeight="1">
      <c r="A6" s="101"/>
      <c r="B6" s="98"/>
      <c r="C6" s="99"/>
      <c r="D6" s="26" t="s">
        <v>18</v>
      </c>
      <c r="E6" s="26" t="s">
        <v>35</v>
      </c>
      <c r="F6" s="27" t="s">
        <v>19</v>
      </c>
      <c r="G6" s="58" t="s">
        <v>36</v>
      </c>
      <c r="H6" s="58" t="s">
        <v>37</v>
      </c>
      <c r="I6" s="58" t="s">
        <v>38</v>
      </c>
      <c r="J6" s="26" t="s">
        <v>35</v>
      </c>
      <c r="K6" s="27" t="s">
        <v>19</v>
      </c>
      <c r="L6" s="58" t="s">
        <v>36</v>
      </c>
      <c r="M6" s="58" t="s">
        <v>37</v>
      </c>
      <c r="N6" s="58" t="s">
        <v>38</v>
      </c>
      <c r="O6" s="26" t="s">
        <v>35</v>
      </c>
      <c r="P6" s="27" t="s">
        <v>19</v>
      </c>
      <c r="Q6" s="59" t="s">
        <v>36</v>
      </c>
      <c r="R6" s="59" t="s">
        <v>37</v>
      </c>
      <c r="S6" s="59" t="s">
        <v>38</v>
      </c>
      <c r="T6" s="116"/>
      <c r="U6" s="148"/>
      <c r="V6" s="174"/>
      <c r="W6" s="174"/>
      <c r="X6" s="174"/>
      <c r="Y6" s="175"/>
      <c r="AZ6" s="10"/>
    </row>
    <row r="7" spans="1:52" ht="19.5" customHeight="1">
      <c r="A7" s="101"/>
      <c r="B7" s="36">
        <v>1</v>
      </c>
      <c r="C7" s="12">
        <f aca="true" t="shared" si="0" ref="C7:C37">$AZ7</f>
        <v>44652</v>
      </c>
      <c r="D7" s="7"/>
      <c r="E7" s="13">
        <f aca="true" t="shared" si="1" ref="E7:E37">IF(ISNUMBER(F7),F7/D7*1000,TRIM(AA7))</f>
      </c>
      <c r="F7" s="13">
        <f aca="true" t="shared" si="2" ref="F7:F37">IF(COUNTBLANK(G7:I7)=3,TRIM(AA7),G7+H7+I7)</f>
      </c>
      <c r="G7" s="8"/>
      <c r="H7" s="8"/>
      <c r="I7" s="8"/>
      <c r="J7" s="13">
        <f aca="true" t="shared" si="3" ref="J7:J37">IF(ISNUMBER(K7),K7/D7*1000,TRIM(AF7))</f>
      </c>
      <c r="K7" s="13">
        <f aca="true" t="shared" si="4" ref="K7:K37">IF(COUNTBLANK(L7:N7)=3,TRIM(AF7),L7+M7+N7)</f>
      </c>
      <c r="L7" s="8"/>
      <c r="M7" s="8"/>
      <c r="N7" s="8"/>
      <c r="O7" s="14">
        <f aca="true" t="shared" si="5" ref="O7:O37">IF(ISNUMBER(P7),P7/D7*1000,TRIM(AK7))</f>
      </c>
      <c r="P7" s="14">
        <f aca="true" t="shared" si="6" ref="P7:P37">IF(COUNTBLANK(Q7:S7)=3,TRIM(AK7),Q7+R7+S7)</f>
      </c>
      <c r="Q7" s="60"/>
      <c r="R7" s="60"/>
      <c r="S7" s="60"/>
      <c r="T7" s="9"/>
      <c r="U7" s="148" t="s">
        <v>20</v>
      </c>
      <c r="V7" s="31"/>
      <c r="W7" s="31"/>
      <c r="X7" s="31"/>
      <c r="Y7" s="32"/>
      <c r="AZ7" s="11">
        <f aca="true" t="shared" si="7" ref="AZ7:AZ37">DATE($P$2,$R$2,$B7)</f>
        <v>44652</v>
      </c>
    </row>
    <row r="8" spans="1:52" ht="19.5" customHeight="1">
      <c r="A8" s="101"/>
      <c r="B8" s="36">
        <v>2</v>
      </c>
      <c r="C8" s="12">
        <f t="shared" si="0"/>
        <v>44653</v>
      </c>
      <c r="D8" s="7"/>
      <c r="E8" s="13">
        <f t="shared" si="1"/>
      </c>
      <c r="F8" s="13">
        <f t="shared" si="2"/>
      </c>
      <c r="G8" s="8"/>
      <c r="H8" s="8"/>
      <c r="I8" s="8"/>
      <c r="J8" s="13">
        <f t="shared" si="3"/>
      </c>
      <c r="K8" s="13">
        <f t="shared" si="4"/>
      </c>
      <c r="L8" s="8"/>
      <c r="M8" s="8"/>
      <c r="N8" s="8"/>
      <c r="O8" s="14">
        <f t="shared" si="5"/>
      </c>
      <c r="P8" s="14">
        <f t="shared" si="6"/>
      </c>
      <c r="Q8" s="60"/>
      <c r="R8" s="60"/>
      <c r="S8" s="60"/>
      <c r="T8" s="9"/>
      <c r="U8" s="148"/>
      <c r="V8" s="33"/>
      <c r="W8" s="33"/>
      <c r="X8" s="33"/>
      <c r="Y8" s="34"/>
      <c r="AZ8" s="11">
        <f t="shared" si="7"/>
        <v>44653</v>
      </c>
    </row>
    <row r="9" spans="1:52" ht="19.5" customHeight="1">
      <c r="A9" s="101"/>
      <c r="B9" s="36">
        <v>3</v>
      </c>
      <c r="C9" s="12">
        <f t="shared" si="0"/>
        <v>44654</v>
      </c>
      <c r="D9" s="7"/>
      <c r="E9" s="13">
        <f t="shared" si="1"/>
      </c>
      <c r="F9" s="13">
        <f t="shared" si="2"/>
      </c>
      <c r="G9" s="8"/>
      <c r="H9" s="8"/>
      <c r="I9" s="8"/>
      <c r="J9" s="13">
        <f t="shared" si="3"/>
      </c>
      <c r="K9" s="13">
        <f t="shared" si="4"/>
      </c>
      <c r="L9" s="8"/>
      <c r="M9" s="8"/>
      <c r="N9" s="8"/>
      <c r="O9" s="14">
        <f t="shared" si="5"/>
      </c>
      <c r="P9" s="14">
        <f t="shared" si="6"/>
      </c>
      <c r="Q9" s="60"/>
      <c r="R9" s="60"/>
      <c r="S9" s="60"/>
      <c r="T9" s="9"/>
      <c r="U9" s="148" t="s">
        <v>21</v>
      </c>
      <c r="V9" s="170"/>
      <c r="W9" s="170"/>
      <c r="X9" s="170"/>
      <c r="Y9" s="155"/>
      <c r="AZ9" s="11">
        <f t="shared" si="7"/>
        <v>44654</v>
      </c>
    </row>
    <row r="10" spans="1:52" ht="19.5" customHeight="1">
      <c r="A10" s="101"/>
      <c r="B10" s="36">
        <v>4</v>
      </c>
      <c r="C10" s="12">
        <f t="shared" si="0"/>
        <v>44655</v>
      </c>
      <c r="D10" s="7"/>
      <c r="E10" s="13">
        <f t="shared" si="1"/>
      </c>
      <c r="F10" s="13">
        <f t="shared" si="2"/>
      </c>
      <c r="G10" s="8"/>
      <c r="H10" s="8"/>
      <c r="I10" s="8"/>
      <c r="J10" s="13">
        <f t="shared" si="3"/>
      </c>
      <c r="K10" s="13">
        <f t="shared" si="4"/>
      </c>
      <c r="L10" s="8"/>
      <c r="M10" s="8"/>
      <c r="N10" s="8"/>
      <c r="O10" s="14">
        <f t="shared" si="5"/>
      </c>
      <c r="P10" s="14">
        <f t="shared" si="6"/>
      </c>
      <c r="Q10" s="60"/>
      <c r="R10" s="60"/>
      <c r="S10" s="60"/>
      <c r="T10" s="9"/>
      <c r="U10" s="165"/>
      <c r="V10" s="170"/>
      <c r="W10" s="170"/>
      <c r="X10" s="170"/>
      <c r="Y10" s="155"/>
      <c r="AZ10" s="11">
        <f t="shared" si="7"/>
        <v>44655</v>
      </c>
    </row>
    <row r="11" spans="1:52" ht="19.5" customHeight="1">
      <c r="A11" s="101"/>
      <c r="B11" s="36">
        <v>5</v>
      </c>
      <c r="C11" s="12">
        <f t="shared" si="0"/>
        <v>44656</v>
      </c>
      <c r="D11" s="7"/>
      <c r="E11" s="13">
        <f t="shared" si="1"/>
      </c>
      <c r="F11" s="13">
        <f t="shared" si="2"/>
      </c>
      <c r="G11" s="8"/>
      <c r="H11" s="8"/>
      <c r="I11" s="8"/>
      <c r="J11" s="13">
        <f t="shared" si="3"/>
      </c>
      <c r="K11" s="13">
        <f t="shared" si="4"/>
      </c>
      <c r="L11" s="8"/>
      <c r="M11" s="8"/>
      <c r="N11" s="8"/>
      <c r="O11" s="14">
        <f t="shared" si="5"/>
      </c>
      <c r="P11" s="14">
        <f t="shared" si="6"/>
      </c>
      <c r="Q11" s="60"/>
      <c r="R11" s="60"/>
      <c r="S11" s="60"/>
      <c r="T11" s="9"/>
      <c r="U11" s="15" t="s">
        <v>22</v>
      </c>
      <c r="V11" s="153"/>
      <c r="W11" s="134"/>
      <c r="X11" s="134"/>
      <c r="Y11" s="156"/>
      <c r="AZ11" s="11">
        <f t="shared" si="7"/>
        <v>44656</v>
      </c>
    </row>
    <row r="12" spans="1:52" ht="19.5" customHeight="1">
      <c r="A12" s="101"/>
      <c r="B12" s="36">
        <v>6</v>
      </c>
      <c r="C12" s="12">
        <f t="shared" si="0"/>
        <v>44657</v>
      </c>
      <c r="D12" s="7"/>
      <c r="E12" s="13">
        <f t="shared" si="1"/>
      </c>
      <c r="F12" s="13">
        <f t="shared" si="2"/>
      </c>
      <c r="G12" s="8"/>
      <c r="H12" s="8"/>
      <c r="I12" s="8"/>
      <c r="J12" s="13">
        <f t="shared" si="3"/>
      </c>
      <c r="K12" s="13">
        <f t="shared" si="4"/>
      </c>
      <c r="L12" s="8"/>
      <c r="M12" s="8"/>
      <c r="N12" s="8"/>
      <c r="O12" s="14">
        <f t="shared" si="5"/>
      </c>
      <c r="P12" s="14">
        <f t="shared" si="6"/>
      </c>
      <c r="Q12" s="60"/>
      <c r="R12" s="60"/>
      <c r="S12" s="60"/>
      <c r="T12" s="9"/>
      <c r="U12" s="16" t="s">
        <v>32</v>
      </c>
      <c r="V12" s="153"/>
      <c r="W12" s="134"/>
      <c r="X12" s="134"/>
      <c r="Y12" s="156"/>
      <c r="AZ12" s="11">
        <f t="shared" si="7"/>
        <v>44657</v>
      </c>
    </row>
    <row r="13" spans="1:52" ht="19.5" customHeight="1">
      <c r="A13" s="101"/>
      <c r="B13" s="36">
        <v>7</v>
      </c>
      <c r="C13" s="12">
        <f t="shared" si="0"/>
        <v>44658</v>
      </c>
      <c r="D13" s="7"/>
      <c r="E13" s="13">
        <f t="shared" si="1"/>
      </c>
      <c r="F13" s="13">
        <f t="shared" si="2"/>
      </c>
      <c r="G13" s="8"/>
      <c r="H13" s="8"/>
      <c r="I13" s="8"/>
      <c r="J13" s="13">
        <f t="shared" si="3"/>
      </c>
      <c r="K13" s="13">
        <f t="shared" si="4"/>
      </c>
      <c r="L13" s="8"/>
      <c r="M13" s="8"/>
      <c r="N13" s="8"/>
      <c r="O13" s="14">
        <f t="shared" si="5"/>
      </c>
      <c r="P13" s="14">
        <f t="shared" si="6"/>
      </c>
      <c r="Q13" s="60"/>
      <c r="R13" s="60"/>
      <c r="S13" s="60"/>
      <c r="T13" s="9"/>
      <c r="U13" s="165" t="s">
        <v>39</v>
      </c>
      <c r="V13" s="135"/>
      <c r="W13" s="149"/>
      <c r="X13" s="149"/>
      <c r="Y13" s="154"/>
      <c r="AZ13" s="11">
        <f t="shared" si="7"/>
        <v>44658</v>
      </c>
    </row>
    <row r="14" spans="1:52" ht="19.5" customHeight="1">
      <c r="A14" s="101"/>
      <c r="B14" s="36">
        <v>8</v>
      </c>
      <c r="C14" s="12">
        <f t="shared" si="0"/>
        <v>44659</v>
      </c>
      <c r="D14" s="7"/>
      <c r="E14" s="13">
        <f t="shared" si="1"/>
      </c>
      <c r="F14" s="13">
        <f t="shared" si="2"/>
      </c>
      <c r="G14" s="8"/>
      <c r="H14" s="8"/>
      <c r="I14" s="8"/>
      <c r="J14" s="13">
        <f t="shared" si="3"/>
      </c>
      <c r="K14" s="13">
        <f t="shared" si="4"/>
      </c>
      <c r="L14" s="8"/>
      <c r="M14" s="8"/>
      <c r="N14" s="8"/>
      <c r="O14" s="14">
        <f t="shared" si="5"/>
      </c>
      <c r="P14" s="14">
        <f t="shared" si="6"/>
      </c>
      <c r="Q14" s="60"/>
      <c r="R14" s="60"/>
      <c r="S14" s="60"/>
      <c r="T14" s="9"/>
      <c r="U14" s="166"/>
      <c r="V14" s="135"/>
      <c r="W14" s="149"/>
      <c r="X14" s="149"/>
      <c r="Y14" s="154"/>
      <c r="AZ14" s="11">
        <f t="shared" si="7"/>
        <v>44659</v>
      </c>
    </row>
    <row r="15" spans="1:52" ht="19.5" customHeight="1">
      <c r="A15" s="101"/>
      <c r="B15" s="36">
        <v>9</v>
      </c>
      <c r="C15" s="12">
        <f t="shared" si="0"/>
        <v>44660</v>
      </c>
      <c r="D15" s="7"/>
      <c r="E15" s="13">
        <f t="shared" si="1"/>
      </c>
      <c r="F15" s="13">
        <f t="shared" si="2"/>
      </c>
      <c r="G15" s="8"/>
      <c r="H15" s="8"/>
      <c r="I15" s="8"/>
      <c r="J15" s="13">
        <f t="shared" si="3"/>
      </c>
      <c r="K15" s="13">
        <f t="shared" si="4"/>
      </c>
      <c r="L15" s="8"/>
      <c r="M15" s="8"/>
      <c r="N15" s="8"/>
      <c r="O15" s="14">
        <f t="shared" si="5"/>
      </c>
      <c r="P15" s="14">
        <f t="shared" si="6"/>
      </c>
      <c r="Q15" s="60"/>
      <c r="R15" s="60"/>
      <c r="S15" s="60"/>
      <c r="T15" s="9"/>
      <c r="U15" s="15" t="s">
        <v>40</v>
      </c>
      <c r="V15" s="135"/>
      <c r="W15" s="149"/>
      <c r="X15" s="149"/>
      <c r="Y15" s="154"/>
      <c r="AZ15" s="11">
        <f t="shared" si="7"/>
        <v>44660</v>
      </c>
    </row>
    <row r="16" spans="1:52" ht="19.5" customHeight="1">
      <c r="A16" s="101"/>
      <c r="B16" s="36">
        <v>10</v>
      </c>
      <c r="C16" s="12">
        <f t="shared" si="0"/>
        <v>44661</v>
      </c>
      <c r="D16" s="7"/>
      <c r="E16" s="13">
        <f t="shared" si="1"/>
      </c>
      <c r="F16" s="13">
        <f t="shared" si="2"/>
      </c>
      <c r="G16" s="8"/>
      <c r="H16" s="8"/>
      <c r="I16" s="8"/>
      <c r="J16" s="13">
        <f t="shared" si="3"/>
      </c>
      <c r="K16" s="13">
        <f t="shared" si="4"/>
      </c>
      <c r="L16" s="8"/>
      <c r="M16" s="8"/>
      <c r="N16" s="8"/>
      <c r="O16" s="14">
        <f t="shared" si="5"/>
      </c>
      <c r="P16" s="14">
        <f t="shared" si="6"/>
      </c>
      <c r="Q16" s="60"/>
      <c r="R16" s="60"/>
      <c r="S16" s="60"/>
      <c r="T16" s="9"/>
      <c r="U16" s="16" t="s">
        <v>41</v>
      </c>
      <c r="V16" s="135"/>
      <c r="W16" s="149"/>
      <c r="X16" s="149"/>
      <c r="Y16" s="154"/>
      <c r="AZ16" s="11">
        <f t="shared" si="7"/>
        <v>44661</v>
      </c>
    </row>
    <row r="17" spans="1:52" ht="19.5" customHeight="1">
      <c r="A17" s="101"/>
      <c r="B17" s="36">
        <v>11</v>
      </c>
      <c r="C17" s="12">
        <f t="shared" si="0"/>
        <v>44662</v>
      </c>
      <c r="D17" s="7"/>
      <c r="E17" s="13">
        <f t="shared" si="1"/>
      </c>
      <c r="F17" s="13">
        <f t="shared" si="2"/>
      </c>
      <c r="G17" s="8"/>
      <c r="H17" s="8"/>
      <c r="I17" s="8"/>
      <c r="J17" s="13">
        <f t="shared" si="3"/>
      </c>
      <c r="K17" s="13">
        <f t="shared" si="4"/>
      </c>
      <c r="L17" s="8"/>
      <c r="M17" s="8"/>
      <c r="N17" s="8"/>
      <c r="O17" s="14">
        <f t="shared" si="5"/>
      </c>
      <c r="P17" s="14">
        <f t="shared" si="6"/>
      </c>
      <c r="Q17" s="60"/>
      <c r="R17" s="60"/>
      <c r="S17" s="60"/>
      <c r="T17" s="9"/>
      <c r="U17" s="15" t="s">
        <v>42</v>
      </c>
      <c r="V17" s="135"/>
      <c r="W17" s="149"/>
      <c r="X17" s="149"/>
      <c r="Y17" s="154"/>
      <c r="AZ17" s="11">
        <f t="shared" si="7"/>
        <v>44662</v>
      </c>
    </row>
    <row r="18" spans="1:52" ht="19.5" customHeight="1">
      <c r="A18" s="101"/>
      <c r="B18" s="36">
        <v>12</v>
      </c>
      <c r="C18" s="12">
        <f t="shared" si="0"/>
        <v>44663</v>
      </c>
      <c r="D18" s="7"/>
      <c r="E18" s="13">
        <f t="shared" si="1"/>
      </c>
      <c r="F18" s="13">
        <f t="shared" si="2"/>
      </c>
      <c r="G18" s="8"/>
      <c r="H18" s="8"/>
      <c r="I18" s="8"/>
      <c r="J18" s="13">
        <f t="shared" si="3"/>
      </c>
      <c r="K18" s="13">
        <f t="shared" si="4"/>
      </c>
      <c r="L18" s="8"/>
      <c r="M18" s="8"/>
      <c r="N18" s="8"/>
      <c r="O18" s="14">
        <f t="shared" si="5"/>
      </c>
      <c r="P18" s="14">
        <f t="shared" si="6"/>
      </c>
      <c r="Q18" s="60"/>
      <c r="R18" s="60"/>
      <c r="S18" s="60"/>
      <c r="T18" s="9"/>
      <c r="U18" s="16" t="s">
        <v>41</v>
      </c>
      <c r="V18" s="135"/>
      <c r="W18" s="149"/>
      <c r="X18" s="149"/>
      <c r="Y18" s="154"/>
      <c r="AZ18" s="11">
        <f t="shared" si="7"/>
        <v>44663</v>
      </c>
    </row>
    <row r="19" spans="1:52" ht="19.5" customHeight="1">
      <c r="A19" s="101"/>
      <c r="B19" s="36">
        <v>13</v>
      </c>
      <c r="C19" s="12">
        <f t="shared" si="0"/>
        <v>44664</v>
      </c>
      <c r="D19" s="7"/>
      <c r="E19" s="13">
        <f t="shared" si="1"/>
      </c>
      <c r="F19" s="13">
        <f t="shared" si="2"/>
      </c>
      <c r="G19" s="8"/>
      <c r="H19" s="8"/>
      <c r="I19" s="8"/>
      <c r="J19" s="13">
        <f t="shared" si="3"/>
      </c>
      <c r="K19" s="13">
        <f t="shared" si="4"/>
      </c>
      <c r="L19" s="8"/>
      <c r="M19" s="8"/>
      <c r="N19" s="8"/>
      <c r="O19" s="14">
        <f t="shared" si="5"/>
      </c>
      <c r="P19" s="14">
        <f t="shared" si="6"/>
      </c>
      <c r="Q19" s="60"/>
      <c r="R19" s="60"/>
      <c r="S19" s="60"/>
      <c r="T19" s="9"/>
      <c r="U19" s="15" t="s">
        <v>43</v>
      </c>
      <c r="V19" s="176"/>
      <c r="W19" s="169"/>
      <c r="X19" s="169"/>
      <c r="Y19" s="164"/>
      <c r="AZ19" s="11">
        <f t="shared" si="7"/>
        <v>44664</v>
      </c>
    </row>
    <row r="20" spans="1:52" ht="19.5" customHeight="1">
      <c r="A20" s="101"/>
      <c r="B20" s="36">
        <v>14</v>
      </c>
      <c r="C20" s="12">
        <f t="shared" si="0"/>
        <v>44665</v>
      </c>
      <c r="D20" s="7"/>
      <c r="E20" s="13">
        <f t="shared" si="1"/>
      </c>
      <c r="F20" s="13">
        <f t="shared" si="2"/>
      </c>
      <c r="G20" s="8"/>
      <c r="H20" s="8"/>
      <c r="I20" s="8"/>
      <c r="J20" s="13">
        <f t="shared" si="3"/>
      </c>
      <c r="K20" s="13">
        <f t="shared" si="4"/>
      </c>
      <c r="L20" s="8"/>
      <c r="M20" s="8"/>
      <c r="N20" s="8"/>
      <c r="O20" s="14">
        <f t="shared" si="5"/>
      </c>
      <c r="P20" s="14">
        <f t="shared" si="6"/>
      </c>
      <c r="Q20" s="60"/>
      <c r="R20" s="60"/>
      <c r="S20" s="60"/>
      <c r="T20" s="9"/>
      <c r="U20" s="16" t="s">
        <v>41</v>
      </c>
      <c r="V20" s="176"/>
      <c r="W20" s="169"/>
      <c r="X20" s="169"/>
      <c r="Y20" s="164"/>
      <c r="AZ20" s="11">
        <f t="shared" si="7"/>
        <v>44665</v>
      </c>
    </row>
    <row r="21" spans="1:52" ht="19.5" customHeight="1">
      <c r="A21" s="101"/>
      <c r="B21" s="36">
        <v>15</v>
      </c>
      <c r="C21" s="12">
        <f t="shared" si="0"/>
        <v>44666</v>
      </c>
      <c r="D21" s="7"/>
      <c r="E21" s="13">
        <f t="shared" si="1"/>
      </c>
      <c r="F21" s="13">
        <f t="shared" si="2"/>
      </c>
      <c r="G21" s="8"/>
      <c r="H21" s="8"/>
      <c r="I21" s="8"/>
      <c r="J21" s="13">
        <f t="shared" si="3"/>
      </c>
      <c r="K21" s="13">
        <f t="shared" si="4"/>
      </c>
      <c r="L21" s="8"/>
      <c r="M21" s="8"/>
      <c r="N21" s="8"/>
      <c r="O21" s="14">
        <f t="shared" si="5"/>
      </c>
      <c r="P21" s="14">
        <f t="shared" si="6"/>
      </c>
      <c r="Q21" s="60"/>
      <c r="R21" s="60"/>
      <c r="S21" s="60"/>
      <c r="T21" s="9"/>
      <c r="U21" s="15" t="s">
        <v>23</v>
      </c>
      <c r="V21" s="153"/>
      <c r="W21" s="134"/>
      <c r="X21" s="134"/>
      <c r="Y21" s="156"/>
      <c r="AZ21" s="11">
        <f t="shared" si="7"/>
        <v>44666</v>
      </c>
    </row>
    <row r="22" spans="1:52" ht="19.5" customHeight="1">
      <c r="A22" s="101"/>
      <c r="B22" s="36">
        <v>16</v>
      </c>
      <c r="C22" s="12">
        <f t="shared" si="0"/>
        <v>44667</v>
      </c>
      <c r="D22" s="7"/>
      <c r="E22" s="13">
        <f t="shared" si="1"/>
      </c>
      <c r="F22" s="13">
        <f t="shared" si="2"/>
      </c>
      <c r="G22" s="8"/>
      <c r="H22" s="8"/>
      <c r="I22" s="8"/>
      <c r="J22" s="13">
        <f t="shared" si="3"/>
      </c>
      <c r="K22" s="13">
        <f t="shared" si="4"/>
      </c>
      <c r="L22" s="8"/>
      <c r="M22" s="8"/>
      <c r="N22" s="8"/>
      <c r="O22" s="14">
        <f t="shared" si="5"/>
      </c>
      <c r="P22" s="14">
        <f t="shared" si="6"/>
      </c>
      <c r="Q22" s="60"/>
      <c r="R22" s="60"/>
      <c r="S22" s="60"/>
      <c r="T22" s="9"/>
      <c r="U22" s="16" t="s">
        <v>33</v>
      </c>
      <c r="V22" s="153"/>
      <c r="W22" s="134"/>
      <c r="X22" s="134"/>
      <c r="Y22" s="156"/>
      <c r="AZ22" s="11">
        <f t="shared" si="7"/>
        <v>44667</v>
      </c>
    </row>
    <row r="23" spans="1:52" ht="19.5" customHeight="1">
      <c r="A23" s="101"/>
      <c r="B23" s="36">
        <v>17</v>
      </c>
      <c r="C23" s="12">
        <f t="shared" si="0"/>
        <v>44668</v>
      </c>
      <c r="D23" s="7"/>
      <c r="E23" s="13">
        <f t="shared" si="1"/>
      </c>
      <c r="F23" s="13">
        <f t="shared" si="2"/>
      </c>
      <c r="G23" s="8"/>
      <c r="H23" s="8"/>
      <c r="I23" s="8"/>
      <c r="J23" s="13">
        <f t="shared" si="3"/>
      </c>
      <c r="K23" s="13">
        <f t="shared" si="4"/>
      </c>
      <c r="L23" s="8"/>
      <c r="M23" s="8"/>
      <c r="N23" s="8"/>
      <c r="O23" s="14">
        <f t="shared" si="5"/>
      </c>
      <c r="P23" s="14">
        <f t="shared" si="6"/>
      </c>
      <c r="Q23" s="60"/>
      <c r="R23" s="60"/>
      <c r="S23" s="60"/>
      <c r="T23" s="9"/>
      <c r="U23" s="15" t="s">
        <v>44</v>
      </c>
      <c r="V23" s="135"/>
      <c r="W23" s="149"/>
      <c r="X23" s="149"/>
      <c r="Y23" s="154"/>
      <c r="AZ23" s="11">
        <f t="shared" si="7"/>
        <v>44668</v>
      </c>
    </row>
    <row r="24" spans="1:52" ht="19.5" customHeight="1">
      <c r="A24" s="101"/>
      <c r="B24" s="36">
        <v>18</v>
      </c>
      <c r="C24" s="12">
        <f t="shared" si="0"/>
        <v>44669</v>
      </c>
      <c r="D24" s="7"/>
      <c r="E24" s="13">
        <f t="shared" si="1"/>
      </c>
      <c r="F24" s="13">
        <f t="shared" si="2"/>
      </c>
      <c r="G24" s="8"/>
      <c r="H24" s="8"/>
      <c r="I24" s="8"/>
      <c r="J24" s="13">
        <f t="shared" si="3"/>
      </c>
      <c r="K24" s="13">
        <f t="shared" si="4"/>
      </c>
      <c r="L24" s="8"/>
      <c r="M24" s="8"/>
      <c r="N24" s="8"/>
      <c r="O24" s="14">
        <f t="shared" si="5"/>
      </c>
      <c r="P24" s="14">
        <f t="shared" si="6"/>
      </c>
      <c r="Q24" s="60"/>
      <c r="R24" s="60"/>
      <c r="S24" s="60"/>
      <c r="T24" s="9"/>
      <c r="U24" s="16" t="s">
        <v>41</v>
      </c>
      <c r="V24" s="135"/>
      <c r="W24" s="149"/>
      <c r="X24" s="149"/>
      <c r="Y24" s="154"/>
      <c r="AZ24" s="11">
        <f t="shared" si="7"/>
        <v>44669</v>
      </c>
    </row>
    <row r="25" spans="1:52" ht="19.5" customHeight="1">
      <c r="A25" s="101"/>
      <c r="B25" s="36">
        <v>19</v>
      </c>
      <c r="C25" s="12">
        <f t="shared" si="0"/>
        <v>44670</v>
      </c>
      <c r="D25" s="7"/>
      <c r="E25" s="13">
        <f t="shared" si="1"/>
      </c>
      <c r="F25" s="13">
        <f t="shared" si="2"/>
      </c>
      <c r="G25" s="8"/>
      <c r="H25" s="8"/>
      <c r="I25" s="8"/>
      <c r="J25" s="13">
        <f t="shared" si="3"/>
      </c>
      <c r="K25" s="13">
        <f t="shared" si="4"/>
      </c>
      <c r="L25" s="8"/>
      <c r="M25" s="8"/>
      <c r="N25" s="8"/>
      <c r="O25" s="14">
        <f t="shared" si="5"/>
      </c>
      <c r="P25" s="14">
        <f t="shared" si="6"/>
      </c>
      <c r="Q25" s="60"/>
      <c r="R25" s="60"/>
      <c r="S25" s="60"/>
      <c r="T25" s="9"/>
      <c r="U25" s="15" t="s">
        <v>45</v>
      </c>
      <c r="V25" s="161"/>
      <c r="W25" s="177"/>
      <c r="X25" s="177"/>
      <c r="Y25" s="147"/>
      <c r="AZ25" s="11">
        <f t="shared" si="7"/>
        <v>44670</v>
      </c>
    </row>
    <row r="26" spans="1:52" ht="19.5" customHeight="1">
      <c r="A26" s="101"/>
      <c r="B26" s="36">
        <v>20</v>
      </c>
      <c r="C26" s="12">
        <f t="shared" si="0"/>
        <v>44671</v>
      </c>
      <c r="D26" s="7"/>
      <c r="E26" s="13">
        <f t="shared" si="1"/>
      </c>
      <c r="F26" s="13">
        <f t="shared" si="2"/>
      </c>
      <c r="G26" s="8"/>
      <c r="H26" s="8"/>
      <c r="I26" s="8"/>
      <c r="J26" s="13">
        <f t="shared" si="3"/>
      </c>
      <c r="K26" s="13">
        <f t="shared" si="4"/>
      </c>
      <c r="L26" s="8"/>
      <c r="M26" s="8"/>
      <c r="N26" s="8"/>
      <c r="O26" s="14">
        <f t="shared" si="5"/>
      </c>
      <c r="P26" s="14">
        <f t="shared" si="6"/>
      </c>
      <c r="Q26" s="60"/>
      <c r="R26" s="60"/>
      <c r="S26" s="60"/>
      <c r="T26" s="9"/>
      <c r="U26" s="16" t="s">
        <v>41</v>
      </c>
      <c r="V26" s="161"/>
      <c r="W26" s="177"/>
      <c r="X26" s="177"/>
      <c r="Y26" s="147"/>
      <c r="AZ26" s="11">
        <f t="shared" si="7"/>
        <v>44671</v>
      </c>
    </row>
    <row r="27" spans="1:52" ht="19.5" customHeight="1">
      <c r="A27" s="101"/>
      <c r="B27" s="36">
        <v>21</v>
      </c>
      <c r="C27" s="12">
        <f t="shared" si="0"/>
        <v>44672</v>
      </c>
      <c r="D27" s="7"/>
      <c r="E27" s="13">
        <f t="shared" si="1"/>
      </c>
      <c r="F27" s="13">
        <f t="shared" si="2"/>
      </c>
      <c r="G27" s="8"/>
      <c r="H27" s="8"/>
      <c r="I27" s="8"/>
      <c r="J27" s="13">
        <f t="shared" si="3"/>
      </c>
      <c r="K27" s="13">
        <f t="shared" si="4"/>
      </c>
      <c r="L27" s="8"/>
      <c r="M27" s="8"/>
      <c r="N27" s="8"/>
      <c r="O27" s="14">
        <f t="shared" si="5"/>
      </c>
      <c r="P27" s="14">
        <f t="shared" si="6"/>
      </c>
      <c r="Q27" s="60"/>
      <c r="R27" s="60"/>
      <c r="S27" s="60"/>
      <c r="T27" s="9"/>
      <c r="U27" s="157"/>
      <c r="V27" s="136"/>
      <c r="W27" s="136"/>
      <c r="X27" s="136"/>
      <c r="Y27" s="159"/>
      <c r="AZ27" s="11">
        <f t="shared" si="7"/>
        <v>44672</v>
      </c>
    </row>
    <row r="28" spans="1:52" ht="19.5" customHeight="1" thickBot="1">
      <c r="A28" s="101"/>
      <c r="B28" s="36">
        <v>22</v>
      </c>
      <c r="C28" s="12">
        <f t="shared" si="0"/>
        <v>44673</v>
      </c>
      <c r="D28" s="7"/>
      <c r="E28" s="13">
        <f t="shared" si="1"/>
      </c>
      <c r="F28" s="13">
        <f t="shared" si="2"/>
      </c>
      <c r="G28" s="8"/>
      <c r="H28" s="8"/>
      <c r="I28" s="8"/>
      <c r="J28" s="13">
        <f t="shared" si="3"/>
      </c>
      <c r="K28" s="13">
        <f t="shared" si="4"/>
      </c>
      <c r="L28" s="8"/>
      <c r="M28" s="8"/>
      <c r="N28" s="8"/>
      <c r="O28" s="14">
        <f t="shared" si="5"/>
      </c>
      <c r="P28" s="14">
        <f t="shared" si="6"/>
      </c>
      <c r="Q28" s="60"/>
      <c r="R28" s="60"/>
      <c r="S28" s="60"/>
      <c r="T28" s="9"/>
      <c r="U28" s="158"/>
      <c r="V28" s="137"/>
      <c r="W28" s="137"/>
      <c r="X28" s="137"/>
      <c r="Y28" s="160"/>
      <c r="AZ28" s="11">
        <f t="shared" si="7"/>
        <v>44673</v>
      </c>
    </row>
    <row r="29" spans="1:52" ht="19.5" customHeight="1" thickTop="1">
      <c r="A29" s="101"/>
      <c r="B29" s="36">
        <v>23</v>
      </c>
      <c r="C29" s="12">
        <f t="shared" si="0"/>
        <v>44674</v>
      </c>
      <c r="D29" s="7"/>
      <c r="E29" s="13">
        <f t="shared" si="1"/>
      </c>
      <c r="F29" s="13">
        <f t="shared" si="2"/>
      </c>
      <c r="G29" s="8"/>
      <c r="H29" s="8"/>
      <c r="I29" s="8"/>
      <c r="J29" s="13">
        <f t="shared" si="3"/>
      </c>
      <c r="K29" s="13">
        <f t="shared" si="4"/>
      </c>
      <c r="L29" s="8"/>
      <c r="M29" s="8"/>
      <c r="N29" s="8"/>
      <c r="O29" s="14">
        <f t="shared" si="5"/>
      </c>
      <c r="P29" s="14">
        <f t="shared" si="6"/>
      </c>
      <c r="Q29" s="60"/>
      <c r="R29" s="60"/>
      <c r="S29" s="60"/>
      <c r="T29" s="9"/>
      <c r="U29" s="150" t="s">
        <v>24</v>
      </c>
      <c r="V29" s="151"/>
      <c r="W29" s="151"/>
      <c r="X29" s="151"/>
      <c r="Y29" s="152"/>
      <c r="AZ29" s="11">
        <f t="shared" si="7"/>
        <v>44674</v>
      </c>
    </row>
    <row r="30" spans="1:52" ht="19.5" customHeight="1">
      <c r="A30" s="101"/>
      <c r="B30" s="36">
        <v>24</v>
      </c>
      <c r="C30" s="12">
        <f t="shared" si="0"/>
        <v>44675</v>
      </c>
      <c r="D30" s="7"/>
      <c r="E30" s="13">
        <f t="shared" si="1"/>
      </c>
      <c r="F30" s="13">
        <f t="shared" si="2"/>
      </c>
      <c r="G30" s="8"/>
      <c r="H30" s="8"/>
      <c r="I30" s="8"/>
      <c r="J30" s="13">
        <f t="shared" si="3"/>
      </c>
      <c r="K30" s="13">
        <f t="shared" si="4"/>
      </c>
      <c r="L30" s="8"/>
      <c r="M30" s="8"/>
      <c r="N30" s="8"/>
      <c r="O30" s="14">
        <f t="shared" si="5"/>
      </c>
      <c r="P30" s="14">
        <f t="shared" si="6"/>
      </c>
      <c r="Q30" s="60"/>
      <c r="R30" s="60"/>
      <c r="S30" s="60"/>
      <c r="T30" s="9"/>
      <c r="U30" s="138"/>
      <c r="V30" s="139"/>
      <c r="W30" s="139"/>
      <c r="X30" s="139"/>
      <c r="Y30" s="140"/>
      <c r="AZ30" s="11">
        <f t="shared" si="7"/>
        <v>44675</v>
      </c>
    </row>
    <row r="31" spans="1:52" ht="19.5" customHeight="1">
      <c r="A31" s="101"/>
      <c r="B31" s="36">
        <v>25</v>
      </c>
      <c r="C31" s="12">
        <f t="shared" si="0"/>
        <v>44676</v>
      </c>
      <c r="D31" s="7"/>
      <c r="E31" s="13">
        <f t="shared" si="1"/>
      </c>
      <c r="F31" s="13">
        <f t="shared" si="2"/>
      </c>
      <c r="G31" s="8"/>
      <c r="H31" s="8"/>
      <c r="I31" s="8"/>
      <c r="J31" s="13">
        <f t="shared" si="3"/>
      </c>
      <c r="K31" s="13">
        <f t="shared" si="4"/>
      </c>
      <c r="L31" s="8"/>
      <c r="M31" s="8"/>
      <c r="N31" s="8"/>
      <c r="O31" s="14">
        <f t="shared" si="5"/>
      </c>
      <c r="P31" s="14">
        <f t="shared" si="6"/>
      </c>
      <c r="Q31" s="60"/>
      <c r="R31" s="60"/>
      <c r="S31" s="60"/>
      <c r="T31" s="9"/>
      <c r="U31" s="141"/>
      <c r="V31" s="142"/>
      <c r="W31" s="142"/>
      <c r="X31" s="142"/>
      <c r="Y31" s="143"/>
      <c r="AZ31" s="11">
        <f t="shared" si="7"/>
        <v>44676</v>
      </c>
    </row>
    <row r="32" spans="1:52" ht="19.5" customHeight="1">
      <c r="A32" s="101"/>
      <c r="B32" s="36">
        <v>26</v>
      </c>
      <c r="C32" s="12">
        <f t="shared" si="0"/>
        <v>44677</v>
      </c>
      <c r="D32" s="7"/>
      <c r="E32" s="13">
        <f t="shared" si="1"/>
      </c>
      <c r="F32" s="13">
        <f t="shared" si="2"/>
      </c>
      <c r="G32" s="8"/>
      <c r="H32" s="8"/>
      <c r="I32" s="8"/>
      <c r="J32" s="13">
        <f t="shared" si="3"/>
      </c>
      <c r="K32" s="13">
        <f t="shared" si="4"/>
      </c>
      <c r="L32" s="8"/>
      <c r="M32" s="8"/>
      <c r="N32" s="8"/>
      <c r="O32" s="14">
        <f t="shared" si="5"/>
      </c>
      <c r="P32" s="14">
        <f t="shared" si="6"/>
      </c>
      <c r="Q32" s="60"/>
      <c r="R32" s="60"/>
      <c r="S32" s="60"/>
      <c r="T32" s="9"/>
      <c r="U32" s="141"/>
      <c r="V32" s="142"/>
      <c r="W32" s="142"/>
      <c r="X32" s="142"/>
      <c r="Y32" s="143"/>
      <c r="AZ32" s="11">
        <f t="shared" si="7"/>
        <v>44677</v>
      </c>
    </row>
    <row r="33" spans="1:52" ht="19.5" customHeight="1">
      <c r="A33" s="101"/>
      <c r="B33" s="36">
        <v>27</v>
      </c>
      <c r="C33" s="12">
        <f t="shared" si="0"/>
        <v>44678</v>
      </c>
      <c r="D33" s="7"/>
      <c r="E33" s="13">
        <f t="shared" si="1"/>
      </c>
      <c r="F33" s="13">
        <f t="shared" si="2"/>
      </c>
      <c r="G33" s="8"/>
      <c r="H33" s="8"/>
      <c r="I33" s="8"/>
      <c r="J33" s="13">
        <f t="shared" si="3"/>
      </c>
      <c r="K33" s="13">
        <f t="shared" si="4"/>
      </c>
      <c r="L33" s="8"/>
      <c r="M33" s="8"/>
      <c r="N33" s="8"/>
      <c r="O33" s="14">
        <f t="shared" si="5"/>
      </c>
      <c r="P33" s="14">
        <f t="shared" si="6"/>
      </c>
      <c r="Q33" s="60"/>
      <c r="R33" s="60"/>
      <c r="S33" s="60"/>
      <c r="T33" s="9"/>
      <c r="U33" s="141"/>
      <c r="V33" s="142"/>
      <c r="W33" s="142"/>
      <c r="X33" s="142"/>
      <c r="Y33" s="143"/>
      <c r="AZ33" s="11">
        <f t="shared" si="7"/>
        <v>44678</v>
      </c>
    </row>
    <row r="34" spans="1:52" ht="19.5" customHeight="1">
      <c r="A34" s="101"/>
      <c r="B34" s="36">
        <v>28</v>
      </c>
      <c r="C34" s="12">
        <f t="shared" si="0"/>
        <v>44679</v>
      </c>
      <c r="D34" s="7"/>
      <c r="E34" s="13">
        <f t="shared" si="1"/>
      </c>
      <c r="F34" s="13">
        <f t="shared" si="2"/>
      </c>
      <c r="G34" s="8"/>
      <c r="H34" s="8"/>
      <c r="I34" s="8"/>
      <c r="J34" s="13">
        <f t="shared" si="3"/>
      </c>
      <c r="K34" s="13">
        <f t="shared" si="4"/>
      </c>
      <c r="L34" s="8"/>
      <c r="M34" s="8"/>
      <c r="N34" s="8"/>
      <c r="O34" s="14">
        <f t="shared" si="5"/>
      </c>
      <c r="P34" s="14">
        <f t="shared" si="6"/>
      </c>
      <c r="Q34" s="60"/>
      <c r="R34" s="60"/>
      <c r="S34" s="60"/>
      <c r="T34" s="9"/>
      <c r="U34" s="141"/>
      <c r="V34" s="142"/>
      <c r="W34" s="142"/>
      <c r="X34" s="142"/>
      <c r="Y34" s="143"/>
      <c r="AZ34" s="11">
        <f t="shared" si="7"/>
        <v>44679</v>
      </c>
    </row>
    <row r="35" spans="1:52" ht="19.5" customHeight="1">
      <c r="A35" s="101"/>
      <c r="B35" s="36">
        <v>29</v>
      </c>
      <c r="C35" s="12">
        <f t="shared" si="0"/>
        <v>44680</v>
      </c>
      <c r="D35" s="7"/>
      <c r="E35" s="13">
        <f t="shared" si="1"/>
      </c>
      <c r="F35" s="13">
        <f t="shared" si="2"/>
      </c>
      <c r="G35" s="8"/>
      <c r="H35" s="8"/>
      <c r="I35" s="8"/>
      <c r="J35" s="13">
        <f t="shared" si="3"/>
      </c>
      <c r="K35" s="13">
        <f t="shared" si="4"/>
      </c>
      <c r="L35" s="8"/>
      <c r="M35" s="8"/>
      <c r="N35" s="8"/>
      <c r="O35" s="14">
        <f t="shared" si="5"/>
      </c>
      <c r="P35" s="14">
        <f t="shared" si="6"/>
      </c>
      <c r="Q35" s="60"/>
      <c r="R35" s="60"/>
      <c r="S35" s="60"/>
      <c r="T35" s="9"/>
      <c r="U35" s="141"/>
      <c r="V35" s="142"/>
      <c r="W35" s="142"/>
      <c r="X35" s="142"/>
      <c r="Y35" s="143"/>
      <c r="AZ35" s="11">
        <f t="shared" si="7"/>
        <v>44680</v>
      </c>
    </row>
    <row r="36" spans="1:52" ht="19.5" customHeight="1">
      <c r="A36" s="101"/>
      <c r="B36" s="36">
        <v>30</v>
      </c>
      <c r="C36" s="12">
        <f t="shared" si="0"/>
        <v>44681</v>
      </c>
      <c r="D36" s="7"/>
      <c r="E36" s="13">
        <f t="shared" si="1"/>
      </c>
      <c r="F36" s="13">
        <f t="shared" si="2"/>
      </c>
      <c r="G36" s="8"/>
      <c r="H36" s="8"/>
      <c r="I36" s="8"/>
      <c r="J36" s="13">
        <f t="shared" si="3"/>
      </c>
      <c r="K36" s="13">
        <f t="shared" si="4"/>
      </c>
      <c r="L36" s="8"/>
      <c r="M36" s="8"/>
      <c r="N36" s="8"/>
      <c r="O36" s="14">
        <f t="shared" si="5"/>
      </c>
      <c r="P36" s="14">
        <f t="shared" si="6"/>
      </c>
      <c r="Q36" s="60"/>
      <c r="R36" s="60"/>
      <c r="S36" s="60"/>
      <c r="T36" s="9"/>
      <c r="U36" s="141"/>
      <c r="V36" s="142"/>
      <c r="W36" s="142"/>
      <c r="X36" s="142"/>
      <c r="Y36" s="143"/>
      <c r="AZ36" s="11">
        <f t="shared" si="7"/>
        <v>44681</v>
      </c>
    </row>
    <row r="37" spans="1:52" ht="19.5" customHeight="1">
      <c r="A37" s="102"/>
      <c r="B37" s="36">
        <v>31</v>
      </c>
      <c r="C37" s="12">
        <f t="shared" si="0"/>
        <v>44682</v>
      </c>
      <c r="D37" s="7"/>
      <c r="E37" s="13">
        <f t="shared" si="1"/>
      </c>
      <c r="F37" s="13">
        <f t="shared" si="2"/>
      </c>
      <c r="G37" s="8"/>
      <c r="H37" s="8"/>
      <c r="I37" s="8"/>
      <c r="J37" s="13">
        <f t="shared" si="3"/>
      </c>
      <c r="K37" s="13">
        <f t="shared" si="4"/>
      </c>
      <c r="L37" s="8"/>
      <c r="M37" s="8"/>
      <c r="N37" s="8"/>
      <c r="O37" s="14">
        <f t="shared" si="5"/>
      </c>
      <c r="P37" s="14">
        <f t="shared" si="6"/>
      </c>
      <c r="Q37" s="60"/>
      <c r="R37" s="60"/>
      <c r="S37" s="60"/>
      <c r="T37" s="9"/>
      <c r="U37" s="141"/>
      <c r="V37" s="142"/>
      <c r="W37" s="142"/>
      <c r="X37" s="142"/>
      <c r="Y37" s="143"/>
      <c r="AZ37" s="11">
        <f t="shared" si="7"/>
        <v>44682</v>
      </c>
    </row>
    <row r="38" spans="1:25" ht="19.5" customHeight="1">
      <c r="A38" s="121" t="s">
        <v>25</v>
      </c>
      <c r="B38" s="117" t="s">
        <v>26</v>
      </c>
      <c r="C38" s="118"/>
      <c r="D38" s="17">
        <f>IF(COUNTBLANK(D7:D37)=31,TRIM(AA38),AVERAGE(D7:D37))</f>
      </c>
      <c r="E38" s="13">
        <f>IF(COUNTBLANK(F7:F37)=31,TRIM(AB38),F38*1000/D38)</f>
      </c>
      <c r="F38" s="13">
        <f>IF(COUNTBLANK(F7:F37)=31,TRIM(AC38),AVERAGE(F7:F37))</f>
      </c>
      <c r="G38" s="123"/>
      <c r="H38" s="124"/>
      <c r="I38" s="125"/>
      <c r="J38" s="13">
        <f>IF(COUNTBLANK(K7:K37)=31,TRIM(AG38),K38*1000/D38)</f>
      </c>
      <c r="K38" s="13">
        <f>IF(COUNTBLANK(K7:K37)=31,TRIM(AH38),AVERAGE(K7:K37))</f>
      </c>
      <c r="L38" s="123"/>
      <c r="M38" s="124"/>
      <c r="N38" s="125"/>
      <c r="O38" s="14">
        <f>IF(COUNTBLANK(P7:P37)=31,TRIM(AL38),P38*1000/D38)</f>
      </c>
      <c r="P38" s="14">
        <f>IF(COUNTBLANK(P7:P37)=31,TRIM(AM38),AVERAGE(P7:P37))</f>
      </c>
      <c r="Q38" s="103" t="s">
        <v>27</v>
      </c>
      <c r="R38" s="104"/>
      <c r="S38" s="105"/>
      <c r="T38" s="18">
        <f>IF(COUNTBLANK(T7:T37)=31,TRIM(AQ38),SUM(T7:T37))</f>
      </c>
      <c r="U38" s="141"/>
      <c r="V38" s="142"/>
      <c r="W38" s="142"/>
      <c r="X38" s="142"/>
      <c r="Y38" s="143"/>
    </row>
    <row r="39" spans="1:25" ht="19.5" customHeight="1">
      <c r="A39" s="101"/>
      <c r="B39" s="119" t="s">
        <v>28</v>
      </c>
      <c r="C39" s="120"/>
      <c r="D39" s="19"/>
      <c r="E39" s="20"/>
      <c r="F39" s="13">
        <f>IF(COUNTBLANK(F7:F37)=31,TRIM(AC39),MAX(F7:F37))</f>
      </c>
      <c r="G39" s="126"/>
      <c r="H39" s="127"/>
      <c r="I39" s="128"/>
      <c r="J39" s="20"/>
      <c r="K39" s="20"/>
      <c r="L39" s="126"/>
      <c r="M39" s="127"/>
      <c r="N39" s="128"/>
      <c r="O39" s="21"/>
      <c r="P39" s="21"/>
      <c r="Q39" s="106"/>
      <c r="R39" s="107"/>
      <c r="S39" s="107"/>
      <c r="T39" s="108"/>
      <c r="U39" s="141"/>
      <c r="V39" s="142"/>
      <c r="W39" s="142"/>
      <c r="X39" s="142"/>
      <c r="Y39" s="143"/>
    </row>
    <row r="40" spans="1:25" ht="19.5" customHeight="1">
      <c r="A40" s="101"/>
      <c r="B40" s="119" t="s">
        <v>29</v>
      </c>
      <c r="C40" s="120"/>
      <c r="D40" s="19"/>
      <c r="E40" s="20"/>
      <c r="F40" s="20"/>
      <c r="G40" s="126"/>
      <c r="H40" s="127"/>
      <c r="I40" s="128"/>
      <c r="J40" s="20"/>
      <c r="K40" s="13">
        <f>IF(COUNTBLANK(K7:K37)=31,TRIM(AH40),MAX(K7:K37))</f>
      </c>
      <c r="L40" s="126"/>
      <c r="M40" s="127"/>
      <c r="N40" s="128"/>
      <c r="O40" s="21"/>
      <c r="P40" s="21"/>
      <c r="Q40" s="109"/>
      <c r="R40" s="110"/>
      <c r="S40" s="110"/>
      <c r="T40" s="111"/>
      <c r="U40" s="141"/>
      <c r="V40" s="142"/>
      <c r="W40" s="142"/>
      <c r="X40" s="142"/>
      <c r="Y40" s="143"/>
    </row>
    <row r="41" spans="1:25" ht="19.5" customHeight="1">
      <c r="A41" s="101"/>
      <c r="B41" s="119" t="s">
        <v>30</v>
      </c>
      <c r="C41" s="120"/>
      <c r="D41" s="19"/>
      <c r="E41" s="20"/>
      <c r="F41" s="20"/>
      <c r="G41" s="126"/>
      <c r="H41" s="127"/>
      <c r="I41" s="128"/>
      <c r="J41" s="20"/>
      <c r="K41" s="20"/>
      <c r="L41" s="126"/>
      <c r="M41" s="127"/>
      <c r="N41" s="128"/>
      <c r="O41" s="21"/>
      <c r="P41" s="14">
        <f>IF(COUNTBLANK(P7:P37)=31,TRIM(AM41),MAX(P7:P37))</f>
      </c>
      <c r="Q41" s="109"/>
      <c r="R41" s="110"/>
      <c r="S41" s="110"/>
      <c r="T41" s="111"/>
      <c r="U41" s="141"/>
      <c r="V41" s="142"/>
      <c r="W41" s="142"/>
      <c r="X41" s="142"/>
      <c r="Y41" s="143"/>
    </row>
    <row r="42" spans="1:25" ht="19.5" customHeight="1" thickBot="1">
      <c r="A42" s="122"/>
      <c r="B42" s="132" t="s">
        <v>31</v>
      </c>
      <c r="C42" s="133"/>
      <c r="D42" s="22">
        <f>IF(COUNTBLANK(D7:D37)=31,TRIM(AA42),MAX(D7:D37))</f>
      </c>
      <c r="E42" s="23"/>
      <c r="F42" s="23"/>
      <c r="G42" s="129"/>
      <c r="H42" s="130"/>
      <c r="I42" s="131"/>
      <c r="J42" s="23"/>
      <c r="K42" s="23"/>
      <c r="L42" s="129"/>
      <c r="M42" s="130"/>
      <c r="N42" s="131"/>
      <c r="O42" s="24"/>
      <c r="P42" s="24"/>
      <c r="Q42" s="112"/>
      <c r="R42" s="113"/>
      <c r="S42" s="113"/>
      <c r="T42" s="114"/>
      <c r="U42" s="144"/>
      <c r="V42" s="145"/>
      <c r="W42" s="145"/>
      <c r="X42" s="145"/>
      <c r="Y42" s="146"/>
    </row>
    <row r="43" ht="12.75" thickTop="1"/>
  </sheetData>
  <sheetProtection password="EF11" sheet="1" objects="1" scenarios="1"/>
  <mergeCells count="71">
    <mergeCell ref="U5:Y6"/>
    <mergeCell ref="V13:V14"/>
    <mergeCell ref="U9:U10"/>
    <mergeCell ref="V27:V28"/>
    <mergeCell ref="V19:V20"/>
    <mergeCell ref="W19:W20"/>
    <mergeCell ref="W25:W26"/>
    <mergeCell ref="W23:W24"/>
    <mergeCell ref="X25:X26"/>
    <mergeCell ref="V9:V10"/>
    <mergeCell ref="X11:X12"/>
    <mergeCell ref="X9:X10"/>
    <mergeCell ref="V11:V12"/>
    <mergeCell ref="W9:W10"/>
    <mergeCell ref="W15:W16"/>
    <mergeCell ref="X17:X18"/>
    <mergeCell ref="E2:F3"/>
    <mergeCell ref="V15:V16"/>
    <mergeCell ref="W13:W14"/>
    <mergeCell ref="Y15:Y16"/>
    <mergeCell ref="X15:X16"/>
    <mergeCell ref="Y19:Y20"/>
    <mergeCell ref="U13:U14"/>
    <mergeCell ref="W3:Y3"/>
    <mergeCell ref="W4:Y4"/>
    <mergeCell ref="X19:X20"/>
    <mergeCell ref="Y21:Y22"/>
    <mergeCell ref="W21:W22"/>
    <mergeCell ref="V23:V24"/>
    <mergeCell ref="X23:X24"/>
    <mergeCell ref="U27:U28"/>
    <mergeCell ref="Y27:Y28"/>
    <mergeCell ref="X27:X28"/>
    <mergeCell ref="Y23:Y24"/>
    <mergeCell ref="V25:V26"/>
    <mergeCell ref="U7:U8"/>
    <mergeCell ref="X13:X14"/>
    <mergeCell ref="U29:Y29"/>
    <mergeCell ref="X21:X22"/>
    <mergeCell ref="W17:W18"/>
    <mergeCell ref="V21:V22"/>
    <mergeCell ref="Y17:Y18"/>
    <mergeCell ref="Y9:Y10"/>
    <mergeCell ref="Y11:Y12"/>
    <mergeCell ref="Y13:Y14"/>
    <mergeCell ref="A38:A42"/>
    <mergeCell ref="G38:I42"/>
    <mergeCell ref="L38:N42"/>
    <mergeCell ref="B41:C41"/>
    <mergeCell ref="B42:C42"/>
    <mergeCell ref="W11:W12"/>
    <mergeCell ref="V17:V18"/>
    <mergeCell ref="W27:W28"/>
    <mergeCell ref="U30:Y42"/>
    <mergeCell ref="Y25:Y26"/>
    <mergeCell ref="B5:C6"/>
    <mergeCell ref="A5:A37"/>
    <mergeCell ref="F5:I5"/>
    <mergeCell ref="K5:N5"/>
    <mergeCell ref="Q38:S38"/>
    <mergeCell ref="Q39:T42"/>
    <mergeCell ref="T5:T6"/>
    <mergeCell ref="B38:C38"/>
    <mergeCell ref="B39:C39"/>
    <mergeCell ref="B40:C40"/>
    <mergeCell ref="P5:S5"/>
    <mergeCell ref="S2:S3"/>
    <mergeCell ref="K2:O3"/>
    <mergeCell ref="P2:P3"/>
    <mergeCell ref="Q2:Q3"/>
    <mergeCell ref="R2:R3"/>
  </mergeCells>
  <conditionalFormatting sqref="B7:C37">
    <cfRule type="expression" priority="1" dxfId="12" stopIfTrue="1">
      <formula>MONTH($AZ7)&lt;&gt;$R$2</formula>
    </cfRule>
  </conditionalFormatting>
  <dataValidations count="14">
    <dataValidation type="whole" allowBlank="1" showInputMessage="1" showErrorMessage="1" errorTitle="月の入力エラー" error="月を1～12の半角数字で入力してください。" imeMode="off" sqref="R2:R3">
      <formula1>1</formula1>
      <formula2>12</formula2>
    </dataValidation>
    <dataValidation allowBlank="1" showInputMessage="1" showErrorMessage="1" imeMode="on" sqref="W3:Y4"/>
    <dataValidation type="whole" allowBlank="1" showInputMessage="1" showErrorMessage="1" errorTitle="水量の入力エラー" error="水量の入力は0～9,999,999の範囲に制限されています。" imeMode="off" sqref="D39:D41">
      <formula1>0</formula1>
      <formula2>9999999</formula2>
    </dataValidation>
    <dataValidation allowBlank="1" showInputMessage="1" showErrorMessage="1" imeMode="hiragana" sqref="U30:Y42 V9:Y10"/>
    <dataValidation type="decimal" allowBlank="1" showInputMessage="1" showErrorMessage="1" errorTitle="T-P値の入力エラー" error="T-P値の入力は0～99.99の範囲に制限されています。" imeMode="off" sqref="O39:O42">
      <formula1>0</formula1>
      <formula2>99.99</formula2>
    </dataValidation>
    <dataValidation type="decimal" allowBlank="1" showInputMessage="1" showErrorMessage="1" errorTitle="T-P負荷量の入力エラー" error="T-P負荷量の入力は0.00～9,999.99に制限されています。" imeMode="off" sqref="P39:P40 P42">
      <formula1>0</formula1>
      <formula2>9999.99</formula2>
    </dataValidation>
    <dataValidation type="decimal" allowBlank="1" showInputMessage="1" showErrorMessage="1" errorTitle="COD負荷量,T-N負荷量の入力エラー" error="COD負荷量,T-N負荷量の入力は0.0～99,999.9の範囲に制限されています。" imeMode="off" sqref="F40:F42 K39 K41:K42">
      <formula1>0</formula1>
      <formula2>99999.9</formula2>
    </dataValidation>
    <dataValidation type="decimal" allowBlank="1" showInputMessage="1" showErrorMessage="1" errorTitle="COD値,T-N値の入力エラー" error="COD値,T-N値の入力は0.0～999.9の範囲に制限されています。" imeMode="off" sqref="E39:E42 J39:J42">
      <formula1>0</formula1>
      <formula2>999.9</formula2>
    </dataValidation>
    <dataValidation type="whole" allowBlank="1" showInputMessage="1" showErrorMessage="1" errorTitle="特定施設の稼動の入力エラー" error="操業のとき｢1｣を記入してください。&#10;それ以外の値は無効です。" sqref="T7:T37">
      <formula1>1</formula1>
      <formula2>1</formula2>
    </dataValidation>
    <dataValidation type="decimal" allowBlank="1" showInputMessage="1" showErrorMessage="1" errorTitle="水量の入力エラー" error="水量の入力は0～9,999,999.9の範囲に制限されています。" sqref="D7:D37">
      <formula1>0</formula1>
      <formula2>9999999.9</formula2>
    </dataValidation>
    <dataValidation type="decimal" allowBlank="1" showInputMessage="1" showErrorMessage="1" errorTitle="pHの入力エラー" error="pHの入力は0.0～14.0の範囲に制限されています。" imeMode="off" sqref="V13:Y14">
      <formula1>0</formula1>
      <formula2>14</formula2>
    </dataValidation>
    <dataValidation type="decimal" allowBlank="1" showInputMessage="1" showErrorMessage="1" errorTitle="水量の入力エラー" error="水量の入力は0～9,999,999の範囲に制限されています。" imeMode="off" sqref="V11:Y12">
      <formula1>0</formula1>
      <formula2>9999999</formula2>
    </dataValidation>
    <dataValidation allowBlank="1" showInputMessage="1" showErrorMessage="1" imeMode="off" sqref="V15:Y18"/>
    <dataValidation allowBlank="1" showInputMessage="1" showErrorMessage="1" sqref="V19:Y26"/>
  </dataValidations>
  <printOptions/>
  <pageMargins left="0.5905511811023623" right="0.5905511811023623" top="0.5905511811023623" bottom="0.5905511811023623" header="0.31496062992125984" footer="0.1968503937007874"/>
  <pageSetup horizontalDpi="600" verticalDpi="600" orientation="landscape" paperSize="9" scale="63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2"/>
  <sheetViews>
    <sheetView zoomScale="75" zoomScaleNormal="75" zoomScaleSheetLayoutView="75" zoomScalePageLayoutView="0" workbookViewId="0" topLeftCell="A1">
      <selection activeCell="D7" sqref="D7"/>
    </sheetView>
  </sheetViews>
  <sheetFormatPr defaultColWidth="12" defaultRowHeight="11.25"/>
  <cols>
    <col min="1" max="1" width="5.16015625" style="2" customWidth="1"/>
    <col min="2" max="2" width="5.33203125" style="2" customWidth="1"/>
    <col min="3" max="3" width="7.5" style="2" customWidth="1"/>
    <col min="4" max="6" width="12.66015625" style="2" customWidth="1"/>
    <col min="7" max="9" width="7.83203125" style="2" customWidth="1"/>
    <col min="10" max="11" width="12.66015625" style="2" customWidth="1"/>
    <col min="12" max="14" width="7.83203125" style="2" customWidth="1"/>
    <col min="15" max="16" width="12.66015625" style="2" customWidth="1"/>
    <col min="17" max="19" width="7.83203125" style="2" customWidth="1"/>
    <col min="20" max="20" width="12.66015625" style="2" customWidth="1"/>
    <col min="21" max="21" width="14.83203125" style="2" customWidth="1"/>
    <col min="22" max="25" width="14" style="2" customWidth="1"/>
    <col min="26" max="26" width="12" style="2" customWidth="1"/>
    <col min="27" max="27" width="12" style="3" customWidth="1"/>
    <col min="28" max="16384" width="12" style="2" customWidth="1"/>
  </cols>
  <sheetData>
    <row r="1" ht="19.5" customHeight="1">
      <c r="A1" s="1" t="s">
        <v>34</v>
      </c>
    </row>
    <row r="2" spans="5:25" ht="19.5" customHeight="1">
      <c r="E2" s="162" t="s">
        <v>0</v>
      </c>
      <c r="F2" s="163"/>
      <c r="H2" s="4"/>
      <c r="I2" s="4"/>
      <c r="J2" s="4"/>
      <c r="K2" s="96" t="s">
        <v>3</v>
      </c>
      <c r="L2" s="96"/>
      <c r="M2" s="96"/>
      <c r="N2" s="96"/>
      <c r="O2" s="96"/>
      <c r="P2" s="97">
        <f>'4月'!$P$2</f>
        <v>2022</v>
      </c>
      <c r="Q2" s="178" t="s">
        <v>4</v>
      </c>
      <c r="R2" s="97">
        <v>5</v>
      </c>
      <c r="S2" s="95" t="s">
        <v>5</v>
      </c>
      <c r="V2" s="5" t="s">
        <v>6</v>
      </c>
      <c r="W2" s="57">
        <f>IF('4月'!$W$2="","",'4月'!$W$2)</f>
      </c>
      <c r="X2" s="29">
        <f>IF('4月'!$X$2="","",'4月'!$X$2)</f>
      </c>
      <c r="Y2" s="29">
        <f>IF('4月'!$Y$2="","",'4月'!$Y$2)</f>
      </c>
    </row>
    <row r="3" spans="5:25" ht="19.5" customHeight="1">
      <c r="E3" s="163"/>
      <c r="F3" s="163"/>
      <c r="H3" s="4"/>
      <c r="I3" s="4"/>
      <c r="J3" s="4"/>
      <c r="K3" s="96"/>
      <c r="L3" s="96"/>
      <c r="M3" s="96"/>
      <c r="N3" s="96"/>
      <c r="O3" s="96"/>
      <c r="P3" s="97"/>
      <c r="Q3" s="178"/>
      <c r="R3" s="97"/>
      <c r="S3" s="95"/>
      <c r="V3" s="6" t="s">
        <v>7</v>
      </c>
      <c r="W3" s="167">
        <f>IF('4月'!$W$3="","",'4月'!$W$3)</f>
      </c>
      <c r="X3" s="167">
        <f>IF('4月'!$W$2="","",'4月'!$W$2)</f>
      </c>
      <c r="Y3" s="167">
        <f>IF('4月'!$W$2="","",'4月'!$W$2)</f>
      </c>
    </row>
    <row r="4" spans="22:25" ht="19.5" customHeight="1" thickBot="1">
      <c r="V4" s="5" t="s">
        <v>8</v>
      </c>
      <c r="W4" s="168">
        <f>IF('4月'!$W$4="","",'4月'!$W$4)</f>
      </c>
      <c r="X4" s="168">
        <f>IF('4月'!$W$2="","",'4月'!$W$2)</f>
      </c>
      <c r="Y4" s="168">
        <f>IF('4月'!$W$2="","",'4月'!$W$2)</f>
      </c>
    </row>
    <row r="5" spans="1:52" ht="19.5" customHeight="1" thickTop="1">
      <c r="A5" s="100" t="s">
        <v>9</v>
      </c>
      <c r="B5" s="92" t="s">
        <v>1</v>
      </c>
      <c r="C5" s="94"/>
      <c r="D5" s="25" t="s">
        <v>10</v>
      </c>
      <c r="E5" s="25" t="s">
        <v>11</v>
      </c>
      <c r="F5" s="92" t="s">
        <v>12</v>
      </c>
      <c r="G5" s="93"/>
      <c r="H5" s="93"/>
      <c r="I5" s="94"/>
      <c r="J5" s="25" t="s">
        <v>13</v>
      </c>
      <c r="K5" s="92" t="s">
        <v>14</v>
      </c>
      <c r="L5" s="93"/>
      <c r="M5" s="93"/>
      <c r="N5" s="94"/>
      <c r="O5" s="25" t="s">
        <v>15</v>
      </c>
      <c r="P5" s="92" t="s">
        <v>16</v>
      </c>
      <c r="Q5" s="93"/>
      <c r="R5" s="93"/>
      <c r="S5" s="94"/>
      <c r="T5" s="115" t="s">
        <v>2</v>
      </c>
      <c r="U5" s="171" t="s">
        <v>17</v>
      </c>
      <c r="V5" s="172"/>
      <c r="W5" s="172"/>
      <c r="X5" s="172"/>
      <c r="Y5" s="173"/>
      <c r="AZ5" s="10"/>
    </row>
    <row r="6" spans="1:52" ht="19.5" customHeight="1">
      <c r="A6" s="101"/>
      <c r="B6" s="98"/>
      <c r="C6" s="99"/>
      <c r="D6" s="26" t="s">
        <v>18</v>
      </c>
      <c r="E6" s="26" t="s">
        <v>35</v>
      </c>
      <c r="F6" s="27" t="s">
        <v>19</v>
      </c>
      <c r="G6" s="58" t="s">
        <v>36</v>
      </c>
      <c r="H6" s="58" t="s">
        <v>37</v>
      </c>
      <c r="I6" s="58" t="s">
        <v>38</v>
      </c>
      <c r="J6" s="26" t="s">
        <v>35</v>
      </c>
      <c r="K6" s="27" t="s">
        <v>19</v>
      </c>
      <c r="L6" s="58" t="s">
        <v>36</v>
      </c>
      <c r="M6" s="58" t="s">
        <v>37</v>
      </c>
      <c r="N6" s="58" t="s">
        <v>38</v>
      </c>
      <c r="O6" s="26" t="s">
        <v>35</v>
      </c>
      <c r="P6" s="27" t="s">
        <v>19</v>
      </c>
      <c r="Q6" s="59" t="s">
        <v>36</v>
      </c>
      <c r="R6" s="59" t="s">
        <v>37</v>
      </c>
      <c r="S6" s="59" t="s">
        <v>38</v>
      </c>
      <c r="T6" s="116"/>
      <c r="U6" s="148"/>
      <c r="V6" s="174"/>
      <c r="W6" s="174"/>
      <c r="X6" s="174"/>
      <c r="Y6" s="175"/>
      <c r="AZ6" s="10"/>
    </row>
    <row r="7" spans="1:52" ht="19.5" customHeight="1">
      <c r="A7" s="101"/>
      <c r="B7" s="36">
        <v>1</v>
      </c>
      <c r="C7" s="12">
        <f aca="true" t="shared" si="0" ref="C7:C37">$AZ7</f>
        <v>44682</v>
      </c>
      <c r="D7" s="7"/>
      <c r="E7" s="13">
        <f aca="true" t="shared" si="1" ref="E7:E37">IF(ISNUMBER(F7),F7/D7*1000,TRIM(AA7))</f>
      </c>
      <c r="F7" s="13">
        <f aca="true" t="shared" si="2" ref="F7:F37">IF(COUNTBLANK(G7:I7)=3,TRIM(AA7),G7+H7+I7)</f>
      </c>
      <c r="G7" s="8"/>
      <c r="H7" s="8"/>
      <c r="I7" s="8"/>
      <c r="J7" s="13">
        <f aca="true" t="shared" si="3" ref="J7:J37">IF(ISNUMBER(K7),K7/D7*1000,TRIM(AF7))</f>
      </c>
      <c r="K7" s="13">
        <f aca="true" t="shared" si="4" ref="K7:K37">IF(COUNTBLANK(L7:N7)=3,TRIM(AF7),L7+M7+N7)</f>
      </c>
      <c r="L7" s="8"/>
      <c r="M7" s="8"/>
      <c r="N7" s="8"/>
      <c r="O7" s="14">
        <f aca="true" t="shared" si="5" ref="O7:O37">IF(ISNUMBER(P7),P7/D7*1000,TRIM(AK7))</f>
      </c>
      <c r="P7" s="14">
        <f aca="true" t="shared" si="6" ref="P7:P37">IF(COUNTBLANK(Q7:S7)=3,TRIM(AK7),Q7+R7+S7)</f>
      </c>
      <c r="Q7" s="60"/>
      <c r="R7" s="60"/>
      <c r="S7" s="60"/>
      <c r="T7" s="9"/>
      <c r="U7" s="148" t="s">
        <v>20</v>
      </c>
      <c r="V7" s="31"/>
      <c r="W7" s="31"/>
      <c r="X7" s="31"/>
      <c r="Y7" s="32"/>
      <c r="AZ7" s="11">
        <f aca="true" t="shared" si="7" ref="AZ7:AZ37">DATE($P$2,$R$2,$B7)</f>
        <v>44682</v>
      </c>
    </row>
    <row r="8" spans="1:52" ht="19.5" customHeight="1">
      <c r="A8" s="101"/>
      <c r="B8" s="36">
        <v>2</v>
      </c>
      <c r="C8" s="12">
        <f t="shared" si="0"/>
        <v>44683</v>
      </c>
      <c r="D8" s="7"/>
      <c r="E8" s="13">
        <f t="shared" si="1"/>
      </c>
      <c r="F8" s="13">
        <f t="shared" si="2"/>
      </c>
      <c r="G8" s="8"/>
      <c r="H8" s="8"/>
      <c r="I8" s="8"/>
      <c r="J8" s="13">
        <f t="shared" si="3"/>
      </c>
      <c r="K8" s="13">
        <f t="shared" si="4"/>
      </c>
      <c r="L8" s="8"/>
      <c r="M8" s="8"/>
      <c r="N8" s="8"/>
      <c r="O8" s="14">
        <f t="shared" si="5"/>
      </c>
      <c r="P8" s="14">
        <f t="shared" si="6"/>
      </c>
      <c r="Q8" s="60"/>
      <c r="R8" s="60"/>
      <c r="S8" s="60"/>
      <c r="T8" s="9"/>
      <c r="U8" s="148"/>
      <c r="V8" s="33"/>
      <c r="W8" s="33"/>
      <c r="X8" s="33"/>
      <c r="Y8" s="34"/>
      <c r="AZ8" s="11">
        <f t="shared" si="7"/>
        <v>44683</v>
      </c>
    </row>
    <row r="9" spans="1:52" ht="19.5" customHeight="1">
      <c r="A9" s="101"/>
      <c r="B9" s="36">
        <v>3</v>
      </c>
      <c r="C9" s="12">
        <f t="shared" si="0"/>
        <v>44684</v>
      </c>
      <c r="D9" s="7"/>
      <c r="E9" s="13">
        <f t="shared" si="1"/>
      </c>
      <c r="F9" s="13">
        <f t="shared" si="2"/>
      </c>
      <c r="G9" s="8"/>
      <c r="H9" s="8"/>
      <c r="I9" s="8"/>
      <c r="J9" s="13">
        <f t="shared" si="3"/>
      </c>
      <c r="K9" s="13">
        <f t="shared" si="4"/>
      </c>
      <c r="L9" s="8"/>
      <c r="M9" s="8"/>
      <c r="N9" s="8"/>
      <c r="O9" s="14">
        <f t="shared" si="5"/>
      </c>
      <c r="P9" s="14">
        <f t="shared" si="6"/>
      </c>
      <c r="Q9" s="60"/>
      <c r="R9" s="60"/>
      <c r="S9" s="60"/>
      <c r="T9" s="9"/>
      <c r="U9" s="148" t="s">
        <v>21</v>
      </c>
      <c r="V9" s="180">
        <f>IF('4月'!$V$9="","",'4月'!$V$9)</f>
      </c>
      <c r="W9" s="180">
        <f>IF('4月'!$W$9="","",'4月'!$W$9)</f>
      </c>
      <c r="X9" s="180">
        <f>IF('4月'!$X$9="","",'4月'!$X$9)</f>
      </c>
      <c r="Y9" s="179">
        <f>IF('4月'!$Y$9="","",'4月'!$Y$9)</f>
      </c>
      <c r="AZ9" s="11">
        <f t="shared" si="7"/>
        <v>44684</v>
      </c>
    </row>
    <row r="10" spans="1:52" ht="19.5" customHeight="1">
      <c r="A10" s="101"/>
      <c r="B10" s="36">
        <v>4</v>
      </c>
      <c r="C10" s="12">
        <f t="shared" si="0"/>
        <v>44685</v>
      </c>
      <c r="D10" s="7"/>
      <c r="E10" s="13">
        <f t="shared" si="1"/>
      </c>
      <c r="F10" s="13">
        <f t="shared" si="2"/>
      </c>
      <c r="G10" s="8"/>
      <c r="H10" s="8"/>
      <c r="I10" s="8"/>
      <c r="J10" s="13">
        <f t="shared" si="3"/>
      </c>
      <c r="K10" s="13">
        <f t="shared" si="4"/>
      </c>
      <c r="L10" s="8"/>
      <c r="M10" s="8"/>
      <c r="N10" s="8"/>
      <c r="O10" s="14">
        <f t="shared" si="5"/>
      </c>
      <c r="P10" s="14">
        <f t="shared" si="6"/>
      </c>
      <c r="Q10" s="60"/>
      <c r="R10" s="60"/>
      <c r="S10" s="60"/>
      <c r="T10" s="9"/>
      <c r="U10" s="165"/>
      <c r="V10" s="180"/>
      <c r="W10" s="180"/>
      <c r="X10" s="180"/>
      <c r="Y10" s="179"/>
      <c r="AZ10" s="11">
        <f t="shared" si="7"/>
        <v>44685</v>
      </c>
    </row>
    <row r="11" spans="1:52" ht="19.5" customHeight="1">
      <c r="A11" s="101"/>
      <c r="B11" s="36">
        <v>5</v>
      </c>
      <c r="C11" s="12">
        <f t="shared" si="0"/>
        <v>44686</v>
      </c>
      <c r="D11" s="7"/>
      <c r="E11" s="13">
        <f t="shared" si="1"/>
      </c>
      <c r="F11" s="13">
        <f t="shared" si="2"/>
      </c>
      <c r="G11" s="8"/>
      <c r="H11" s="8"/>
      <c r="I11" s="8"/>
      <c r="J11" s="13">
        <f t="shared" si="3"/>
      </c>
      <c r="K11" s="13">
        <f t="shared" si="4"/>
      </c>
      <c r="L11" s="8"/>
      <c r="M11" s="8"/>
      <c r="N11" s="8"/>
      <c r="O11" s="14">
        <f t="shared" si="5"/>
      </c>
      <c r="P11" s="14">
        <f t="shared" si="6"/>
      </c>
      <c r="Q11" s="60"/>
      <c r="R11" s="60"/>
      <c r="S11" s="60"/>
      <c r="T11" s="9"/>
      <c r="U11" s="15" t="s">
        <v>22</v>
      </c>
      <c r="V11" s="153"/>
      <c r="W11" s="134"/>
      <c r="X11" s="134"/>
      <c r="Y11" s="156"/>
      <c r="AZ11" s="11">
        <f t="shared" si="7"/>
        <v>44686</v>
      </c>
    </row>
    <row r="12" spans="1:52" ht="19.5" customHeight="1">
      <c r="A12" s="101"/>
      <c r="B12" s="36">
        <v>6</v>
      </c>
      <c r="C12" s="12">
        <f t="shared" si="0"/>
        <v>44687</v>
      </c>
      <c r="D12" s="7"/>
      <c r="E12" s="13">
        <f t="shared" si="1"/>
      </c>
      <c r="F12" s="13">
        <f t="shared" si="2"/>
      </c>
      <c r="G12" s="8"/>
      <c r="H12" s="8"/>
      <c r="I12" s="8"/>
      <c r="J12" s="13">
        <f t="shared" si="3"/>
      </c>
      <c r="K12" s="13">
        <f t="shared" si="4"/>
      </c>
      <c r="L12" s="8"/>
      <c r="M12" s="8"/>
      <c r="N12" s="8"/>
      <c r="O12" s="14">
        <f t="shared" si="5"/>
      </c>
      <c r="P12" s="14">
        <f t="shared" si="6"/>
      </c>
      <c r="Q12" s="60"/>
      <c r="R12" s="60"/>
      <c r="S12" s="60"/>
      <c r="T12" s="9"/>
      <c r="U12" s="16" t="s">
        <v>32</v>
      </c>
      <c r="V12" s="153"/>
      <c r="W12" s="134"/>
      <c r="X12" s="134"/>
      <c r="Y12" s="156"/>
      <c r="AZ12" s="11">
        <f t="shared" si="7"/>
        <v>44687</v>
      </c>
    </row>
    <row r="13" spans="1:52" ht="19.5" customHeight="1">
      <c r="A13" s="101"/>
      <c r="B13" s="36">
        <v>7</v>
      </c>
      <c r="C13" s="12">
        <f t="shared" si="0"/>
        <v>44688</v>
      </c>
      <c r="D13" s="7"/>
      <c r="E13" s="13">
        <f t="shared" si="1"/>
      </c>
      <c r="F13" s="13">
        <f t="shared" si="2"/>
      </c>
      <c r="G13" s="8"/>
      <c r="H13" s="8"/>
      <c r="I13" s="8"/>
      <c r="J13" s="13">
        <f t="shared" si="3"/>
      </c>
      <c r="K13" s="13">
        <f t="shared" si="4"/>
      </c>
      <c r="L13" s="8"/>
      <c r="M13" s="8"/>
      <c r="N13" s="8"/>
      <c r="O13" s="14">
        <f t="shared" si="5"/>
      </c>
      <c r="P13" s="14">
        <f t="shared" si="6"/>
      </c>
      <c r="Q13" s="60"/>
      <c r="R13" s="60"/>
      <c r="S13" s="60"/>
      <c r="T13" s="9"/>
      <c r="U13" s="165" t="s">
        <v>39</v>
      </c>
      <c r="V13" s="135"/>
      <c r="W13" s="149"/>
      <c r="X13" s="149"/>
      <c r="Y13" s="154"/>
      <c r="AZ13" s="11">
        <f t="shared" si="7"/>
        <v>44688</v>
      </c>
    </row>
    <row r="14" spans="1:52" ht="19.5" customHeight="1">
      <c r="A14" s="101"/>
      <c r="B14" s="36">
        <v>8</v>
      </c>
      <c r="C14" s="12">
        <f t="shared" si="0"/>
        <v>44689</v>
      </c>
      <c r="D14" s="7"/>
      <c r="E14" s="13">
        <f t="shared" si="1"/>
      </c>
      <c r="F14" s="13">
        <f t="shared" si="2"/>
      </c>
      <c r="G14" s="8"/>
      <c r="H14" s="8"/>
      <c r="I14" s="8"/>
      <c r="J14" s="13">
        <f t="shared" si="3"/>
      </c>
      <c r="K14" s="13">
        <f t="shared" si="4"/>
      </c>
      <c r="L14" s="8"/>
      <c r="M14" s="8"/>
      <c r="N14" s="8"/>
      <c r="O14" s="14">
        <f t="shared" si="5"/>
      </c>
      <c r="P14" s="14">
        <f t="shared" si="6"/>
      </c>
      <c r="Q14" s="60"/>
      <c r="R14" s="60"/>
      <c r="S14" s="60"/>
      <c r="T14" s="9"/>
      <c r="U14" s="166"/>
      <c r="V14" s="135"/>
      <c r="W14" s="149"/>
      <c r="X14" s="149"/>
      <c r="Y14" s="154"/>
      <c r="AZ14" s="11">
        <f t="shared" si="7"/>
        <v>44689</v>
      </c>
    </row>
    <row r="15" spans="1:52" ht="19.5" customHeight="1">
      <c r="A15" s="101"/>
      <c r="B15" s="36">
        <v>9</v>
      </c>
      <c r="C15" s="12">
        <f t="shared" si="0"/>
        <v>44690</v>
      </c>
      <c r="D15" s="7"/>
      <c r="E15" s="13">
        <f t="shared" si="1"/>
      </c>
      <c r="F15" s="13">
        <f t="shared" si="2"/>
      </c>
      <c r="G15" s="8"/>
      <c r="H15" s="8"/>
      <c r="I15" s="8"/>
      <c r="J15" s="13">
        <f t="shared" si="3"/>
      </c>
      <c r="K15" s="13">
        <f t="shared" si="4"/>
      </c>
      <c r="L15" s="8"/>
      <c r="M15" s="8"/>
      <c r="N15" s="8"/>
      <c r="O15" s="14">
        <f t="shared" si="5"/>
      </c>
      <c r="P15" s="14">
        <f t="shared" si="6"/>
      </c>
      <c r="Q15" s="60"/>
      <c r="R15" s="60"/>
      <c r="S15" s="60"/>
      <c r="T15" s="9"/>
      <c r="U15" s="15" t="s">
        <v>40</v>
      </c>
      <c r="V15" s="135"/>
      <c r="W15" s="149"/>
      <c r="X15" s="149"/>
      <c r="Y15" s="154"/>
      <c r="AZ15" s="11">
        <f t="shared" si="7"/>
        <v>44690</v>
      </c>
    </row>
    <row r="16" spans="1:52" ht="19.5" customHeight="1">
      <c r="A16" s="101"/>
      <c r="B16" s="36">
        <v>10</v>
      </c>
      <c r="C16" s="12">
        <f t="shared" si="0"/>
        <v>44691</v>
      </c>
      <c r="D16" s="7"/>
      <c r="E16" s="13">
        <f t="shared" si="1"/>
      </c>
      <c r="F16" s="13">
        <f t="shared" si="2"/>
      </c>
      <c r="G16" s="8"/>
      <c r="H16" s="8"/>
      <c r="I16" s="8"/>
      <c r="J16" s="13">
        <f t="shared" si="3"/>
      </c>
      <c r="K16" s="13">
        <f t="shared" si="4"/>
      </c>
      <c r="L16" s="8"/>
      <c r="M16" s="8"/>
      <c r="N16" s="8"/>
      <c r="O16" s="14">
        <f t="shared" si="5"/>
      </c>
      <c r="P16" s="14">
        <f t="shared" si="6"/>
      </c>
      <c r="Q16" s="60"/>
      <c r="R16" s="60"/>
      <c r="S16" s="60"/>
      <c r="T16" s="9"/>
      <c r="U16" s="16" t="s">
        <v>41</v>
      </c>
      <c r="V16" s="135"/>
      <c r="W16" s="149"/>
      <c r="X16" s="149"/>
      <c r="Y16" s="154"/>
      <c r="AZ16" s="11">
        <f t="shared" si="7"/>
        <v>44691</v>
      </c>
    </row>
    <row r="17" spans="1:52" ht="19.5" customHeight="1">
      <c r="A17" s="101"/>
      <c r="B17" s="36">
        <v>11</v>
      </c>
      <c r="C17" s="12">
        <f t="shared" si="0"/>
        <v>44692</v>
      </c>
      <c r="D17" s="7"/>
      <c r="E17" s="13">
        <f t="shared" si="1"/>
      </c>
      <c r="F17" s="13">
        <f t="shared" si="2"/>
      </c>
      <c r="G17" s="8"/>
      <c r="H17" s="8"/>
      <c r="I17" s="8"/>
      <c r="J17" s="13">
        <f t="shared" si="3"/>
      </c>
      <c r="K17" s="13">
        <f t="shared" si="4"/>
      </c>
      <c r="L17" s="8"/>
      <c r="M17" s="8"/>
      <c r="N17" s="8"/>
      <c r="O17" s="14">
        <f t="shared" si="5"/>
      </c>
      <c r="P17" s="14">
        <f t="shared" si="6"/>
      </c>
      <c r="Q17" s="60"/>
      <c r="R17" s="60"/>
      <c r="S17" s="60"/>
      <c r="T17" s="9"/>
      <c r="U17" s="15" t="s">
        <v>42</v>
      </c>
      <c r="V17" s="135"/>
      <c r="W17" s="149"/>
      <c r="X17" s="149"/>
      <c r="Y17" s="154"/>
      <c r="AZ17" s="11">
        <f t="shared" si="7"/>
        <v>44692</v>
      </c>
    </row>
    <row r="18" spans="1:52" ht="19.5" customHeight="1">
      <c r="A18" s="101"/>
      <c r="B18" s="36">
        <v>12</v>
      </c>
      <c r="C18" s="12">
        <f t="shared" si="0"/>
        <v>44693</v>
      </c>
      <c r="D18" s="7"/>
      <c r="E18" s="13">
        <f t="shared" si="1"/>
      </c>
      <c r="F18" s="13">
        <f t="shared" si="2"/>
      </c>
      <c r="G18" s="8"/>
      <c r="H18" s="8"/>
      <c r="I18" s="8"/>
      <c r="J18" s="13">
        <f t="shared" si="3"/>
      </c>
      <c r="K18" s="13">
        <f t="shared" si="4"/>
      </c>
      <c r="L18" s="8"/>
      <c r="M18" s="8"/>
      <c r="N18" s="8"/>
      <c r="O18" s="14">
        <f t="shared" si="5"/>
      </c>
      <c r="P18" s="14">
        <f t="shared" si="6"/>
      </c>
      <c r="Q18" s="60"/>
      <c r="R18" s="60"/>
      <c r="S18" s="60"/>
      <c r="T18" s="9"/>
      <c r="U18" s="16" t="s">
        <v>41</v>
      </c>
      <c r="V18" s="135"/>
      <c r="W18" s="149"/>
      <c r="X18" s="149"/>
      <c r="Y18" s="154"/>
      <c r="AZ18" s="11">
        <f t="shared" si="7"/>
        <v>44693</v>
      </c>
    </row>
    <row r="19" spans="1:52" ht="19.5" customHeight="1">
      <c r="A19" s="101"/>
      <c r="B19" s="36">
        <v>13</v>
      </c>
      <c r="C19" s="12">
        <f t="shared" si="0"/>
        <v>44694</v>
      </c>
      <c r="D19" s="7"/>
      <c r="E19" s="13">
        <f t="shared" si="1"/>
      </c>
      <c r="F19" s="13">
        <f t="shared" si="2"/>
      </c>
      <c r="G19" s="8"/>
      <c r="H19" s="8"/>
      <c r="I19" s="8"/>
      <c r="J19" s="13">
        <f t="shared" si="3"/>
      </c>
      <c r="K19" s="13">
        <f t="shared" si="4"/>
      </c>
      <c r="L19" s="8"/>
      <c r="M19" s="8"/>
      <c r="N19" s="8"/>
      <c r="O19" s="14">
        <f t="shared" si="5"/>
      </c>
      <c r="P19" s="14">
        <f t="shared" si="6"/>
      </c>
      <c r="Q19" s="60"/>
      <c r="R19" s="60"/>
      <c r="S19" s="60"/>
      <c r="T19" s="9"/>
      <c r="U19" s="15" t="s">
        <v>43</v>
      </c>
      <c r="V19" s="176"/>
      <c r="W19" s="169"/>
      <c r="X19" s="169"/>
      <c r="Y19" s="164"/>
      <c r="AZ19" s="11">
        <f t="shared" si="7"/>
        <v>44694</v>
      </c>
    </row>
    <row r="20" spans="1:52" ht="19.5" customHeight="1">
      <c r="A20" s="101"/>
      <c r="B20" s="36">
        <v>14</v>
      </c>
      <c r="C20" s="12">
        <f t="shared" si="0"/>
        <v>44695</v>
      </c>
      <c r="D20" s="7"/>
      <c r="E20" s="13">
        <f t="shared" si="1"/>
      </c>
      <c r="F20" s="13">
        <f t="shared" si="2"/>
      </c>
      <c r="G20" s="8"/>
      <c r="H20" s="8"/>
      <c r="I20" s="8"/>
      <c r="J20" s="13">
        <f t="shared" si="3"/>
      </c>
      <c r="K20" s="13">
        <f t="shared" si="4"/>
      </c>
      <c r="L20" s="8"/>
      <c r="M20" s="8"/>
      <c r="N20" s="8"/>
      <c r="O20" s="14">
        <f t="shared" si="5"/>
      </c>
      <c r="P20" s="14">
        <f t="shared" si="6"/>
      </c>
      <c r="Q20" s="60"/>
      <c r="R20" s="60"/>
      <c r="S20" s="60"/>
      <c r="T20" s="9"/>
      <c r="U20" s="16" t="s">
        <v>41</v>
      </c>
      <c r="V20" s="176"/>
      <c r="W20" s="169"/>
      <c r="X20" s="169"/>
      <c r="Y20" s="164"/>
      <c r="AZ20" s="11">
        <f t="shared" si="7"/>
        <v>44695</v>
      </c>
    </row>
    <row r="21" spans="1:52" ht="19.5" customHeight="1">
      <c r="A21" s="101"/>
      <c r="B21" s="36">
        <v>15</v>
      </c>
      <c r="C21" s="12">
        <f t="shared" si="0"/>
        <v>44696</v>
      </c>
      <c r="D21" s="7"/>
      <c r="E21" s="13">
        <f t="shared" si="1"/>
      </c>
      <c r="F21" s="13">
        <f t="shared" si="2"/>
      </c>
      <c r="G21" s="8"/>
      <c r="H21" s="8"/>
      <c r="I21" s="8"/>
      <c r="J21" s="13">
        <f t="shared" si="3"/>
      </c>
      <c r="K21" s="13">
        <f t="shared" si="4"/>
      </c>
      <c r="L21" s="8"/>
      <c r="M21" s="8"/>
      <c r="N21" s="8"/>
      <c r="O21" s="14">
        <f t="shared" si="5"/>
      </c>
      <c r="P21" s="14">
        <f t="shared" si="6"/>
      </c>
      <c r="Q21" s="60"/>
      <c r="R21" s="60"/>
      <c r="S21" s="60"/>
      <c r="T21" s="9"/>
      <c r="U21" s="15" t="s">
        <v>23</v>
      </c>
      <c r="V21" s="153"/>
      <c r="W21" s="134"/>
      <c r="X21" s="134"/>
      <c r="Y21" s="156"/>
      <c r="AZ21" s="11">
        <f t="shared" si="7"/>
        <v>44696</v>
      </c>
    </row>
    <row r="22" spans="1:52" ht="19.5" customHeight="1">
      <c r="A22" s="101"/>
      <c r="B22" s="36">
        <v>16</v>
      </c>
      <c r="C22" s="12">
        <f t="shared" si="0"/>
        <v>44697</v>
      </c>
      <c r="D22" s="7"/>
      <c r="E22" s="13">
        <f t="shared" si="1"/>
      </c>
      <c r="F22" s="13">
        <f t="shared" si="2"/>
      </c>
      <c r="G22" s="8"/>
      <c r="H22" s="8"/>
      <c r="I22" s="8"/>
      <c r="J22" s="13">
        <f t="shared" si="3"/>
      </c>
      <c r="K22" s="13">
        <f t="shared" si="4"/>
      </c>
      <c r="L22" s="8"/>
      <c r="M22" s="8"/>
      <c r="N22" s="8"/>
      <c r="O22" s="14">
        <f t="shared" si="5"/>
      </c>
      <c r="P22" s="14">
        <f t="shared" si="6"/>
      </c>
      <c r="Q22" s="60"/>
      <c r="R22" s="60"/>
      <c r="S22" s="60"/>
      <c r="T22" s="9"/>
      <c r="U22" s="16" t="s">
        <v>33</v>
      </c>
      <c r="V22" s="153"/>
      <c r="W22" s="134"/>
      <c r="X22" s="134"/>
      <c r="Y22" s="156"/>
      <c r="AZ22" s="11">
        <f t="shared" si="7"/>
        <v>44697</v>
      </c>
    </row>
    <row r="23" spans="1:52" ht="19.5" customHeight="1">
      <c r="A23" s="101"/>
      <c r="B23" s="36">
        <v>17</v>
      </c>
      <c r="C23" s="12">
        <f t="shared" si="0"/>
        <v>44698</v>
      </c>
      <c r="D23" s="7"/>
      <c r="E23" s="13">
        <f t="shared" si="1"/>
      </c>
      <c r="F23" s="13">
        <f t="shared" si="2"/>
      </c>
      <c r="G23" s="8"/>
      <c r="H23" s="8"/>
      <c r="I23" s="8"/>
      <c r="J23" s="13">
        <f t="shared" si="3"/>
      </c>
      <c r="K23" s="13">
        <f t="shared" si="4"/>
      </c>
      <c r="L23" s="8"/>
      <c r="M23" s="8"/>
      <c r="N23" s="8"/>
      <c r="O23" s="14">
        <f t="shared" si="5"/>
      </c>
      <c r="P23" s="14">
        <f t="shared" si="6"/>
      </c>
      <c r="Q23" s="60"/>
      <c r="R23" s="60"/>
      <c r="S23" s="60"/>
      <c r="T23" s="9"/>
      <c r="U23" s="15" t="s">
        <v>44</v>
      </c>
      <c r="V23" s="135"/>
      <c r="W23" s="149"/>
      <c r="X23" s="149"/>
      <c r="Y23" s="154"/>
      <c r="AZ23" s="11">
        <f t="shared" si="7"/>
        <v>44698</v>
      </c>
    </row>
    <row r="24" spans="1:52" ht="19.5" customHeight="1">
      <c r="A24" s="101"/>
      <c r="B24" s="36">
        <v>18</v>
      </c>
      <c r="C24" s="12">
        <f t="shared" si="0"/>
        <v>44699</v>
      </c>
      <c r="D24" s="7"/>
      <c r="E24" s="13">
        <f t="shared" si="1"/>
      </c>
      <c r="F24" s="13">
        <f t="shared" si="2"/>
      </c>
      <c r="G24" s="8"/>
      <c r="H24" s="8"/>
      <c r="I24" s="8"/>
      <c r="J24" s="13">
        <f t="shared" si="3"/>
      </c>
      <c r="K24" s="13">
        <f t="shared" si="4"/>
      </c>
      <c r="L24" s="8"/>
      <c r="M24" s="8"/>
      <c r="N24" s="8"/>
      <c r="O24" s="14">
        <f t="shared" si="5"/>
      </c>
      <c r="P24" s="14">
        <f t="shared" si="6"/>
      </c>
      <c r="Q24" s="60"/>
      <c r="R24" s="60"/>
      <c r="S24" s="60"/>
      <c r="T24" s="9"/>
      <c r="U24" s="16" t="s">
        <v>41</v>
      </c>
      <c r="V24" s="135"/>
      <c r="W24" s="149"/>
      <c r="X24" s="149"/>
      <c r="Y24" s="154"/>
      <c r="AZ24" s="11">
        <f t="shared" si="7"/>
        <v>44699</v>
      </c>
    </row>
    <row r="25" spans="1:52" ht="19.5" customHeight="1">
      <c r="A25" s="101"/>
      <c r="B25" s="36">
        <v>19</v>
      </c>
      <c r="C25" s="12">
        <f t="shared" si="0"/>
        <v>44700</v>
      </c>
      <c r="D25" s="7"/>
      <c r="E25" s="13">
        <f t="shared" si="1"/>
      </c>
      <c r="F25" s="13">
        <f t="shared" si="2"/>
      </c>
      <c r="G25" s="8"/>
      <c r="H25" s="8"/>
      <c r="I25" s="8"/>
      <c r="J25" s="13">
        <f t="shared" si="3"/>
      </c>
      <c r="K25" s="13">
        <f t="shared" si="4"/>
      </c>
      <c r="L25" s="8"/>
      <c r="M25" s="8"/>
      <c r="N25" s="8"/>
      <c r="O25" s="14">
        <f t="shared" si="5"/>
      </c>
      <c r="P25" s="14">
        <f t="shared" si="6"/>
      </c>
      <c r="Q25" s="60"/>
      <c r="R25" s="60"/>
      <c r="S25" s="60"/>
      <c r="T25" s="9"/>
      <c r="U25" s="15" t="s">
        <v>45</v>
      </c>
      <c r="V25" s="161"/>
      <c r="W25" s="177"/>
      <c r="X25" s="177"/>
      <c r="Y25" s="147"/>
      <c r="AZ25" s="11">
        <f t="shared" si="7"/>
        <v>44700</v>
      </c>
    </row>
    <row r="26" spans="1:52" ht="19.5" customHeight="1">
      <c r="A26" s="101"/>
      <c r="B26" s="36">
        <v>20</v>
      </c>
      <c r="C26" s="12">
        <f t="shared" si="0"/>
        <v>44701</v>
      </c>
      <c r="D26" s="7"/>
      <c r="E26" s="13">
        <f t="shared" si="1"/>
      </c>
      <c r="F26" s="13">
        <f t="shared" si="2"/>
      </c>
      <c r="G26" s="8"/>
      <c r="H26" s="8"/>
      <c r="I26" s="8"/>
      <c r="J26" s="13">
        <f t="shared" si="3"/>
      </c>
      <c r="K26" s="13">
        <f t="shared" si="4"/>
      </c>
      <c r="L26" s="8"/>
      <c r="M26" s="8"/>
      <c r="N26" s="8"/>
      <c r="O26" s="14">
        <f t="shared" si="5"/>
      </c>
      <c r="P26" s="14">
        <f t="shared" si="6"/>
      </c>
      <c r="Q26" s="60"/>
      <c r="R26" s="60"/>
      <c r="S26" s="60"/>
      <c r="T26" s="9"/>
      <c r="U26" s="16" t="s">
        <v>41</v>
      </c>
      <c r="V26" s="161"/>
      <c r="W26" s="177"/>
      <c r="X26" s="177"/>
      <c r="Y26" s="147"/>
      <c r="AZ26" s="11">
        <f t="shared" si="7"/>
        <v>44701</v>
      </c>
    </row>
    <row r="27" spans="1:52" ht="19.5" customHeight="1">
      <c r="A27" s="101"/>
      <c r="B27" s="36">
        <v>21</v>
      </c>
      <c r="C27" s="12">
        <f t="shared" si="0"/>
        <v>44702</v>
      </c>
      <c r="D27" s="7"/>
      <c r="E27" s="13">
        <f t="shared" si="1"/>
      </c>
      <c r="F27" s="13">
        <f t="shared" si="2"/>
      </c>
      <c r="G27" s="8"/>
      <c r="H27" s="8"/>
      <c r="I27" s="8"/>
      <c r="J27" s="13">
        <f t="shared" si="3"/>
      </c>
      <c r="K27" s="13">
        <f t="shared" si="4"/>
      </c>
      <c r="L27" s="8"/>
      <c r="M27" s="8"/>
      <c r="N27" s="8"/>
      <c r="O27" s="14">
        <f t="shared" si="5"/>
      </c>
      <c r="P27" s="14">
        <f t="shared" si="6"/>
      </c>
      <c r="Q27" s="60"/>
      <c r="R27" s="60"/>
      <c r="S27" s="60"/>
      <c r="T27" s="9"/>
      <c r="U27" s="157"/>
      <c r="V27" s="136"/>
      <c r="W27" s="136"/>
      <c r="X27" s="136"/>
      <c r="Y27" s="159"/>
      <c r="AZ27" s="11">
        <f t="shared" si="7"/>
        <v>44702</v>
      </c>
    </row>
    <row r="28" spans="1:52" ht="19.5" customHeight="1" thickBot="1">
      <c r="A28" s="101"/>
      <c r="B28" s="36">
        <v>22</v>
      </c>
      <c r="C28" s="12">
        <f t="shared" si="0"/>
        <v>44703</v>
      </c>
      <c r="D28" s="7"/>
      <c r="E28" s="13">
        <f t="shared" si="1"/>
      </c>
      <c r="F28" s="13">
        <f t="shared" si="2"/>
      </c>
      <c r="G28" s="8"/>
      <c r="H28" s="8"/>
      <c r="I28" s="8"/>
      <c r="J28" s="13">
        <f t="shared" si="3"/>
      </c>
      <c r="K28" s="13">
        <f t="shared" si="4"/>
      </c>
      <c r="L28" s="8"/>
      <c r="M28" s="8"/>
      <c r="N28" s="8"/>
      <c r="O28" s="14">
        <f t="shared" si="5"/>
      </c>
      <c r="P28" s="14">
        <f t="shared" si="6"/>
      </c>
      <c r="Q28" s="60"/>
      <c r="R28" s="60"/>
      <c r="S28" s="60"/>
      <c r="T28" s="9"/>
      <c r="U28" s="158"/>
      <c r="V28" s="137"/>
      <c r="W28" s="137"/>
      <c r="X28" s="137"/>
      <c r="Y28" s="160"/>
      <c r="AZ28" s="11">
        <f t="shared" si="7"/>
        <v>44703</v>
      </c>
    </row>
    <row r="29" spans="1:52" ht="19.5" customHeight="1" thickTop="1">
      <c r="A29" s="101"/>
      <c r="B29" s="36">
        <v>23</v>
      </c>
      <c r="C29" s="12">
        <f t="shared" si="0"/>
        <v>44704</v>
      </c>
      <c r="D29" s="7"/>
      <c r="E29" s="13">
        <f t="shared" si="1"/>
      </c>
      <c r="F29" s="13">
        <f t="shared" si="2"/>
      </c>
      <c r="G29" s="8"/>
      <c r="H29" s="8"/>
      <c r="I29" s="8"/>
      <c r="J29" s="13">
        <f t="shared" si="3"/>
      </c>
      <c r="K29" s="13">
        <f t="shared" si="4"/>
      </c>
      <c r="L29" s="8"/>
      <c r="M29" s="8"/>
      <c r="N29" s="8"/>
      <c r="O29" s="14">
        <f t="shared" si="5"/>
      </c>
      <c r="P29" s="14">
        <f t="shared" si="6"/>
      </c>
      <c r="Q29" s="60"/>
      <c r="R29" s="60"/>
      <c r="S29" s="60"/>
      <c r="T29" s="9"/>
      <c r="U29" s="150" t="s">
        <v>24</v>
      </c>
      <c r="V29" s="151"/>
      <c r="W29" s="151"/>
      <c r="X29" s="151"/>
      <c r="Y29" s="152"/>
      <c r="AZ29" s="11">
        <f t="shared" si="7"/>
        <v>44704</v>
      </c>
    </row>
    <row r="30" spans="1:52" ht="19.5" customHeight="1">
      <c r="A30" s="101"/>
      <c r="B30" s="36">
        <v>24</v>
      </c>
      <c r="C30" s="12">
        <f t="shared" si="0"/>
        <v>44705</v>
      </c>
      <c r="D30" s="7"/>
      <c r="E30" s="13">
        <f t="shared" si="1"/>
      </c>
      <c r="F30" s="13">
        <f t="shared" si="2"/>
      </c>
      <c r="G30" s="8"/>
      <c r="H30" s="8"/>
      <c r="I30" s="8"/>
      <c r="J30" s="13">
        <f t="shared" si="3"/>
      </c>
      <c r="K30" s="13">
        <f t="shared" si="4"/>
      </c>
      <c r="L30" s="8"/>
      <c r="M30" s="8"/>
      <c r="N30" s="8"/>
      <c r="O30" s="14">
        <f t="shared" si="5"/>
      </c>
      <c r="P30" s="14">
        <f t="shared" si="6"/>
      </c>
      <c r="Q30" s="60"/>
      <c r="R30" s="60"/>
      <c r="S30" s="60"/>
      <c r="T30" s="9"/>
      <c r="U30" s="138"/>
      <c r="V30" s="139"/>
      <c r="W30" s="139"/>
      <c r="X30" s="139"/>
      <c r="Y30" s="140"/>
      <c r="AZ30" s="11">
        <f t="shared" si="7"/>
        <v>44705</v>
      </c>
    </row>
    <row r="31" spans="1:52" ht="19.5" customHeight="1">
      <c r="A31" s="101"/>
      <c r="B31" s="36">
        <v>25</v>
      </c>
      <c r="C31" s="12">
        <f t="shared" si="0"/>
        <v>44706</v>
      </c>
      <c r="D31" s="7"/>
      <c r="E31" s="13">
        <f t="shared" si="1"/>
      </c>
      <c r="F31" s="13">
        <f t="shared" si="2"/>
      </c>
      <c r="G31" s="8"/>
      <c r="H31" s="8"/>
      <c r="I31" s="8"/>
      <c r="J31" s="13">
        <f t="shared" si="3"/>
      </c>
      <c r="K31" s="13">
        <f t="shared" si="4"/>
      </c>
      <c r="L31" s="8"/>
      <c r="M31" s="8"/>
      <c r="N31" s="8"/>
      <c r="O31" s="14">
        <f t="shared" si="5"/>
      </c>
      <c r="P31" s="14">
        <f t="shared" si="6"/>
      </c>
      <c r="Q31" s="60"/>
      <c r="R31" s="60"/>
      <c r="S31" s="60"/>
      <c r="T31" s="9"/>
      <c r="U31" s="141"/>
      <c r="V31" s="142"/>
      <c r="W31" s="142"/>
      <c r="X31" s="142"/>
      <c r="Y31" s="143"/>
      <c r="AZ31" s="11">
        <f t="shared" si="7"/>
        <v>44706</v>
      </c>
    </row>
    <row r="32" spans="1:52" ht="19.5" customHeight="1">
      <c r="A32" s="101"/>
      <c r="B32" s="36">
        <v>26</v>
      </c>
      <c r="C32" s="12">
        <f t="shared" si="0"/>
        <v>44707</v>
      </c>
      <c r="D32" s="7"/>
      <c r="E32" s="13">
        <f t="shared" si="1"/>
      </c>
      <c r="F32" s="13">
        <f t="shared" si="2"/>
      </c>
      <c r="G32" s="8"/>
      <c r="H32" s="8"/>
      <c r="I32" s="8"/>
      <c r="J32" s="13">
        <f t="shared" si="3"/>
      </c>
      <c r="K32" s="13">
        <f t="shared" si="4"/>
      </c>
      <c r="L32" s="8"/>
      <c r="M32" s="8"/>
      <c r="N32" s="8"/>
      <c r="O32" s="14">
        <f t="shared" si="5"/>
      </c>
      <c r="P32" s="14">
        <f t="shared" si="6"/>
      </c>
      <c r="Q32" s="60"/>
      <c r="R32" s="60"/>
      <c r="S32" s="60"/>
      <c r="T32" s="9"/>
      <c r="U32" s="141"/>
      <c r="V32" s="142"/>
      <c r="W32" s="142"/>
      <c r="X32" s="142"/>
      <c r="Y32" s="143"/>
      <c r="AZ32" s="11">
        <f t="shared" si="7"/>
        <v>44707</v>
      </c>
    </row>
    <row r="33" spans="1:52" ht="19.5" customHeight="1">
      <c r="A33" s="101"/>
      <c r="B33" s="36">
        <v>27</v>
      </c>
      <c r="C33" s="12">
        <f t="shared" si="0"/>
        <v>44708</v>
      </c>
      <c r="D33" s="7"/>
      <c r="E33" s="13">
        <f t="shared" si="1"/>
      </c>
      <c r="F33" s="13">
        <f t="shared" si="2"/>
      </c>
      <c r="G33" s="8"/>
      <c r="H33" s="8"/>
      <c r="I33" s="8"/>
      <c r="J33" s="13">
        <f t="shared" si="3"/>
      </c>
      <c r="K33" s="13">
        <f t="shared" si="4"/>
      </c>
      <c r="L33" s="8"/>
      <c r="M33" s="8"/>
      <c r="N33" s="8"/>
      <c r="O33" s="14">
        <f t="shared" si="5"/>
      </c>
      <c r="P33" s="14">
        <f t="shared" si="6"/>
      </c>
      <c r="Q33" s="60"/>
      <c r="R33" s="60"/>
      <c r="S33" s="60"/>
      <c r="T33" s="9"/>
      <c r="U33" s="141"/>
      <c r="V33" s="142"/>
      <c r="W33" s="142"/>
      <c r="X33" s="142"/>
      <c r="Y33" s="143"/>
      <c r="AZ33" s="11">
        <f t="shared" si="7"/>
        <v>44708</v>
      </c>
    </row>
    <row r="34" spans="1:52" ht="19.5" customHeight="1">
      <c r="A34" s="101"/>
      <c r="B34" s="36">
        <v>28</v>
      </c>
      <c r="C34" s="12">
        <f t="shared" si="0"/>
        <v>44709</v>
      </c>
      <c r="D34" s="7"/>
      <c r="E34" s="13">
        <f t="shared" si="1"/>
      </c>
      <c r="F34" s="13">
        <f t="shared" si="2"/>
      </c>
      <c r="G34" s="8"/>
      <c r="H34" s="8"/>
      <c r="I34" s="8"/>
      <c r="J34" s="13">
        <f t="shared" si="3"/>
      </c>
      <c r="K34" s="13">
        <f t="shared" si="4"/>
      </c>
      <c r="L34" s="8"/>
      <c r="M34" s="8"/>
      <c r="N34" s="8"/>
      <c r="O34" s="14">
        <f t="shared" si="5"/>
      </c>
      <c r="P34" s="14">
        <f t="shared" si="6"/>
      </c>
      <c r="Q34" s="60"/>
      <c r="R34" s="60"/>
      <c r="S34" s="60"/>
      <c r="T34" s="9"/>
      <c r="U34" s="141"/>
      <c r="V34" s="142"/>
      <c r="W34" s="142"/>
      <c r="X34" s="142"/>
      <c r="Y34" s="143"/>
      <c r="AZ34" s="11">
        <f t="shared" si="7"/>
        <v>44709</v>
      </c>
    </row>
    <row r="35" spans="1:52" ht="19.5" customHeight="1">
      <c r="A35" s="101"/>
      <c r="B35" s="36">
        <v>29</v>
      </c>
      <c r="C35" s="12">
        <f t="shared" si="0"/>
        <v>44710</v>
      </c>
      <c r="D35" s="7"/>
      <c r="E35" s="13">
        <f t="shared" si="1"/>
      </c>
      <c r="F35" s="13">
        <f t="shared" si="2"/>
      </c>
      <c r="G35" s="8"/>
      <c r="H35" s="8"/>
      <c r="I35" s="8"/>
      <c r="J35" s="13">
        <f t="shared" si="3"/>
      </c>
      <c r="K35" s="13">
        <f t="shared" si="4"/>
      </c>
      <c r="L35" s="8"/>
      <c r="M35" s="8"/>
      <c r="N35" s="8"/>
      <c r="O35" s="14">
        <f t="shared" si="5"/>
      </c>
      <c r="P35" s="14">
        <f t="shared" si="6"/>
      </c>
      <c r="Q35" s="60"/>
      <c r="R35" s="60"/>
      <c r="S35" s="60"/>
      <c r="T35" s="9"/>
      <c r="U35" s="141"/>
      <c r="V35" s="142"/>
      <c r="W35" s="142"/>
      <c r="X35" s="142"/>
      <c r="Y35" s="143"/>
      <c r="AZ35" s="11">
        <f t="shared" si="7"/>
        <v>44710</v>
      </c>
    </row>
    <row r="36" spans="1:52" ht="19.5" customHeight="1">
      <c r="A36" s="101"/>
      <c r="B36" s="36">
        <v>30</v>
      </c>
      <c r="C36" s="12">
        <f t="shared" si="0"/>
        <v>44711</v>
      </c>
      <c r="D36" s="7"/>
      <c r="E36" s="13">
        <f t="shared" si="1"/>
      </c>
      <c r="F36" s="13">
        <f t="shared" si="2"/>
      </c>
      <c r="G36" s="8"/>
      <c r="H36" s="8"/>
      <c r="I36" s="8"/>
      <c r="J36" s="13">
        <f t="shared" si="3"/>
      </c>
      <c r="K36" s="13">
        <f t="shared" si="4"/>
      </c>
      <c r="L36" s="8"/>
      <c r="M36" s="8"/>
      <c r="N36" s="8"/>
      <c r="O36" s="14">
        <f t="shared" si="5"/>
      </c>
      <c r="P36" s="14">
        <f t="shared" si="6"/>
      </c>
      <c r="Q36" s="60"/>
      <c r="R36" s="60"/>
      <c r="S36" s="60"/>
      <c r="T36" s="9"/>
      <c r="U36" s="141"/>
      <c r="V36" s="142"/>
      <c r="W36" s="142"/>
      <c r="X36" s="142"/>
      <c r="Y36" s="143"/>
      <c r="AZ36" s="11">
        <f t="shared" si="7"/>
        <v>44711</v>
      </c>
    </row>
    <row r="37" spans="1:52" ht="19.5" customHeight="1">
      <c r="A37" s="102"/>
      <c r="B37" s="36">
        <v>31</v>
      </c>
      <c r="C37" s="12">
        <f t="shared" si="0"/>
        <v>44712</v>
      </c>
      <c r="D37" s="7"/>
      <c r="E37" s="13">
        <f t="shared" si="1"/>
      </c>
      <c r="F37" s="13">
        <f t="shared" si="2"/>
      </c>
      <c r="G37" s="8"/>
      <c r="H37" s="8"/>
      <c r="I37" s="8"/>
      <c r="J37" s="13">
        <f t="shared" si="3"/>
      </c>
      <c r="K37" s="13">
        <f t="shared" si="4"/>
      </c>
      <c r="L37" s="8"/>
      <c r="M37" s="8"/>
      <c r="N37" s="8"/>
      <c r="O37" s="14">
        <f t="shared" si="5"/>
      </c>
      <c r="P37" s="14">
        <f t="shared" si="6"/>
      </c>
      <c r="Q37" s="60"/>
      <c r="R37" s="60"/>
      <c r="S37" s="60"/>
      <c r="T37" s="9"/>
      <c r="U37" s="141"/>
      <c r="V37" s="142"/>
      <c r="W37" s="142"/>
      <c r="X37" s="142"/>
      <c r="Y37" s="143"/>
      <c r="AZ37" s="11">
        <f t="shared" si="7"/>
        <v>44712</v>
      </c>
    </row>
    <row r="38" spans="1:25" ht="19.5" customHeight="1">
      <c r="A38" s="121" t="s">
        <v>25</v>
      </c>
      <c r="B38" s="117" t="s">
        <v>26</v>
      </c>
      <c r="C38" s="118"/>
      <c r="D38" s="17">
        <f>IF(COUNTBLANK(D7:D37)=31,TRIM(AA38),AVERAGE(D7:D37))</f>
      </c>
      <c r="E38" s="13">
        <f>IF(COUNTBLANK(F7:F37)=31,TRIM(AB38),F38*1000/D38)</f>
      </c>
      <c r="F38" s="13">
        <f>IF(COUNTBLANK(F7:F37)=31,TRIM(AC38),AVERAGE(F7:F37))</f>
      </c>
      <c r="G38" s="123"/>
      <c r="H38" s="124"/>
      <c r="I38" s="125"/>
      <c r="J38" s="13">
        <f>IF(COUNTBLANK(K7:K37)=31,TRIM(AG38),K38*1000/D38)</f>
      </c>
      <c r="K38" s="13">
        <f>IF(COUNTBLANK(K7:K37)=31,TRIM(AH38),AVERAGE(K7:K37))</f>
      </c>
      <c r="L38" s="123"/>
      <c r="M38" s="124"/>
      <c r="N38" s="125"/>
      <c r="O38" s="14">
        <f>IF(COUNTBLANK(P7:P37)=31,TRIM(AL38),P38*1000/D38)</f>
      </c>
      <c r="P38" s="14">
        <f>IF(COUNTBLANK(P7:P37)=31,TRIM(AM38),AVERAGE(P7:P37))</f>
      </c>
      <c r="Q38" s="103" t="s">
        <v>27</v>
      </c>
      <c r="R38" s="104"/>
      <c r="S38" s="105"/>
      <c r="T38" s="18">
        <f>IF(COUNTBLANK(T7:T37)=31,TRIM(AQ38),SUM(T7:T37))</f>
      </c>
      <c r="U38" s="141"/>
      <c r="V38" s="142"/>
      <c r="W38" s="142"/>
      <c r="X38" s="142"/>
      <c r="Y38" s="143"/>
    </row>
    <row r="39" spans="1:25" ht="19.5" customHeight="1">
      <c r="A39" s="101"/>
      <c r="B39" s="119" t="s">
        <v>28</v>
      </c>
      <c r="C39" s="120"/>
      <c r="D39" s="19"/>
      <c r="E39" s="20"/>
      <c r="F39" s="13">
        <f>IF(COUNTBLANK(F7:F37)=31,TRIM(AC39),MAX(F7:F37))</f>
      </c>
      <c r="G39" s="126"/>
      <c r="H39" s="127"/>
      <c r="I39" s="128"/>
      <c r="J39" s="20"/>
      <c r="K39" s="20"/>
      <c r="L39" s="126"/>
      <c r="M39" s="127"/>
      <c r="N39" s="128"/>
      <c r="O39" s="21"/>
      <c r="P39" s="21"/>
      <c r="Q39" s="106"/>
      <c r="R39" s="107"/>
      <c r="S39" s="107"/>
      <c r="T39" s="108"/>
      <c r="U39" s="141"/>
      <c r="V39" s="142"/>
      <c r="W39" s="142"/>
      <c r="X39" s="142"/>
      <c r="Y39" s="143"/>
    </row>
    <row r="40" spans="1:25" ht="19.5" customHeight="1">
      <c r="A40" s="101"/>
      <c r="B40" s="119" t="s">
        <v>29</v>
      </c>
      <c r="C40" s="120"/>
      <c r="D40" s="19"/>
      <c r="E40" s="20"/>
      <c r="F40" s="20"/>
      <c r="G40" s="126"/>
      <c r="H40" s="127"/>
      <c r="I40" s="128"/>
      <c r="J40" s="20"/>
      <c r="K40" s="13">
        <f>IF(COUNTBLANK(K7:K37)=31,TRIM(AH40),MAX(K7:K37))</f>
      </c>
      <c r="L40" s="126"/>
      <c r="M40" s="127"/>
      <c r="N40" s="128"/>
      <c r="O40" s="21"/>
      <c r="P40" s="21"/>
      <c r="Q40" s="109"/>
      <c r="R40" s="110"/>
      <c r="S40" s="110"/>
      <c r="T40" s="111"/>
      <c r="U40" s="141"/>
      <c r="V40" s="142"/>
      <c r="W40" s="142"/>
      <c r="X40" s="142"/>
      <c r="Y40" s="143"/>
    </row>
    <row r="41" spans="1:25" ht="19.5" customHeight="1">
      <c r="A41" s="101"/>
      <c r="B41" s="119" t="s">
        <v>30</v>
      </c>
      <c r="C41" s="120"/>
      <c r="D41" s="19"/>
      <c r="E41" s="20"/>
      <c r="F41" s="20"/>
      <c r="G41" s="126"/>
      <c r="H41" s="127"/>
      <c r="I41" s="128"/>
      <c r="J41" s="20"/>
      <c r="K41" s="20"/>
      <c r="L41" s="126"/>
      <c r="M41" s="127"/>
      <c r="N41" s="128"/>
      <c r="O41" s="21"/>
      <c r="P41" s="14">
        <f>IF(COUNTBLANK(P7:P37)=31,TRIM(AM41),MAX(P7:P37))</f>
      </c>
      <c r="Q41" s="109"/>
      <c r="R41" s="110"/>
      <c r="S41" s="110"/>
      <c r="T41" s="111"/>
      <c r="U41" s="141"/>
      <c r="V41" s="142"/>
      <c r="W41" s="142"/>
      <c r="X41" s="142"/>
      <c r="Y41" s="143"/>
    </row>
    <row r="42" spans="1:25" ht="19.5" customHeight="1" thickBot="1">
      <c r="A42" s="122"/>
      <c r="B42" s="132" t="s">
        <v>31</v>
      </c>
      <c r="C42" s="133"/>
      <c r="D42" s="22">
        <f>IF(COUNTBLANK(D7:D37)=31,TRIM(AA42),MAX(D7:D37))</f>
      </c>
      <c r="E42" s="23"/>
      <c r="F42" s="23"/>
      <c r="G42" s="129"/>
      <c r="H42" s="130"/>
      <c r="I42" s="131"/>
      <c r="J42" s="23"/>
      <c r="K42" s="23"/>
      <c r="L42" s="129"/>
      <c r="M42" s="130"/>
      <c r="N42" s="131"/>
      <c r="O42" s="24"/>
      <c r="P42" s="24"/>
      <c r="Q42" s="112"/>
      <c r="R42" s="113"/>
      <c r="S42" s="113"/>
      <c r="T42" s="114"/>
      <c r="U42" s="144"/>
      <c r="V42" s="145"/>
      <c r="W42" s="145"/>
      <c r="X42" s="145"/>
      <c r="Y42" s="146"/>
    </row>
    <row r="43" ht="12.75" thickTop="1"/>
  </sheetData>
  <sheetProtection password="EF11" sheet="1" objects="1" scenarios="1"/>
  <mergeCells count="71">
    <mergeCell ref="U5:Y6"/>
    <mergeCell ref="V13:V14"/>
    <mergeCell ref="U9:U10"/>
    <mergeCell ref="V27:V28"/>
    <mergeCell ref="V19:V20"/>
    <mergeCell ref="W19:W20"/>
    <mergeCell ref="W25:W26"/>
    <mergeCell ref="W23:W24"/>
    <mergeCell ref="X25:X26"/>
    <mergeCell ref="V9:V10"/>
    <mergeCell ref="X11:X12"/>
    <mergeCell ref="X9:X10"/>
    <mergeCell ref="V11:V12"/>
    <mergeCell ref="W9:W10"/>
    <mergeCell ref="W15:W16"/>
    <mergeCell ref="X17:X18"/>
    <mergeCell ref="E2:F3"/>
    <mergeCell ref="V15:V16"/>
    <mergeCell ref="W13:W14"/>
    <mergeCell ref="Y15:Y16"/>
    <mergeCell ref="X15:X16"/>
    <mergeCell ref="Y19:Y20"/>
    <mergeCell ref="U13:U14"/>
    <mergeCell ref="W3:Y3"/>
    <mergeCell ref="W4:Y4"/>
    <mergeCell ref="X19:X20"/>
    <mergeCell ref="Y21:Y22"/>
    <mergeCell ref="W21:W22"/>
    <mergeCell ref="V23:V24"/>
    <mergeCell ref="X23:X24"/>
    <mergeCell ref="U27:U28"/>
    <mergeCell ref="Y27:Y28"/>
    <mergeCell ref="X27:X28"/>
    <mergeCell ref="Y23:Y24"/>
    <mergeCell ref="V25:V26"/>
    <mergeCell ref="U7:U8"/>
    <mergeCell ref="X13:X14"/>
    <mergeCell ref="U29:Y29"/>
    <mergeCell ref="X21:X22"/>
    <mergeCell ref="W17:W18"/>
    <mergeCell ref="V21:V22"/>
    <mergeCell ref="Y17:Y18"/>
    <mergeCell ref="Y9:Y10"/>
    <mergeCell ref="Y11:Y12"/>
    <mergeCell ref="Y13:Y14"/>
    <mergeCell ref="A38:A42"/>
    <mergeCell ref="G38:I42"/>
    <mergeCell ref="L38:N42"/>
    <mergeCell ref="B41:C41"/>
    <mergeCell ref="B42:C42"/>
    <mergeCell ref="W11:W12"/>
    <mergeCell ref="V17:V18"/>
    <mergeCell ref="W27:W28"/>
    <mergeCell ref="U30:Y42"/>
    <mergeCell ref="Y25:Y26"/>
    <mergeCell ref="B5:C6"/>
    <mergeCell ref="A5:A37"/>
    <mergeCell ref="F5:I5"/>
    <mergeCell ref="K5:N5"/>
    <mergeCell ref="Q38:S38"/>
    <mergeCell ref="Q39:T42"/>
    <mergeCell ref="T5:T6"/>
    <mergeCell ref="B38:C38"/>
    <mergeCell ref="B39:C39"/>
    <mergeCell ref="B40:C40"/>
    <mergeCell ref="P5:S5"/>
    <mergeCell ref="S2:S3"/>
    <mergeCell ref="K2:O3"/>
    <mergeCell ref="P2:P3"/>
    <mergeCell ref="Q2:Q3"/>
    <mergeCell ref="R2:R3"/>
  </mergeCells>
  <conditionalFormatting sqref="B7:C37">
    <cfRule type="expression" priority="1" dxfId="12" stopIfTrue="1">
      <formula>MONTH($AZ7)&lt;&gt;$R$2</formula>
    </cfRule>
  </conditionalFormatting>
  <dataValidations count="13">
    <dataValidation type="whole" allowBlank="1" showInputMessage="1" showErrorMessage="1" errorTitle="月の入力エラー" error="月を1～12の半角数字で入力してください。" imeMode="off" sqref="R2:R3">
      <formula1>1</formula1>
      <formula2>12</formula2>
    </dataValidation>
    <dataValidation type="whole" allowBlank="1" showInputMessage="1" showErrorMessage="1" errorTitle="水量の入力エラー" error="水量の入力は0～9,999,999の範囲に制限されています。" imeMode="off" sqref="D39:D41">
      <formula1>0</formula1>
      <formula2>9999999</formula2>
    </dataValidation>
    <dataValidation allowBlank="1" showInputMessage="1" showErrorMessage="1" imeMode="hiragana" sqref="U30:Y42 V9:Y10"/>
    <dataValidation type="decimal" allowBlank="1" showInputMessage="1" showErrorMessage="1" errorTitle="T-P値の入力エラー" error="T-P値の入力は0～99.99の範囲に制限されています。" imeMode="off" sqref="O39:O42">
      <formula1>0</formula1>
      <formula2>99.99</formula2>
    </dataValidation>
    <dataValidation type="decimal" allowBlank="1" showInputMessage="1" showErrorMessage="1" errorTitle="T-P負荷量の入力エラー" error="T-P負荷量の入力は0.00～9,999.99に制限されています。" imeMode="off" sqref="P39:P40 P42">
      <formula1>0</formula1>
      <formula2>9999.99</formula2>
    </dataValidation>
    <dataValidation type="decimal" allowBlank="1" showInputMessage="1" showErrorMessage="1" errorTitle="COD負荷量,T-N負荷量の入力エラー" error="COD負荷量,T-N負荷量の入力は0.0～99,999.9の範囲に制限されています。" imeMode="off" sqref="F40:F42 K39 K41:K42">
      <formula1>0</formula1>
      <formula2>99999.9</formula2>
    </dataValidation>
    <dataValidation type="decimal" allowBlank="1" showInputMessage="1" showErrorMessage="1" errorTitle="COD値,T-N値の入力エラー" error="COD値,T-N値の入力は0.0～999.9の範囲に制限されています。" imeMode="off" sqref="E39:E42 J39:J42">
      <formula1>0</formula1>
      <formula2>999.9</formula2>
    </dataValidation>
    <dataValidation type="whole" allowBlank="1" showInputMessage="1" showErrorMessage="1" errorTitle="特定施設の稼動の入力エラー" error="操業のとき｢1｣を記入してください。&#10;それ以外の値は無効です。" sqref="T7:T37">
      <formula1>1</formula1>
      <formula2>1</formula2>
    </dataValidation>
    <dataValidation type="decimal" allowBlank="1" showInputMessage="1" showErrorMessage="1" errorTitle="水量の入力エラー" error="水量の入力は0～9,999,999.9の範囲に制限されています。" sqref="D7:D37">
      <formula1>0</formula1>
      <formula2>9999999.9</formula2>
    </dataValidation>
    <dataValidation type="decimal" allowBlank="1" showInputMessage="1" showErrorMessage="1" errorTitle="pHの入力エラー" error="pHの入力は0.0～14.0の範囲に制限されています。" imeMode="off" sqref="V13:Y14">
      <formula1>0</formula1>
      <formula2>14</formula2>
    </dataValidation>
    <dataValidation type="decimal" allowBlank="1" showInputMessage="1" showErrorMessage="1" errorTitle="水量の入力エラー" error="水量の入力は0～9,999,999の範囲に制限されています。" imeMode="off" sqref="V11:Y12">
      <formula1>0</formula1>
      <formula2>9999999</formula2>
    </dataValidation>
    <dataValidation allowBlank="1" showInputMessage="1" showErrorMessage="1" imeMode="off" sqref="V15:Y18"/>
    <dataValidation allowBlank="1" showInputMessage="1" showErrorMessage="1" sqref="V19:Y26"/>
  </dataValidations>
  <printOptions/>
  <pageMargins left="0.5905511811023623" right="0.5905511811023623" top="0.5905511811023623" bottom="0.5905511811023623" header="0.31496062992125984" footer="0.1968503937007874"/>
  <pageSetup horizontalDpi="600" verticalDpi="600" orientation="landscape" paperSize="9" scale="6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42"/>
  <sheetViews>
    <sheetView zoomScale="75" zoomScaleNormal="75" zoomScaleSheetLayoutView="70" zoomScalePageLayoutView="0" workbookViewId="0" topLeftCell="A1">
      <selection activeCell="D7" sqref="D7"/>
    </sheetView>
  </sheetViews>
  <sheetFormatPr defaultColWidth="12" defaultRowHeight="11.25"/>
  <cols>
    <col min="1" max="1" width="5.16015625" style="2" customWidth="1"/>
    <col min="2" max="2" width="5.33203125" style="2" customWidth="1"/>
    <col min="3" max="3" width="7.5" style="2" customWidth="1"/>
    <col min="4" max="6" width="12.66015625" style="2" customWidth="1"/>
    <col min="7" max="9" width="7.83203125" style="2" customWidth="1"/>
    <col min="10" max="11" width="12.66015625" style="2" customWidth="1"/>
    <col min="12" max="14" width="7.83203125" style="2" customWidth="1"/>
    <col min="15" max="16" width="12.66015625" style="2" customWidth="1"/>
    <col min="17" max="19" width="7.83203125" style="2" customWidth="1"/>
    <col min="20" max="20" width="12.66015625" style="2" customWidth="1"/>
    <col min="21" max="21" width="14.83203125" style="2" customWidth="1"/>
    <col min="22" max="25" width="14" style="2" customWidth="1"/>
    <col min="26" max="26" width="12" style="2" customWidth="1"/>
    <col min="27" max="27" width="12" style="3" customWidth="1"/>
    <col min="28" max="16384" width="12" style="2" customWidth="1"/>
  </cols>
  <sheetData>
    <row r="1" ht="19.5" customHeight="1">
      <c r="A1" s="1" t="s">
        <v>34</v>
      </c>
    </row>
    <row r="2" spans="5:25" ht="19.5" customHeight="1">
      <c r="E2" s="162" t="s">
        <v>0</v>
      </c>
      <c r="F2" s="163"/>
      <c r="H2" s="4"/>
      <c r="I2" s="4"/>
      <c r="J2" s="4"/>
      <c r="K2" s="96" t="s">
        <v>3</v>
      </c>
      <c r="L2" s="96"/>
      <c r="M2" s="96"/>
      <c r="N2" s="96"/>
      <c r="O2" s="96"/>
      <c r="P2" s="97">
        <f>'4月'!$P$2</f>
        <v>2022</v>
      </c>
      <c r="Q2" s="178" t="s">
        <v>4</v>
      </c>
      <c r="R2" s="97">
        <v>6</v>
      </c>
      <c r="S2" s="95" t="s">
        <v>5</v>
      </c>
      <c r="V2" s="5" t="s">
        <v>6</v>
      </c>
      <c r="W2" s="57">
        <f>IF('4月'!$W$2="","",'4月'!$W$2)</f>
      </c>
      <c r="X2" s="29">
        <f>IF('4月'!$X$2="","",'4月'!$X$2)</f>
      </c>
      <c r="Y2" s="29">
        <f>IF('4月'!$Y$2="","",'4月'!$Y$2)</f>
      </c>
    </row>
    <row r="3" spans="5:25" ht="19.5" customHeight="1">
      <c r="E3" s="163"/>
      <c r="F3" s="163"/>
      <c r="H3" s="4"/>
      <c r="I3" s="4"/>
      <c r="J3" s="4"/>
      <c r="K3" s="96"/>
      <c r="L3" s="96"/>
      <c r="M3" s="96"/>
      <c r="N3" s="96"/>
      <c r="O3" s="96"/>
      <c r="P3" s="97"/>
      <c r="Q3" s="178"/>
      <c r="R3" s="97"/>
      <c r="S3" s="95"/>
      <c r="V3" s="6" t="s">
        <v>7</v>
      </c>
      <c r="W3" s="167">
        <f>IF('4月'!$W$3="","",'4月'!$W$3)</f>
      </c>
      <c r="X3" s="167">
        <f>IF('4月'!$W$2="","",'4月'!$W$2)</f>
      </c>
      <c r="Y3" s="167">
        <f>IF('4月'!$W$2="","",'4月'!$W$2)</f>
      </c>
    </row>
    <row r="4" spans="22:25" ht="19.5" customHeight="1" thickBot="1">
      <c r="V4" s="5" t="s">
        <v>8</v>
      </c>
      <c r="W4" s="168">
        <f>IF('4月'!$W$4="","",'4月'!$W$4)</f>
      </c>
      <c r="X4" s="168">
        <f>IF('4月'!$W$2="","",'4月'!$W$2)</f>
      </c>
      <c r="Y4" s="168">
        <f>IF('4月'!$W$2="","",'4月'!$W$2)</f>
      </c>
    </row>
    <row r="5" spans="1:52" ht="19.5" customHeight="1" thickTop="1">
      <c r="A5" s="100" t="s">
        <v>9</v>
      </c>
      <c r="B5" s="92" t="s">
        <v>1</v>
      </c>
      <c r="C5" s="94"/>
      <c r="D5" s="25" t="s">
        <v>10</v>
      </c>
      <c r="E5" s="25" t="s">
        <v>11</v>
      </c>
      <c r="F5" s="92" t="s">
        <v>12</v>
      </c>
      <c r="G5" s="93"/>
      <c r="H5" s="93"/>
      <c r="I5" s="94"/>
      <c r="J5" s="25" t="s">
        <v>13</v>
      </c>
      <c r="K5" s="92" t="s">
        <v>14</v>
      </c>
      <c r="L5" s="93"/>
      <c r="M5" s="93"/>
      <c r="N5" s="94"/>
      <c r="O5" s="25" t="s">
        <v>15</v>
      </c>
      <c r="P5" s="92" t="s">
        <v>16</v>
      </c>
      <c r="Q5" s="93"/>
      <c r="R5" s="93"/>
      <c r="S5" s="94"/>
      <c r="T5" s="115" t="s">
        <v>2</v>
      </c>
      <c r="U5" s="171" t="s">
        <v>17</v>
      </c>
      <c r="V5" s="172"/>
      <c r="W5" s="172"/>
      <c r="X5" s="172"/>
      <c r="Y5" s="173"/>
      <c r="AZ5" s="10"/>
    </row>
    <row r="6" spans="1:52" ht="19.5" customHeight="1">
      <c r="A6" s="101"/>
      <c r="B6" s="98"/>
      <c r="C6" s="99"/>
      <c r="D6" s="26" t="s">
        <v>18</v>
      </c>
      <c r="E6" s="26" t="s">
        <v>35</v>
      </c>
      <c r="F6" s="27" t="s">
        <v>19</v>
      </c>
      <c r="G6" s="58" t="s">
        <v>36</v>
      </c>
      <c r="H6" s="58" t="s">
        <v>37</v>
      </c>
      <c r="I6" s="58" t="s">
        <v>38</v>
      </c>
      <c r="J6" s="26" t="s">
        <v>35</v>
      </c>
      <c r="K6" s="27" t="s">
        <v>19</v>
      </c>
      <c r="L6" s="58" t="s">
        <v>36</v>
      </c>
      <c r="M6" s="58" t="s">
        <v>37</v>
      </c>
      <c r="N6" s="58" t="s">
        <v>38</v>
      </c>
      <c r="O6" s="26" t="s">
        <v>35</v>
      </c>
      <c r="P6" s="27" t="s">
        <v>19</v>
      </c>
      <c r="Q6" s="59" t="s">
        <v>36</v>
      </c>
      <c r="R6" s="59" t="s">
        <v>37</v>
      </c>
      <c r="S6" s="59" t="s">
        <v>38</v>
      </c>
      <c r="T6" s="116"/>
      <c r="U6" s="148"/>
      <c r="V6" s="174"/>
      <c r="W6" s="174"/>
      <c r="X6" s="174"/>
      <c r="Y6" s="175"/>
      <c r="AZ6" s="10"/>
    </row>
    <row r="7" spans="1:52" ht="19.5" customHeight="1">
      <c r="A7" s="101"/>
      <c r="B7" s="36">
        <v>1</v>
      </c>
      <c r="C7" s="12">
        <f aca="true" t="shared" si="0" ref="C7:C37">$AZ7</f>
        <v>44713</v>
      </c>
      <c r="D7" s="7"/>
      <c r="E7" s="13">
        <f aca="true" t="shared" si="1" ref="E7:E37">IF(ISNUMBER(F7),F7/D7*1000,TRIM(AA7))</f>
      </c>
      <c r="F7" s="13">
        <f aca="true" t="shared" si="2" ref="F7:F37">IF(COUNTBLANK(G7:I7)=3,TRIM(AA7),G7+H7+I7)</f>
      </c>
      <c r="G7" s="8"/>
      <c r="H7" s="8"/>
      <c r="I7" s="8"/>
      <c r="J7" s="13">
        <f aca="true" t="shared" si="3" ref="J7:J37">IF(ISNUMBER(K7),K7/D7*1000,TRIM(AF7))</f>
      </c>
      <c r="K7" s="13">
        <f aca="true" t="shared" si="4" ref="K7:K37">IF(COUNTBLANK(L7:N7)=3,TRIM(AF7),L7+M7+N7)</f>
      </c>
      <c r="L7" s="8"/>
      <c r="M7" s="8"/>
      <c r="N7" s="8"/>
      <c r="O7" s="14">
        <f aca="true" t="shared" si="5" ref="O7:O37">IF(ISNUMBER(P7),P7/D7*1000,TRIM(AK7))</f>
      </c>
      <c r="P7" s="14">
        <f aca="true" t="shared" si="6" ref="P7:P37">IF(COUNTBLANK(Q7:S7)=3,TRIM(AK7),Q7+R7+S7)</f>
      </c>
      <c r="Q7" s="60"/>
      <c r="R7" s="60"/>
      <c r="S7" s="60"/>
      <c r="T7" s="9"/>
      <c r="U7" s="148" t="s">
        <v>20</v>
      </c>
      <c r="V7" s="31"/>
      <c r="W7" s="31"/>
      <c r="X7" s="31"/>
      <c r="Y7" s="32"/>
      <c r="AZ7" s="11">
        <f aca="true" t="shared" si="7" ref="AZ7:AZ37">DATE($P$2,$R$2,$B7)</f>
        <v>44713</v>
      </c>
    </row>
    <row r="8" spans="1:52" ht="19.5" customHeight="1">
      <c r="A8" s="101"/>
      <c r="B8" s="36">
        <v>2</v>
      </c>
      <c r="C8" s="12">
        <f t="shared" si="0"/>
        <v>44714</v>
      </c>
      <c r="D8" s="7"/>
      <c r="E8" s="13">
        <f t="shared" si="1"/>
      </c>
      <c r="F8" s="13">
        <f t="shared" si="2"/>
      </c>
      <c r="G8" s="8"/>
      <c r="H8" s="8"/>
      <c r="I8" s="8"/>
      <c r="J8" s="13">
        <f t="shared" si="3"/>
      </c>
      <c r="K8" s="13">
        <f t="shared" si="4"/>
      </c>
      <c r="L8" s="8"/>
      <c r="M8" s="8"/>
      <c r="N8" s="8"/>
      <c r="O8" s="14">
        <f t="shared" si="5"/>
      </c>
      <c r="P8" s="14">
        <f t="shared" si="6"/>
      </c>
      <c r="Q8" s="60"/>
      <c r="R8" s="60"/>
      <c r="S8" s="60"/>
      <c r="T8" s="9"/>
      <c r="U8" s="148"/>
      <c r="V8" s="33"/>
      <c r="W8" s="33"/>
      <c r="X8" s="33"/>
      <c r="Y8" s="34"/>
      <c r="AZ8" s="11">
        <f t="shared" si="7"/>
        <v>44714</v>
      </c>
    </row>
    <row r="9" spans="1:52" ht="19.5" customHeight="1">
      <c r="A9" s="101"/>
      <c r="B9" s="36">
        <v>3</v>
      </c>
      <c r="C9" s="12">
        <f t="shared" si="0"/>
        <v>44715</v>
      </c>
      <c r="D9" s="7"/>
      <c r="E9" s="13">
        <f t="shared" si="1"/>
      </c>
      <c r="F9" s="13">
        <f t="shared" si="2"/>
      </c>
      <c r="G9" s="8"/>
      <c r="H9" s="8"/>
      <c r="I9" s="8"/>
      <c r="J9" s="13">
        <f t="shared" si="3"/>
      </c>
      <c r="K9" s="13">
        <f t="shared" si="4"/>
      </c>
      <c r="L9" s="8"/>
      <c r="M9" s="8"/>
      <c r="N9" s="8"/>
      <c r="O9" s="14">
        <f t="shared" si="5"/>
      </c>
      <c r="P9" s="14">
        <f t="shared" si="6"/>
      </c>
      <c r="Q9" s="60"/>
      <c r="R9" s="60"/>
      <c r="S9" s="60"/>
      <c r="T9" s="9"/>
      <c r="U9" s="148" t="s">
        <v>21</v>
      </c>
      <c r="V9" s="180">
        <f>IF('4月'!$V$9="","",'4月'!$V$9)</f>
      </c>
      <c r="W9" s="180">
        <f>IF('4月'!$W$9="","",'4月'!$W$9)</f>
      </c>
      <c r="X9" s="180">
        <f>IF('4月'!$X$9="","",'4月'!$X$9)</f>
      </c>
      <c r="Y9" s="179">
        <f>IF('4月'!$Y$9="","",'4月'!$Y$9)</f>
      </c>
      <c r="AZ9" s="11">
        <f t="shared" si="7"/>
        <v>44715</v>
      </c>
    </row>
    <row r="10" spans="1:52" ht="19.5" customHeight="1">
      <c r="A10" s="101"/>
      <c r="B10" s="36">
        <v>4</v>
      </c>
      <c r="C10" s="12">
        <f t="shared" si="0"/>
        <v>44716</v>
      </c>
      <c r="D10" s="7"/>
      <c r="E10" s="13">
        <f t="shared" si="1"/>
      </c>
      <c r="F10" s="13">
        <f t="shared" si="2"/>
      </c>
      <c r="G10" s="8"/>
      <c r="H10" s="8"/>
      <c r="I10" s="8"/>
      <c r="J10" s="13">
        <f t="shared" si="3"/>
      </c>
      <c r="K10" s="13">
        <f t="shared" si="4"/>
      </c>
      <c r="L10" s="8"/>
      <c r="M10" s="8"/>
      <c r="N10" s="8"/>
      <c r="O10" s="14">
        <f t="shared" si="5"/>
      </c>
      <c r="P10" s="14">
        <f t="shared" si="6"/>
      </c>
      <c r="Q10" s="60"/>
      <c r="R10" s="60"/>
      <c r="S10" s="60"/>
      <c r="T10" s="9"/>
      <c r="U10" s="165"/>
      <c r="V10" s="180"/>
      <c r="W10" s="180"/>
      <c r="X10" s="180"/>
      <c r="Y10" s="179"/>
      <c r="AZ10" s="11">
        <f t="shared" si="7"/>
        <v>44716</v>
      </c>
    </row>
    <row r="11" spans="1:52" ht="19.5" customHeight="1">
      <c r="A11" s="101"/>
      <c r="B11" s="36">
        <v>5</v>
      </c>
      <c r="C11" s="12">
        <f t="shared" si="0"/>
        <v>44717</v>
      </c>
      <c r="D11" s="7"/>
      <c r="E11" s="13">
        <f t="shared" si="1"/>
      </c>
      <c r="F11" s="13">
        <f t="shared" si="2"/>
      </c>
      <c r="G11" s="8"/>
      <c r="H11" s="8"/>
      <c r="I11" s="8"/>
      <c r="J11" s="13">
        <f t="shared" si="3"/>
      </c>
      <c r="K11" s="13">
        <f t="shared" si="4"/>
      </c>
      <c r="L11" s="8"/>
      <c r="M11" s="8"/>
      <c r="N11" s="8"/>
      <c r="O11" s="14">
        <f t="shared" si="5"/>
      </c>
      <c r="P11" s="14">
        <f t="shared" si="6"/>
      </c>
      <c r="Q11" s="60"/>
      <c r="R11" s="60"/>
      <c r="S11" s="60"/>
      <c r="T11" s="9"/>
      <c r="U11" s="15" t="s">
        <v>22</v>
      </c>
      <c r="V11" s="153"/>
      <c r="W11" s="134"/>
      <c r="X11" s="134"/>
      <c r="Y11" s="156"/>
      <c r="AZ11" s="11">
        <f t="shared" si="7"/>
        <v>44717</v>
      </c>
    </row>
    <row r="12" spans="1:52" ht="19.5" customHeight="1">
      <c r="A12" s="101"/>
      <c r="B12" s="36">
        <v>6</v>
      </c>
      <c r="C12" s="12">
        <f t="shared" si="0"/>
        <v>44718</v>
      </c>
      <c r="D12" s="7"/>
      <c r="E12" s="13">
        <f t="shared" si="1"/>
      </c>
      <c r="F12" s="13">
        <f t="shared" si="2"/>
      </c>
      <c r="G12" s="8"/>
      <c r="H12" s="8"/>
      <c r="I12" s="8"/>
      <c r="J12" s="13">
        <f t="shared" si="3"/>
      </c>
      <c r="K12" s="13">
        <f t="shared" si="4"/>
      </c>
      <c r="L12" s="8"/>
      <c r="M12" s="8"/>
      <c r="N12" s="8"/>
      <c r="O12" s="14">
        <f t="shared" si="5"/>
      </c>
      <c r="P12" s="14">
        <f t="shared" si="6"/>
      </c>
      <c r="Q12" s="60"/>
      <c r="R12" s="60"/>
      <c r="S12" s="60"/>
      <c r="T12" s="9"/>
      <c r="U12" s="16" t="s">
        <v>32</v>
      </c>
      <c r="V12" s="153"/>
      <c r="W12" s="134"/>
      <c r="X12" s="134"/>
      <c r="Y12" s="156"/>
      <c r="AZ12" s="11">
        <f t="shared" si="7"/>
        <v>44718</v>
      </c>
    </row>
    <row r="13" spans="1:52" ht="19.5" customHeight="1">
      <c r="A13" s="101"/>
      <c r="B13" s="36">
        <v>7</v>
      </c>
      <c r="C13" s="12">
        <f t="shared" si="0"/>
        <v>44719</v>
      </c>
      <c r="D13" s="7"/>
      <c r="E13" s="13">
        <f t="shared" si="1"/>
      </c>
      <c r="F13" s="13">
        <f t="shared" si="2"/>
      </c>
      <c r="G13" s="8"/>
      <c r="H13" s="8"/>
      <c r="I13" s="8"/>
      <c r="J13" s="13">
        <f t="shared" si="3"/>
      </c>
      <c r="K13" s="13">
        <f t="shared" si="4"/>
      </c>
      <c r="L13" s="8"/>
      <c r="M13" s="8"/>
      <c r="N13" s="8"/>
      <c r="O13" s="14">
        <f t="shared" si="5"/>
      </c>
      <c r="P13" s="14">
        <f t="shared" si="6"/>
      </c>
      <c r="Q13" s="60"/>
      <c r="R13" s="60"/>
      <c r="S13" s="60"/>
      <c r="T13" s="9"/>
      <c r="U13" s="165" t="s">
        <v>39</v>
      </c>
      <c r="V13" s="135"/>
      <c r="W13" s="149"/>
      <c r="X13" s="149"/>
      <c r="Y13" s="154"/>
      <c r="AZ13" s="11">
        <f t="shared" si="7"/>
        <v>44719</v>
      </c>
    </row>
    <row r="14" spans="1:52" ht="19.5" customHeight="1">
      <c r="A14" s="101"/>
      <c r="B14" s="36">
        <v>8</v>
      </c>
      <c r="C14" s="12">
        <f t="shared" si="0"/>
        <v>44720</v>
      </c>
      <c r="D14" s="7"/>
      <c r="E14" s="13">
        <f t="shared" si="1"/>
      </c>
      <c r="F14" s="13">
        <f t="shared" si="2"/>
      </c>
      <c r="G14" s="8"/>
      <c r="H14" s="8"/>
      <c r="I14" s="8"/>
      <c r="J14" s="13">
        <f t="shared" si="3"/>
      </c>
      <c r="K14" s="13">
        <f t="shared" si="4"/>
      </c>
      <c r="L14" s="8"/>
      <c r="M14" s="8"/>
      <c r="N14" s="8"/>
      <c r="O14" s="14">
        <f t="shared" si="5"/>
      </c>
      <c r="P14" s="14">
        <f t="shared" si="6"/>
      </c>
      <c r="Q14" s="60"/>
      <c r="R14" s="60"/>
      <c r="S14" s="60"/>
      <c r="T14" s="9"/>
      <c r="U14" s="166"/>
      <c r="V14" s="135"/>
      <c r="W14" s="149"/>
      <c r="X14" s="149"/>
      <c r="Y14" s="154"/>
      <c r="AZ14" s="11">
        <f t="shared" si="7"/>
        <v>44720</v>
      </c>
    </row>
    <row r="15" spans="1:52" ht="19.5" customHeight="1">
      <c r="A15" s="101"/>
      <c r="B15" s="36">
        <v>9</v>
      </c>
      <c r="C15" s="12">
        <f t="shared" si="0"/>
        <v>44721</v>
      </c>
      <c r="D15" s="7"/>
      <c r="E15" s="13">
        <f t="shared" si="1"/>
      </c>
      <c r="F15" s="13">
        <f t="shared" si="2"/>
      </c>
      <c r="G15" s="8"/>
      <c r="H15" s="8"/>
      <c r="I15" s="8"/>
      <c r="J15" s="13">
        <f t="shared" si="3"/>
      </c>
      <c r="K15" s="13">
        <f t="shared" si="4"/>
      </c>
      <c r="L15" s="8"/>
      <c r="M15" s="8"/>
      <c r="N15" s="8"/>
      <c r="O15" s="14">
        <f t="shared" si="5"/>
      </c>
      <c r="P15" s="14">
        <f t="shared" si="6"/>
      </c>
      <c r="Q15" s="60"/>
      <c r="R15" s="60"/>
      <c r="S15" s="60"/>
      <c r="T15" s="9"/>
      <c r="U15" s="15" t="s">
        <v>40</v>
      </c>
      <c r="V15" s="135"/>
      <c r="W15" s="149"/>
      <c r="X15" s="149"/>
      <c r="Y15" s="154"/>
      <c r="AZ15" s="11">
        <f t="shared" si="7"/>
        <v>44721</v>
      </c>
    </row>
    <row r="16" spans="1:52" ht="19.5" customHeight="1">
      <c r="A16" s="101"/>
      <c r="B16" s="36">
        <v>10</v>
      </c>
      <c r="C16" s="12">
        <f t="shared" si="0"/>
        <v>44722</v>
      </c>
      <c r="D16" s="7"/>
      <c r="E16" s="13">
        <f t="shared" si="1"/>
      </c>
      <c r="F16" s="13">
        <f t="shared" si="2"/>
      </c>
      <c r="G16" s="8"/>
      <c r="H16" s="8"/>
      <c r="I16" s="8"/>
      <c r="J16" s="13">
        <f t="shared" si="3"/>
      </c>
      <c r="K16" s="13">
        <f t="shared" si="4"/>
      </c>
      <c r="L16" s="8"/>
      <c r="M16" s="8"/>
      <c r="N16" s="8"/>
      <c r="O16" s="14">
        <f t="shared" si="5"/>
      </c>
      <c r="P16" s="14">
        <f t="shared" si="6"/>
      </c>
      <c r="Q16" s="60"/>
      <c r="R16" s="60"/>
      <c r="S16" s="60"/>
      <c r="T16" s="9"/>
      <c r="U16" s="16" t="s">
        <v>41</v>
      </c>
      <c r="V16" s="135"/>
      <c r="W16" s="149"/>
      <c r="X16" s="149"/>
      <c r="Y16" s="154"/>
      <c r="AZ16" s="11">
        <f t="shared" si="7"/>
        <v>44722</v>
      </c>
    </row>
    <row r="17" spans="1:52" ht="19.5" customHeight="1">
      <c r="A17" s="101"/>
      <c r="B17" s="36">
        <v>11</v>
      </c>
      <c r="C17" s="12">
        <f t="shared" si="0"/>
        <v>44723</v>
      </c>
      <c r="D17" s="7"/>
      <c r="E17" s="13">
        <f t="shared" si="1"/>
      </c>
      <c r="F17" s="13">
        <f t="shared" si="2"/>
      </c>
      <c r="G17" s="8"/>
      <c r="H17" s="8"/>
      <c r="I17" s="8"/>
      <c r="J17" s="13">
        <f t="shared" si="3"/>
      </c>
      <c r="K17" s="13">
        <f t="shared" si="4"/>
      </c>
      <c r="L17" s="8"/>
      <c r="M17" s="8"/>
      <c r="N17" s="8"/>
      <c r="O17" s="14">
        <f t="shared" si="5"/>
      </c>
      <c r="P17" s="14">
        <f t="shared" si="6"/>
      </c>
      <c r="Q17" s="60"/>
      <c r="R17" s="60"/>
      <c r="S17" s="60"/>
      <c r="T17" s="9"/>
      <c r="U17" s="15" t="s">
        <v>42</v>
      </c>
      <c r="V17" s="135"/>
      <c r="W17" s="149"/>
      <c r="X17" s="149"/>
      <c r="Y17" s="154"/>
      <c r="AZ17" s="11">
        <f t="shared" si="7"/>
        <v>44723</v>
      </c>
    </row>
    <row r="18" spans="1:52" ht="19.5" customHeight="1">
      <c r="A18" s="101"/>
      <c r="B18" s="36">
        <v>12</v>
      </c>
      <c r="C18" s="12">
        <f t="shared" si="0"/>
        <v>44724</v>
      </c>
      <c r="D18" s="7"/>
      <c r="E18" s="13">
        <f t="shared" si="1"/>
      </c>
      <c r="F18" s="13">
        <f t="shared" si="2"/>
      </c>
      <c r="G18" s="8"/>
      <c r="H18" s="8"/>
      <c r="I18" s="8"/>
      <c r="J18" s="13">
        <f t="shared" si="3"/>
      </c>
      <c r="K18" s="13">
        <f t="shared" si="4"/>
      </c>
      <c r="L18" s="8"/>
      <c r="M18" s="8"/>
      <c r="N18" s="8"/>
      <c r="O18" s="14">
        <f t="shared" si="5"/>
      </c>
      <c r="P18" s="14">
        <f t="shared" si="6"/>
      </c>
      <c r="Q18" s="60"/>
      <c r="R18" s="60"/>
      <c r="S18" s="60"/>
      <c r="T18" s="9"/>
      <c r="U18" s="16" t="s">
        <v>41</v>
      </c>
      <c r="V18" s="135"/>
      <c r="W18" s="149"/>
      <c r="X18" s="149"/>
      <c r="Y18" s="154"/>
      <c r="AZ18" s="11">
        <f t="shared" si="7"/>
        <v>44724</v>
      </c>
    </row>
    <row r="19" spans="1:52" ht="19.5" customHeight="1">
      <c r="A19" s="101"/>
      <c r="B19" s="36">
        <v>13</v>
      </c>
      <c r="C19" s="12">
        <f t="shared" si="0"/>
        <v>44725</v>
      </c>
      <c r="D19" s="7"/>
      <c r="E19" s="13">
        <f t="shared" si="1"/>
      </c>
      <c r="F19" s="13">
        <f t="shared" si="2"/>
      </c>
      <c r="G19" s="8"/>
      <c r="H19" s="8"/>
      <c r="I19" s="8"/>
      <c r="J19" s="13">
        <f t="shared" si="3"/>
      </c>
      <c r="K19" s="13">
        <f t="shared" si="4"/>
      </c>
      <c r="L19" s="8"/>
      <c r="M19" s="8"/>
      <c r="N19" s="8"/>
      <c r="O19" s="14">
        <f t="shared" si="5"/>
      </c>
      <c r="P19" s="14">
        <f t="shared" si="6"/>
      </c>
      <c r="Q19" s="60"/>
      <c r="R19" s="60"/>
      <c r="S19" s="60"/>
      <c r="T19" s="9"/>
      <c r="U19" s="15" t="s">
        <v>43</v>
      </c>
      <c r="V19" s="176"/>
      <c r="W19" s="169"/>
      <c r="X19" s="169"/>
      <c r="Y19" s="164"/>
      <c r="AZ19" s="11">
        <f t="shared" si="7"/>
        <v>44725</v>
      </c>
    </row>
    <row r="20" spans="1:52" ht="19.5" customHeight="1">
      <c r="A20" s="101"/>
      <c r="B20" s="36">
        <v>14</v>
      </c>
      <c r="C20" s="12">
        <f t="shared" si="0"/>
        <v>44726</v>
      </c>
      <c r="D20" s="7"/>
      <c r="E20" s="13">
        <f t="shared" si="1"/>
      </c>
      <c r="F20" s="13">
        <f t="shared" si="2"/>
      </c>
      <c r="G20" s="8"/>
      <c r="H20" s="8"/>
      <c r="I20" s="8"/>
      <c r="J20" s="13">
        <f t="shared" si="3"/>
      </c>
      <c r="K20" s="13">
        <f t="shared" si="4"/>
      </c>
      <c r="L20" s="8"/>
      <c r="M20" s="8"/>
      <c r="N20" s="8"/>
      <c r="O20" s="14">
        <f t="shared" si="5"/>
      </c>
      <c r="P20" s="14">
        <f t="shared" si="6"/>
      </c>
      <c r="Q20" s="60"/>
      <c r="R20" s="60"/>
      <c r="S20" s="60"/>
      <c r="T20" s="9"/>
      <c r="U20" s="16" t="s">
        <v>41</v>
      </c>
      <c r="V20" s="176"/>
      <c r="W20" s="169"/>
      <c r="X20" s="169"/>
      <c r="Y20" s="164"/>
      <c r="AZ20" s="11">
        <f t="shared" si="7"/>
        <v>44726</v>
      </c>
    </row>
    <row r="21" spans="1:52" ht="19.5" customHeight="1">
      <c r="A21" s="101"/>
      <c r="B21" s="36">
        <v>15</v>
      </c>
      <c r="C21" s="12">
        <f t="shared" si="0"/>
        <v>44727</v>
      </c>
      <c r="D21" s="7"/>
      <c r="E21" s="13">
        <f t="shared" si="1"/>
      </c>
      <c r="F21" s="13">
        <f t="shared" si="2"/>
      </c>
      <c r="G21" s="8"/>
      <c r="H21" s="8"/>
      <c r="I21" s="8"/>
      <c r="J21" s="13">
        <f t="shared" si="3"/>
      </c>
      <c r="K21" s="13">
        <f t="shared" si="4"/>
      </c>
      <c r="L21" s="8"/>
      <c r="M21" s="8"/>
      <c r="N21" s="8"/>
      <c r="O21" s="14">
        <f t="shared" si="5"/>
      </c>
      <c r="P21" s="14">
        <f t="shared" si="6"/>
      </c>
      <c r="Q21" s="60"/>
      <c r="R21" s="60"/>
      <c r="S21" s="60"/>
      <c r="T21" s="9"/>
      <c r="U21" s="15" t="s">
        <v>23</v>
      </c>
      <c r="V21" s="153"/>
      <c r="W21" s="134"/>
      <c r="X21" s="134"/>
      <c r="Y21" s="156"/>
      <c r="AZ21" s="11">
        <f t="shared" si="7"/>
        <v>44727</v>
      </c>
    </row>
    <row r="22" spans="1:52" ht="19.5" customHeight="1">
      <c r="A22" s="101"/>
      <c r="B22" s="36">
        <v>16</v>
      </c>
      <c r="C22" s="12">
        <f t="shared" si="0"/>
        <v>44728</v>
      </c>
      <c r="D22" s="7"/>
      <c r="E22" s="13">
        <f t="shared" si="1"/>
      </c>
      <c r="F22" s="13">
        <f t="shared" si="2"/>
      </c>
      <c r="G22" s="8"/>
      <c r="H22" s="8"/>
      <c r="I22" s="8"/>
      <c r="J22" s="13">
        <f t="shared" si="3"/>
      </c>
      <c r="K22" s="13">
        <f t="shared" si="4"/>
      </c>
      <c r="L22" s="8"/>
      <c r="M22" s="8"/>
      <c r="N22" s="8"/>
      <c r="O22" s="14">
        <f t="shared" si="5"/>
      </c>
      <c r="P22" s="14">
        <f t="shared" si="6"/>
      </c>
      <c r="Q22" s="60"/>
      <c r="R22" s="60"/>
      <c r="S22" s="60"/>
      <c r="T22" s="9"/>
      <c r="U22" s="16" t="s">
        <v>33</v>
      </c>
      <c r="V22" s="153"/>
      <c r="W22" s="134"/>
      <c r="X22" s="134"/>
      <c r="Y22" s="156"/>
      <c r="AZ22" s="11">
        <f t="shared" si="7"/>
        <v>44728</v>
      </c>
    </row>
    <row r="23" spans="1:52" ht="19.5" customHeight="1">
      <c r="A23" s="101"/>
      <c r="B23" s="36">
        <v>17</v>
      </c>
      <c r="C23" s="12">
        <f t="shared" si="0"/>
        <v>44729</v>
      </c>
      <c r="D23" s="7"/>
      <c r="E23" s="13">
        <f t="shared" si="1"/>
      </c>
      <c r="F23" s="13">
        <f t="shared" si="2"/>
      </c>
      <c r="G23" s="8"/>
      <c r="H23" s="8"/>
      <c r="I23" s="8"/>
      <c r="J23" s="13">
        <f t="shared" si="3"/>
      </c>
      <c r="K23" s="13">
        <f t="shared" si="4"/>
      </c>
      <c r="L23" s="8"/>
      <c r="M23" s="8"/>
      <c r="N23" s="8"/>
      <c r="O23" s="14">
        <f t="shared" si="5"/>
      </c>
      <c r="P23" s="14">
        <f t="shared" si="6"/>
      </c>
      <c r="Q23" s="60"/>
      <c r="R23" s="60"/>
      <c r="S23" s="60"/>
      <c r="T23" s="9"/>
      <c r="U23" s="15" t="s">
        <v>44</v>
      </c>
      <c r="V23" s="135"/>
      <c r="W23" s="149"/>
      <c r="X23" s="149"/>
      <c r="Y23" s="154"/>
      <c r="AZ23" s="11">
        <f t="shared" si="7"/>
        <v>44729</v>
      </c>
    </row>
    <row r="24" spans="1:52" ht="19.5" customHeight="1">
      <c r="A24" s="101"/>
      <c r="B24" s="36">
        <v>18</v>
      </c>
      <c r="C24" s="12">
        <f t="shared" si="0"/>
        <v>44730</v>
      </c>
      <c r="D24" s="7"/>
      <c r="E24" s="13">
        <f t="shared" si="1"/>
      </c>
      <c r="F24" s="13">
        <f t="shared" si="2"/>
      </c>
      <c r="G24" s="8"/>
      <c r="H24" s="8"/>
      <c r="I24" s="8"/>
      <c r="J24" s="13">
        <f t="shared" si="3"/>
      </c>
      <c r="K24" s="13">
        <f t="shared" si="4"/>
      </c>
      <c r="L24" s="8"/>
      <c r="M24" s="8"/>
      <c r="N24" s="8"/>
      <c r="O24" s="14">
        <f t="shared" si="5"/>
      </c>
      <c r="P24" s="14">
        <f t="shared" si="6"/>
      </c>
      <c r="Q24" s="60"/>
      <c r="R24" s="60"/>
      <c r="S24" s="60"/>
      <c r="T24" s="9"/>
      <c r="U24" s="16" t="s">
        <v>41</v>
      </c>
      <c r="V24" s="135"/>
      <c r="W24" s="149"/>
      <c r="X24" s="149"/>
      <c r="Y24" s="154"/>
      <c r="AZ24" s="11">
        <f t="shared" si="7"/>
        <v>44730</v>
      </c>
    </row>
    <row r="25" spans="1:52" ht="19.5" customHeight="1">
      <c r="A25" s="101"/>
      <c r="B25" s="36">
        <v>19</v>
      </c>
      <c r="C25" s="12">
        <f t="shared" si="0"/>
        <v>44731</v>
      </c>
      <c r="D25" s="7"/>
      <c r="E25" s="13">
        <f t="shared" si="1"/>
      </c>
      <c r="F25" s="13">
        <f t="shared" si="2"/>
      </c>
      <c r="G25" s="8"/>
      <c r="H25" s="8"/>
      <c r="I25" s="8"/>
      <c r="J25" s="13">
        <f t="shared" si="3"/>
      </c>
      <c r="K25" s="13">
        <f t="shared" si="4"/>
      </c>
      <c r="L25" s="8"/>
      <c r="M25" s="8"/>
      <c r="N25" s="8"/>
      <c r="O25" s="14">
        <f t="shared" si="5"/>
      </c>
      <c r="P25" s="14">
        <f t="shared" si="6"/>
      </c>
      <c r="Q25" s="60"/>
      <c r="R25" s="60"/>
      <c r="S25" s="60"/>
      <c r="T25" s="9"/>
      <c r="U25" s="15" t="s">
        <v>45</v>
      </c>
      <c r="V25" s="161"/>
      <c r="W25" s="177"/>
      <c r="X25" s="177"/>
      <c r="Y25" s="147"/>
      <c r="AZ25" s="11">
        <f t="shared" si="7"/>
        <v>44731</v>
      </c>
    </row>
    <row r="26" spans="1:52" ht="19.5" customHeight="1">
      <c r="A26" s="101"/>
      <c r="B26" s="36">
        <v>20</v>
      </c>
      <c r="C26" s="12">
        <f t="shared" si="0"/>
        <v>44732</v>
      </c>
      <c r="D26" s="7"/>
      <c r="E26" s="13">
        <f t="shared" si="1"/>
      </c>
      <c r="F26" s="13">
        <f t="shared" si="2"/>
      </c>
      <c r="G26" s="8"/>
      <c r="H26" s="8"/>
      <c r="I26" s="8"/>
      <c r="J26" s="13">
        <f t="shared" si="3"/>
      </c>
      <c r="K26" s="13">
        <f t="shared" si="4"/>
      </c>
      <c r="L26" s="8"/>
      <c r="M26" s="8"/>
      <c r="N26" s="8"/>
      <c r="O26" s="14">
        <f t="shared" si="5"/>
      </c>
      <c r="P26" s="14">
        <f t="shared" si="6"/>
      </c>
      <c r="Q26" s="60"/>
      <c r="R26" s="60"/>
      <c r="S26" s="60"/>
      <c r="T26" s="9"/>
      <c r="U26" s="16" t="s">
        <v>41</v>
      </c>
      <c r="V26" s="161"/>
      <c r="W26" s="177"/>
      <c r="X26" s="177"/>
      <c r="Y26" s="147"/>
      <c r="AZ26" s="11">
        <f t="shared" si="7"/>
        <v>44732</v>
      </c>
    </row>
    <row r="27" spans="1:52" ht="19.5" customHeight="1">
      <c r="A27" s="101"/>
      <c r="B27" s="36">
        <v>21</v>
      </c>
      <c r="C27" s="12">
        <f t="shared" si="0"/>
        <v>44733</v>
      </c>
      <c r="D27" s="7"/>
      <c r="E27" s="13">
        <f t="shared" si="1"/>
      </c>
      <c r="F27" s="13">
        <f t="shared" si="2"/>
      </c>
      <c r="G27" s="8"/>
      <c r="H27" s="8"/>
      <c r="I27" s="8"/>
      <c r="J27" s="13">
        <f t="shared" si="3"/>
      </c>
      <c r="K27" s="13">
        <f t="shared" si="4"/>
      </c>
      <c r="L27" s="8"/>
      <c r="M27" s="8"/>
      <c r="N27" s="8"/>
      <c r="O27" s="14">
        <f t="shared" si="5"/>
      </c>
      <c r="P27" s="14">
        <f t="shared" si="6"/>
      </c>
      <c r="Q27" s="60"/>
      <c r="R27" s="60"/>
      <c r="S27" s="60"/>
      <c r="T27" s="9"/>
      <c r="U27" s="157"/>
      <c r="V27" s="136"/>
      <c r="W27" s="136"/>
      <c r="X27" s="136"/>
      <c r="Y27" s="159"/>
      <c r="AZ27" s="11">
        <f t="shared" si="7"/>
        <v>44733</v>
      </c>
    </row>
    <row r="28" spans="1:52" ht="19.5" customHeight="1" thickBot="1">
      <c r="A28" s="101"/>
      <c r="B28" s="36">
        <v>22</v>
      </c>
      <c r="C28" s="12">
        <f t="shared" si="0"/>
        <v>44734</v>
      </c>
      <c r="D28" s="7"/>
      <c r="E28" s="13">
        <f t="shared" si="1"/>
      </c>
      <c r="F28" s="13">
        <f t="shared" si="2"/>
      </c>
      <c r="G28" s="8"/>
      <c r="H28" s="8"/>
      <c r="I28" s="8"/>
      <c r="J28" s="13">
        <f t="shared" si="3"/>
      </c>
      <c r="K28" s="13">
        <f t="shared" si="4"/>
      </c>
      <c r="L28" s="8"/>
      <c r="M28" s="8"/>
      <c r="N28" s="8"/>
      <c r="O28" s="14">
        <f t="shared" si="5"/>
      </c>
      <c r="P28" s="14">
        <f t="shared" si="6"/>
      </c>
      <c r="Q28" s="60"/>
      <c r="R28" s="60"/>
      <c r="S28" s="60"/>
      <c r="T28" s="9"/>
      <c r="U28" s="158"/>
      <c r="V28" s="137"/>
      <c r="W28" s="137"/>
      <c r="X28" s="137"/>
      <c r="Y28" s="160"/>
      <c r="AZ28" s="11">
        <f t="shared" si="7"/>
        <v>44734</v>
      </c>
    </row>
    <row r="29" spans="1:52" ht="19.5" customHeight="1" thickTop="1">
      <c r="A29" s="101"/>
      <c r="B29" s="36">
        <v>23</v>
      </c>
      <c r="C29" s="12">
        <f t="shared" si="0"/>
        <v>44735</v>
      </c>
      <c r="D29" s="7"/>
      <c r="E29" s="13">
        <f t="shared" si="1"/>
      </c>
      <c r="F29" s="13">
        <f t="shared" si="2"/>
      </c>
      <c r="G29" s="8"/>
      <c r="H29" s="8"/>
      <c r="I29" s="8"/>
      <c r="J29" s="13">
        <f t="shared" si="3"/>
      </c>
      <c r="K29" s="13">
        <f t="shared" si="4"/>
      </c>
      <c r="L29" s="8"/>
      <c r="M29" s="8"/>
      <c r="N29" s="8"/>
      <c r="O29" s="14">
        <f t="shared" si="5"/>
      </c>
      <c r="P29" s="14">
        <f t="shared" si="6"/>
      </c>
      <c r="Q29" s="60"/>
      <c r="R29" s="60"/>
      <c r="S29" s="60"/>
      <c r="T29" s="9"/>
      <c r="U29" s="150" t="s">
        <v>24</v>
      </c>
      <c r="V29" s="151"/>
      <c r="W29" s="151"/>
      <c r="X29" s="151"/>
      <c r="Y29" s="152"/>
      <c r="AZ29" s="11">
        <f t="shared" si="7"/>
        <v>44735</v>
      </c>
    </row>
    <row r="30" spans="1:52" ht="19.5" customHeight="1">
      <c r="A30" s="101"/>
      <c r="B30" s="36">
        <v>24</v>
      </c>
      <c r="C30" s="12">
        <f t="shared" si="0"/>
        <v>44736</v>
      </c>
      <c r="D30" s="7"/>
      <c r="E30" s="13">
        <f t="shared" si="1"/>
      </c>
      <c r="F30" s="13">
        <f t="shared" si="2"/>
      </c>
      <c r="G30" s="8"/>
      <c r="H30" s="8"/>
      <c r="I30" s="8"/>
      <c r="J30" s="13">
        <f t="shared" si="3"/>
      </c>
      <c r="K30" s="13">
        <f t="shared" si="4"/>
      </c>
      <c r="L30" s="8"/>
      <c r="M30" s="8"/>
      <c r="N30" s="8"/>
      <c r="O30" s="14">
        <f t="shared" si="5"/>
      </c>
      <c r="P30" s="14">
        <f t="shared" si="6"/>
      </c>
      <c r="Q30" s="60"/>
      <c r="R30" s="60"/>
      <c r="S30" s="60"/>
      <c r="T30" s="9"/>
      <c r="U30" s="138"/>
      <c r="V30" s="139"/>
      <c r="W30" s="139"/>
      <c r="X30" s="139"/>
      <c r="Y30" s="140"/>
      <c r="AZ30" s="11">
        <f t="shared" si="7"/>
        <v>44736</v>
      </c>
    </row>
    <row r="31" spans="1:52" ht="19.5" customHeight="1">
      <c r="A31" s="101"/>
      <c r="B31" s="36">
        <v>25</v>
      </c>
      <c r="C31" s="12">
        <f t="shared" si="0"/>
        <v>44737</v>
      </c>
      <c r="D31" s="7"/>
      <c r="E31" s="13">
        <f t="shared" si="1"/>
      </c>
      <c r="F31" s="13">
        <f t="shared" si="2"/>
      </c>
      <c r="G31" s="8"/>
      <c r="H31" s="8"/>
      <c r="I31" s="8"/>
      <c r="J31" s="13">
        <f t="shared" si="3"/>
      </c>
      <c r="K31" s="13">
        <f t="shared" si="4"/>
      </c>
      <c r="L31" s="8"/>
      <c r="M31" s="8"/>
      <c r="N31" s="8"/>
      <c r="O31" s="14">
        <f t="shared" si="5"/>
      </c>
      <c r="P31" s="14">
        <f t="shared" si="6"/>
      </c>
      <c r="Q31" s="60"/>
      <c r="R31" s="60"/>
      <c r="S31" s="60"/>
      <c r="T31" s="9"/>
      <c r="U31" s="141"/>
      <c r="V31" s="142"/>
      <c r="W31" s="142"/>
      <c r="X31" s="142"/>
      <c r="Y31" s="143"/>
      <c r="AZ31" s="11">
        <f t="shared" si="7"/>
        <v>44737</v>
      </c>
    </row>
    <row r="32" spans="1:52" ht="19.5" customHeight="1">
      <c r="A32" s="101"/>
      <c r="B32" s="36">
        <v>26</v>
      </c>
      <c r="C32" s="12">
        <f t="shared" si="0"/>
        <v>44738</v>
      </c>
      <c r="D32" s="7"/>
      <c r="E32" s="13">
        <f t="shared" si="1"/>
      </c>
      <c r="F32" s="13">
        <f t="shared" si="2"/>
      </c>
      <c r="G32" s="8"/>
      <c r="H32" s="8"/>
      <c r="I32" s="8"/>
      <c r="J32" s="13">
        <f t="shared" si="3"/>
      </c>
      <c r="K32" s="13">
        <f t="shared" si="4"/>
      </c>
      <c r="L32" s="8"/>
      <c r="M32" s="8"/>
      <c r="N32" s="8"/>
      <c r="O32" s="14">
        <f t="shared" si="5"/>
      </c>
      <c r="P32" s="14">
        <f t="shared" si="6"/>
      </c>
      <c r="Q32" s="60"/>
      <c r="R32" s="60"/>
      <c r="S32" s="60"/>
      <c r="T32" s="9"/>
      <c r="U32" s="141"/>
      <c r="V32" s="142"/>
      <c r="W32" s="142"/>
      <c r="X32" s="142"/>
      <c r="Y32" s="143"/>
      <c r="AZ32" s="11">
        <f t="shared" si="7"/>
        <v>44738</v>
      </c>
    </row>
    <row r="33" spans="1:52" ht="19.5" customHeight="1">
      <c r="A33" s="101"/>
      <c r="B33" s="36">
        <v>27</v>
      </c>
      <c r="C33" s="12">
        <f t="shared" si="0"/>
        <v>44739</v>
      </c>
      <c r="D33" s="7"/>
      <c r="E33" s="13">
        <f t="shared" si="1"/>
      </c>
      <c r="F33" s="13">
        <f t="shared" si="2"/>
      </c>
      <c r="G33" s="8"/>
      <c r="H33" s="8"/>
      <c r="I33" s="8"/>
      <c r="J33" s="13">
        <f t="shared" si="3"/>
      </c>
      <c r="K33" s="13">
        <f t="shared" si="4"/>
      </c>
      <c r="L33" s="8"/>
      <c r="M33" s="8"/>
      <c r="N33" s="8"/>
      <c r="O33" s="14">
        <f t="shared" si="5"/>
      </c>
      <c r="P33" s="14">
        <f t="shared" si="6"/>
      </c>
      <c r="Q33" s="60"/>
      <c r="R33" s="60"/>
      <c r="S33" s="60"/>
      <c r="T33" s="9"/>
      <c r="U33" s="141"/>
      <c r="V33" s="142"/>
      <c r="W33" s="142"/>
      <c r="X33" s="142"/>
      <c r="Y33" s="143"/>
      <c r="AZ33" s="11">
        <f t="shared" si="7"/>
        <v>44739</v>
      </c>
    </row>
    <row r="34" spans="1:52" ht="19.5" customHeight="1">
      <c r="A34" s="101"/>
      <c r="B34" s="36">
        <v>28</v>
      </c>
      <c r="C34" s="12">
        <f t="shared" si="0"/>
        <v>44740</v>
      </c>
      <c r="D34" s="7"/>
      <c r="E34" s="13">
        <f t="shared" si="1"/>
      </c>
      <c r="F34" s="13">
        <f t="shared" si="2"/>
      </c>
      <c r="G34" s="8"/>
      <c r="H34" s="8"/>
      <c r="I34" s="8"/>
      <c r="J34" s="13">
        <f t="shared" si="3"/>
      </c>
      <c r="K34" s="13">
        <f t="shared" si="4"/>
      </c>
      <c r="L34" s="8"/>
      <c r="M34" s="8"/>
      <c r="N34" s="8"/>
      <c r="O34" s="14">
        <f t="shared" si="5"/>
      </c>
      <c r="P34" s="14">
        <f t="shared" si="6"/>
      </c>
      <c r="Q34" s="60"/>
      <c r="R34" s="60"/>
      <c r="S34" s="60"/>
      <c r="T34" s="9"/>
      <c r="U34" s="141"/>
      <c r="V34" s="142"/>
      <c r="W34" s="142"/>
      <c r="X34" s="142"/>
      <c r="Y34" s="143"/>
      <c r="AZ34" s="11">
        <f t="shared" si="7"/>
        <v>44740</v>
      </c>
    </row>
    <row r="35" spans="1:52" ht="19.5" customHeight="1">
      <c r="A35" s="101"/>
      <c r="B35" s="36">
        <v>29</v>
      </c>
      <c r="C35" s="12">
        <f t="shared" si="0"/>
        <v>44741</v>
      </c>
      <c r="D35" s="7"/>
      <c r="E35" s="13">
        <f t="shared" si="1"/>
      </c>
      <c r="F35" s="13">
        <f t="shared" si="2"/>
      </c>
      <c r="G35" s="8"/>
      <c r="H35" s="8"/>
      <c r="I35" s="8"/>
      <c r="J35" s="13">
        <f t="shared" si="3"/>
      </c>
      <c r="K35" s="13">
        <f t="shared" si="4"/>
      </c>
      <c r="L35" s="8"/>
      <c r="M35" s="8"/>
      <c r="N35" s="8"/>
      <c r="O35" s="14">
        <f t="shared" si="5"/>
      </c>
      <c r="P35" s="14">
        <f t="shared" si="6"/>
      </c>
      <c r="Q35" s="60"/>
      <c r="R35" s="60"/>
      <c r="S35" s="60"/>
      <c r="T35" s="9"/>
      <c r="U35" s="141"/>
      <c r="V35" s="142"/>
      <c r="W35" s="142"/>
      <c r="X35" s="142"/>
      <c r="Y35" s="143"/>
      <c r="AZ35" s="11">
        <f t="shared" si="7"/>
        <v>44741</v>
      </c>
    </row>
    <row r="36" spans="1:52" ht="19.5" customHeight="1">
      <c r="A36" s="101"/>
      <c r="B36" s="36">
        <v>30</v>
      </c>
      <c r="C36" s="12">
        <f t="shared" si="0"/>
        <v>44742</v>
      </c>
      <c r="D36" s="7"/>
      <c r="E36" s="13">
        <f t="shared" si="1"/>
      </c>
      <c r="F36" s="13">
        <f t="shared" si="2"/>
      </c>
      <c r="G36" s="8"/>
      <c r="H36" s="8"/>
      <c r="I36" s="8"/>
      <c r="J36" s="13">
        <f t="shared" si="3"/>
      </c>
      <c r="K36" s="13">
        <f t="shared" si="4"/>
      </c>
      <c r="L36" s="8"/>
      <c r="M36" s="8"/>
      <c r="N36" s="8"/>
      <c r="O36" s="14">
        <f t="shared" si="5"/>
      </c>
      <c r="P36" s="14">
        <f t="shared" si="6"/>
      </c>
      <c r="Q36" s="60"/>
      <c r="R36" s="60"/>
      <c r="S36" s="60"/>
      <c r="T36" s="9"/>
      <c r="U36" s="141"/>
      <c r="V36" s="142"/>
      <c r="W36" s="142"/>
      <c r="X36" s="142"/>
      <c r="Y36" s="143"/>
      <c r="AZ36" s="11">
        <f t="shared" si="7"/>
        <v>44742</v>
      </c>
    </row>
    <row r="37" spans="1:52" ht="19.5" customHeight="1">
      <c r="A37" s="102"/>
      <c r="B37" s="36">
        <v>31</v>
      </c>
      <c r="C37" s="12">
        <f t="shared" si="0"/>
        <v>44743</v>
      </c>
      <c r="D37" s="7"/>
      <c r="E37" s="13">
        <f t="shared" si="1"/>
      </c>
      <c r="F37" s="13">
        <f t="shared" si="2"/>
      </c>
      <c r="G37" s="8"/>
      <c r="H37" s="8"/>
      <c r="I37" s="8"/>
      <c r="J37" s="13">
        <f t="shared" si="3"/>
      </c>
      <c r="K37" s="13">
        <f t="shared" si="4"/>
      </c>
      <c r="L37" s="8"/>
      <c r="M37" s="8"/>
      <c r="N37" s="8"/>
      <c r="O37" s="14">
        <f t="shared" si="5"/>
      </c>
      <c r="P37" s="14">
        <f t="shared" si="6"/>
      </c>
      <c r="Q37" s="60"/>
      <c r="R37" s="60"/>
      <c r="S37" s="60"/>
      <c r="T37" s="9"/>
      <c r="U37" s="141"/>
      <c r="V37" s="142"/>
      <c r="W37" s="142"/>
      <c r="X37" s="142"/>
      <c r="Y37" s="143"/>
      <c r="AZ37" s="11">
        <f t="shared" si="7"/>
        <v>44743</v>
      </c>
    </row>
    <row r="38" spans="1:25" ht="19.5" customHeight="1">
      <c r="A38" s="121" t="s">
        <v>25</v>
      </c>
      <c r="B38" s="117" t="s">
        <v>26</v>
      </c>
      <c r="C38" s="118"/>
      <c r="D38" s="17">
        <f>IF(COUNTBLANK(D7:D37)=31,TRIM(AA38),AVERAGE(D7:D37))</f>
      </c>
      <c r="E38" s="13">
        <f>IF(COUNTBLANK(F7:F37)=31,TRIM(AB38),F38*1000/D38)</f>
      </c>
      <c r="F38" s="13">
        <f>IF(COUNTBLANK(F7:F37)=31,TRIM(AC38),AVERAGE(F7:F37))</f>
      </c>
      <c r="G38" s="123"/>
      <c r="H38" s="124"/>
      <c r="I38" s="125"/>
      <c r="J38" s="13">
        <f>IF(COUNTBLANK(K7:K37)=31,TRIM(AG38),K38*1000/D38)</f>
      </c>
      <c r="K38" s="13">
        <f>IF(COUNTBLANK(K7:K37)=31,TRIM(AH38),AVERAGE(K7:K37))</f>
      </c>
      <c r="L38" s="123"/>
      <c r="M38" s="124"/>
      <c r="N38" s="125"/>
      <c r="O38" s="14">
        <f>IF(COUNTBLANK(P7:P37)=31,TRIM(AL38),P38*1000/D38)</f>
      </c>
      <c r="P38" s="14">
        <f>IF(COUNTBLANK(P7:P37)=31,TRIM(AM38),AVERAGE(P7:P37))</f>
      </c>
      <c r="Q38" s="103" t="s">
        <v>27</v>
      </c>
      <c r="R38" s="104"/>
      <c r="S38" s="105"/>
      <c r="T38" s="18">
        <f>IF(COUNTBLANK(T7:T37)=31,TRIM(AQ38),SUM(T7:T37))</f>
      </c>
      <c r="U38" s="141"/>
      <c r="V38" s="142"/>
      <c r="W38" s="142"/>
      <c r="X38" s="142"/>
      <c r="Y38" s="143"/>
    </row>
    <row r="39" spans="1:25" ht="19.5" customHeight="1">
      <c r="A39" s="101"/>
      <c r="B39" s="119" t="s">
        <v>28</v>
      </c>
      <c r="C39" s="120"/>
      <c r="D39" s="19"/>
      <c r="E39" s="20"/>
      <c r="F39" s="13">
        <f>IF(COUNTBLANK(F7:F37)=31,TRIM(AC39),MAX(F7:F37))</f>
      </c>
      <c r="G39" s="126"/>
      <c r="H39" s="127"/>
      <c r="I39" s="128"/>
      <c r="J39" s="20"/>
      <c r="K39" s="20"/>
      <c r="L39" s="126"/>
      <c r="M39" s="127"/>
      <c r="N39" s="128"/>
      <c r="O39" s="21"/>
      <c r="P39" s="21"/>
      <c r="Q39" s="106"/>
      <c r="R39" s="107"/>
      <c r="S39" s="107"/>
      <c r="T39" s="108"/>
      <c r="U39" s="141"/>
      <c r="V39" s="142"/>
      <c r="W39" s="142"/>
      <c r="X39" s="142"/>
      <c r="Y39" s="143"/>
    </row>
    <row r="40" spans="1:25" ht="19.5" customHeight="1">
      <c r="A40" s="101"/>
      <c r="B40" s="119" t="s">
        <v>29</v>
      </c>
      <c r="C40" s="120"/>
      <c r="D40" s="19"/>
      <c r="E40" s="20"/>
      <c r="F40" s="20"/>
      <c r="G40" s="126"/>
      <c r="H40" s="127"/>
      <c r="I40" s="128"/>
      <c r="J40" s="20"/>
      <c r="K40" s="13">
        <f>IF(COUNTBLANK(K7:K37)=31,TRIM(AH40),MAX(K7:K37))</f>
      </c>
      <c r="L40" s="126"/>
      <c r="M40" s="127"/>
      <c r="N40" s="128"/>
      <c r="O40" s="21"/>
      <c r="P40" s="21"/>
      <c r="Q40" s="109"/>
      <c r="R40" s="110"/>
      <c r="S40" s="110"/>
      <c r="T40" s="111"/>
      <c r="U40" s="141"/>
      <c r="V40" s="142"/>
      <c r="W40" s="142"/>
      <c r="X40" s="142"/>
      <c r="Y40" s="143"/>
    </row>
    <row r="41" spans="1:25" ht="19.5" customHeight="1">
      <c r="A41" s="101"/>
      <c r="B41" s="119" t="s">
        <v>30</v>
      </c>
      <c r="C41" s="120"/>
      <c r="D41" s="19"/>
      <c r="E41" s="20"/>
      <c r="F41" s="20"/>
      <c r="G41" s="126"/>
      <c r="H41" s="127"/>
      <c r="I41" s="128"/>
      <c r="J41" s="20"/>
      <c r="K41" s="20"/>
      <c r="L41" s="126"/>
      <c r="M41" s="127"/>
      <c r="N41" s="128"/>
      <c r="O41" s="21"/>
      <c r="P41" s="14">
        <f>IF(COUNTBLANK(P7:P37)=31,TRIM(AM41),MAX(P7:P37))</f>
      </c>
      <c r="Q41" s="109"/>
      <c r="R41" s="110"/>
      <c r="S41" s="110"/>
      <c r="T41" s="111"/>
      <c r="U41" s="141"/>
      <c r="V41" s="142"/>
      <c r="W41" s="142"/>
      <c r="X41" s="142"/>
      <c r="Y41" s="143"/>
    </row>
    <row r="42" spans="1:25" ht="19.5" customHeight="1" thickBot="1">
      <c r="A42" s="122"/>
      <c r="B42" s="132" t="s">
        <v>31</v>
      </c>
      <c r="C42" s="133"/>
      <c r="D42" s="22">
        <f>IF(COUNTBLANK(D7:D37)=31,TRIM(AA42),MAX(D7:D37))</f>
      </c>
      <c r="E42" s="23"/>
      <c r="F42" s="23"/>
      <c r="G42" s="129"/>
      <c r="H42" s="130"/>
      <c r="I42" s="131"/>
      <c r="J42" s="23"/>
      <c r="K42" s="23"/>
      <c r="L42" s="129"/>
      <c r="M42" s="130"/>
      <c r="N42" s="131"/>
      <c r="O42" s="24"/>
      <c r="P42" s="24"/>
      <c r="Q42" s="112"/>
      <c r="R42" s="113"/>
      <c r="S42" s="113"/>
      <c r="T42" s="114"/>
      <c r="U42" s="144"/>
      <c r="V42" s="145"/>
      <c r="W42" s="145"/>
      <c r="X42" s="145"/>
      <c r="Y42" s="146"/>
    </row>
    <row r="43" ht="12.75" thickTop="1"/>
  </sheetData>
  <sheetProtection password="EF11" sheet="1" objects="1" scenarios="1"/>
  <mergeCells count="71">
    <mergeCell ref="P5:S5"/>
    <mergeCell ref="S2:S3"/>
    <mergeCell ref="K2:O3"/>
    <mergeCell ref="P2:P3"/>
    <mergeCell ref="Q2:Q3"/>
    <mergeCell ref="R2:R3"/>
    <mergeCell ref="B5:C6"/>
    <mergeCell ref="A5:A37"/>
    <mergeCell ref="F5:I5"/>
    <mergeCell ref="K5:N5"/>
    <mergeCell ref="Q39:T42"/>
    <mergeCell ref="T5:T6"/>
    <mergeCell ref="B38:C38"/>
    <mergeCell ref="B39:C39"/>
    <mergeCell ref="B40:C40"/>
    <mergeCell ref="B41:C41"/>
    <mergeCell ref="A38:A42"/>
    <mergeCell ref="G38:I42"/>
    <mergeCell ref="L38:N42"/>
    <mergeCell ref="B42:C42"/>
    <mergeCell ref="Q38:S38"/>
    <mergeCell ref="W11:W12"/>
    <mergeCell ref="V17:V18"/>
    <mergeCell ref="W27:W28"/>
    <mergeCell ref="U30:Y42"/>
    <mergeCell ref="Y25:Y26"/>
    <mergeCell ref="U7:U8"/>
    <mergeCell ref="X13:X14"/>
    <mergeCell ref="U29:Y29"/>
    <mergeCell ref="X21:X22"/>
    <mergeCell ref="W17:W18"/>
    <mergeCell ref="V21:V22"/>
    <mergeCell ref="Y17:Y18"/>
    <mergeCell ref="Y9:Y10"/>
    <mergeCell ref="Y11:Y12"/>
    <mergeCell ref="Y13:Y14"/>
    <mergeCell ref="Y21:Y22"/>
    <mergeCell ref="W21:W22"/>
    <mergeCell ref="V23:V24"/>
    <mergeCell ref="X23:X24"/>
    <mergeCell ref="U27:U28"/>
    <mergeCell ref="Y27:Y28"/>
    <mergeCell ref="X27:X28"/>
    <mergeCell ref="Y23:Y24"/>
    <mergeCell ref="V25:V26"/>
    <mergeCell ref="E2:F3"/>
    <mergeCell ref="V15:V16"/>
    <mergeCell ref="W13:W14"/>
    <mergeCell ref="Y15:Y16"/>
    <mergeCell ref="X15:X16"/>
    <mergeCell ref="Y19:Y20"/>
    <mergeCell ref="U13:U14"/>
    <mergeCell ref="W3:Y3"/>
    <mergeCell ref="W4:Y4"/>
    <mergeCell ref="X19:X20"/>
    <mergeCell ref="X11:X12"/>
    <mergeCell ref="X9:X10"/>
    <mergeCell ref="V11:V12"/>
    <mergeCell ref="W9:W10"/>
    <mergeCell ref="W15:W16"/>
    <mergeCell ref="X17:X18"/>
    <mergeCell ref="U5:Y6"/>
    <mergeCell ref="V13:V14"/>
    <mergeCell ref="U9:U10"/>
    <mergeCell ref="V27:V28"/>
    <mergeCell ref="V19:V20"/>
    <mergeCell ref="W19:W20"/>
    <mergeCell ref="W25:W26"/>
    <mergeCell ref="W23:W24"/>
    <mergeCell ref="X25:X26"/>
    <mergeCell ref="V9:V10"/>
  </mergeCells>
  <conditionalFormatting sqref="B7:C37">
    <cfRule type="expression" priority="1" dxfId="12" stopIfTrue="1">
      <formula>MONTH($AZ7)&lt;&gt;$R$2</formula>
    </cfRule>
  </conditionalFormatting>
  <dataValidations count="13">
    <dataValidation type="whole" allowBlank="1" showInputMessage="1" showErrorMessage="1" errorTitle="月の入力エラー" error="月を1～12の半角数字で入力してください。" imeMode="off" sqref="R2:R3">
      <formula1>1</formula1>
      <formula2>12</formula2>
    </dataValidation>
    <dataValidation type="whole" allowBlank="1" showInputMessage="1" showErrorMessage="1" errorTitle="水量の入力エラー" error="水量の入力は0～9,999,999の範囲に制限されています。" imeMode="off" sqref="D39:D41">
      <formula1>0</formula1>
      <formula2>9999999</formula2>
    </dataValidation>
    <dataValidation allowBlank="1" showInputMessage="1" showErrorMessage="1" imeMode="hiragana" sqref="U30:Y42 V9:Y10"/>
    <dataValidation type="decimal" allowBlank="1" showInputMessage="1" showErrorMessage="1" errorTitle="T-P値の入力エラー" error="T-P値の入力は0～99.99の範囲に制限されています。" imeMode="off" sqref="O39:O42">
      <formula1>0</formula1>
      <formula2>99.99</formula2>
    </dataValidation>
    <dataValidation type="decimal" allowBlank="1" showInputMessage="1" showErrorMessage="1" errorTitle="T-P負荷量の入力エラー" error="T-P負荷量の入力は0.00～9,999.99に制限されています。" imeMode="off" sqref="P39:P40 P42">
      <formula1>0</formula1>
      <formula2>9999.99</formula2>
    </dataValidation>
    <dataValidation type="decimal" allowBlank="1" showInputMessage="1" showErrorMessage="1" errorTitle="COD負荷量,T-N負荷量の入力エラー" error="COD負荷量,T-N負荷量の入力は0.0～99,999.9の範囲に制限されています。" imeMode="off" sqref="F40:F42 K39 K41:K42">
      <formula1>0</formula1>
      <formula2>99999.9</formula2>
    </dataValidation>
    <dataValidation type="decimal" allowBlank="1" showInputMessage="1" showErrorMessage="1" errorTitle="COD値,T-N値の入力エラー" error="COD値,T-N値の入力は0.0～999.9の範囲に制限されています。" imeMode="off" sqref="E39:E42 J39:J42">
      <formula1>0</formula1>
      <formula2>999.9</formula2>
    </dataValidation>
    <dataValidation type="whole" allowBlank="1" showInputMessage="1" showErrorMessage="1" errorTitle="特定施設の稼動の入力エラー" error="操業のとき｢1｣を記入してください。&#10;それ以外の値は無効です。" sqref="T7:T37">
      <formula1>1</formula1>
      <formula2>1</formula2>
    </dataValidation>
    <dataValidation type="decimal" allowBlank="1" showInputMessage="1" showErrorMessage="1" errorTitle="水量の入力エラー" error="水量の入力は0～9,999,999.9の範囲に制限されています。" sqref="D7:D37">
      <formula1>0</formula1>
      <formula2>9999999.9</formula2>
    </dataValidation>
    <dataValidation type="decimal" allowBlank="1" showInputMessage="1" showErrorMessage="1" errorTitle="pHの入力エラー" error="pHの入力は0.0～14.0の範囲に制限されています。" imeMode="off" sqref="V13:Y14">
      <formula1>0</formula1>
      <formula2>14</formula2>
    </dataValidation>
    <dataValidation type="decimal" allowBlank="1" showInputMessage="1" showErrorMessage="1" errorTitle="水量の入力エラー" error="水量の入力は0～9,999,999の範囲に制限されています。" imeMode="off" sqref="V11:Y12">
      <formula1>0</formula1>
      <formula2>9999999</formula2>
    </dataValidation>
    <dataValidation allowBlank="1" showInputMessage="1" showErrorMessage="1" imeMode="off" sqref="V15:Y18"/>
    <dataValidation allowBlank="1" showInputMessage="1" showErrorMessage="1" sqref="V19:Y26"/>
  </dataValidations>
  <printOptions/>
  <pageMargins left="0.5905511811023623" right="0.5905511811023623" top="0.5905511811023623" bottom="0.5905511811023623" header="0.31496062992125984" footer="0.1968503937007874"/>
  <pageSetup horizontalDpi="600" verticalDpi="600" orientation="landscape" paperSize="9" scale="63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42"/>
  <sheetViews>
    <sheetView zoomScale="75" zoomScaleNormal="75" zoomScaleSheetLayoutView="70" zoomScalePageLayoutView="0" workbookViewId="0" topLeftCell="A1">
      <selection activeCell="D7" sqref="D7"/>
    </sheetView>
  </sheetViews>
  <sheetFormatPr defaultColWidth="12" defaultRowHeight="11.25"/>
  <cols>
    <col min="1" max="1" width="5.16015625" style="2" customWidth="1"/>
    <col min="2" max="2" width="5.33203125" style="2" customWidth="1"/>
    <col min="3" max="3" width="7.5" style="2" customWidth="1"/>
    <col min="4" max="6" width="12.66015625" style="2" customWidth="1"/>
    <col min="7" max="9" width="7.83203125" style="2" customWidth="1"/>
    <col min="10" max="11" width="12.66015625" style="2" customWidth="1"/>
    <col min="12" max="14" width="7.83203125" style="2" customWidth="1"/>
    <col min="15" max="16" width="12.66015625" style="2" customWidth="1"/>
    <col min="17" max="19" width="7.83203125" style="2" customWidth="1"/>
    <col min="20" max="20" width="12.66015625" style="2" customWidth="1"/>
    <col min="21" max="21" width="14.83203125" style="2" customWidth="1"/>
    <col min="22" max="25" width="14" style="2" customWidth="1"/>
    <col min="26" max="26" width="12" style="2" customWidth="1"/>
    <col min="27" max="27" width="12" style="3" customWidth="1"/>
    <col min="28" max="16384" width="12" style="2" customWidth="1"/>
  </cols>
  <sheetData>
    <row r="1" ht="19.5" customHeight="1">
      <c r="A1" s="1" t="s">
        <v>34</v>
      </c>
    </row>
    <row r="2" spans="5:25" ht="19.5" customHeight="1">
      <c r="E2" s="162" t="s">
        <v>0</v>
      </c>
      <c r="F2" s="163"/>
      <c r="H2" s="4"/>
      <c r="I2" s="4"/>
      <c r="J2" s="4"/>
      <c r="K2" s="96" t="s">
        <v>3</v>
      </c>
      <c r="L2" s="96"/>
      <c r="M2" s="96"/>
      <c r="N2" s="96"/>
      <c r="O2" s="96"/>
      <c r="P2" s="97">
        <f>'4月'!$P$2</f>
        <v>2022</v>
      </c>
      <c r="Q2" s="178" t="s">
        <v>4</v>
      </c>
      <c r="R2" s="97">
        <v>7</v>
      </c>
      <c r="S2" s="95" t="s">
        <v>5</v>
      </c>
      <c r="V2" s="5" t="s">
        <v>6</v>
      </c>
      <c r="W2" s="57">
        <f>IF('4月'!$W$2="","",'4月'!$W$2)</f>
      </c>
      <c r="X2" s="29">
        <f>IF('4月'!$X$2="","",'4月'!$X$2)</f>
      </c>
      <c r="Y2" s="29">
        <f>IF('4月'!$Y$2="","",'4月'!$Y$2)</f>
      </c>
    </row>
    <row r="3" spans="5:25" ht="19.5" customHeight="1">
      <c r="E3" s="163"/>
      <c r="F3" s="163"/>
      <c r="H3" s="4"/>
      <c r="I3" s="4"/>
      <c r="J3" s="4"/>
      <c r="K3" s="96"/>
      <c r="L3" s="96"/>
      <c r="M3" s="96"/>
      <c r="N3" s="96"/>
      <c r="O3" s="96"/>
      <c r="P3" s="97"/>
      <c r="Q3" s="178"/>
      <c r="R3" s="97"/>
      <c r="S3" s="95"/>
      <c r="V3" s="6" t="s">
        <v>7</v>
      </c>
      <c r="W3" s="167">
        <f>IF('4月'!$W$3="","",'4月'!$W$3)</f>
      </c>
      <c r="X3" s="167">
        <f>IF('4月'!$W$2="","",'4月'!$W$2)</f>
      </c>
      <c r="Y3" s="167">
        <f>IF('4月'!$W$2="","",'4月'!$W$2)</f>
      </c>
    </row>
    <row r="4" spans="22:25" ht="19.5" customHeight="1" thickBot="1">
      <c r="V4" s="5" t="s">
        <v>8</v>
      </c>
      <c r="W4" s="168">
        <f>IF('4月'!$W$4="","",'4月'!$W$4)</f>
      </c>
      <c r="X4" s="168">
        <f>IF('4月'!$W$2="","",'4月'!$W$2)</f>
      </c>
      <c r="Y4" s="168">
        <f>IF('4月'!$W$2="","",'4月'!$W$2)</f>
      </c>
    </row>
    <row r="5" spans="1:52" ht="19.5" customHeight="1" thickTop="1">
      <c r="A5" s="100" t="s">
        <v>9</v>
      </c>
      <c r="B5" s="92" t="s">
        <v>1</v>
      </c>
      <c r="C5" s="94"/>
      <c r="D5" s="25" t="s">
        <v>10</v>
      </c>
      <c r="E5" s="25" t="s">
        <v>11</v>
      </c>
      <c r="F5" s="92" t="s">
        <v>12</v>
      </c>
      <c r="G5" s="93"/>
      <c r="H5" s="93"/>
      <c r="I5" s="94"/>
      <c r="J5" s="25" t="s">
        <v>13</v>
      </c>
      <c r="K5" s="92" t="s">
        <v>14</v>
      </c>
      <c r="L5" s="93"/>
      <c r="M5" s="93"/>
      <c r="N5" s="94"/>
      <c r="O5" s="25" t="s">
        <v>15</v>
      </c>
      <c r="P5" s="92" t="s">
        <v>16</v>
      </c>
      <c r="Q5" s="93"/>
      <c r="R5" s="93"/>
      <c r="S5" s="94"/>
      <c r="T5" s="115" t="s">
        <v>2</v>
      </c>
      <c r="U5" s="171" t="s">
        <v>17</v>
      </c>
      <c r="V5" s="172"/>
      <c r="W5" s="172"/>
      <c r="X5" s="172"/>
      <c r="Y5" s="173"/>
      <c r="AZ5" s="10"/>
    </row>
    <row r="6" spans="1:52" ht="19.5" customHeight="1">
      <c r="A6" s="101"/>
      <c r="B6" s="98"/>
      <c r="C6" s="99"/>
      <c r="D6" s="26" t="s">
        <v>18</v>
      </c>
      <c r="E6" s="26" t="s">
        <v>35</v>
      </c>
      <c r="F6" s="27" t="s">
        <v>19</v>
      </c>
      <c r="G6" s="58" t="s">
        <v>36</v>
      </c>
      <c r="H6" s="58" t="s">
        <v>37</v>
      </c>
      <c r="I6" s="58" t="s">
        <v>38</v>
      </c>
      <c r="J6" s="26" t="s">
        <v>35</v>
      </c>
      <c r="K6" s="27" t="s">
        <v>19</v>
      </c>
      <c r="L6" s="58" t="s">
        <v>36</v>
      </c>
      <c r="M6" s="58" t="s">
        <v>37</v>
      </c>
      <c r="N6" s="58" t="s">
        <v>38</v>
      </c>
      <c r="O6" s="26" t="s">
        <v>35</v>
      </c>
      <c r="P6" s="27" t="s">
        <v>19</v>
      </c>
      <c r="Q6" s="59" t="s">
        <v>36</v>
      </c>
      <c r="R6" s="59" t="s">
        <v>37</v>
      </c>
      <c r="S6" s="59" t="s">
        <v>38</v>
      </c>
      <c r="T6" s="116"/>
      <c r="U6" s="148"/>
      <c r="V6" s="174"/>
      <c r="W6" s="174"/>
      <c r="X6" s="174"/>
      <c r="Y6" s="175"/>
      <c r="AZ6" s="10"/>
    </row>
    <row r="7" spans="1:52" ht="19.5" customHeight="1">
      <c r="A7" s="101"/>
      <c r="B7" s="36">
        <v>1</v>
      </c>
      <c r="C7" s="12">
        <f aca="true" t="shared" si="0" ref="C7:C37">$AZ7</f>
        <v>44743</v>
      </c>
      <c r="D7" s="7"/>
      <c r="E7" s="13">
        <f aca="true" t="shared" si="1" ref="E7:E37">IF(ISNUMBER(F7),F7/D7*1000,TRIM(AA7))</f>
      </c>
      <c r="F7" s="13">
        <f aca="true" t="shared" si="2" ref="F7:F37">IF(COUNTBLANK(G7:I7)=3,TRIM(AA7),G7+H7+I7)</f>
      </c>
      <c r="G7" s="8"/>
      <c r="H7" s="8"/>
      <c r="I7" s="8"/>
      <c r="J7" s="13">
        <f aca="true" t="shared" si="3" ref="J7:J37">IF(ISNUMBER(K7),K7/D7*1000,TRIM(AF7))</f>
      </c>
      <c r="K7" s="13">
        <f aca="true" t="shared" si="4" ref="K7:K37">IF(COUNTBLANK(L7:N7)=3,TRIM(AF7),L7+M7+N7)</f>
      </c>
      <c r="L7" s="8"/>
      <c r="M7" s="8"/>
      <c r="N7" s="8"/>
      <c r="O7" s="14">
        <f aca="true" t="shared" si="5" ref="O7:O37">IF(ISNUMBER(P7),P7/D7*1000,TRIM(AK7))</f>
      </c>
      <c r="P7" s="14">
        <f aca="true" t="shared" si="6" ref="P7:P37">IF(COUNTBLANK(Q7:S7)=3,TRIM(AK7),Q7+R7+S7)</f>
      </c>
      <c r="Q7" s="60"/>
      <c r="R7" s="60"/>
      <c r="S7" s="60"/>
      <c r="T7" s="9"/>
      <c r="U7" s="148" t="s">
        <v>20</v>
      </c>
      <c r="V7" s="31"/>
      <c r="W7" s="31"/>
      <c r="X7" s="31"/>
      <c r="Y7" s="32"/>
      <c r="AZ7" s="11">
        <f aca="true" t="shared" si="7" ref="AZ7:AZ37">DATE($P$2,$R$2,$B7)</f>
        <v>44743</v>
      </c>
    </row>
    <row r="8" spans="1:52" ht="19.5" customHeight="1">
      <c r="A8" s="101"/>
      <c r="B8" s="36">
        <v>2</v>
      </c>
      <c r="C8" s="12">
        <f t="shared" si="0"/>
        <v>44744</v>
      </c>
      <c r="D8" s="7"/>
      <c r="E8" s="13">
        <f t="shared" si="1"/>
      </c>
      <c r="F8" s="13">
        <f t="shared" si="2"/>
      </c>
      <c r="G8" s="8"/>
      <c r="H8" s="8"/>
      <c r="I8" s="8"/>
      <c r="J8" s="13">
        <f t="shared" si="3"/>
      </c>
      <c r="K8" s="13">
        <f t="shared" si="4"/>
      </c>
      <c r="L8" s="8"/>
      <c r="M8" s="8"/>
      <c r="N8" s="8"/>
      <c r="O8" s="14">
        <f t="shared" si="5"/>
      </c>
      <c r="P8" s="14">
        <f t="shared" si="6"/>
      </c>
      <c r="Q8" s="60"/>
      <c r="R8" s="60"/>
      <c r="S8" s="60"/>
      <c r="T8" s="9"/>
      <c r="U8" s="148"/>
      <c r="V8" s="33"/>
      <c r="W8" s="33"/>
      <c r="X8" s="33"/>
      <c r="Y8" s="34"/>
      <c r="AZ8" s="11">
        <f t="shared" si="7"/>
        <v>44744</v>
      </c>
    </row>
    <row r="9" spans="1:52" ht="19.5" customHeight="1">
      <c r="A9" s="101"/>
      <c r="B9" s="36">
        <v>3</v>
      </c>
      <c r="C9" s="12">
        <f t="shared" si="0"/>
        <v>44745</v>
      </c>
      <c r="D9" s="7"/>
      <c r="E9" s="13">
        <f t="shared" si="1"/>
      </c>
      <c r="F9" s="13">
        <f t="shared" si="2"/>
      </c>
      <c r="G9" s="8"/>
      <c r="H9" s="8"/>
      <c r="I9" s="8"/>
      <c r="J9" s="13">
        <f t="shared" si="3"/>
      </c>
      <c r="K9" s="13">
        <f t="shared" si="4"/>
      </c>
      <c r="L9" s="8"/>
      <c r="M9" s="8"/>
      <c r="N9" s="8"/>
      <c r="O9" s="14">
        <f t="shared" si="5"/>
      </c>
      <c r="P9" s="14">
        <f t="shared" si="6"/>
      </c>
      <c r="Q9" s="60"/>
      <c r="R9" s="60"/>
      <c r="S9" s="60"/>
      <c r="T9" s="9"/>
      <c r="U9" s="148" t="s">
        <v>21</v>
      </c>
      <c r="V9" s="180">
        <f>IF('4月'!$V$9="","",'4月'!$V$9)</f>
      </c>
      <c r="W9" s="180">
        <f>IF('4月'!$W$9="","",'4月'!$W$9)</f>
      </c>
      <c r="X9" s="180">
        <f>IF('4月'!$X$9="","",'4月'!$X$9)</f>
      </c>
      <c r="Y9" s="179">
        <f>IF('4月'!$Y$9="","",'4月'!$Y$9)</f>
      </c>
      <c r="AZ9" s="11">
        <f t="shared" si="7"/>
        <v>44745</v>
      </c>
    </row>
    <row r="10" spans="1:52" ht="19.5" customHeight="1">
      <c r="A10" s="101"/>
      <c r="B10" s="36">
        <v>4</v>
      </c>
      <c r="C10" s="12">
        <f t="shared" si="0"/>
        <v>44746</v>
      </c>
      <c r="D10" s="7"/>
      <c r="E10" s="13">
        <f t="shared" si="1"/>
      </c>
      <c r="F10" s="13">
        <f t="shared" si="2"/>
      </c>
      <c r="G10" s="8"/>
      <c r="H10" s="8"/>
      <c r="I10" s="8"/>
      <c r="J10" s="13">
        <f t="shared" si="3"/>
      </c>
      <c r="K10" s="13">
        <f t="shared" si="4"/>
      </c>
      <c r="L10" s="8"/>
      <c r="M10" s="8"/>
      <c r="N10" s="8"/>
      <c r="O10" s="14">
        <f t="shared" si="5"/>
      </c>
      <c r="P10" s="14">
        <f t="shared" si="6"/>
      </c>
      <c r="Q10" s="60"/>
      <c r="R10" s="60"/>
      <c r="S10" s="60"/>
      <c r="T10" s="9"/>
      <c r="U10" s="165"/>
      <c r="V10" s="180"/>
      <c r="W10" s="180"/>
      <c r="X10" s="180"/>
      <c r="Y10" s="179"/>
      <c r="AZ10" s="11">
        <f t="shared" si="7"/>
        <v>44746</v>
      </c>
    </row>
    <row r="11" spans="1:52" ht="19.5" customHeight="1">
      <c r="A11" s="101"/>
      <c r="B11" s="36">
        <v>5</v>
      </c>
      <c r="C11" s="12">
        <f t="shared" si="0"/>
        <v>44747</v>
      </c>
      <c r="D11" s="7"/>
      <c r="E11" s="13">
        <f t="shared" si="1"/>
      </c>
      <c r="F11" s="13">
        <f t="shared" si="2"/>
      </c>
      <c r="G11" s="8"/>
      <c r="H11" s="8"/>
      <c r="I11" s="8"/>
      <c r="J11" s="13">
        <f t="shared" si="3"/>
      </c>
      <c r="K11" s="13">
        <f t="shared" si="4"/>
      </c>
      <c r="L11" s="8"/>
      <c r="M11" s="8"/>
      <c r="N11" s="8"/>
      <c r="O11" s="14">
        <f t="shared" si="5"/>
      </c>
      <c r="P11" s="14">
        <f t="shared" si="6"/>
      </c>
      <c r="Q11" s="60"/>
      <c r="R11" s="60"/>
      <c r="S11" s="60"/>
      <c r="T11" s="9"/>
      <c r="U11" s="15" t="s">
        <v>22</v>
      </c>
      <c r="V11" s="153"/>
      <c r="W11" s="134"/>
      <c r="X11" s="134"/>
      <c r="Y11" s="156"/>
      <c r="AZ11" s="11">
        <f t="shared" si="7"/>
        <v>44747</v>
      </c>
    </row>
    <row r="12" spans="1:52" ht="19.5" customHeight="1">
      <c r="A12" s="101"/>
      <c r="B12" s="36">
        <v>6</v>
      </c>
      <c r="C12" s="12">
        <f t="shared" si="0"/>
        <v>44748</v>
      </c>
      <c r="D12" s="7"/>
      <c r="E12" s="13">
        <f t="shared" si="1"/>
      </c>
      <c r="F12" s="13">
        <f t="shared" si="2"/>
      </c>
      <c r="G12" s="8"/>
      <c r="H12" s="8"/>
      <c r="I12" s="8"/>
      <c r="J12" s="13">
        <f t="shared" si="3"/>
      </c>
      <c r="K12" s="13">
        <f t="shared" si="4"/>
      </c>
      <c r="L12" s="8"/>
      <c r="M12" s="8"/>
      <c r="N12" s="8"/>
      <c r="O12" s="14">
        <f t="shared" si="5"/>
      </c>
      <c r="P12" s="14">
        <f t="shared" si="6"/>
      </c>
      <c r="Q12" s="60"/>
      <c r="R12" s="60"/>
      <c r="S12" s="60"/>
      <c r="T12" s="9"/>
      <c r="U12" s="16" t="s">
        <v>32</v>
      </c>
      <c r="V12" s="153"/>
      <c r="W12" s="134"/>
      <c r="X12" s="134"/>
      <c r="Y12" s="156"/>
      <c r="AZ12" s="11">
        <f t="shared" si="7"/>
        <v>44748</v>
      </c>
    </row>
    <row r="13" spans="1:52" ht="19.5" customHeight="1">
      <c r="A13" s="101"/>
      <c r="B13" s="36">
        <v>7</v>
      </c>
      <c r="C13" s="12">
        <f t="shared" si="0"/>
        <v>44749</v>
      </c>
      <c r="D13" s="7"/>
      <c r="E13" s="13">
        <f t="shared" si="1"/>
      </c>
      <c r="F13" s="13">
        <f t="shared" si="2"/>
      </c>
      <c r="G13" s="8"/>
      <c r="H13" s="8"/>
      <c r="I13" s="8"/>
      <c r="J13" s="13">
        <f t="shared" si="3"/>
      </c>
      <c r="K13" s="13">
        <f t="shared" si="4"/>
      </c>
      <c r="L13" s="8"/>
      <c r="M13" s="8"/>
      <c r="N13" s="8"/>
      <c r="O13" s="14">
        <f t="shared" si="5"/>
      </c>
      <c r="P13" s="14">
        <f t="shared" si="6"/>
      </c>
      <c r="Q13" s="60"/>
      <c r="R13" s="60"/>
      <c r="S13" s="60"/>
      <c r="T13" s="9"/>
      <c r="U13" s="165" t="s">
        <v>39</v>
      </c>
      <c r="V13" s="135"/>
      <c r="W13" s="149"/>
      <c r="X13" s="149"/>
      <c r="Y13" s="154"/>
      <c r="AZ13" s="11">
        <f t="shared" si="7"/>
        <v>44749</v>
      </c>
    </row>
    <row r="14" spans="1:52" ht="19.5" customHeight="1">
      <c r="A14" s="101"/>
      <c r="B14" s="36">
        <v>8</v>
      </c>
      <c r="C14" s="12">
        <f t="shared" si="0"/>
        <v>44750</v>
      </c>
      <c r="D14" s="7"/>
      <c r="E14" s="13">
        <f t="shared" si="1"/>
      </c>
      <c r="F14" s="13">
        <f t="shared" si="2"/>
      </c>
      <c r="G14" s="8"/>
      <c r="H14" s="8"/>
      <c r="I14" s="8"/>
      <c r="J14" s="13">
        <f t="shared" si="3"/>
      </c>
      <c r="K14" s="13">
        <f t="shared" si="4"/>
      </c>
      <c r="L14" s="8"/>
      <c r="M14" s="8"/>
      <c r="N14" s="8"/>
      <c r="O14" s="14">
        <f t="shared" si="5"/>
      </c>
      <c r="P14" s="14">
        <f t="shared" si="6"/>
      </c>
      <c r="Q14" s="60"/>
      <c r="R14" s="60"/>
      <c r="S14" s="60"/>
      <c r="T14" s="9"/>
      <c r="U14" s="166"/>
      <c r="V14" s="135"/>
      <c r="W14" s="149"/>
      <c r="X14" s="149"/>
      <c r="Y14" s="154"/>
      <c r="AZ14" s="11">
        <f t="shared" si="7"/>
        <v>44750</v>
      </c>
    </row>
    <row r="15" spans="1:52" ht="19.5" customHeight="1">
      <c r="A15" s="101"/>
      <c r="B15" s="36">
        <v>9</v>
      </c>
      <c r="C15" s="12">
        <f t="shared" si="0"/>
        <v>44751</v>
      </c>
      <c r="D15" s="7"/>
      <c r="E15" s="13">
        <f t="shared" si="1"/>
      </c>
      <c r="F15" s="13">
        <f t="shared" si="2"/>
      </c>
      <c r="G15" s="8"/>
      <c r="H15" s="8"/>
      <c r="I15" s="8"/>
      <c r="J15" s="13">
        <f t="shared" si="3"/>
      </c>
      <c r="K15" s="13">
        <f t="shared" si="4"/>
      </c>
      <c r="L15" s="8"/>
      <c r="M15" s="8"/>
      <c r="N15" s="8"/>
      <c r="O15" s="14">
        <f t="shared" si="5"/>
      </c>
      <c r="P15" s="14">
        <f t="shared" si="6"/>
      </c>
      <c r="Q15" s="60"/>
      <c r="R15" s="60"/>
      <c r="S15" s="60"/>
      <c r="T15" s="9"/>
      <c r="U15" s="15" t="s">
        <v>40</v>
      </c>
      <c r="V15" s="135"/>
      <c r="W15" s="149"/>
      <c r="X15" s="149"/>
      <c r="Y15" s="154"/>
      <c r="AZ15" s="11">
        <f t="shared" si="7"/>
        <v>44751</v>
      </c>
    </row>
    <row r="16" spans="1:52" ht="19.5" customHeight="1">
      <c r="A16" s="101"/>
      <c r="B16" s="36">
        <v>10</v>
      </c>
      <c r="C16" s="12">
        <f t="shared" si="0"/>
        <v>44752</v>
      </c>
      <c r="D16" s="7"/>
      <c r="E16" s="13">
        <f t="shared" si="1"/>
      </c>
      <c r="F16" s="13">
        <f t="shared" si="2"/>
      </c>
      <c r="G16" s="8"/>
      <c r="H16" s="8"/>
      <c r="I16" s="8"/>
      <c r="J16" s="13">
        <f t="shared" si="3"/>
      </c>
      <c r="K16" s="13">
        <f t="shared" si="4"/>
      </c>
      <c r="L16" s="8"/>
      <c r="M16" s="8"/>
      <c r="N16" s="8"/>
      <c r="O16" s="14">
        <f t="shared" si="5"/>
      </c>
      <c r="P16" s="14">
        <f t="shared" si="6"/>
      </c>
      <c r="Q16" s="60"/>
      <c r="R16" s="60"/>
      <c r="S16" s="60"/>
      <c r="T16" s="9"/>
      <c r="U16" s="16" t="s">
        <v>41</v>
      </c>
      <c r="V16" s="135"/>
      <c r="W16" s="149"/>
      <c r="X16" s="149"/>
      <c r="Y16" s="154"/>
      <c r="AZ16" s="11">
        <f t="shared" si="7"/>
        <v>44752</v>
      </c>
    </row>
    <row r="17" spans="1:52" ht="19.5" customHeight="1">
      <c r="A17" s="101"/>
      <c r="B17" s="36">
        <v>11</v>
      </c>
      <c r="C17" s="12">
        <f t="shared" si="0"/>
        <v>44753</v>
      </c>
      <c r="D17" s="7"/>
      <c r="E17" s="13">
        <f t="shared" si="1"/>
      </c>
      <c r="F17" s="13">
        <f t="shared" si="2"/>
      </c>
      <c r="G17" s="8"/>
      <c r="H17" s="8"/>
      <c r="I17" s="8"/>
      <c r="J17" s="13">
        <f t="shared" si="3"/>
      </c>
      <c r="K17" s="13">
        <f t="shared" si="4"/>
      </c>
      <c r="L17" s="8"/>
      <c r="M17" s="8"/>
      <c r="N17" s="8"/>
      <c r="O17" s="14">
        <f t="shared" si="5"/>
      </c>
      <c r="P17" s="14">
        <f t="shared" si="6"/>
      </c>
      <c r="Q17" s="60"/>
      <c r="R17" s="60"/>
      <c r="S17" s="60"/>
      <c r="T17" s="9"/>
      <c r="U17" s="15" t="s">
        <v>42</v>
      </c>
      <c r="V17" s="135"/>
      <c r="W17" s="149"/>
      <c r="X17" s="149"/>
      <c r="Y17" s="154"/>
      <c r="AZ17" s="11">
        <f t="shared" si="7"/>
        <v>44753</v>
      </c>
    </row>
    <row r="18" spans="1:52" ht="19.5" customHeight="1">
      <c r="A18" s="101"/>
      <c r="B18" s="36">
        <v>12</v>
      </c>
      <c r="C18" s="12">
        <f t="shared" si="0"/>
        <v>44754</v>
      </c>
      <c r="D18" s="7"/>
      <c r="E18" s="13">
        <f t="shared" si="1"/>
      </c>
      <c r="F18" s="13">
        <f t="shared" si="2"/>
      </c>
      <c r="G18" s="8"/>
      <c r="H18" s="8"/>
      <c r="I18" s="8"/>
      <c r="J18" s="13">
        <f t="shared" si="3"/>
      </c>
      <c r="K18" s="13">
        <f t="shared" si="4"/>
      </c>
      <c r="L18" s="8"/>
      <c r="M18" s="8"/>
      <c r="N18" s="8"/>
      <c r="O18" s="14">
        <f t="shared" si="5"/>
      </c>
      <c r="P18" s="14">
        <f t="shared" si="6"/>
      </c>
      <c r="Q18" s="60"/>
      <c r="R18" s="60"/>
      <c r="S18" s="60"/>
      <c r="T18" s="9"/>
      <c r="U18" s="16" t="s">
        <v>41</v>
      </c>
      <c r="V18" s="135"/>
      <c r="W18" s="149"/>
      <c r="X18" s="149"/>
      <c r="Y18" s="154"/>
      <c r="AZ18" s="11">
        <f t="shared" si="7"/>
        <v>44754</v>
      </c>
    </row>
    <row r="19" spans="1:52" ht="19.5" customHeight="1">
      <c r="A19" s="101"/>
      <c r="B19" s="36">
        <v>13</v>
      </c>
      <c r="C19" s="12">
        <f t="shared" si="0"/>
        <v>44755</v>
      </c>
      <c r="D19" s="7"/>
      <c r="E19" s="13">
        <f t="shared" si="1"/>
      </c>
      <c r="F19" s="13">
        <f t="shared" si="2"/>
      </c>
      <c r="G19" s="8"/>
      <c r="H19" s="8"/>
      <c r="I19" s="8"/>
      <c r="J19" s="13">
        <f t="shared" si="3"/>
      </c>
      <c r="K19" s="13">
        <f t="shared" si="4"/>
      </c>
      <c r="L19" s="8"/>
      <c r="M19" s="8"/>
      <c r="N19" s="8"/>
      <c r="O19" s="14">
        <f t="shared" si="5"/>
      </c>
      <c r="P19" s="14">
        <f t="shared" si="6"/>
      </c>
      <c r="Q19" s="60"/>
      <c r="R19" s="60"/>
      <c r="S19" s="60"/>
      <c r="T19" s="9"/>
      <c r="U19" s="15" t="s">
        <v>43</v>
      </c>
      <c r="V19" s="176"/>
      <c r="W19" s="169"/>
      <c r="X19" s="169"/>
      <c r="Y19" s="164"/>
      <c r="AZ19" s="11">
        <f t="shared" si="7"/>
        <v>44755</v>
      </c>
    </row>
    <row r="20" spans="1:52" ht="19.5" customHeight="1">
      <c r="A20" s="101"/>
      <c r="B20" s="36">
        <v>14</v>
      </c>
      <c r="C20" s="12">
        <f t="shared" si="0"/>
        <v>44756</v>
      </c>
      <c r="D20" s="7"/>
      <c r="E20" s="13">
        <f t="shared" si="1"/>
      </c>
      <c r="F20" s="13">
        <f t="shared" si="2"/>
      </c>
      <c r="G20" s="8"/>
      <c r="H20" s="8"/>
      <c r="I20" s="8"/>
      <c r="J20" s="13">
        <f t="shared" si="3"/>
      </c>
      <c r="K20" s="13">
        <f t="shared" si="4"/>
      </c>
      <c r="L20" s="8"/>
      <c r="M20" s="8"/>
      <c r="N20" s="8"/>
      <c r="O20" s="14">
        <f t="shared" si="5"/>
      </c>
      <c r="P20" s="14">
        <f t="shared" si="6"/>
      </c>
      <c r="Q20" s="60"/>
      <c r="R20" s="60"/>
      <c r="S20" s="60"/>
      <c r="T20" s="9"/>
      <c r="U20" s="16" t="s">
        <v>41</v>
      </c>
      <c r="V20" s="176"/>
      <c r="W20" s="169"/>
      <c r="X20" s="169"/>
      <c r="Y20" s="164"/>
      <c r="AZ20" s="11">
        <f t="shared" si="7"/>
        <v>44756</v>
      </c>
    </row>
    <row r="21" spans="1:52" ht="19.5" customHeight="1">
      <c r="A21" s="101"/>
      <c r="B21" s="36">
        <v>15</v>
      </c>
      <c r="C21" s="12">
        <f t="shared" si="0"/>
        <v>44757</v>
      </c>
      <c r="D21" s="7"/>
      <c r="E21" s="13">
        <f t="shared" si="1"/>
      </c>
      <c r="F21" s="13">
        <f t="shared" si="2"/>
      </c>
      <c r="G21" s="8"/>
      <c r="H21" s="8"/>
      <c r="I21" s="8"/>
      <c r="J21" s="13">
        <f t="shared" si="3"/>
      </c>
      <c r="K21" s="13">
        <f t="shared" si="4"/>
      </c>
      <c r="L21" s="8"/>
      <c r="M21" s="8"/>
      <c r="N21" s="8"/>
      <c r="O21" s="14">
        <f t="shared" si="5"/>
      </c>
      <c r="P21" s="14">
        <f t="shared" si="6"/>
      </c>
      <c r="Q21" s="60"/>
      <c r="R21" s="60"/>
      <c r="S21" s="60"/>
      <c r="T21" s="9"/>
      <c r="U21" s="15" t="s">
        <v>23</v>
      </c>
      <c r="V21" s="153"/>
      <c r="W21" s="134"/>
      <c r="X21" s="134"/>
      <c r="Y21" s="156"/>
      <c r="AZ21" s="11">
        <f t="shared" si="7"/>
        <v>44757</v>
      </c>
    </row>
    <row r="22" spans="1:52" ht="19.5" customHeight="1">
      <c r="A22" s="101"/>
      <c r="B22" s="36">
        <v>16</v>
      </c>
      <c r="C22" s="12">
        <f t="shared" si="0"/>
        <v>44758</v>
      </c>
      <c r="D22" s="7"/>
      <c r="E22" s="13">
        <f t="shared" si="1"/>
      </c>
      <c r="F22" s="13">
        <f t="shared" si="2"/>
      </c>
      <c r="G22" s="8"/>
      <c r="H22" s="8"/>
      <c r="I22" s="8"/>
      <c r="J22" s="13">
        <f t="shared" si="3"/>
      </c>
      <c r="K22" s="13">
        <f t="shared" si="4"/>
      </c>
      <c r="L22" s="8"/>
      <c r="M22" s="8"/>
      <c r="N22" s="8"/>
      <c r="O22" s="14">
        <f t="shared" si="5"/>
      </c>
      <c r="P22" s="14">
        <f t="shared" si="6"/>
      </c>
      <c r="Q22" s="60"/>
      <c r="R22" s="60"/>
      <c r="S22" s="60"/>
      <c r="T22" s="9"/>
      <c r="U22" s="16" t="s">
        <v>33</v>
      </c>
      <c r="V22" s="153"/>
      <c r="W22" s="134"/>
      <c r="X22" s="134"/>
      <c r="Y22" s="156"/>
      <c r="AZ22" s="11">
        <f t="shared" si="7"/>
        <v>44758</v>
      </c>
    </row>
    <row r="23" spans="1:52" ht="19.5" customHeight="1">
      <c r="A23" s="101"/>
      <c r="B23" s="36">
        <v>17</v>
      </c>
      <c r="C23" s="12">
        <f t="shared" si="0"/>
        <v>44759</v>
      </c>
      <c r="D23" s="7"/>
      <c r="E23" s="13">
        <f t="shared" si="1"/>
      </c>
      <c r="F23" s="13">
        <f t="shared" si="2"/>
      </c>
      <c r="G23" s="8"/>
      <c r="H23" s="8"/>
      <c r="I23" s="8"/>
      <c r="J23" s="13">
        <f t="shared" si="3"/>
      </c>
      <c r="K23" s="13">
        <f t="shared" si="4"/>
      </c>
      <c r="L23" s="8"/>
      <c r="M23" s="8"/>
      <c r="N23" s="8"/>
      <c r="O23" s="14">
        <f t="shared" si="5"/>
      </c>
      <c r="P23" s="14">
        <f t="shared" si="6"/>
      </c>
      <c r="Q23" s="60"/>
      <c r="R23" s="60"/>
      <c r="S23" s="60"/>
      <c r="T23" s="9"/>
      <c r="U23" s="15" t="s">
        <v>44</v>
      </c>
      <c r="V23" s="135"/>
      <c r="W23" s="149"/>
      <c r="X23" s="149"/>
      <c r="Y23" s="154"/>
      <c r="AZ23" s="11">
        <f t="shared" si="7"/>
        <v>44759</v>
      </c>
    </row>
    <row r="24" spans="1:52" ht="19.5" customHeight="1">
      <c r="A24" s="101"/>
      <c r="B24" s="36">
        <v>18</v>
      </c>
      <c r="C24" s="12">
        <f t="shared" si="0"/>
        <v>44760</v>
      </c>
      <c r="D24" s="7"/>
      <c r="E24" s="13">
        <f t="shared" si="1"/>
      </c>
      <c r="F24" s="13">
        <f t="shared" si="2"/>
      </c>
      <c r="G24" s="8"/>
      <c r="H24" s="8"/>
      <c r="I24" s="8"/>
      <c r="J24" s="13">
        <f t="shared" si="3"/>
      </c>
      <c r="K24" s="13">
        <f t="shared" si="4"/>
      </c>
      <c r="L24" s="8"/>
      <c r="M24" s="8"/>
      <c r="N24" s="8"/>
      <c r="O24" s="14">
        <f t="shared" si="5"/>
      </c>
      <c r="P24" s="14">
        <f t="shared" si="6"/>
      </c>
      <c r="Q24" s="60"/>
      <c r="R24" s="60"/>
      <c r="S24" s="60"/>
      <c r="T24" s="9"/>
      <c r="U24" s="16" t="s">
        <v>41</v>
      </c>
      <c r="V24" s="135"/>
      <c r="W24" s="149"/>
      <c r="X24" s="149"/>
      <c r="Y24" s="154"/>
      <c r="AZ24" s="11">
        <f t="shared" si="7"/>
        <v>44760</v>
      </c>
    </row>
    <row r="25" spans="1:52" ht="19.5" customHeight="1">
      <c r="A25" s="101"/>
      <c r="B25" s="36">
        <v>19</v>
      </c>
      <c r="C25" s="12">
        <f t="shared" si="0"/>
        <v>44761</v>
      </c>
      <c r="D25" s="7"/>
      <c r="E25" s="13">
        <f t="shared" si="1"/>
      </c>
      <c r="F25" s="13">
        <f t="shared" si="2"/>
      </c>
      <c r="G25" s="8"/>
      <c r="H25" s="8"/>
      <c r="I25" s="8"/>
      <c r="J25" s="13">
        <f t="shared" si="3"/>
      </c>
      <c r="K25" s="13">
        <f t="shared" si="4"/>
      </c>
      <c r="L25" s="8"/>
      <c r="M25" s="8"/>
      <c r="N25" s="8"/>
      <c r="O25" s="14">
        <f t="shared" si="5"/>
      </c>
      <c r="P25" s="14">
        <f t="shared" si="6"/>
      </c>
      <c r="Q25" s="60"/>
      <c r="R25" s="60"/>
      <c r="S25" s="60"/>
      <c r="T25" s="9"/>
      <c r="U25" s="15" t="s">
        <v>45</v>
      </c>
      <c r="V25" s="161"/>
      <c r="W25" s="177"/>
      <c r="X25" s="177"/>
      <c r="Y25" s="147"/>
      <c r="AZ25" s="11">
        <f t="shared" si="7"/>
        <v>44761</v>
      </c>
    </row>
    <row r="26" spans="1:52" ht="19.5" customHeight="1">
      <c r="A26" s="101"/>
      <c r="B26" s="36">
        <v>20</v>
      </c>
      <c r="C26" s="12">
        <f t="shared" si="0"/>
        <v>44762</v>
      </c>
      <c r="D26" s="7"/>
      <c r="E26" s="13">
        <f t="shared" si="1"/>
      </c>
      <c r="F26" s="13">
        <f t="shared" si="2"/>
      </c>
      <c r="G26" s="8"/>
      <c r="H26" s="8"/>
      <c r="I26" s="8"/>
      <c r="J26" s="13">
        <f t="shared" si="3"/>
      </c>
      <c r="K26" s="13">
        <f t="shared" si="4"/>
      </c>
      <c r="L26" s="8"/>
      <c r="M26" s="8"/>
      <c r="N26" s="8"/>
      <c r="O26" s="14">
        <f t="shared" si="5"/>
      </c>
      <c r="P26" s="14">
        <f t="shared" si="6"/>
      </c>
      <c r="Q26" s="60"/>
      <c r="R26" s="60"/>
      <c r="S26" s="60"/>
      <c r="T26" s="9"/>
      <c r="U26" s="16" t="s">
        <v>41</v>
      </c>
      <c r="V26" s="161"/>
      <c r="W26" s="177"/>
      <c r="X26" s="177"/>
      <c r="Y26" s="147"/>
      <c r="AZ26" s="11">
        <f t="shared" si="7"/>
        <v>44762</v>
      </c>
    </row>
    <row r="27" spans="1:52" ht="19.5" customHeight="1">
      <c r="A27" s="101"/>
      <c r="B27" s="36">
        <v>21</v>
      </c>
      <c r="C27" s="12">
        <f t="shared" si="0"/>
        <v>44763</v>
      </c>
      <c r="D27" s="7"/>
      <c r="E27" s="13">
        <f t="shared" si="1"/>
      </c>
      <c r="F27" s="13">
        <f t="shared" si="2"/>
      </c>
      <c r="G27" s="8"/>
      <c r="H27" s="8"/>
      <c r="I27" s="8"/>
      <c r="J27" s="13">
        <f t="shared" si="3"/>
      </c>
      <c r="K27" s="13">
        <f t="shared" si="4"/>
      </c>
      <c r="L27" s="8"/>
      <c r="M27" s="8"/>
      <c r="N27" s="8"/>
      <c r="O27" s="14">
        <f t="shared" si="5"/>
      </c>
      <c r="P27" s="14">
        <f t="shared" si="6"/>
      </c>
      <c r="Q27" s="60"/>
      <c r="R27" s="60"/>
      <c r="S27" s="60"/>
      <c r="T27" s="9"/>
      <c r="U27" s="157"/>
      <c r="V27" s="136"/>
      <c r="W27" s="136"/>
      <c r="X27" s="136"/>
      <c r="Y27" s="159"/>
      <c r="AZ27" s="11">
        <f t="shared" si="7"/>
        <v>44763</v>
      </c>
    </row>
    <row r="28" spans="1:52" ht="19.5" customHeight="1" thickBot="1">
      <c r="A28" s="101"/>
      <c r="B28" s="36">
        <v>22</v>
      </c>
      <c r="C28" s="12">
        <f t="shared" si="0"/>
        <v>44764</v>
      </c>
      <c r="D28" s="7"/>
      <c r="E28" s="13">
        <f t="shared" si="1"/>
      </c>
      <c r="F28" s="13">
        <f t="shared" si="2"/>
      </c>
      <c r="G28" s="8"/>
      <c r="H28" s="8"/>
      <c r="I28" s="8"/>
      <c r="J28" s="13">
        <f t="shared" si="3"/>
      </c>
      <c r="K28" s="13">
        <f t="shared" si="4"/>
      </c>
      <c r="L28" s="8"/>
      <c r="M28" s="8"/>
      <c r="N28" s="8"/>
      <c r="O28" s="14">
        <f t="shared" si="5"/>
      </c>
      <c r="P28" s="14">
        <f t="shared" si="6"/>
      </c>
      <c r="Q28" s="60"/>
      <c r="R28" s="60"/>
      <c r="S28" s="60"/>
      <c r="T28" s="9"/>
      <c r="U28" s="158"/>
      <c r="V28" s="137"/>
      <c r="W28" s="137"/>
      <c r="X28" s="137"/>
      <c r="Y28" s="160"/>
      <c r="AZ28" s="11">
        <f t="shared" si="7"/>
        <v>44764</v>
      </c>
    </row>
    <row r="29" spans="1:52" ht="19.5" customHeight="1" thickTop="1">
      <c r="A29" s="101"/>
      <c r="B29" s="36">
        <v>23</v>
      </c>
      <c r="C29" s="12">
        <f t="shared" si="0"/>
        <v>44765</v>
      </c>
      <c r="D29" s="7"/>
      <c r="E29" s="13">
        <f t="shared" si="1"/>
      </c>
      <c r="F29" s="13">
        <f t="shared" si="2"/>
      </c>
      <c r="G29" s="8"/>
      <c r="H29" s="8"/>
      <c r="I29" s="8"/>
      <c r="J29" s="13">
        <f t="shared" si="3"/>
      </c>
      <c r="K29" s="13">
        <f t="shared" si="4"/>
      </c>
      <c r="L29" s="8"/>
      <c r="M29" s="8"/>
      <c r="N29" s="8"/>
      <c r="O29" s="14">
        <f t="shared" si="5"/>
      </c>
      <c r="P29" s="14">
        <f t="shared" si="6"/>
      </c>
      <c r="Q29" s="60"/>
      <c r="R29" s="60"/>
      <c r="S29" s="60"/>
      <c r="T29" s="9"/>
      <c r="U29" s="150" t="s">
        <v>24</v>
      </c>
      <c r="V29" s="151"/>
      <c r="W29" s="151"/>
      <c r="X29" s="151"/>
      <c r="Y29" s="152"/>
      <c r="AZ29" s="11">
        <f t="shared" si="7"/>
        <v>44765</v>
      </c>
    </row>
    <row r="30" spans="1:52" ht="19.5" customHeight="1">
      <c r="A30" s="101"/>
      <c r="B30" s="36">
        <v>24</v>
      </c>
      <c r="C30" s="12">
        <f t="shared" si="0"/>
        <v>44766</v>
      </c>
      <c r="D30" s="7"/>
      <c r="E30" s="13">
        <f t="shared" si="1"/>
      </c>
      <c r="F30" s="13">
        <f t="shared" si="2"/>
      </c>
      <c r="G30" s="8"/>
      <c r="H30" s="8"/>
      <c r="I30" s="8"/>
      <c r="J30" s="13">
        <f t="shared" si="3"/>
      </c>
      <c r="K30" s="13">
        <f t="shared" si="4"/>
      </c>
      <c r="L30" s="8"/>
      <c r="M30" s="8"/>
      <c r="N30" s="8"/>
      <c r="O30" s="14">
        <f t="shared" si="5"/>
      </c>
      <c r="P30" s="14">
        <f t="shared" si="6"/>
      </c>
      <c r="Q30" s="60"/>
      <c r="R30" s="60"/>
      <c r="S30" s="60"/>
      <c r="T30" s="9"/>
      <c r="U30" s="138"/>
      <c r="V30" s="139"/>
      <c r="W30" s="139"/>
      <c r="X30" s="139"/>
      <c r="Y30" s="140"/>
      <c r="AZ30" s="11">
        <f t="shared" si="7"/>
        <v>44766</v>
      </c>
    </row>
    <row r="31" spans="1:52" ht="19.5" customHeight="1">
      <c r="A31" s="101"/>
      <c r="B31" s="36">
        <v>25</v>
      </c>
      <c r="C31" s="12">
        <f t="shared" si="0"/>
        <v>44767</v>
      </c>
      <c r="D31" s="7"/>
      <c r="E31" s="13">
        <f t="shared" si="1"/>
      </c>
      <c r="F31" s="13">
        <f t="shared" si="2"/>
      </c>
      <c r="G31" s="8"/>
      <c r="H31" s="8"/>
      <c r="I31" s="8"/>
      <c r="J31" s="13">
        <f t="shared" si="3"/>
      </c>
      <c r="K31" s="13">
        <f t="shared" si="4"/>
      </c>
      <c r="L31" s="8"/>
      <c r="M31" s="8"/>
      <c r="N31" s="8"/>
      <c r="O31" s="14">
        <f t="shared" si="5"/>
      </c>
      <c r="P31" s="14">
        <f t="shared" si="6"/>
      </c>
      <c r="Q31" s="60"/>
      <c r="R31" s="60"/>
      <c r="S31" s="60"/>
      <c r="T31" s="9"/>
      <c r="U31" s="141"/>
      <c r="V31" s="142"/>
      <c r="W31" s="142"/>
      <c r="X31" s="142"/>
      <c r="Y31" s="143"/>
      <c r="AZ31" s="11">
        <f t="shared" si="7"/>
        <v>44767</v>
      </c>
    </row>
    <row r="32" spans="1:52" ht="19.5" customHeight="1">
      <c r="A32" s="101"/>
      <c r="B32" s="36">
        <v>26</v>
      </c>
      <c r="C32" s="12">
        <f t="shared" si="0"/>
        <v>44768</v>
      </c>
      <c r="D32" s="7"/>
      <c r="E32" s="13">
        <f t="shared" si="1"/>
      </c>
      <c r="F32" s="13">
        <f t="shared" si="2"/>
      </c>
      <c r="G32" s="8"/>
      <c r="H32" s="8"/>
      <c r="I32" s="8"/>
      <c r="J32" s="13">
        <f t="shared" si="3"/>
      </c>
      <c r="K32" s="13">
        <f t="shared" si="4"/>
      </c>
      <c r="L32" s="8"/>
      <c r="M32" s="8"/>
      <c r="N32" s="8"/>
      <c r="O32" s="14">
        <f t="shared" si="5"/>
      </c>
      <c r="P32" s="14">
        <f t="shared" si="6"/>
      </c>
      <c r="Q32" s="60"/>
      <c r="R32" s="60"/>
      <c r="S32" s="60"/>
      <c r="T32" s="9"/>
      <c r="U32" s="141"/>
      <c r="V32" s="142"/>
      <c r="W32" s="142"/>
      <c r="X32" s="142"/>
      <c r="Y32" s="143"/>
      <c r="AZ32" s="11">
        <f t="shared" si="7"/>
        <v>44768</v>
      </c>
    </row>
    <row r="33" spans="1:52" ht="19.5" customHeight="1">
      <c r="A33" s="101"/>
      <c r="B33" s="36">
        <v>27</v>
      </c>
      <c r="C33" s="12">
        <f t="shared" si="0"/>
        <v>44769</v>
      </c>
      <c r="D33" s="7"/>
      <c r="E33" s="13">
        <f t="shared" si="1"/>
      </c>
      <c r="F33" s="13">
        <f t="shared" si="2"/>
      </c>
      <c r="G33" s="8"/>
      <c r="H33" s="8"/>
      <c r="I33" s="8"/>
      <c r="J33" s="13">
        <f t="shared" si="3"/>
      </c>
      <c r="K33" s="13">
        <f t="shared" si="4"/>
      </c>
      <c r="L33" s="8"/>
      <c r="M33" s="8"/>
      <c r="N33" s="8"/>
      <c r="O33" s="14">
        <f t="shared" si="5"/>
      </c>
      <c r="P33" s="14">
        <f t="shared" si="6"/>
      </c>
      <c r="Q33" s="60"/>
      <c r="R33" s="60"/>
      <c r="S33" s="60"/>
      <c r="T33" s="9"/>
      <c r="U33" s="141"/>
      <c r="V33" s="142"/>
      <c r="W33" s="142"/>
      <c r="X33" s="142"/>
      <c r="Y33" s="143"/>
      <c r="AZ33" s="11">
        <f t="shared" si="7"/>
        <v>44769</v>
      </c>
    </row>
    <row r="34" spans="1:52" ht="19.5" customHeight="1">
      <c r="A34" s="101"/>
      <c r="B34" s="36">
        <v>28</v>
      </c>
      <c r="C34" s="12">
        <f t="shared" si="0"/>
        <v>44770</v>
      </c>
      <c r="D34" s="7"/>
      <c r="E34" s="13">
        <f t="shared" si="1"/>
      </c>
      <c r="F34" s="13">
        <f t="shared" si="2"/>
      </c>
      <c r="G34" s="8"/>
      <c r="H34" s="8"/>
      <c r="I34" s="8"/>
      <c r="J34" s="13">
        <f t="shared" si="3"/>
      </c>
      <c r="K34" s="13">
        <f t="shared" si="4"/>
      </c>
      <c r="L34" s="8"/>
      <c r="M34" s="8"/>
      <c r="N34" s="8"/>
      <c r="O34" s="14">
        <f t="shared" si="5"/>
      </c>
      <c r="P34" s="14">
        <f t="shared" si="6"/>
      </c>
      <c r="Q34" s="60"/>
      <c r="R34" s="60"/>
      <c r="S34" s="60"/>
      <c r="T34" s="9"/>
      <c r="U34" s="141"/>
      <c r="V34" s="142"/>
      <c r="W34" s="142"/>
      <c r="X34" s="142"/>
      <c r="Y34" s="143"/>
      <c r="AZ34" s="11">
        <f t="shared" si="7"/>
        <v>44770</v>
      </c>
    </row>
    <row r="35" spans="1:52" ht="19.5" customHeight="1">
      <c r="A35" s="101"/>
      <c r="B35" s="36">
        <v>29</v>
      </c>
      <c r="C35" s="12">
        <f t="shared" si="0"/>
        <v>44771</v>
      </c>
      <c r="D35" s="7"/>
      <c r="E35" s="13">
        <f t="shared" si="1"/>
      </c>
      <c r="F35" s="13">
        <f t="shared" si="2"/>
      </c>
      <c r="G35" s="8"/>
      <c r="H35" s="8"/>
      <c r="I35" s="8"/>
      <c r="J35" s="13">
        <f t="shared" si="3"/>
      </c>
      <c r="K35" s="13">
        <f t="shared" si="4"/>
      </c>
      <c r="L35" s="8"/>
      <c r="M35" s="8"/>
      <c r="N35" s="8"/>
      <c r="O35" s="14">
        <f t="shared" si="5"/>
      </c>
      <c r="P35" s="14">
        <f t="shared" si="6"/>
      </c>
      <c r="Q35" s="60"/>
      <c r="R35" s="60"/>
      <c r="S35" s="60"/>
      <c r="T35" s="9"/>
      <c r="U35" s="141"/>
      <c r="V35" s="142"/>
      <c r="W35" s="142"/>
      <c r="X35" s="142"/>
      <c r="Y35" s="143"/>
      <c r="AZ35" s="11">
        <f t="shared" si="7"/>
        <v>44771</v>
      </c>
    </row>
    <row r="36" spans="1:52" ht="19.5" customHeight="1">
      <c r="A36" s="101"/>
      <c r="B36" s="36">
        <v>30</v>
      </c>
      <c r="C36" s="12">
        <f t="shared" si="0"/>
        <v>44772</v>
      </c>
      <c r="D36" s="7"/>
      <c r="E36" s="13">
        <f t="shared" si="1"/>
      </c>
      <c r="F36" s="13">
        <f t="shared" si="2"/>
      </c>
      <c r="G36" s="8"/>
      <c r="H36" s="8"/>
      <c r="I36" s="8"/>
      <c r="J36" s="13">
        <f t="shared" si="3"/>
      </c>
      <c r="K36" s="13">
        <f t="shared" si="4"/>
      </c>
      <c r="L36" s="8"/>
      <c r="M36" s="8"/>
      <c r="N36" s="8"/>
      <c r="O36" s="14">
        <f t="shared" si="5"/>
      </c>
      <c r="P36" s="14">
        <f t="shared" si="6"/>
      </c>
      <c r="Q36" s="60"/>
      <c r="R36" s="60"/>
      <c r="S36" s="60"/>
      <c r="T36" s="9"/>
      <c r="U36" s="141"/>
      <c r="V36" s="142"/>
      <c r="W36" s="142"/>
      <c r="X36" s="142"/>
      <c r="Y36" s="143"/>
      <c r="AZ36" s="11">
        <f t="shared" si="7"/>
        <v>44772</v>
      </c>
    </row>
    <row r="37" spans="1:52" ht="19.5" customHeight="1">
      <c r="A37" s="102"/>
      <c r="B37" s="36">
        <v>31</v>
      </c>
      <c r="C37" s="12">
        <f t="shared" si="0"/>
        <v>44773</v>
      </c>
      <c r="D37" s="7"/>
      <c r="E37" s="13">
        <f t="shared" si="1"/>
      </c>
      <c r="F37" s="13">
        <f t="shared" si="2"/>
      </c>
      <c r="G37" s="8"/>
      <c r="H37" s="8"/>
      <c r="I37" s="8"/>
      <c r="J37" s="13">
        <f t="shared" si="3"/>
      </c>
      <c r="K37" s="13">
        <f t="shared" si="4"/>
      </c>
      <c r="L37" s="8"/>
      <c r="M37" s="8"/>
      <c r="N37" s="8"/>
      <c r="O37" s="14">
        <f t="shared" si="5"/>
      </c>
      <c r="P37" s="14">
        <f t="shared" si="6"/>
      </c>
      <c r="Q37" s="60"/>
      <c r="R37" s="60"/>
      <c r="S37" s="60"/>
      <c r="T37" s="9"/>
      <c r="U37" s="141"/>
      <c r="V37" s="142"/>
      <c r="W37" s="142"/>
      <c r="X37" s="142"/>
      <c r="Y37" s="143"/>
      <c r="AZ37" s="11">
        <f t="shared" si="7"/>
        <v>44773</v>
      </c>
    </row>
    <row r="38" spans="1:25" ht="19.5" customHeight="1">
      <c r="A38" s="121" t="s">
        <v>25</v>
      </c>
      <c r="B38" s="117" t="s">
        <v>26</v>
      </c>
      <c r="C38" s="118"/>
      <c r="D38" s="17">
        <f>IF(COUNTBLANK(D7:D37)=31,TRIM(AA38),AVERAGE(D7:D37))</f>
      </c>
      <c r="E38" s="13">
        <f>IF(COUNTBLANK(F7:F37)=31,TRIM(AB38),F38*1000/D38)</f>
      </c>
      <c r="F38" s="13">
        <f>IF(COUNTBLANK(F7:F37)=31,TRIM(AC38),AVERAGE(F7:F37))</f>
      </c>
      <c r="G38" s="123"/>
      <c r="H38" s="124"/>
      <c r="I38" s="125"/>
      <c r="J38" s="13">
        <f>IF(COUNTBLANK(K7:K37)=31,TRIM(AG38),K38*1000/D38)</f>
      </c>
      <c r="K38" s="13">
        <f>IF(COUNTBLANK(K7:K37)=31,TRIM(AH38),AVERAGE(K7:K37))</f>
      </c>
      <c r="L38" s="123"/>
      <c r="M38" s="124"/>
      <c r="N38" s="125"/>
      <c r="O38" s="14">
        <f>IF(COUNTBLANK(P7:P37)=31,TRIM(AL38),P38*1000/D38)</f>
      </c>
      <c r="P38" s="14">
        <f>IF(COUNTBLANK(P7:P37)=31,TRIM(AM38),AVERAGE(P7:P37))</f>
      </c>
      <c r="Q38" s="103" t="s">
        <v>27</v>
      </c>
      <c r="R38" s="104"/>
      <c r="S38" s="105"/>
      <c r="T38" s="18">
        <f>IF(COUNTBLANK(T7:T37)=31,TRIM(AQ38),SUM(T7:T37))</f>
      </c>
      <c r="U38" s="141"/>
      <c r="V38" s="142"/>
      <c r="W38" s="142"/>
      <c r="X38" s="142"/>
      <c r="Y38" s="143"/>
    </row>
    <row r="39" spans="1:25" ht="19.5" customHeight="1">
      <c r="A39" s="101"/>
      <c r="B39" s="119" t="s">
        <v>28</v>
      </c>
      <c r="C39" s="120"/>
      <c r="D39" s="19"/>
      <c r="E39" s="20"/>
      <c r="F39" s="13">
        <f>IF(COUNTBLANK(F7:F37)=31,TRIM(AC39),MAX(F7:F37))</f>
      </c>
      <c r="G39" s="126"/>
      <c r="H39" s="127"/>
      <c r="I39" s="128"/>
      <c r="J39" s="20"/>
      <c r="K39" s="20"/>
      <c r="L39" s="126"/>
      <c r="M39" s="127"/>
      <c r="N39" s="128"/>
      <c r="O39" s="21"/>
      <c r="P39" s="21"/>
      <c r="Q39" s="106"/>
      <c r="R39" s="107"/>
      <c r="S39" s="107"/>
      <c r="T39" s="108"/>
      <c r="U39" s="141"/>
      <c r="V39" s="142"/>
      <c r="W39" s="142"/>
      <c r="X39" s="142"/>
      <c r="Y39" s="143"/>
    </row>
    <row r="40" spans="1:25" ht="19.5" customHeight="1">
      <c r="A40" s="101"/>
      <c r="B40" s="119" t="s">
        <v>29</v>
      </c>
      <c r="C40" s="120"/>
      <c r="D40" s="19"/>
      <c r="E40" s="20"/>
      <c r="F40" s="20"/>
      <c r="G40" s="126"/>
      <c r="H40" s="127"/>
      <c r="I40" s="128"/>
      <c r="J40" s="20"/>
      <c r="K40" s="13">
        <f>IF(COUNTBLANK(K7:K37)=31,TRIM(AH40),MAX(K7:K37))</f>
      </c>
      <c r="L40" s="126"/>
      <c r="M40" s="127"/>
      <c r="N40" s="128"/>
      <c r="O40" s="21"/>
      <c r="P40" s="21"/>
      <c r="Q40" s="109"/>
      <c r="R40" s="110"/>
      <c r="S40" s="110"/>
      <c r="T40" s="111"/>
      <c r="U40" s="141"/>
      <c r="V40" s="142"/>
      <c r="W40" s="142"/>
      <c r="X40" s="142"/>
      <c r="Y40" s="143"/>
    </row>
    <row r="41" spans="1:25" ht="19.5" customHeight="1">
      <c r="A41" s="101"/>
      <c r="B41" s="119" t="s">
        <v>30</v>
      </c>
      <c r="C41" s="120"/>
      <c r="D41" s="19"/>
      <c r="E41" s="20"/>
      <c r="F41" s="20"/>
      <c r="G41" s="126"/>
      <c r="H41" s="127"/>
      <c r="I41" s="128"/>
      <c r="J41" s="20"/>
      <c r="K41" s="20"/>
      <c r="L41" s="126"/>
      <c r="M41" s="127"/>
      <c r="N41" s="128"/>
      <c r="O41" s="21"/>
      <c r="P41" s="14">
        <f>IF(COUNTBLANK(P7:P37)=31,TRIM(AM41),MAX(P7:P37))</f>
      </c>
      <c r="Q41" s="109"/>
      <c r="R41" s="110"/>
      <c r="S41" s="110"/>
      <c r="T41" s="111"/>
      <c r="U41" s="141"/>
      <c r="V41" s="142"/>
      <c r="W41" s="142"/>
      <c r="X41" s="142"/>
      <c r="Y41" s="143"/>
    </row>
    <row r="42" spans="1:25" ht="19.5" customHeight="1" thickBot="1">
      <c r="A42" s="122"/>
      <c r="B42" s="132" t="s">
        <v>31</v>
      </c>
      <c r="C42" s="133"/>
      <c r="D42" s="22">
        <f>IF(COUNTBLANK(D7:D37)=31,TRIM(AA42),MAX(D7:D37))</f>
      </c>
      <c r="E42" s="23"/>
      <c r="F42" s="23"/>
      <c r="G42" s="129"/>
      <c r="H42" s="130"/>
      <c r="I42" s="131"/>
      <c r="J42" s="23"/>
      <c r="K42" s="23"/>
      <c r="L42" s="129"/>
      <c r="M42" s="130"/>
      <c r="N42" s="131"/>
      <c r="O42" s="24"/>
      <c r="P42" s="24"/>
      <c r="Q42" s="112"/>
      <c r="R42" s="113"/>
      <c r="S42" s="113"/>
      <c r="T42" s="114"/>
      <c r="U42" s="144"/>
      <c r="V42" s="145"/>
      <c r="W42" s="145"/>
      <c r="X42" s="145"/>
      <c r="Y42" s="146"/>
    </row>
    <row r="43" ht="12.75" thickTop="1"/>
  </sheetData>
  <sheetProtection password="EF11" sheet="1" objects="1" scenarios="1"/>
  <mergeCells count="71">
    <mergeCell ref="P5:S5"/>
    <mergeCell ref="S2:S3"/>
    <mergeCell ref="K2:O3"/>
    <mergeCell ref="P2:P3"/>
    <mergeCell ref="Q2:Q3"/>
    <mergeCell ref="R2:R3"/>
    <mergeCell ref="B5:C6"/>
    <mergeCell ref="A5:A37"/>
    <mergeCell ref="F5:I5"/>
    <mergeCell ref="K5:N5"/>
    <mergeCell ref="Q39:T42"/>
    <mergeCell ref="T5:T6"/>
    <mergeCell ref="B38:C38"/>
    <mergeCell ref="B39:C39"/>
    <mergeCell ref="B40:C40"/>
    <mergeCell ref="B41:C41"/>
    <mergeCell ref="A38:A42"/>
    <mergeCell ref="G38:I42"/>
    <mergeCell ref="L38:N42"/>
    <mergeCell ref="B42:C42"/>
    <mergeCell ref="Q38:S38"/>
    <mergeCell ref="W11:W12"/>
    <mergeCell ref="V17:V18"/>
    <mergeCell ref="W27:W28"/>
    <mergeCell ref="U30:Y42"/>
    <mergeCell ref="Y25:Y26"/>
    <mergeCell ref="U7:U8"/>
    <mergeCell ref="X13:X14"/>
    <mergeCell ref="U29:Y29"/>
    <mergeCell ref="X21:X22"/>
    <mergeCell ref="W17:W18"/>
    <mergeCell ref="V21:V22"/>
    <mergeCell ref="Y17:Y18"/>
    <mergeCell ref="Y9:Y10"/>
    <mergeCell ref="Y11:Y12"/>
    <mergeCell ref="Y13:Y14"/>
    <mergeCell ref="Y21:Y22"/>
    <mergeCell ref="W21:W22"/>
    <mergeCell ref="V23:V24"/>
    <mergeCell ref="X23:X24"/>
    <mergeCell ref="U27:U28"/>
    <mergeCell ref="Y27:Y28"/>
    <mergeCell ref="X27:X28"/>
    <mergeCell ref="Y23:Y24"/>
    <mergeCell ref="V25:V26"/>
    <mergeCell ref="E2:F3"/>
    <mergeCell ref="V15:V16"/>
    <mergeCell ref="W13:W14"/>
    <mergeCell ref="Y15:Y16"/>
    <mergeCell ref="X15:X16"/>
    <mergeCell ref="Y19:Y20"/>
    <mergeCell ref="U13:U14"/>
    <mergeCell ref="W3:Y3"/>
    <mergeCell ref="W4:Y4"/>
    <mergeCell ref="X19:X20"/>
    <mergeCell ref="X11:X12"/>
    <mergeCell ref="X9:X10"/>
    <mergeCell ref="V11:V12"/>
    <mergeCell ref="W9:W10"/>
    <mergeCell ref="W15:W16"/>
    <mergeCell ref="X17:X18"/>
    <mergeCell ref="U5:Y6"/>
    <mergeCell ref="V13:V14"/>
    <mergeCell ref="U9:U10"/>
    <mergeCell ref="V27:V28"/>
    <mergeCell ref="V19:V20"/>
    <mergeCell ref="W19:W20"/>
    <mergeCell ref="W25:W26"/>
    <mergeCell ref="W23:W24"/>
    <mergeCell ref="X25:X26"/>
    <mergeCell ref="V9:V10"/>
  </mergeCells>
  <conditionalFormatting sqref="B7:C37">
    <cfRule type="expression" priority="1" dxfId="12" stopIfTrue="1">
      <formula>MONTH($AZ7)&lt;&gt;$R$2</formula>
    </cfRule>
  </conditionalFormatting>
  <dataValidations count="13">
    <dataValidation type="whole" allowBlank="1" showInputMessage="1" showErrorMessage="1" errorTitle="月の入力エラー" error="月を1～12の半角数字で入力してください。" imeMode="off" sqref="R2:R3">
      <formula1>1</formula1>
      <formula2>12</formula2>
    </dataValidation>
    <dataValidation type="whole" allowBlank="1" showInputMessage="1" showErrorMessage="1" errorTitle="水量の入力エラー" error="水量の入力は0～9,999,999の範囲に制限されています。" imeMode="off" sqref="D39:D41">
      <formula1>0</formula1>
      <formula2>9999999</formula2>
    </dataValidation>
    <dataValidation allowBlank="1" showInputMessage="1" showErrorMessage="1" imeMode="hiragana" sqref="U30:Y42 V9:Y10"/>
    <dataValidation type="decimal" allowBlank="1" showInputMessage="1" showErrorMessage="1" errorTitle="T-P値の入力エラー" error="T-P値の入力は0～99.99の範囲に制限されています。" imeMode="off" sqref="O39:O42">
      <formula1>0</formula1>
      <formula2>99.99</formula2>
    </dataValidation>
    <dataValidation type="decimal" allowBlank="1" showInputMessage="1" showErrorMessage="1" errorTitle="T-P負荷量の入力エラー" error="T-P負荷量の入力は0.00～9,999.99に制限されています。" imeMode="off" sqref="P39:P40 P42">
      <formula1>0</formula1>
      <formula2>9999.99</formula2>
    </dataValidation>
    <dataValidation type="decimal" allowBlank="1" showInputMessage="1" showErrorMessage="1" errorTitle="COD負荷量,T-N負荷量の入力エラー" error="COD負荷量,T-N負荷量の入力は0.0～99,999.9の範囲に制限されています。" imeMode="off" sqref="F40:F42 K39 K41:K42">
      <formula1>0</formula1>
      <formula2>99999.9</formula2>
    </dataValidation>
    <dataValidation type="decimal" allowBlank="1" showInputMessage="1" showErrorMessage="1" errorTitle="COD値,T-N値の入力エラー" error="COD値,T-N値の入力は0.0～999.9の範囲に制限されています。" imeMode="off" sqref="E39:E42 J39:J42">
      <formula1>0</formula1>
      <formula2>999.9</formula2>
    </dataValidation>
    <dataValidation type="whole" allowBlank="1" showInputMessage="1" showErrorMessage="1" errorTitle="特定施設の稼動の入力エラー" error="操業のとき｢1｣を記入してください。&#10;それ以外の値は無効です。" sqref="T7:T37">
      <formula1>1</formula1>
      <formula2>1</formula2>
    </dataValidation>
    <dataValidation type="decimal" allowBlank="1" showInputMessage="1" showErrorMessage="1" errorTitle="水量の入力エラー" error="水量の入力は0～9,999,999.9の範囲に制限されています。" sqref="D7:D37">
      <formula1>0</formula1>
      <formula2>9999999.9</formula2>
    </dataValidation>
    <dataValidation type="decimal" allowBlank="1" showInputMessage="1" showErrorMessage="1" errorTitle="pHの入力エラー" error="pHの入力は0.0～14.0の範囲に制限されています。" imeMode="off" sqref="V13:Y14">
      <formula1>0</formula1>
      <formula2>14</formula2>
    </dataValidation>
    <dataValidation type="decimal" allowBlank="1" showInputMessage="1" showErrorMessage="1" errorTitle="水量の入力エラー" error="水量の入力は0～9,999,999の範囲に制限されています。" imeMode="off" sqref="V11:Y12">
      <formula1>0</formula1>
      <formula2>9999999</formula2>
    </dataValidation>
    <dataValidation allowBlank="1" showInputMessage="1" showErrorMessage="1" imeMode="off" sqref="V15:Y18"/>
    <dataValidation allowBlank="1" showInputMessage="1" showErrorMessage="1" sqref="V19:Y26"/>
  </dataValidations>
  <printOptions/>
  <pageMargins left="0.5905511811023623" right="0.5905511811023623" top="0.5905511811023623" bottom="0.5905511811023623" header="0.31496062992125984" footer="0.1968503937007874"/>
  <pageSetup horizontalDpi="600" verticalDpi="600" orientation="landscape" paperSize="9" scale="63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2"/>
  <sheetViews>
    <sheetView zoomScale="75" zoomScaleNormal="75" zoomScaleSheetLayoutView="70" zoomScalePageLayoutView="0" workbookViewId="0" topLeftCell="A1">
      <selection activeCell="D7" sqref="D7"/>
    </sheetView>
  </sheetViews>
  <sheetFormatPr defaultColWidth="12" defaultRowHeight="11.25"/>
  <cols>
    <col min="1" max="1" width="5.16015625" style="2" customWidth="1"/>
    <col min="2" max="2" width="5.33203125" style="2" customWidth="1"/>
    <col min="3" max="3" width="7.5" style="2" customWidth="1"/>
    <col min="4" max="6" width="12.66015625" style="2" customWidth="1"/>
    <col min="7" max="9" width="7.83203125" style="2" customWidth="1"/>
    <col min="10" max="11" width="12.66015625" style="2" customWidth="1"/>
    <col min="12" max="14" width="7.83203125" style="2" customWidth="1"/>
    <col min="15" max="16" width="12.66015625" style="2" customWidth="1"/>
    <col min="17" max="19" width="7.83203125" style="2" customWidth="1"/>
    <col min="20" max="20" width="12.66015625" style="2" customWidth="1"/>
    <col min="21" max="21" width="14.83203125" style="2" customWidth="1"/>
    <col min="22" max="25" width="14" style="2" customWidth="1"/>
    <col min="26" max="26" width="12" style="2" customWidth="1"/>
    <col min="27" max="27" width="12" style="3" customWidth="1"/>
    <col min="28" max="16384" width="12" style="2" customWidth="1"/>
  </cols>
  <sheetData>
    <row r="1" ht="19.5" customHeight="1">
      <c r="A1" s="1" t="s">
        <v>34</v>
      </c>
    </row>
    <row r="2" spans="5:25" ht="19.5" customHeight="1">
      <c r="E2" s="162" t="s">
        <v>0</v>
      </c>
      <c r="F2" s="163"/>
      <c r="H2" s="4"/>
      <c r="I2" s="4"/>
      <c r="J2" s="4"/>
      <c r="K2" s="96" t="s">
        <v>3</v>
      </c>
      <c r="L2" s="96"/>
      <c r="M2" s="96"/>
      <c r="N2" s="96"/>
      <c r="O2" s="96"/>
      <c r="P2" s="97">
        <f>'4月'!$P$2</f>
        <v>2022</v>
      </c>
      <c r="Q2" s="178" t="s">
        <v>4</v>
      </c>
      <c r="R2" s="97">
        <v>8</v>
      </c>
      <c r="S2" s="95" t="s">
        <v>5</v>
      </c>
      <c r="V2" s="5" t="s">
        <v>6</v>
      </c>
      <c r="W2" s="57">
        <f>IF('4月'!$W$2="","",'4月'!$W$2)</f>
      </c>
      <c r="X2" s="29">
        <f>IF('4月'!$X$2="","",'4月'!$X$2)</f>
      </c>
      <c r="Y2" s="29">
        <f>IF('4月'!$Y$2="","",'4月'!$Y$2)</f>
      </c>
    </row>
    <row r="3" spans="5:25" ht="19.5" customHeight="1">
      <c r="E3" s="163"/>
      <c r="F3" s="163"/>
      <c r="H3" s="4"/>
      <c r="I3" s="4"/>
      <c r="J3" s="4"/>
      <c r="K3" s="96"/>
      <c r="L3" s="96"/>
      <c r="M3" s="96"/>
      <c r="N3" s="96"/>
      <c r="O3" s="96"/>
      <c r="P3" s="97"/>
      <c r="Q3" s="178"/>
      <c r="R3" s="97"/>
      <c r="S3" s="95"/>
      <c r="V3" s="6" t="s">
        <v>7</v>
      </c>
      <c r="W3" s="167">
        <f>IF('4月'!$W$3="","",'4月'!$W$3)</f>
      </c>
      <c r="X3" s="167">
        <f>IF('4月'!$W$2="","",'4月'!$W$2)</f>
      </c>
      <c r="Y3" s="167">
        <f>IF('4月'!$W$2="","",'4月'!$W$2)</f>
      </c>
    </row>
    <row r="4" spans="22:25" ht="19.5" customHeight="1" thickBot="1">
      <c r="V4" s="5" t="s">
        <v>8</v>
      </c>
      <c r="W4" s="168">
        <f>IF('4月'!$W$4="","",'4月'!$W$4)</f>
      </c>
      <c r="X4" s="168">
        <f>IF('4月'!$W$2="","",'4月'!$W$2)</f>
      </c>
      <c r="Y4" s="168">
        <f>IF('4月'!$W$2="","",'4月'!$W$2)</f>
      </c>
    </row>
    <row r="5" spans="1:52" ht="19.5" customHeight="1" thickTop="1">
      <c r="A5" s="100" t="s">
        <v>9</v>
      </c>
      <c r="B5" s="92" t="s">
        <v>1</v>
      </c>
      <c r="C5" s="94"/>
      <c r="D5" s="25" t="s">
        <v>10</v>
      </c>
      <c r="E5" s="25" t="s">
        <v>11</v>
      </c>
      <c r="F5" s="92" t="s">
        <v>12</v>
      </c>
      <c r="G5" s="93"/>
      <c r="H5" s="93"/>
      <c r="I5" s="94"/>
      <c r="J5" s="25" t="s">
        <v>13</v>
      </c>
      <c r="K5" s="92" t="s">
        <v>14</v>
      </c>
      <c r="L5" s="93"/>
      <c r="M5" s="93"/>
      <c r="N5" s="94"/>
      <c r="O5" s="25" t="s">
        <v>15</v>
      </c>
      <c r="P5" s="92" t="s">
        <v>16</v>
      </c>
      <c r="Q5" s="93"/>
      <c r="R5" s="93"/>
      <c r="S5" s="94"/>
      <c r="T5" s="115" t="s">
        <v>2</v>
      </c>
      <c r="U5" s="171" t="s">
        <v>17</v>
      </c>
      <c r="V5" s="172"/>
      <c r="W5" s="172"/>
      <c r="X5" s="172"/>
      <c r="Y5" s="173"/>
      <c r="AZ5" s="10"/>
    </row>
    <row r="6" spans="1:52" ht="19.5" customHeight="1">
      <c r="A6" s="101"/>
      <c r="B6" s="98"/>
      <c r="C6" s="99"/>
      <c r="D6" s="26" t="s">
        <v>18</v>
      </c>
      <c r="E6" s="26" t="s">
        <v>35</v>
      </c>
      <c r="F6" s="27" t="s">
        <v>19</v>
      </c>
      <c r="G6" s="58" t="s">
        <v>36</v>
      </c>
      <c r="H6" s="58" t="s">
        <v>37</v>
      </c>
      <c r="I6" s="58" t="s">
        <v>38</v>
      </c>
      <c r="J6" s="26" t="s">
        <v>35</v>
      </c>
      <c r="K6" s="27" t="s">
        <v>19</v>
      </c>
      <c r="L6" s="58" t="s">
        <v>36</v>
      </c>
      <c r="M6" s="58" t="s">
        <v>37</v>
      </c>
      <c r="N6" s="58" t="s">
        <v>38</v>
      </c>
      <c r="O6" s="26" t="s">
        <v>35</v>
      </c>
      <c r="P6" s="27" t="s">
        <v>19</v>
      </c>
      <c r="Q6" s="59" t="s">
        <v>36</v>
      </c>
      <c r="R6" s="59" t="s">
        <v>37</v>
      </c>
      <c r="S6" s="59" t="s">
        <v>38</v>
      </c>
      <c r="T6" s="116"/>
      <c r="U6" s="148"/>
      <c r="V6" s="174"/>
      <c r="W6" s="174"/>
      <c r="X6" s="174"/>
      <c r="Y6" s="175"/>
      <c r="AZ6" s="10"/>
    </row>
    <row r="7" spans="1:52" ht="19.5" customHeight="1">
      <c r="A7" s="101"/>
      <c r="B7" s="36">
        <v>1</v>
      </c>
      <c r="C7" s="12">
        <f aca="true" t="shared" si="0" ref="C7:C37">$AZ7</f>
        <v>44774</v>
      </c>
      <c r="D7" s="7"/>
      <c r="E7" s="13">
        <f aca="true" t="shared" si="1" ref="E7:E37">IF(ISNUMBER(F7),F7/D7*1000,TRIM(AA7))</f>
      </c>
      <c r="F7" s="13">
        <f aca="true" t="shared" si="2" ref="F7:F37">IF(COUNTBLANK(G7:I7)=3,TRIM(AA7),G7+H7+I7)</f>
      </c>
      <c r="G7" s="8"/>
      <c r="H7" s="8"/>
      <c r="I7" s="8"/>
      <c r="J7" s="13">
        <f aca="true" t="shared" si="3" ref="J7:J37">IF(ISNUMBER(K7),K7/D7*1000,TRIM(AF7))</f>
      </c>
      <c r="K7" s="13">
        <f aca="true" t="shared" si="4" ref="K7:K37">IF(COUNTBLANK(L7:N7)=3,TRIM(AF7),L7+M7+N7)</f>
      </c>
      <c r="L7" s="8"/>
      <c r="M7" s="8"/>
      <c r="N7" s="8"/>
      <c r="O7" s="14">
        <f aca="true" t="shared" si="5" ref="O7:O37">IF(ISNUMBER(P7),P7/D7*1000,TRIM(AK7))</f>
      </c>
      <c r="P7" s="14">
        <f aca="true" t="shared" si="6" ref="P7:P37">IF(COUNTBLANK(Q7:S7)=3,TRIM(AK7),Q7+R7+S7)</f>
      </c>
      <c r="Q7" s="60"/>
      <c r="R7" s="60"/>
      <c r="S7" s="60"/>
      <c r="T7" s="9"/>
      <c r="U7" s="148" t="s">
        <v>20</v>
      </c>
      <c r="V7" s="31"/>
      <c r="W7" s="31"/>
      <c r="X7" s="31"/>
      <c r="Y7" s="32"/>
      <c r="AZ7" s="11">
        <f aca="true" t="shared" si="7" ref="AZ7:AZ37">DATE($P$2,$R$2,$B7)</f>
        <v>44774</v>
      </c>
    </row>
    <row r="8" spans="1:52" ht="19.5" customHeight="1">
      <c r="A8" s="101"/>
      <c r="B8" s="36">
        <v>2</v>
      </c>
      <c r="C8" s="12">
        <f t="shared" si="0"/>
        <v>44775</v>
      </c>
      <c r="D8" s="7"/>
      <c r="E8" s="13">
        <f t="shared" si="1"/>
      </c>
      <c r="F8" s="13">
        <f t="shared" si="2"/>
      </c>
      <c r="G8" s="8"/>
      <c r="H8" s="8"/>
      <c r="I8" s="8"/>
      <c r="J8" s="13">
        <f t="shared" si="3"/>
      </c>
      <c r="K8" s="13">
        <f t="shared" si="4"/>
      </c>
      <c r="L8" s="8"/>
      <c r="M8" s="8"/>
      <c r="N8" s="8"/>
      <c r="O8" s="14">
        <f t="shared" si="5"/>
      </c>
      <c r="P8" s="14">
        <f t="shared" si="6"/>
      </c>
      <c r="Q8" s="60"/>
      <c r="R8" s="60"/>
      <c r="S8" s="60"/>
      <c r="T8" s="9"/>
      <c r="U8" s="148"/>
      <c r="V8" s="33"/>
      <c r="W8" s="33"/>
      <c r="X8" s="33"/>
      <c r="Y8" s="34"/>
      <c r="AZ8" s="11">
        <f t="shared" si="7"/>
        <v>44775</v>
      </c>
    </row>
    <row r="9" spans="1:52" ht="19.5" customHeight="1">
      <c r="A9" s="101"/>
      <c r="B9" s="36">
        <v>3</v>
      </c>
      <c r="C9" s="12">
        <f t="shared" si="0"/>
        <v>44776</v>
      </c>
      <c r="D9" s="7"/>
      <c r="E9" s="13">
        <f t="shared" si="1"/>
      </c>
      <c r="F9" s="13">
        <f t="shared" si="2"/>
      </c>
      <c r="G9" s="8"/>
      <c r="H9" s="8"/>
      <c r="I9" s="8"/>
      <c r="J9" s="13">
        <f t="shared" si="3"/>
      </c>
      <c r="K9" s="13">
        <f t="shared" si="4"/>
      </c>
      <c r="L9" s="8"/>
      <c r="M9" s="8"/>
      <c r="N9" s="8"/>
      <c r="O9" s="14">
        <f t="shared" si="5"/>
      </c>
      <c r="P9" s="14">
        <f t="shared" si="6"/>
      </c>
      <c r="Q9" s="60"/>
      <c r="R9" s="60"/>
      <c r="S9" s="60"/>
      <c r="T9" s="9"/>
      <c r="U9" s="148" t="s">
        <v>21</v>
      </c>
      <c r="V9" s="180">
        <f>IF('4月'!$V$9="","",'4月'!$V$9)</f>
      </c>
      <c r="W9" s="180">
        <f>IF('4月'!$W$9="","",'4月'!$W$9)</f>
      </c>
      <c r="X9" s="180">
        <f>IF('4月'!$X$9="","",'4月'!$X$9)</f>
      </c>
      <c r="Y9" s="179">
        <f>IF('4月'!$Y$9="","",'4月'!$Y$9)</f>
      </c>
      <c r="AZ9" s="11">
        <f t="shared" si="7"/>
        <v>44776</v>
      </c>
    </row>
    <row r="10" spans="1:52" ht="19.5" customHeight="1">
      <c r="A10" s="101"/>
      <c r="B10" s="36">
        <v>4</v>
      </c>
      <c r="C10" s="12">
        <f t="shared" si="0"/>
        <v>44777</v>
      </c>
      <c r="D10" s="7"/>
      <c r="E10" s="13">
        <f t="shared" si="1"/>
      </c>
      <c r="F10" s="13">
        <f t="shared" si="2"/>
      </c>
      <c r="G10" s="8"/>
      <c r="H10" s="8"/>
      <c r="I10" s="8"/>
      <c r="J10" s="13">
        <f t="shared" si="3"/>
      </c>
      <c r="K10" s="13">
        <f t="shared" si="4"/>
      </c>
      <c r="L10" s="8"/>
      <c r="M10" s="8"/>
      <c r="N10" s="8"/>
      <c r="O10" s="14">
        <f t="shared" si="5"/>
      </c>
      <c r="P10" s="14">
        <f t="shared" si="6"/>
      </c>
      <c r="Q10" s="60"/>
      <c r="R10" s="60"/>
      <c r="S10" s="60"/>
      <c r="T10" s="9"/>
      <c r="U10" s="165"/>
      <c r="V10" s="180"/>
      <c r="W10" s="180"/>
      <c r="X10" s="180"/>
      <c r="Y10" s="179"/>
      <c r="AZ10" s="11">
        <f t="shared" si="7"/>
        <v>44777</v>
      </c>
    </row>
    <row r="11" spans="1:52" ht="19.5" customHeight="1">
      <c r="A11" s="101"/>
      <c r="B11" s="36">
        <v>5</v>
      </c>
      <c r="C11" s="12">
        <f t="shared" si="0"/>
        <v>44778</v>
      </c>
      <c r="D11" s="7"/>
      <c r="E11" s="13">
        <f t="shared" si="1"/>
      </c>
      <c r="F11" s="13">
        <f t="shared" si="2"/>
      </c>
      <c r="G11" s="8"/>
      <c r="H11" s="8"/>
      <c r="I11" s="8"/>
      <c r="J11" s="13">
        <f t="shared" si="3"/>
      </c>
      <c r="K11" s="13">
        <f t="shared" si="4"/>
      </c>
      <c r="L11" s="8"/>
      <c r="M11" s="8"/>
      <c r="N11" s="8"/>
      <c r="O11" s="14">
        <f t="shared" si="5"/>
      </c>
      <c r="P11" s="14">
        <f t="shared" si="6"/>
      </c>
      <c r="Q11" s="60"/>
      <c r="R11" s="60"/>
      <c r="S11" s="60"/>
      <c r="T11" s="9"/>
      <c r="U11" s="15" t="s">
        <v>22</v>
      </c>
      <c r="V11" s="153"/>
      <c r="W11" s="134"/>
      <c r="X11" s="134"/>
      <c r="Y11" s="156"/>
      <c r="AZ11" s="11">
        <f t="shared" si="7"/>
        <v>44778</v>
      </c>
    </row>
    <row r="12" spans="1:52" ht="19.5" customHeight="1">
      <c r="A12" s="101"/>
      <c r="B12" s="36">
        <v>6</v>
      </c>
      <c r="C12" s="12">
        <f t="shared" si="0"/>
        <v>44779</v>
      </c>
      <c r="D12" s="7"/>
      <c r="E12" s="13">
        <f t="shared" si="1"/>
      </c>
      <c r="F12" s="13">
        <f t="shared" si="2"/>
      </c>
      <c r="G12" s="8"/>
      <c r="H12" s="8"/>
      <c r="I12" s="8"/>
      <c r="J12" s="13">
        <f t="shared" si="3"/>
      </c>
      <c r="K12" s="13">
        <f t="shared" si="4"/>
      </c>
      <c r="L12" s="8"/>
      <c r="M12" s="8"/>
      <c r="N12" s="8"/>
      <c r="O12" s="14">
        <f t="shared" si="5"/>
      </c>
      <c r="P12" s="14">
        <f t="shared" si="6"/>
      </c>
      <c r="Q12" s="60"/>
      <c r="R12" s="60"/>
      <c r="S12" s="60"/>
      <c r="T12" s="9"/>
      <c r="U12" s="16" t="s">
        <v>32</v>
      </c>
      <c r="V12" s="153"/>
      <c r="W12" s="134"/>
      <c r="X12" s="134"/>
      <c r="Y12" s="156"/>
      <c r="AZ12" s="11">
        <f t="shared" si="7"/>
        <v>44779</v>
      </c>
    </row>
    <row r="13" spans="1:52" ht="19.5" customHeight="1">
      <c r="A13" s="101"/>
      <c r="B13" s="36">
        <v>7</v>
      </c>
      <c r="C13" s="12">
        <f t="shared" si="0"/>
        <v>44780</v>
      </c>
      <c r="D13" s="7"/>
      <c r="E13" s="13">
        <f t="shared" si="1"/>
      </c>
      <c r="F13" s="13">
        <f t="shared" si="2"/>
      </c>
      <c r="G13" s="8"/>
      <c r="H13" s="8"/>
      <c r="I13" s="8"/>
      <c r="J13" s="13">
        <f t="shared" si="3"/>
      </c>
      <c r="K13" s="13">
        <f t="shared" si="4"/>
      </c>
      <c r="L13" s="8"/>
      <c r="M13" s="8"/>
      <c r="N13" s="8"/>
      <c r="O13" s="14">
        <f t="shared" si="5"/>
      </c>
      <c r="P13" s="14">
        <f t="shared" si="6"/>
      </c>
      <c r="Q13" s="60"/>
      <c r="R13" s="60"/>
      <c r="S13" s="60"/>
      <c r="T13" s="9"/>
      <c r="U13" s="165" t="s">
        <v>39</v>
      </c>
      <c r="V13" s="135"/>
      <c r="W13" s="149"/>
      <c r="X13" s="149"/>
      <c r="Y13" s="154"/>
      <c r="AZ13" s="11">
        <f t="shared" si="7"/>
        <v>44780</v>
      </c>
    </row>
    <row r="14" spans="1:52" ht="19.5" customHeight="1">
      <c r="A14" s="101"/>
      <c r="B14" s="36">
        <v>8</v>
      </c>
      <c r="C14" s="12">
        <f t="shared" si="0"/>
        <v>44781</v>
      </c>
      <c r="D14" s="7"/>
      <c r="E14" s="13">
        <f t="shared" si="1"/>
      </c>
      <c r="F14" s="13">
        <f t="shared" si="2"/>
      </c>
      <c r="G14" s="8"/>
      <c r="H14" s="8"/>
      <c r="I14" s="8"/>
      <c r="J14" s="13">
        <f t="shared" si="3"/>
      </c>
      <c r="K14" s="13">
        <f t="shared" si="4"/>
      </c>
      <c r="L14" s="8"/>
      <c r="M14" s="8"/>
      <c r="N14" s="8"/>
      <c r="O14" s="14">
        <f t="shared" si="5"/>
      </c>
      <c r="P14" s="14">
        <f t="shared" si="6"/>
      </c>
      <c r="Q14" s="60"/>
      <c r="R14" s="60"/>
      <c r="S14" s="60"/>
      <c r="T14" s="9"/>
      <c r="U14" s="166"/>
      <c r="V14" s="135"/>
      <c r="W14" s="149"/>
      <c r="X14" s="149"/>
      <c r="Y14" s="154"/>
      <c r="AZ14" s="11">
        <f t="shared" si="7"/>
        <v>44781</v>
      </c>
    </row>
    <row r="15" spans="1:52" ht="19.5" customHeight="1">
      <c r="A15" s="101"/>
      <c r="B15" s="36">
        <v>9</v>
      </c>
      <c r="C15" s="12">
        <f t="shared" si="0"/>
        <v>44782</v>
      </c>
      <c r="D15" s="7"/>
      <c r="E15" s="13">
        <f t="shared" si="1"/>
      </c>
      <c r="F15" s="13">
        <f t="shared" si="2"/>
      </c>
      <c r="G15" s="8"/>
      <c r="H15" s="8"/>
      <c r="I15" s="8"/>
      <c r="J15" s="13">
        <f t="shared" si="3"/>
      </c>
      <c r="K15" s="13">
        <f t="shared" si="4"/>
      </c>
      <c r="L15" s="8"/>
      <c r="M15" s="8"/>
      <c r="N15" s="8"/>
      <c r="O15" s="14">
        <f t="shared" si="5"/>
      </c>
      <c r="P15" s="14">
        <f t="shared" si="6"/>
      </c>
      <c r="Q15" s="60"/>
      <c r="R15" s="60"/>
      <c r="S15" s="60"/>
      <c r="T15" s="9"/>
      <c r="U15" s="15" t="s">
        <v>40</v>
      </c>
      <c r="V15" s="135"/>
      <c r="W15" s="149"/>
      <c r="X15" s="149"/>
      <c r="Y15" s="154"/>
      <c r="AZ15" s="11">
        <f t="shared" si="7"/>
        <v>44782</v>
      </c>
    </row>
    <row r="16" spans="1:52" ht="19.5" customHeight="1">
      <c r="A16" s="101"/>
      <c r="B16" s="36">
        <v>10</v>
      </c>
      <c r="C16" s="12">
        <f t="shared" si="0"/>
        <v>44783</v>
      </c>
      <c r="D16" s="7"/>
      <c r="E16" s="13">
        <f t="shared" si="1"/>
      </c>
      <c r="F16" s="13">
        <f t="shared" si="2"/>
      </c>
      <c r="G16" s="8"/>
      <c r="H16" s="8"/>
      <c r="I16" s="8"/>
      <c r="J16" s="13">
        <f t="shared" si="3"/>
      </c>
      <c r="K16" s="13">
        <f t="shared" si="4"/>
      </c>
      <c r="L16" s="8"/>
      <c r="M16" s="8"/>
      <c r="N16" s="8"/>
      <c r="O16" s="14">
        <f t="shared" si="5"/>
      </c>
      <c r="P16" s="14">
        <f t="shared" si="6"/>
      </c>
      <c r="Q16" s="60"/>
      <c r="R16" s="60"/>
      <c r="S16" s="60"/>
      <c r="T16" s="9"/>
      <c r="U16" s="16" t="s">
        <v>41</v>
      </c>
      <c r="V16" s="135"/>
      <c r="W16" s="149"/>
      <c r="X16" s="149"/>
      <c r="Y16" s="154"/>
      <c r="AZ16" s="11">
        <f t="shared" si="7"/>
        <v>44783</v>
      </c>
    </row>
    <row r="17" spans="1:52" ht="19.5" customHeight="1">
      <c r="A17" s="101"/>
      <c r="B17" s="36">
        <v>11</v>
      </c>
      <c r="C17" s="12">
        <f t="shared" si="0"/>
        <v>44784</v>
      </c>
      <c r="D17" s="7"/>
      <c r="E17" s="13">
        <f t="shared" si="1"/>
      </c>
      <c r="F17" s="13">
        <f t="shared" si="2"/>
      </c>
      <c r="G17" s="8"/>
      <c r="H17" s="8"/>
      <c r="I17" s="8"/>
      <c r="J17" s="13">
        <f t="shared" si="3"/>
      </c>
      <c r="K17" s="13">
        <f t="shared" si="4"/>
      </c>
      <c r="L17" s="8"/>
      <c r="M17" s="8"/>
      <c r="N17" s="8"/>
      <c r="O17" s="14">
        <f t="shared" si="5"/>
      </c>
      <c r="P17" s="14">
        <f t="shared" si="6"/>
      </c>
      <c r="Q17" s="60"/>
      <c r="R17" s="60"/>
      <c r="S17" s="60"/>
      <c r="T17" s="9"/>
      <c r="U17" s="15" t="s">
        <v>42</v>
      </c>
      <c r="V17" s="135"/>
      <c r="W17" s="149"/>
      <c r="X17" s="149"/>
      <c r="Y17" s="154"/>
      <c r="AZ17" s="11">
        <f t="shared" si="7"/>
        <v>44784</v>
      </c>
    </row>
    <row r="18" spans="1:52" ht="19.5" customHeight="1">
      <c r="A18" s="101"/>
      <c r="B18" s="36">
        <v>12</v>
      </c>
      <c r="C18" s="12">
        <f t="shared" si="0"/>
        <v>44785</v>
      </c>
      <c r="D18" s="7"/>
      <c r="E18" s="13">
        <f t="shared" si="1"/>
      </c>
      <c r="F18" s="13">
        <f t="shared" si="2"/>
      </c>
      <c r="G18" s="8"/>
      <c r="H18" s="8"/>
      <c r="I18" s="8"/>
      <c r="J18" s="13">
        <f t="shared" si="3"/>
      </c>
      <c r="K18" s="13">
        <f t="shared" si="4"/>
      </c>
      <c r="L18" s="8"/>
      <c r="M18" s="8"/>
      <c r="N18" s="8"/>
      <c r="O18" s="14">
        <f t="shared" si="5"/>
      </c>
      <c r="P18" s="14">
        <f t="shared" si="6"/>
      </c>
      <c r="Q18" s="60"/>
      <c r="R18" s="60"/>
      <c r="S18" s="60"/>
      <c r="T18" s="9"/>
      <c r="U18" s="16" t="s">
        <v>41</v>
      </c>
      <c r="V18" s="135"/>
      <c r="W18" s="149"/>
      <c r="X18" s="149"/>
      <c r="Y18" s="154"/>
      <c r="AZ18" s="11">
        <f t="shared" si="7"/>
        <v>44785</v>
      </c>
    </row>
    <row r="19" spans="1:52" ht="19.5" customHeight="1">
      <c r="A19" s="101"/>
      <c r="B19" s="36">
        <v>13</v>
      </c>
      <c r="C19" s="12">
        <f t="shared" si="0"/>
        <v>44786</v>
      </c>
      <c r="D19" s="7"/>
      <c r="E19" s="13">
        <f t="shared" si="1"/>
      </c>
      <c r="F19" s="13">
        <f t="shared" si="2"/>
      </c>
      <c r="G19" s="8"/>
      <c r="H19" s="8"/>
      <c r="I19" s="8"/>
      <c r="J19" s="13">
        <f t="shared" si="3"/>
      </c>
      <c r="K19" s="13">
        <f t="shared" si="4"/>
      </c>
      <c r="L19" s="8"/>
      <c r="M19" s="8"/>
      <c r="N19" s="8"/>
      <c r="O19" s="14">
        <f t="shared" si="5"/>
      </c>
      <c r="P19" s="14">
        <f t="shared" si="6"/>
      </c>
      <c r="Q19" s="60"/>
      <c r="R19" s="60"/>
      <c r="S19" s="60"/>
      <c r="T19" s="9"/>
      <c r="U19" s="15" t="s">
        <v>43</v>
      </c>
      <c r="V19" s="176"/>
      <c r="W19" s="169"/>
      <c r="X19" s="169"/>
      <c r="Y19" s="164"/>
      <c r="AZ19" s="11">
        <f t="shared" si="7"/>
        <v>44786</v>
      </c>
    </row>
    <row r="20" spans="1:52" ht="19.5" customHeight="1">
      <c r="A20" s="101"/>
      <c r="B20" s="36">
        <v>14</v>
      </c>
      <c r="C20" s="12">
        <f t="shared" si="0"/>
        <v>44787</v>
      </c>
      <c r="D20" s="7"/>
      <c r="E20" s="13">
        <f t="shared" si="1"/>
      </c>
      <c r="F20" s="13">
        <f t="shared" si="2"/>
      </c>
      <c r="G20" s="8"/>
      <c r="H20" s="8"/>
      <c r="I20" s="8"/>
      <c r="J20" s="13">
        <f t="shared" si="3"/>
      </c>
      <c r="K20" s="13">
        <f t="shared" si="4"/>
      </c>
      <c r="L20" s="8"/>
      <c r="M20" s="8"/>
      <c r="N20" s="8"/>
      <c r="O20" s="14">
        <f t="shared" si="5"/>
      </c>
      <c r="P20" s="14">
        <f t="shared" si="6"/>
      </c>
      <c r="Q20" s="60"/>
      <c r="R20" s="60"/>
      <c r="S20" s="60"/>
      <c r="T20" s="9"/>
      <c r="U20" s="16" t="s">
        <v>41</v>
      </c>
      <c r="V20" s="176"/>
      <c r="W20" s="169"/>
      <c r="X20" s="169"/>
      <c r="Y20" s="164"/>
      <c r="AZ20" s="11">
        <f t="shared" si="7"/>
        <v>44787</v>
      </c>
    </row>
    <row r="21" spans="1:52" ht="19.5" customHeight="1">
      <c r="A21" s="101"/>
      <c r="B21" s="36">
        <v>15</v>
      </c>
      <c r="C21" s="12">
        <f t="shared" si="0"/>
        <v>44788</v>
      </c>
      <c r="D21" s="7"/>
      <c r="E21" s="13">
        <f t="shared" si="1"/>
      </c>
      <c r="F21" s="13">
        <f t="shared" si="2"/>
      </c>
      <c r="G21" s="8"/>
      <c r="H21" s="8"/>
      <c r="I21" s="8"/>
      <c r="J21" s="13">
        <f t="shared" si="3"/>
      </c>
      <c r="K21" s="13">
        <f t="shared" si="4"/>
      </c>
      <c r="L21" s="8"/>
      <c r="M21" s="8"/>
      <c r="N21" s="8"/>
      <c r="O21" s="14">
        <f t="shared" si="5"/>
      </c>
      <c r="P21" s="14">
        <f t="shared" si="6"/>
      </c>
      <c r="Q21" s="60"/>
      <c r="R21" s="60"/>
      <c r="S21" s="60"/>
      <c r="T21" s="9"/>
      <c r="U21" s="15" t="s">
        <v>23</v>
      </c>
      <c r="V21" s="153"/>
      <c r="W21" s="134"/>
      <c r="X21" s="134"/>
      <c r="Y21" s="156"/>
      <c r="AZ21" s="11">
        <f t="shared" si="7"/>
        <v>44788</v>
      </c>
    </row>
    <row r="22" spans="1:52" ht="19.5" customHeight="1">
      <c r="A22" s="101"/>
      <c r="B22" s="36">
        <v>16</v>
      </c>
      <c r="C22" s="12">
        <f t="shared" si="0"/>
        <v>44789</v>
      </c>
      <c r="D22" s="7"/>
      <c r="E22" s="13">
        <f t="shared" si="1"/>
      </c>
      <c r="F22" s="13">
        <f t="shared" si="2"/>
      </c>
      <c r="G22" s="8"/>
      <c r="H22" s="8"/>
      <c r="I22" s="8"/>
      <c r="J22" s="13">
        <f t="shared" si="3"/>
      </c>
      <c r="K22" s="13">
        <f t="shared" si="4"/>
      </c>
      <c r="L22" s="8"/>
      <c r="M22" s="8"/>
      <c r="N22" s="8"/>
      <c r="O22" s="14">
        <f t="shared" si="5"/>
      </c>
      <c r="P22" s="14">
        <f t="shared" si="6"/>
      </c>
      <c r="Q22" s="60"/>
      <c r="R22" s="60"/>
      <c r="S22" s="60"/>
      <c r="T22" s="9"/>
      <c r="U22" s="16" t="s">
        <v>33</v>
      </c>
      <c r="V22" s="153"/>
      <c r="W22" s="134"/>
      <c r="X22" s="134"/>
      <c r="Y22" s="156"/>
      <c r="AZ22" s="11">
        <f t="shared" si="7"/>
        <v>44789</v>
      </c>
    </row>
    <row r="23" spans="1:52" ht="19.5" customHeight="1">
      <c r="A23" s="101"/>
      <c r="B23" s="36">
        <v>17</v>
      </c>
      <c r="C23" s="12">
        <f t="shared" si="0"/>
        <v>44790</v>
      </c>
      <c r="D23" s="7"/>
      <c r="E23" s="13">
        <f t="shared" si="1"/>
      </c>
      <c r="F23" s="13">
        <f t="shared" si="2"/>
      </c>
      <c r="G23" s="8"/>
      <c r="H23" s="8"/>
      <c r="I23" s="8"/>
      <c r="J23" s="13">
        <f t="shared" si="3"/>
      </c>
      <c r="K23" s="13">
        <f t="shared" si="4"/>
      </c>
      <c r="L23" s="8"/>
      <c r="M23" s="8"/>
      <c r="N23" s="8"/>
      <c r="O23" s="14">
        <f t="shared" si="5"/>
      </c>
      <c r="P23" s="14">
        <f t="shared" si="6"/>
      </c>
      <c r="Q23" s="60"/>
      <c r="R23" s="60"/>
      <c r="S23" s="60"/>
      <c r="T23" s="9"/>
      <c r="U23" s="15" t="s">
        <v>44</v>
      </c>
      <c r="V23" s="135"/>
      <c r="W23" s="149"/>
      <c r="X23" s="149"/>
      <c r="Y23" s="154"/>
      <c r="AZ23" s="11">
        <f t="shared" si="7"/>
        <v>44790</v>
      </c>
    </row>
    <row r="24" spans="1:52" ht="19.5" customHeight="1">
      <c r="A24" s="101"/>
      <c r="B24" s="36">
        <v>18</v>
      </c>
      <c r="C24" s="12">
        <f t="shared" si="0"/>
        <v>44791</v>
      </c>
      <c r="D24" s="7"/>
      <c r="E24" s="13">
        <f t="shared" si="1"/>
      </c>
      <c r="F24" s="13">
        <f t="shared" si="2"/>
      </c>
      <c r="G24" s="8"/>
      <c r="H24" s="8"/>
      <c r="I24" s="8"/>
      <c r="J24" s="13">
        <f t="shared" si="3"/>
      </c>
      <c r="K24" s="13">
        <f t="shared" si="4"/>
      </c>
      <c r="L24" s="8"/>
      <c r="M24" s="8"/>
      <c r="N24" s="8"/>
      <c r="O24" s="14">
        <f t="shared" si="5"/>
      </c>
      <c r="P24" s="14">
        <f t="shared" si="6"/>
      </c>
      <c r="Q24" s="60"/>
      <c r="R24" s="60"/>
      <c r="S24" s="60"/>
      <c r="T24" s="9"/>
      <c r="U24" s="16" t="s">
        <v>41</v>
      </c>
      <c r="V24" s="135"/>
      <c r="W24" s="149"/>
      <c r="X24" s="149"/>
      <c r="Y24" s="154"/>
      <c r="AZ24" s="11">
        <f t="shared" si="7"/>
        <v>44791</v>
      </c>
    </row>
    <row r="25" spans="1:52" ht="19.5" customHeight="1">
      <c r="A25" s="101"/>
      <c r="B25" s="36">
        <v>19</v>
      </c>
      <c r="C25" s="12">
        <f t="shared" si="0"/>
        <v>44792</v>
      </c>
      <c r="D25" s="7"/>
      <c r="E25" s="13">
        <f t="shared" si="1"/>
      </c>
      <c r="F25" s="13">
        <f t="shared" si="2"/>
      </c>
      <c r="G25" s="8"/>
      <c r="H25" s="8"/>
      <c r="I25" s="8"/>
      <c r="J25" s="13">
        <f t="shared" si="3"/>
      </c>
      <c r="K25" s="13">
        <f t="shared" si="4"/>
      </c>
      <c r="L25" s="8"/>
      <c r="M25" s="8"/>
      <c r="N25" s="8"/>
      <c r="O25" s="14">
        <f t="shared" si="5"/>
      </c>
      <c r="P25" s="14">
        <f t="shared" si="6"/>
      </c>
      <c r="Q25" s="60"/>
      <c r="R25" s="60"/>
      <c r="S25" s="60"/>
      <c r="T25" s="9"/>
      <c r="U25" s="15" t="s">
        <v>45</v>
      </c>
      <c r="V25" s="161"/>
      <c r="W25" s="177"/>
      <c r="X25" s="177"/>
      <c r="Y25" s="147"/>
      <c r="AZ25" s="11">
        <f t="shared" si="7"/>
        <v>44792</v>
      </c>
    </row>
    <row r="26" spans="1:52" ht="19.5" customHeight="1">
      <c r="A26" s="101"/>
      <c r="B26" s="36">
        <v>20</v>
      </c>
      <c r="C26" s="12">
        <f t="shared" si="0"/>
        <v>44793</v>
      </c>
      <c r="D26" s="7"/>
      <c r="E26" s="13">
        <f t="shared" si="1"/>
      </c>
      <c r="F26" s="13">
        <f t="shared" si="2"/>
      </c>
      <c r="G26" s="8"/>
      <c r="H26" s="8"/>
      <c r="I26" s="8"/>
      <c r="J26" s="13">
        <f t="shared" si="3"/>
      </c>
      <c r="K26" s="13">
        <f t="shared" si="4"/>
      </c>
      <c r="L26" s="8"/>
      <c r="M26" s="8"/>
      <c r="N26" s="8"/>
      <c r="O26" s="14">
        <f t="shared" si="5"/>
      </c>
      <c r="P26" s="14">
        <f t="shared" si="6"/>
      </c>
      <c r="Q26" s="60"/>
      <c r="R26" s="60"/>
      <c r="S26" s="60"/>
      <c r="T26" s="9"/>
      <c r="U26" s="16" t="s">
        <v>41</v>
      </c>
      <c r="V26" s="161"/>
      <c r="W26" s="177"/>
      <c r="X26" s="177"/>
      <c r="Y26" s="147"/>
      <c r="AZ26" s="11">
        <f t="shared" si="7"/>
        <v>44793</v>
      </c>
    </row>
    <row r="27" spans="1:52" ht="19.5" customHeight="1">
      <c r="A27" s="101"/>
      <c r="B27" s="36">
        <v>21</v>
      </c>
      <c r="C27" s="12">
        <f t="shared" si="0"/>
        <v>44794</v>
      </c>
      <c r="D27" s="7"/>
      <c r="E27" s="13">
        <f t="shared" si="1"/>
      </c>
      <c r="F27" s="13">
        <f t="shared" si="2"/>
      </c>
      <c r="G27" s="8"/>
      <c r="H27" s="8"/>
      <c r="I27" s="8"/>
      <c r="J27" s="13">
        <f t="shared" si="3"/>
      </c>
      <c r="K27" s="13">
        <f t="shared" si="4"/>
      </c>
      <c r="L27" s="8"/>
      <c r="M27" s="8"/>
      <c r="N27" s="8"/>
      <c r="O27" s="14">
        <f t="shared" si="5"/>
      </c>
      <c r="P27" s="14">
        <f t="shared" si="6"/>
      </c>
      <c r="Q27" s="60"/>
      <c r="R27" s="60"/>
      <c r="S27" s="60"/>
      <c r="T27" s="9"/>
      <c r="U27" s="157"/>
      <c r="V27" s="136"/>
      <c r="W27" s="136"/>
      <c r="X27" s="136"/>
      <c r="Y27" s="159"/>
      <c r="AZ27" s="11">
        <f t="shared" si="7"/>
        <v>44794</v>
      </c>
    </row>
    <row r="28" spans="1:52" ht="19.5" customHeight="1" thickBot="1">
      <c r="A28" s="101"/>
      <c r="B28" s="36">
        <v>22</v>
      </c>
      <c r="C28" s="12">
        <f t="shared" si="0"/>
        <v>44795</v>
      </c>
      <c r="D28" s="7"/>
      <c r="E28" s="13">
        <f t="shared" si="1"/>
      </c>
      <c r="F28" s="13">
        <f t="shared" si="2"/>
      </c>
      <c r="G28" s="8"/>
      <c r="H28" s="8"/>
      <c r="I28" s="8"/>
      <c r="J28" s="13">
        <f t="shared" si="3"/>
      </c>
      <c r="K28" s="13">
        <f t="shared" si="4"/>
      </c>
      <c r="L28" s="8"/>
      <c r="M28" s="8"/>
      <c r="N28" s="8"/>
      <c r="O28" s="14">
        <f t="shared" si="5"/>
      </c>
      <c r="P28" s="14">
        <f t="shared" si="6"/>
      </c>
      <c r="Q28" s="60"/>
      <c r="R28" s="60"/>
      <c r="S28" s="60"/>
      <c r="T28" s="9"/>
      <c r="U28" s="158"/>
      <c r="V28" s="137"/>
      <c r="W28" s="137"/>
      <c r="X28" s="137"/>
      <c r="Y28" s="160"/>
      <c r="AZ28" s="11">
        <f t="shared" si="7"/>
        <v>44795</v>
      </c>
    </row>
    <row r="29" spans="1:52" ht="19.5" customHeight="1" thickTop="1">
      <c r="A29" s="101"/>
      <c r="B29" s="36">
        <v>23</v>
      </c>
      <c r="C29" s="12">
        <f t="shared" si="0"/>
        <v>44796</v>
      </c>
      <c r="D29" s="7"/>
      <c r="E29" s="13">
        <f t="shared" si="1"/>
      </c>
      <c r="F29" s="13">
        <f t="shared" si="2"/>
      </c>
      <c r="G29" s="8"/>
      <c r="H29" s="8"/>
      <c r="I29" s="8"/>
      <c r="J29" s="13">
        <f t="shared" si="3"/>
      </c>
      <c r="K29" s="13">
        <f t="shared" si="4"/>
      </c>
      <c r="L29" s="8"/>
      <c r="M29" s="8"/>
      <c r="N29" s="8"/>
      <c r="O29" s="14">
        <f t="shared" si="5"/>
      </c>
      <c r="P29" s="14">
        <f t="shared" si="6"/>
      </c>
      <c r="Q29" s="60"/>
      <c r="R29" s="60"/>
      <c r="S29" s="60"/>
      <c r="T29" s="9"/>
      <c r="U29" s="150" t="s">
        <v>24</v>
      </c>
      <c r="V29" s="151"/>
      <c r="W29" s="151"/>
      <c r="X29" s="151"/>
      <c r="Y29" s="152"/>
      <c r="AZ29" s="11">
        <f t="shared" si="7"/>
        <v>44796</v>
      </c>
    </row>
    <row r="30" spans="1:52" ht="19.5" customHeight="1">
      <c r="A30" s="101"/>
      <c r="B30" s="36">
        <v>24</v>
      </c>
      <c r="C30" s="12">
        <f t="shared" si="0"/>
        <v>44797</v>
      </c>
      <c r="D30" s="7"/>
      <c r="E30" s="13">
        <f t="shared" si="1"/>
      </c>
      <c r="F30" s="13">
        <f t="shared" si="2"/>
      </c>
      <c r="G30" s="8"/>
      <c r="H30" s="8"/>
      <c r="I30" s="8"/>
      <c r="J30" s="13">
        <f t="shared" si="3"/>
      </c>
      <c r="K30" s="13">
        <f t="shared" si="4"/>
      </c>
      <c r="L30" s="8"/>
      <c r="M30" s="8"/>
      <c r="N30" s="8"/>
      <c r="O30" s="14">
        <f t="shared" si="5"/>
      </c>
      <c r="P30" s="14">
        <f t="shared" si="6"/>
      </c>
      <c r="Q30" s="60"/>
      <c r="R30" s="60"/>
      <c r="S30" s="60"/>
      <c r="T30" s="9"/>
      <c r="U30" s="138"/>
      <c r="V30" s="139"/>
      <c r="W30" s="139"/>
      <c r="X30" s="139"/>
      <c r="Y30" s="140"/>
      <c r="AZ30" s="11">
        <f t="shared" si="7"/>
        <v>44797</v>
      </c>
    </row>
    <row r="31" spans="1:52" ht="19.5" customHeight="1">
      <c r="A31" s="101"/>
      <c r="B31" s="36">
        <v>25</v>
      </c>
      <c r="C31" s="12">
        <f t="shared" si="0"/>
        <v>44798</v>
      </c>
      <c r="D31" s="7"/>
      <c r="E31" s="13">
        <f t="shared" si="1"/>
      </c>
      <c r="F31" s="13">
        <f t="shared" si="2"/>
      </c>
      <c r="G31" s="8"/>
      <c r="H31" s="8"/>
      <c r="I31" s="8"/>
      <c r="J31" s="13">
        <f t="shared" si="3"/>
      </c>
      <c r="K31" s="13">
        <f t="shared" si="4"/>
      </c>
      <c r="L31" s="8"/>
      <c r="M31" s="8"/>
      <c r="N31" s="8"/>
      <c r="O31" s="14">
        <f t="shared" si="5"/>
      </c>
      <c r="P31" s="14">
        <f t="shared" si="6"/>
      </c>
      <c r="Q31" s="60"/>
      <c r="R31" s="60"/>
      <c r="S31" s="60"/>
      <c r="T31" s="9"/>
      <c r="U31" s="141"/>
      <c r="V31" s="142"/>
      <c r="W31" s="142"/>
      <c r="X31" s="142"/>
      <c r="Y31" s="143"/>
      <c r="AZ31" s="11">
        <f t="shared" si="7"/>
        <v>44798</v>
      </c>
    </row>
    <row r="32" spans="1:52" ht="19.5" customHeight="1">
      <c r="A32" s="101"/>
      <c r="B32" s="36">
        <v>26</v>
      </c>
      <c r="C32" s="12">
        <f t="shared" si="0"/>
        <v>44799</v>
      </c>
      <c r="D32" s="7"/>
      <c r="E32" s="13">
        <f t="shared" si="1"/>
      </c>
      <c r="F32" s="13">
        <f t="shared" si="2"/>
      </c>
      <c r="G32" s="8"/>
      <c r="H32" s="8"/>
      <c r="I32" s="8"/>
      <c r="J32" s="13">
        <f t="shared" si="3"/>
      </c>
      <c r="K32" s="13">
        <f t="shared" si="4"/>
      </c>
      <c r="L32" s="8"/>
      <c r="M32" s="8"/>
      <c r="N32" s="8"/>
      <c r="O32" s="14">
        <f t="shared" si="5"/>
      </c>
      <c r="P32" s="14">
        <f t="shared" si="6"/>
      </c>
      <c r="Q32" s="60"/>
      <c r="R32" s="60"/>
      <c r="S32" s="60"/>
      <c r="T32" s="9"/>
      <c r="U32" s="141"/>
      <c r="V32" s="142"/>
      <c r="W32" s="142"/>
      <c r="X32" s="142"/>
      <c r="Y32" s="143"/>
      <c r="AZ32" s="11">
        <f t="shared" si="7"/>
        <v>44799</v>
      </c>
    </row>
    <row r="33" spans="1:52" ht="19.5" customHeight="1">
      <c r="A33" s="101"/>
      <c r="B33" s="36">
        <v>27</v>
      </c>
      <c r="C33" s="12">
        <f t="shared" si="0"/>
        <v>44800</v>
      </c>
      <c r="D33" s="7"/>
      <c r="E33" s="13">
        <f t="shared" si="1"/>
      </c>
      <c r="F33" s="13">
        <f t="shared" si="2"/>
      </c>
      <c r="G33" s="8"/>
      <c r="H33" s="8"/>
      <c r="I33" s="8"/>
      <c r="J33" s="13">
        <f t="shared" si="3"/>
      </c>
      <c r="K33" s="13">
        <f t="shared" si="4"/>
      </c>
      <c r="L33" s="8"/>
      <c r="M33" s="8"/>
      <c r="N33" s="8"/>
      <c r="O33" s="14">
        <f t="shared" si="5"/>
      </c>
      <c r="P33" s="14">
        <f t="shared" si="6"/>
      </c>
      <c r="Q33" s="60"/>
      <c r="R33" s="60"/>
      <c r="S33" s="60"/>
      <c r="T33" s="9"/>
      <c r="U33" s="141"/>
      <c r="V33" s="142"/>
      <c r="W33" s="142"/>
      <c r="X33" s="142"/>
      <c r="Y33" s="143"/>
      <c r="AZ33" s="11">
        <f t="shared" si="7"/>
        <v>44800</v>
      </c>
    </row>
    <row r="34" spans="1:52" ht="19.5" customHeight="1">
      <c r="A34" s="101"/>
      <c r="B34" s="36">
        <v>28</v>
      </c>
      <c r="C34" s="12">
        <f t="shared" si="0"/>
        <v>44801</v>
      </c>
      <c r="D34" s="7"/>
      <c r="E34" s="13">
        <f t="shared" si="1"/>
      </c>
      <c r="F34" s="13">
        <f t="shared" si="2"/>
      </c>
      <c r="G34" s="8"/>
      <c r="H34" s="8"/>
      <c r="I34" s="8"/>
      <c r="J34" s="13">
        <f t="shared" si="3"/>
      </c>
      <c r="K34" s="13">
        <f t="shared" si="4"/>
      </c>
      <c r="L34" s="8"/>
      <c r="M34" s="8"/>
      <c r="N34" s="8"/>
      <c r="O34" s="14">
        <f t="shared" si="5"/>
      </c>
      <c r="P34" s="14">
        <f t="shared" si="6"/>
      </c>
      <c r="Q34" s="60"/>
      <c r="R34" s="60"/>
      <c r="S34" s="60"/>
      <c r="T34" s="9"/>
      <c r="U34" s="141"/>
      <c r="V34" s="142"/>
      <c r="W34" s="142"/>
      <c r="X34" s="142"/>
      <c r="Y34" s="143"/>
      <c r="AZ34" s="11">
        <f t="shared" si="7"/>
        <v>44801</v>
      </c>
    </row>
    <row r="35" spans="1:52" ht="19.5" customHeight="1">
      <c r="A35" s="101"/>
      <c r="B35" s="36">
        <v>29</v>
      </c>
      <c r="C35" s="12">
        <f t="shared" si="0"/>
        <v>44802</v>
      </c>
      <c r="D35" s="7"/>
      <c r="E35" s="13">
        <f t="shared" si="1"/>
      </c>
      <c r="F35" s="13">
        <f t="shared" si="2"/>
      </c>
      <c r="G35" s="8"/>
      <c r="H35" s="8"/>
      <c r="I35" s="8"/>
      <c r="J35" s="13">
        <f t="shared" si="3"/>
      </c>
      <c r="K35" s="13">
        <f t="shared" si="4"/>
      </c>
      <c r="L35" s="8"/>
      <c r="M35" s="8"/>
      <c r="N35" s="8"/>
      <c r="O35" s="14">
        <f t="shared" si="5"/>
      </c>
      <c r="P35" s="14">
        <f t="shared" si="6"/>
      </c>
      <c r="Q35" s="60"/>
      <c r="R35" s="60"/>
      <c r="S35" s="60"/>
      <c r="T35" s="9"/>
      <c r="U35" s="141"/>
      <c r="V35" s="142"/>
      <c r="W35" s="142"/>
      <c r="X35" s="142"/>
      <c r="Y35" s="143"/>
      <c r="AZ35" s="11">
        <f t="shared" si="7"/>
        <v>44802</v>
      </c>
    </row>
    <row r="36" spans="1:52" ht="19.5" customHeight="1">
      <c r="A36" s="101"/>
      <c r="B36" s="36">
        <v>30</v>
      </c>
      <c r="C36" s="12">
        <f t="shared" si="0"/>
        <v>44803</v>
      </c>
      <c r="D36" s="7"/>
      <c r="E36" s="13">
        <f t="shared" si="1"/>
      </c>
      <c r="F36" s="13">
        <f t="shared" si="2"/>
      </c>
      <c r="G36" s="8"/>
      <c r="H36" s="8"/>
      <c r="I36" s="8"/>
      <c r="J36" s="13">
        <f t="shared" si="3"/>
      </c>
      <c r="K36" s="13">
        <f t="shared" si="4"/>
      </c>
      <c r="L36" s="8"/>
      <c r="M36" s="8"/>
      <c r="N36" s="8"/>
      <c r="O36" s="14">
        <f t="shared" si="5"/>
      </c>
      <c r="P36" s="14">
        <f t="shared" si="6"/>
      </c>
      <c r="Q36" s="60"/>
      <c r="R36" s="60"/>
      <c r="S36" s="60"/>
      <c r="T36" s="9"/>
      <c r="U36" s="141"/>
      <c r="V36" s="142"/>
      <c r="W36" s="142"/>
      <c r="X36" s="142"/>
      <c r="Y36" s="143"/>
      <c r="AZ36" s="11">
        <f t="shared" si="7"/>
        <v>44803</v>
      </c>
    </row>
    <row r="37" spans="1:52" ht="19.5" customHeight="1">
      <c r="A37" s="102"/>
      <c r="B37" s="36">
        <v>31</v>
      </c>
      <c r="C37" s="12">
        <f t="shared" si="0"/>
        <v>44804</v>
      </c>
      <c r="D37" s="7"/>
      <c r="E37" s="13">
        <f t="shared" si="1"/>
      </c>
      <c r="F37" s="13">
        <f t="shared" si="2"/>
      </c>
      <c r="G37" s="8"/>
      <c r="H37" s="8"/>
      <c r="I37" s="8"/>
      <c r="J37" s="13">
        <f t="shared" si="3"/>
      </c>
      <c r="K37" s="13">
        <f t="shared" si="4"/>
      </c>
      <c r="L37" s="8"/>
      <c r="M37" s="8"/>
      <c r="N37" s="8"/>
      <c r="O37" s="14">
        <f t="shared" si="5"/>
      </c>
      <c r="P37" s="14">
        <f t="shared" si="6"/>
      </c>
      <c r="Q37" s="60"/>
      <c r="R37" s="60"/>
      <c r="S37" s="60"/>
      <c r="T37" s="9"/>
      <c r="U37" s="141"/>
      <c r="V37" s="142"/>
      <c r="W37" s="142"/>
      <c r="X37" s="142"/>
      <c r="Y37" s="143"/>
      <c r="AZ37" s="11">
        <f t="shared" si="7"/>
        <v>44804</v>
      </c>
    </row>
    <row r="38" spans="1:25" ht="19.5" customHeight="1">
      <c r="A38" s="121" t="s">
        <v>25</v>
      </c>
      <c r="B38" s="117" t="s">
        <v>26</v>
      </c>
      <c r="C38" s="118"/>
      <c r="D38" s="17">
        <f>IF(COUNTBLANK(D7:D37)=31,TRIM(AA38),AVERAGE(D7:D37))</f>
      </c>
      <c r="E38" s="13">
        <f>IF(COUNTBLANK(F7:F37)=31,TRIM(AB38),F38*1000/D38)</f>
      </c>
      <c r="F38" s="13">
        <f>IF(COUNTBLANK(F7:F37)=31,TRIM(AC38),AVERAGE(F7:F37))</f>
      </c>
      <c r="G38" s="123"/>
      <c r="H38" s="124"/>
      <c r="I38" s="125"/>
      <c r="J38" s="13">
        <f>IF(COUNTBLANK(K7:K37)=31,TRIM(AG38),K38*1000/D38)</f>
      </c>
      <c r="K38" s="13">
        <f>IF(COUNTBLANK(K7:K37)=31,TRIM(AH38),AVERAGE(K7:K37))</f>
      </c>
      <c r="L38" s="123"/>
      <c r="M38" s="124"/>
      <c r="N38" s="125"/>
      <c r="O38" s="14">
        <f>IF(COUNTBLANK(P7:P37)=31,TRIM(AL38),P38*1000/D38)</f>
      </c>
      <c r="P38" s="14">
        <f>IF(COUNTBLANK(P7:P37)=31,TRIM(AM38),AVERAGE(P7:P37))</f>
      </c>
      <c r="Q38" s="103" t="s">
        <v>27</v>
      </c>
      <c r="R38" s="104"/>
      <c r="S38" s="105"/>
      <c r="T38" s="18">
        <f>IF(COUNTBLANK(T7:T37)=31,TRIM(AQ38),SUM(T7:T37))</f>
      </c>
      <c r="U38" s="141"/>
      <c r="V38" s="142"/>
      <c r="W38" s="142"/>
      <c r="X38" s="142"/>
      <c r="Y38" s="143"/>
    </row>
    <row r="39" spans="1:25" ht="19.5" customHeight="1">
      <c r="A39" s="101"/>
      <c r="B39" s="119" t="s">
        <v>28</v>
      </c>
      <c r="C39" s="120"/>
      <c r="D39" s="19"/>
      <c r="E39" s="20"/>
      <c r="F39" s="13">
        <f>IF(COUNTBLANK(F7:F37)=31,TRIM(AC39),MAX(F7:F37))</f>
      </c>
      <c r="G39" s="126"/>
      <c r="H39" s="127"/>
      <c r="I39" s="128"/>
      <c r="J39" s="20"/>
      <c r="K39" s="20"/>
      <c r="L39" s="126"/>
      <c r="M39" s="127"/>
      <c r="N39" s="128"/>
      <c r="O39" s="21"/>
      <c r="P39" s="21"/>
      <c r="Q39" s="106"/>
      <c r="R39" s="107"/>
      <c r="S39" s="107"/>
      <c r="T39" s="108"/>
      <c r="U39" s="141"/>
      <c r="V39" s="142"/>
      <c r="W39" s="142"/>
      <c r="X39" s="142"/>
      <c r="Y39" s="143"/>
    </row>
    <row r="40" spans="1:25" ht="19.5" customHeight="1">
      <c r="A40" s="101"/>
      <c r="B40" s="119" t="s">
        <v>29</v>
      </c>
      <c r="C40" s="120"/>
      <c r="D40" s="19"/>
      <c r="E40" s="20"/>
      <c r="F40" s="20"/>
      <c r="G40" s="126"/>
      <c r="H40" s="127"/>
      <c r="I40" s="128"/>
      <c r="J40" s="20"/>
      <c r="K40" s="13">
        <f>IF(COUNTBLANK(K7:K37)=31,TRIM(AH40),MAX(K7:K37))</f>
      </c>
      <c r="L40" s="126"/>
      <c r="M40" s="127"/>
      <c r="N40" s="128"/>
      <c r="O40" s="21"/>
      <c r="P40" s="21"/>
      <c r="Q40" s="109"/>
      <c r="R40" s="110"/>
      <c r="S40" s="110"/>
      <c r="T40" s="111"/>
      <c r="U40" s="141"/>
      <c r="V40" s="142"/>
      <c r="W40" s="142"/>
      <c r="X40" s="142"/>
      <c r="Y40" s="143"/>
    </row>
    <row r="41" spans="1:25" ht="19.5" customHeight="1">
      <c r="A41" s="101"/>
      <c r="B41" s="119" t="s">
        <v>30</v>
      </c>
      <c r="C41" s="120"/>
      <c r="D41" s="19"/>
      <c r="E41" s="20"/>
      <c r="F41" s="20"/>
      <c r="G41" s="126"/>
      <c r="H41" s="127"/>
      <c r="I41" s="128"/>
      <c r="J41" s="20"/>
      <c r="K41" s="20"/>
      <c r="L41" s="126"/>
      <c r="M41" s="127"/>
      <c r="N41" s="128"/>
      <c r="O41" s="21"/>
      <c r="P41" s="14">
        <f>IF(COUNTBLANK(P7:P37)=31,TRIM(AM41),MAX(P7:P37))</f>
      </c>
      <c r="Q41" s="109"/>
      <c r="R41" s="110"/>
      <c r="S41" s="110"/>
      <c r="T41" s="111"/>
      <c r="U41" s="141"/>
      <c r="V41" s="142"/>
      <c r="W41" s="142"/>
      <c r="X41" s="142"/>
      <c r="Y41" s="143"/>
    </row>
    <row r="42" spans="1:25" ht="19.5" customHeight="1" thickBot="1">
      <c r="A42" s="122"/>
      <c r="B42" s="132" t="s">
        <v>31</v>
      </c>
      <c r="C42" s="133"/>
      <c r="D42" s="22">
        <f>IF(COUNTBLANK(D7:D37)=31,TRIM(AA42),MAX(D7:D37))</f>
      </c>
      <c r="E42" s="23"/>
      <c r="F42" s="23"/>
      <c r="G42" s="129"/>
      <c r="H42" s="130"/>
      <c r="I42" s="131"/>
      <c r="J42" s="23"/>
      <c r="K42" s="23"/>
      <c r="L42" s="129"/>
      <c r="M42" s="130"/>
      <c r="N42" s="131"/>
      <c r="O42" s="24"/>
      <c r="P42" s="24"/>
      <c r="Q42" s="112"/>
      <c r="R42" s="113"/>
      <c r="S42" s="113"/>
      <c r="T42" s="114"/>
      <c r="U42" s="144"/>
      <c r="V42" s="145"/>
      <c r="W42" s="145"/>
      <c r="X42" s="145"/>
      <c r="Y42" s="146"/>
    </row>
    <row r="43" ht="12.75" thickTop="1"/>
  </sheetData>
  <sheetProtection password="EF11" sheet="1" objects="1" scenarios="1"/>
  <mergeCells count="71">
    <mergeCell ref="P5:S5"/>
    <mergeCell ref="S2:S3"/>
    <mergeCell ref="K2:O3"/>
    <mergeCell ref="P2:P3"/>
    <mergeCell ref="Q2:Q3"/>
    <mergeCell ref="R2:R3"/>
    <mergeCell ref="B5:C6"/>
    <mergeCell ref="A5:A37"/>
    <mergeCell ref="F5:I5"/>
    <mergeCell ref="K5:N5"/>
    <mergeCell ref="Q39:T42"/>
    <mergeCell ref="T5:T6"/>
    <mergeCell ref="B38:C38"/>
    <mergeCell ref="B39:C39"/>
    <mergeCell ref="B40:C40"/>
    <mergeCell ref="B41:C41"/>
    <mergeCell ref="A38:A42"/>
    <mergeCell ref="G38:I42"/>
    <mergeCell ref="L38:N42"/>
    <mergeCell ref="B42:C42"/>
    <mergeCell ref="Q38:S38"/>
    <mergeCell ref="W11:W12"/>
    <mergeCell ref="V17:V18"/>
    <mergeCell ref="W27:W28"/>
    <mergeCell ref="U30:Y42"/>
    <mergeCell ref="Y25:Y26"/>
    <mergeCell ref="U7:U8"/>
    <mergeCell ref="X13:X14"/>
    <mergeCell ref="U29:Y29"/>
    <mergeCell ref="X21:X22"/>
    <mergeCell ref="W17:W18"/>
    <mergeCell ref="V21:V22"/>
    <mergeCell ref="Y17:Y18"/>
    <mergeCell ref="Y9:Y10"/>
    <mergeCell ref="Y11:Y12"/>
    <mergeCell ref="Y13:Y14"/>
    <mergeCell ref="Y21:Y22"/>
    <mergeCell ref="W21:W22"/>
    <mergeCell ref="V23:V24"/>
    <mergeCell ref="X23:X24"/>
    <mergeCell ref="U27:U28"/>
    <mergeCell ref="Y27:Y28"/>
    <mergeCell ref="X27:X28"/>
    <mergeCell ref="Y23:Y24"/>
    <mergeCell ref="V25:V26"/>
    <mergeCell ref="E2:F3"/>
    <mergeCell ref="V15:V16"/>
    <mergeCell ref="W13:W14"/>
    <mergeCell ref="Y15:Y16"/>
    <mergeCell ref="X15:X16"/>
    <mergeCell ref="Y19:Y20"/>
    <mergeCell ref="U13:U14"/>
    <mergeCell ref="W3:Y3"/>
    <mergeCell ref="W4:Y4"/>
    <mergeCell ref="X19:X20"/>
    <mergeCell ref="X11:X12"/>
    <mergeCell ref="X9:X10"/>
    <mergeCell ref="V11:V12"/>
    <mergeCell ref="W9:W10"/>
    <mergeCell ref="W15:W16"/>
    <mergeCell ref="X17:X18"/>
    <mergeCell ref="U5:Y6"/>
    <mergeCell ref="V13:V14"/>
    <mergeCell ref="U9:U10"/>
    <mergeCell ref="V27:V28"/>
    <mergeCell ref="V19:V20"/>
    <mergeCell ref="W19:W20"/>
    <mergeCell ref="W25:W26"/>
    <mergeCell ref="W23:W24"/>
    <mergeCell ref="X25:X26"/>
    <mergeCell ref="V9:V10"/>
  </mergeCells>
  <conditionalFormatting sqref="B7:C37">
    <cfRule type="expression" priority="1" dxfId="12" stopIfTrue="1">
      <formula>MONTH($AZ7)&lt;&gt;$R$2</formula>
    </cfRule>
  </conditionalFormatting>
  <dataValidations count="13">
    <dataValidation type="whole" allowBlank="1" showInputMessage="1" showErrorMessage="1" errorTitle="月の入力エラー" error="月を1～12の半角数字で入力してください。" imeMode="off" sqref="R2:R3">
      <formula1>1</formula1>
      <formula2>12</formula2>
    </dataValidation>
    <dataValidation type="whole" allowBlank="1" showInputMessage="1" showErrorMessage="1" errorTitle="水量の入力エラー" error="水量の入力は0～9,999,999の範囲に制限されています。" imeMode="off" sqref="D39:D41">
      <formula1>0</formula1>
      <formula2>9999999</formula2>
    </dataValidation>
    <dataValidation allowBlank="1" showInputMessage="1" showErrorMessage="1" imeMode="hiragana" sqref="U30:Y42 V9:Y10"/>
    <dataValidation type="decimal" allowBlank="1" showInputMessage="1" showErrorMessage="1" errorTitle="T-P値の入力エラー" error="T-P値の入力は0～99.99の範囲に制限されています。" imeMode="off" sqref="O39:O42">
      <formula1>0</formula1>
      <formula2>99.99</formula2>
    </dataValidation>
    <dataValidation type="decimal" allowBlank="1" showInputMessage="1" showErrorMessage="1" errorTitle="T-P負荷量の入力エラー" error="T-P負荷量の入力は0.00～9,999.99に制限されています。" imeMode="off" sqref="P39:P40 P42">
      <formula1>0</formula1>
      <formula2>9999.99</formula2>
    </dataValidation>
    <dataValidation type="decimal" allowBlank="1" showInputMessage="1" showErrorMessage="1" errorTitle="COD負荷量,T-N負荷量の入力エラー" error="COD負荷量,T-N負荷量の入力は0.0～99,999.9の範囲に制限されています。" imeMode="off" sqref="F40:F42 K39 K41:K42">
      <formula1>0</formula1>
      <formula2>99999.9</formula2>
    </dataValidation>
    <dataValidation type="decimal" allowBlank="1" showInputMessage="1" showErrorMessage="1" errorTitle="COD値,T-N値の入力エラー" error="COD値,T-N値の入力は0.0～999.9の範囲に制限されています。" imeMode="off" sqref="E39:E42 J39:J42">
      <formula1>0</formula1>
      <formula2>999.9</formula2>
    </dataValidation>
    <dataValidation type="whole" allowBlank="1" showInputMessage="1" showErrorMessage="1" errorTitle="特定施設の稼動の入力エラー" error="操業のとき｢1｣を記入してください。&#10;それ以外の値は無効です。" sqref="T7:T37">
      <formula1>1</formula1>
      <formula2>1</formula2>
    </dataValidation>
    <dataValidation type="decimal" allowBlank="1" showInputMessage="1" showErrorMessage="1" errorTitle="水量の入力エラー" error="水量の入力は0～9,999,999.9の範囲に制限されています。" sqref="D7:D37">
      <formula1>0</formula1>
      <formula2>9999999.9</formula2>
    </dataValidation>
    <dataValidation type="decimal" allowBlank="1" showInputMessage="1" showErrorMessage="1" errorTitle="pHの入力エラー" error="pHの入力は0.0～14.0の範囲に制限されています。" imeMode="off" sqref="V13:Y14">
      <formula1>0</formula1>
      <formula2>14</formula2>
    </dataValidation>
    <dataValidation type="decimal" allowBlank="1" showInputMessage="1" showErrorMessage="1" errorTitle="水量の入力エラー" error="水量の入力は0～9,999,999の範囲に制限されています。" imeMode="off" sqref="V11:Y12">
      <formula1>0</formula1>
      <formula2>9999999</formula2>
    </dataValidation>
    <dataValidation allowBlank="1" showInputMessage="1" showErrorMessage="1" imeMode="off" sqref="V15:Y18"/>
    <dataValidation allowBlank="1" showInputMessage="1" showErrorMessage="1" sqref="V19:Y26"/>
  </dataValidations>
  <printOptions/>
  <pageMargins left="0.5905511811023623" right="0.5905511811023623" top="0.5905511811023623" bottom="0.5905511811023623" header="0.31496062992125984" footer="0.1968503937007874"/>
  <pageSetup horizontalDpi="600" verticalDpi="600" orientation="landscape" paperSize="9" scale="63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2"/>
  <sheetViews>
    <sheetView zoomScale="75" zoomScaleNormal="75" zoomScaleSheetLayoutView="70" zoomScalePageLayoutView="0" workbookViewId="0" topLeftCell="A1">
      <selection activeCell="D7" sqref="D7"/>
    </sheetView>
  </sheetViews>
  <sheetFormatPr defaultColWidth="12" defaultRowHeight="11.25"/>
  <cols>
    <col min="1" max="1" width="5.16015625" style="2" customWidth="1"/>
    <col min="2" max="2" width="5.33203125" style="2" customWidth="1"/>
    <col min="3" max="3" width="7.5" style="2" customWidth="1"/>
    <col min="4" max="6" width="12.66015625" style="2" customWidth="1"/>
    <col min="7" max="9" width="7.83203125" style="2" customWidth="1"/>
    <col min="10" max="11" width="12.66015625" style="2" customWidth="1"/>
    <col min="12" max="14" width="7.83203125" style="2" customWidth="1"/>
    <col min="15" max="16" width="12.66015625" style="2" customWidth="1"/>
    <col min="17" max="19" width="7.83203125" style="2" customWidth="1"/>
    <col min="20" max="20" width="12.66015625" style="2" customWidth="1"/>
    <col min="21" max="21" width="14.83203125" style="2" customWidth="1"/>
    <col min="22" max="25" width="14" style="2" customWidth="1"/>
    <col min="26" max="26" width="12" style="2" customWidth="1"/>
    <col min="27" max="27" width="12" style="3" customWidth="1"/>
    <col min="28" max="16384" width="12" style="2" customWidth="1"/>
  </cols>
  <sheetData>
    <row r="1" ht="19.5" customHeight="1">
      <c r="A1" s="1" t="s">
        <v>34</v>
      </c>
    </row>
    <row r="2" spans="5:25" ht="19.5" customHeight="1">
      <c r="E2" s="162" t="s">
        <v>0</v>
      </c>
      <c r="F2" s="163"/>
      <c r="H2" s="4"/>
      <c r="I2" s="4"/>
      <c r="J2" s="4"/>
      <c r="K2" s="96" t="s">
        <v>3</v>
      </c>
      <c r="L2" s="96"/>
      <c r="M2" s="96"/>
      <c r="N2" s="96"/>
      <c r="O2" s="96"/>
      <c r="P2" s="97">
        <f>'4月'!$P$2</f>
        <v>2022</v>
      </c>
      <c r="Q2" s="178" t="s">
        <v>4</v>
      </c>
      <c r="R2" s="97">
        <v>9</v>
      </c>
      <c r="S2" s="95" t="s">
        <v>5</v>
      </c>
      <c r="V2" s="5" t="s">
        <v>6</v>
      </c>
      <c r="W2" s="57">
        <f>IF('4月'!$W$2="","",'4月'!$W$2)</f>
      </c>
      <c r="X2" s="29">
        <f>IF('4月'!$X$2="","",'4月'!$X$2)</f>
      </c>
      <c r="Y2" s="29">
        <f>IF('4月'!$Y$2="","",'4月'!$Y$2)</f>
      </c>
    </row>
    <row r="3" spans="5:25" ht="19.5" customHeight="1">
      <c r="E3" s="163"/>
      <c r="F3" s="163"/>
      <c r="H3" s="4"/>
      <c r="I3" s="4"/>
      <c r="J3" s="4"/>
      <c r="K3" s="96"/>
      <c r="L3" s="96"/>
      <c r="M3" s="96"/>
      <c r="N3" s="96"/>
      <c r="O3" s="96"/>
      <c r="P3" s="97"/>
      <c r="Q3" s="178"/>
      <c r="R3" s="97"/>
      <c r="S3" s="95"/>
      <c r="V3" s="6" t="s">
        <v>7</v>
      </c>
      <c r="W3" s="167">
        <f>IF('4月'!$W$3="","",'4月'!$W$3)</f>
      </c>
      <c r="X3" s="167">
        <f>IF('4月'!$W$2="","",'4月'!$W$2)</f>
      </c>
      <c r="Y3" s="167">
        <f>IF('4月'!$W$2="","",'4月'!$W$2)</f>
      </c>
    </row>
    <row r="4" spans="22:25" ht="19.5" customHeight="1" thickBot="1">
      <c r="V4" s="5" t="s">
        <v>8</v>
      </c>
      <c r="W4" s="168">
        <f>IF('4月'!$W$4="","",'4月'!$W$4)</f>
      </c>
      <c r="X4" s="168">
        <f>IF('4月'!$W$2="","",'4月'!$W$2)</f>
      </c>
      <c r="Y4" s="168">
        <f>IF('4月'!$W$2="","",'4月'!$W$2)</f>
      </c>
    </row>
    <row r="5" spans="1:52" ht="19.5" customHeight="1" thickTop="1">
      <c r="A5" s="100" t="s">
        <v>9</v>
      </c>
      <c r="B5" s="92" t="s">
        <v>1</v>
      </c>
      <c r="C5" s="94"/>
      <c r="D5" s="25" t="s">
        <v>10</v>
      </c>
      <c r="E5" s="25" t="s">
        <v>11</v>
      </c>
      <c r="F5" s="92" t="s">
        <v>12</v>
      </c>
      <c r="G5" s="93"/>
      <c r="H5" s="93"/>
      <c r="I5" s="94"/>
      <c r="J5" s="25" t="s">
        <v>13</v>
      </c>
      <c r="K5" s="92" t="s">
        <v>14</v>
      </c>
      <c r="L5" s="93"/>
      <c r="M5" s="93"/>
      <c r="N5" s="94"/>
      <c r="O5" s="25" t="s">
        <v>15</v>
      </c>
      <c r="P5" s="92" t="s">
        <v>16</v>
      </c>
      <c r="Q5" s="93"/>
      <c r="R5" s="93"/>
      <c r="S5" s="94"/>
      <c r="T5" s="115" t="s">
        <v>2</v>
      </c>
      <c r="U5" s="171" t="s">
        <v>17</v>
      </c>
      <c r="V5" s="172"/>
      <c r="W5" s="172"/>
      <c r="X5" s="172"/>
      <c r="Y5" s="173"/>
      <c r="AZ5" s="10"/>
    </row>
    <row r="6" spans="1:52" ht="19.5" customHeight="1">
      <c r="A6" s="101"/>
      <c r="B6" s="98"/>
      <c r="C6" s="99"/>
      <c r="D6" s="26" t="s">
        <v>18</v>
      </c>
      <c r="E6" s="26" t="s">
        <v>35</v>
      </c>
      <c r="F6" s="27" t="s">
        <v>19</v>
      </c>
      <c r="G6" s="58" t="s">
        <v>36</v>
      </c>
      <c r="H6" s="58" t="s">
        <v>37</v>
      </c>
      <c r="I6" s="58" t="s">
        <v>38</v>
      </c>
      <c r="J6" s="26" t="s">
        <v>35</v>
      </c>
      <c r="K6" s="27" t="s">
        <v>19</v>
      </c>
      <c r="L6" s="58" t="s">
        <v>36</v>
      </c>
      <c r="M6" s="58" t="s">
        <v>37</v>
      </c>
      <c r="N6" s="58" t="s">
        <v>38</v>
      </c>
      <c r="O6" s="26" t="s">
        <v>35</v>
      </c>
      <c r="P6" s="27" t="s">
        <v>19</v>
      </c>
      <c r="Q6" s="59" t="s">
        <v>36</v>
      </c>
      <c r="R6" s="59" t="s">
        <v>37</v>
      </c>
      <c r="S6" s="59" t="s">
        <v>38</v>
      </c>
      <c r="T6" s="116"/>
      <c r="U6" s="148"/>
      <c r="V6" s="174"/>
      <c r="W6" s="174"/>
      <c r="X6" s="174"/>
      <c r="Y6" s="175"/>
      <c r="AZ6" s="10"/>
    </row>
    <row r="7" spans="1:52" ht="19.5" customHeight="1">
      <c r="A7" s="101"/>
      <c r="B7" s="36">
        <v>1</v>
      </c>
      <c r="C7" s="12">
        <f aca="true" t="shared" si="0" ref="C7:C37">$AZ7</f>
        <v>44805</v>
      </c>
      <c r="D7" s="7"/>
      <c r="E7" s="13">
        <f aca="true" t="shared" si="1" ref="E7:E37">IF(ISNUMBER(F7),F7/D7*1000,TRIM(AA7))</f>
      </c>
      <c r="F7" s="13">
        <f aca="true" t="shared" si="2" ref="F7:F37">IF(COUNTBLANK(G7:I7)=3,TRIM(AA7),G7+H7+I7)</f>
      </c>
      <c r="G7" s="8"/>
      <c r="H7" s="8"/>
      <c r="I7" s="8"/>
      <c r="J7" s="13">
        <f aca="true" t="shared" si="3" ref="J7:J37">IF(ISNUMBER(K7),K7/D7*1000,TRIM(AF7))</f>
      </c>
      <c r="K7" s="13">
        <f aca="true" t="shared" si="4" ref="K7:K37">IF(COUNTBLANK(L7:N7)=3,TRIM(AF7),L7+M7+N7)</f>
      </c>
      <c r="L7" s="8"/>
      <c r="M7" s="8"/>
      <c r="N7" s="8"/>
      <c r="O7" s="14">
        <f aca="true" t="shared" si="5" ref="O7:O37">IF(ISNUMBER(P7),P7/D7*1000,TRIM(AK7))</f>
      </c>
      <c r="P7" s="14">
        <f aca="true" t="shared" si="6" ref="P7:P37">IF(COUNTBLANK(Q7:S7)=3,TRIM(AK7),Q7+R7+S7)</f>
      </c>
      <c r="Q7" s="60"/>
      <c r="R7" s="60"/>
      <c r="S7" s="60"/>
      <c r="T7" s="9"/>
      <c r="U7" s="148" t="s">
        <v>20</v>
      </c>
      <c r="V7" s="31"/>
      <c r="W7" s="31"/>
      <c r="X7" s="31"/>
      <c r="Y7" s="32"/>
      <c r="AZ7" s="11">
        <f aca="true" t="shared" si="7" ref="AZ7:AZ37">DATE($P$2,$R$2,$B7)</f>
        <v>44805</v>
      </c>
    </row>
    <row r="8" spans="1:52" ht="19.5" customHeight="1">
      <c r="A8" s="101"/>
      <c r="B8" s="36">
        <v>2</v>
      </c>
      <c r="C8" s="12">
        <f t="shared" si="0"/>
        <v>44806</v>
      </c>
      <c r="D8" s="7"/>
      <c r="E8" s="13">
        <f t="shared" si="1"/>
      </c>
      <c r="F8" s="13">
        <f t="shared" si="2"/>
      </c>
      <c r="G8" s="8"/>
      <c r="H8" s="8"/>
      <c r="I8" s="8"/>
      <c r="J8" s="13">
        <f t="shared" si="3"/>
      </c>
      <c r="K8" s="13">
        <f t="shared" si="4"/>
      </c>
      <c r="L8" s="8"/>
      <c r="M8" s="8"/>
      <c r="N8" s="8"/>
      <c r="O8" s="14">
        <f t="shared" si="5"/>
      </c>
      <c r="P8" s="14">
        <f t="shared" si="6"/>
      </c>
      <c r="Q8" s="60"/>
      <c r="R8" s="60"/>
      <c r="S8" s="60"/>
      <c r="T8" s="9"/>
      <c r="U8" s="148"/>
      <c r="V8" s="33"/>
      <c r="W8" s="33"/>
      <c r="X8" s="33"/>
      <c r="Y8" s="34"/>
      <c r="AZ8" s="11">
        <f t="shared" si="7"/>
        <v>44806</v>
      </c>
    </row>
    <row r="9" spans="1:52" ht="19.5" customHeight="1">
      <c r="A9" s="101"/>
      <c r="B9" s="36">
        <v>3</v>
      </c>
      <c r="C9" s="12">
        <f t="shared" si="0"/>
        <v>44807</v>
      </c>
      <c r="D9" s="7"/>
      <c r="E9" s="13">
        <f t="shared" si="1"/>
      </c>
      <c r="F9" s="13">
        <f t="shared" si="2"/>
      </c>
      <c r="G9" s="8"/>
      <c r="H9" s="8"/>
      <c r="I9" s="8"/>
      <c r="J9" s="13">
        <f t="shared" si="3"/>
      </c>
      <c r="K9" s="13">
        <f t="shared" si="4"/>
      </c>
      <c r="L9" s="8"/>
      <c r="M9" s="8"/>
      <c r="N9" s="8"/>
      <c r="O9" s="14">
        <f t="shared" si="5"/>
      </c>
      <c r="P9" s="14">
        <f t="shared" si="6"/>
      </c>
      <c r="Q9" s="60"/>
      <c r="R9" s="60"/>
      <c r="S9" s="60"/>
      <c r="T9" s="9"/>
      <c r="U9" s="148" t="s">
        <v>21</v>
      </c>
      <c r="V9" s="180">
        <f>IF('4月'!$V$9="","",'4月'!$V$9)</f>
      </c>
      <c r="W9" s="180">
        <f>IF('4月'!$W$9="","",'4月'!$W$9)</f>
      </c>
      <c r="X9" s="180">
        <f>IF('4月'!$X$9="","",'4月'!$X$9)</f>
      </c>
      <c r="Y9" s="179">
        <f>IF('4月'!$Y$9="","",'4月'!$Y$9)</f>
      </c>
      <c r="AZ9" s="11">
        <f t="shared" si="7"/>
        <v>44807</v>
      </c>
    </row>
    <row r="10" spans="1:52" ht="19.5" customHeight="1">
      <c r="A10" s="101"/>
      <c r="B10" s="36">
        <v>4</v>
      </c>
      <c r="C10" s="12">
        <f t="shared" si="0"/>
        <v>44808</v>
      </c>
      <c r="D10" s="7"/>
      <c r="E10" s="13">
        <f t="shared" si="1"/>
      </c>
      <c r="F10" s="13">
        <f t="shared" si="2"/>
      </c>
      <c r="G10" s="8"/>
      <c r="H10" s="8"/>
      <c r="I10" s="8"/>
      <c r="J10" s="13">
        <f t="shared" si="3"/>
      </c>
      <c r="K10" s="13">
        <f t="shared" si="4"/>
      </c>
      <c r="L10" s="8"/>
      <c r="M10" s="8"/>
      <c r="N10" s="8"/>
      <c r="O10" s="14">
        <f t="shared" si="5"/>
      </c>
      <c r="P10" s="14">
        <f t="shared" si="6"/>
      </c>
      <c r="Q10" s="60"/>
      <c r="R10" s="60"/>
      <c r="S10" s="60"/>
      <c r="T10" s="9"/>
      <c r="U10" s="165"/>
      <c r="V10" s="180"/>
      <c r="W10" s="180"/>
      <c r="X10" s="180"/>
      <c r="Y10" s="179"/>
      <c r="AZ10" s="11">
        <f t="shared" si="7"/>
        <v>44808</v>
      </c>
    </row>
    <row r="11" spans="1:52" ht="19.5" customHeight="1">
      <c r="A11" s="101"/>
      <c r="B11" s="36">
        <v>5</v>
      </c>
      <c r="C11" s="12">
        <f t="shared" si="0"/>
        <v>44809</v>
      </c>
      <c r="D11" s="7"/>
      <c r="E11" s="13">
        <f t="shared" si="1"/>
      </c>
      <c r="F11" s="13">
        <f t="shared" si="2"/>
      </c>
      <c r="G11" s="8"/>
      <c r="H11" s="8"/>
      <c r="I11" s="8"/>
      <c r="J11" s="13">
        <f t="shared" si="3"/>
      </c>
      <c r="K11" s="13">
        <f t="shared" si="4"/>
      </c>
      <c r="L11" s="8"/>
      <c r="M11" s="8"/>
      <c r="N11" s="8"/>
      <c r="O11" s="14">
        <f t="shared" si="5"/>
      </c>
      <c r="P11" s="14">
        <f t="shared" si="6"/>
      </c>
      <c r="Q11" s="60"/>
      <c r="R11" s="60"/>
      <c r="S11" s="60"/>
      <c r="T11" s="9"/>
      <c r="U11" s="15" t="s">
        <v>22</v>
      </c>
      <c r="V11" s="153"/>
      <c r="W11" s="134"/>
      <c r="X11" s="134"/>
      <c r="Y11" s="156"/>
      <c r="AZ11" s="11">
        <f t="shared" si="7"/>
        <v>44809</v>
      </c>
    </row>
    <row r="12" spans="1:52" ht="19.5" customHeight="1">
      <c r="A12" s="101"/>
      <c r="B12" s="36">
        <v>6</v>
      </c>
      <c r="C12" s="12">
        <f t="shared" si="0"/>
        <v>44810</v>
      </c>
      <c r="D12" s="7"/>
      <c r="E12" s="13">
        <f t="shared" si="1"/>
      </c>
      <c r="F12" s="13">
        <f t="shared" si="2"/>
      </c>
      <c r="G12" s="8"/>
      <c r="H12" s="8"/>
      <c r="I12" s="8"/>
      <c r="J12" s="13">
        <f t="shared" si="3"/>
      </c>
      <c r="K12" s="13">
        <f t="shared" si="4"/>
      </c>
      <c r="L12" s="8"/>
      <c r="M12" s="8"/>
      <c r="N12" s="8"/>
      <c r="O12" s="14">
        <f t="shared" si="5"/>
      </c>
      <c r="P12" s="14">
        <f t="shared" si="6"/>
      </c>
      <c r="Q12" s="60"/>
      <c r="R12" s="60"/>
      <c r="S12" s="60"/>
      <c r="T12" s="9"/>
      <c r="U12" s="16" t="s">
        <v>32</v>
      </c>
      <c r="V12" s="153"/>
      <c r="W12" s="134"/>
      <c r="X12" s="134"/>
      <c r="Y12" s="156"/>
      <c r="AZ12" s="11">
        <f t="shared" si="7"/>
        <v>44810</v>
      </c>
    </row>
    <row r="13" spans="1:52" ht="19.5" customHeight="1">
      <c r="A13" s="101"/>
      <c r="B13" s="36">
        <v>7</v>
      </c>
      <c r="C13" s="12">
        <f t="shared" si="0"/>
        <v>44811</v>
      </c>
      <c r="D13" s="7"/>
      <c r="E13" s="13">
        <f t="shared" si="1"/>
      </c>
      <c r="F13" s="13">
        <f t="shared" si="2"/>
      </c>
      <c r="G13" s="8"/>
      <c r="H13" s="8"/>
      <c r="I13" s="8"/>
      <c r="J13" s="13">
        <f t="shared" si="3"/>
      </c>
      <c r="K13" s="13">
        <f t="shared" si="4"/>
      </c>
      <c r="L13" s="8"/>
      <c r="M13" s="8"/>
      <c r="N13" s="8"/>
      <c r="O13" s="14">
        <f t="shared" si="5"/>
      </c>
      <c r="P13" s="14">
        <f t="shared" si="6"/>
      </c>
      <c r="Q13" s="60"/>
      <c r="R13" s="60"/>
      <c r="S13" s="60"/>
      <c r="T13" s="9"/>
      <c r="U13" s="165" t="s">
        <v>39</v>
      </c>
      <c r="V13" s="135"/>
      <c r="W13" s="149"/>
      <c r="X13" s="149"/>
      <c r="Y13" s="154"/>
      <c r="AZ13" s="11">
        <f t="shared" si="7"/>
        <v>44811</v>
      </c>
    </row>
    <row r="14" spans="1:52" ht="19.5" customHeight="1">
      <c r="A14" s="101"/>
      <c r="B14" s="36">
        <v>8</v>
      </c>
      <c r="C14" s="12">
        <f t="shared" si="0"/>
        <v>44812</v>
      </c>
      <c r="D14" s="7"/>
      <c r="E14" s="13">
        <f t="shared" si="1"/>
      </c>
      <c r="F14" s="13">
        <f t="shared" si="2"/>
      </c>
      <c r="G14" s="8"/>
      <c r="H14" s="8"/>
      <c r="I14" s="8"/>
      <c r="J14" s="13">
        <f t="shared" si="3"/>
      </c>
      <c r="K14" s="13">
        <f t="shared" si="4"/>
      </c>
      <c r="L14" s="8"/>
      <c r="M14" s="8"/>
      <c r="N14" s="8"/>
      <c r="O14" s="14">
        <f t="shared" si="5"/>
      </c>
      <c r="P14" s="14">
        <f t="shared" si="6"/>
      </c>
      <c r="Q14" s="60"/>
      <c r="R14" s="60"/>
      <c r="S14" s="60"/>
      <c r="T14" s="9"/>
      <c r="U14" s="166"/>
      <c r="V14" s="135"/>
      <c r="W14" s="149"/>
      <c r="X14" s="149"/>
      <c r="Y14" s="154"/>
      <c r="AZ14" s="11">
        <f t="shared" si="7"/>
        <v>44812</v>
      </c>
    </row>
    <row r="15" spans="1:52" ht="19.5" customHeight="1">
      <c r="A15" s="101"/>
      <c r="B15" s="36">
        <v>9</v>
      </c>
      <c r="C15" s="12">
        <f t="shared" si="0"/>
        <v>44813</v>
      </c>
      <c r="D15" s="7"/>
      <c r="E15" s="13">
        <f t="shared" si="1"/>
      </c>
      <c r="F15" s="13">
        <f t="shared" si="2"/>
      </c>
      <c r="G15" s="8"/>
      <c r="H15" s="8"/>
      <c r="I15" s="8"/>
      <c r="J15" s="13">
        <f t="shared" si="3"/>
      </c>
      <c r="K15" s="13">
        <f t="shared" si="4"/>
      </c>
      <c r="L15" s="8"/>
      <c r="M15" s="8"/>
      <c r="N15" s="8"/>
      <c r="O15" s="14">
        <f t="shared" si="5"/>
      </c>
      <c r="P15" s="14">
        <f t="shared" si="6"/>
      </c>
      <c r="Q15" s="60"/>
      <c r="R15" s="60"/>
      <c r="S15" s="60"/>
      <c r="T15" s="9"/>
      <c r="U15" s="15" t="s">
        <v>40</v>
      </c>
      <c r="V15" s="135"/>
      <c r="W15" s="149"/>
      <c r="X15" s="149"/>
      <c r="Y15" s="154"/>
      <c r="AZ15" s="11">
        <f t="shared" si="7"/>
        <v>44813</v>
      </c>
    </row>
    <row r="16" spans="1:52" ht="19.5" customHeight="1">
      <c r="A16" s="101"/>
      <c r="B16" s="36">
        <v>10</v>
      </c>
      <c r="C16" s="12">
        <f t="shared" si="0"/>
        <v>44814</v>
      </c>
      <c r="D16" s="7"/>
      <c r="E16" s="13">
        <f t="shared" si="1"/>
      </c>
      <c r="F16" s="13">
        <f t="shared" si="2"/>
      </c>
      <c r="G16" s="8"/>
      <c r="H16" s="8"/>
      <c r="I16" s="8"/>
      <c r="J16" s="13">
        <f t="shared" si="3"/>
      </c>
      <c r="K16" s="13">
        <f t="shared" si="4"/>
      </c>
      <c r="L16" s="8"/>
      <c r="M16" s="8"/>
      <c r="N16" s="8"/>
      <c r="O16" s="14">
        <f t="shared" si="5"/>
      </c>
      <c r="P16" s="14">
        <f t="shared" si="6"/>
      </c>
      <c r="Q16" s="60"/>
      <c r="R16" s="60"/>
      <c r="S16" s="60"/>
      <c r="T16" s="9"/>
      <c r="U16" s="16" t="s">
        <v>41</v>
      </c>
      <c r="V16" s="135"/>
      <c r="W16" s="149"/>
      <c r="X16" s="149"/>
      <c r="Y16" s="154"/>
      <c r="AZ16" s="11">
        <f t="shared" si="7"/>
        <v>44814</v>
      </c>
    </row>
    <row r="17" spans="1:52" ht="19.5" customHeight="1">
      <c r="A17" s="101"/>
      <c r="B17" s="36">
        <v>11</v>
      </c>
      <c r="C17" s="12">
        <f t="shared" si="0"/>
        <v>44815</v>
      </c>
      <c r="D17" s="7"/>
      <c r="E17" s="13">
        <f t="shared" si="1"/>
      </c>
      <c r="F17" s="13">
        <f t="shared" si="2"/>
      </c>
      <c r="G17" s="8"/>
      <c r="H17" s="8"/>
      <c r="I17" s="8"/>
      <c r="J17" s="13">
        <f t="shared" si="3"/>
      </c>
      <c r="K17" s="13">
        <f t="shared" si="4"/>
      </c>
      <c r="L17" s="8"/>
      <c r="M17" s="8"/>
      <c r="N17" s="8"/>
      <c r="O17" s="14">
        <f t="shared" si="5"/>
      </c>
      <c r="P17" s="14">
        <f t="shared" si="6"/>
      </c>
      <c r="Q17" s="60"/>
      <c r="R17" s="60"/>
      <c r="S17" s="60"/>
      <c r="T17" s="9"/>
      <c r="U17" s="15" t="s">
        <v>42</v>
      </c>
      <c r="V17" s="135"/>
      <c r="W17" s="149"/>
      <c r="X17" s="149"/>
      <c r="Y17" s="154"/>
      <c r="AZ17" s="11">
        <f t="shared" si="7"/>
        <v>44815</v>
      </c>
    </row>
    <row r="18" spans="1:52" ht="19.5" customHeight="1">
      <c r="A18" s="101"/>
      <c r="B18" s="36">
        <v>12</v>
      </c>
      <c r="C18" s="12">
        <f t="shared" si="0"/>
        <v>44816</v>
      </c>
      <c r="D18" s="7"/>
      <c r="E18" s="13">
        <f t="shared" si="1"/>
      </c>
      <c r="F18" s="13">
        <f t="shared" si="2"/>
      </c>
      <c r="G18" s="8"/>
      <c r="H18" s="8"/>
      <c r="I18" s="8"/>
      <c r="J18" s="13">
        <f t="shared" si="3"/>
      </c>
      <c r="K18" s="13">
        <f t="shared" si="4"/>
      </c>
      <c r="L18" s="8"/>
      <c r="M18" s="8"/>
      <c r="N18" s="8"/>
      <c r="O18" s="14">
        <f t="shared" si="5"/>
      </c>
      <c r="P18" s="14">
        <f t="shared" si="6"/>
      </c>
      <c r="Q18" s="60"/>
      <c r="R18" s="60"/>
      <c r="S18" s="60"/>
      <c r="T18" s="9"/>
      <c r="U18" s="16" t="s">
        <v>41</v>
      </c>
      <c r="V18" s="135"/>
      <c r="W18" s="149"/>
      <c r="X18" s="149"/>
      <c r="Y18" s="154"/>
      <c r="AZ18" s="11">
        <f t="shared" si="7"/>
        <v>44816</v>
      </c>
    </row>
    <row r="19" spans="1:52" ht="19.5" customHeight="1">
      <c r="A19" s="101"/>
      <c r="B19" s="36">
        <v>13</v>
      </c>
      <c r="C19" s="12">
        <f t="shared" si="0"/>
        <v>44817</v>
      </c>
      <c r="D19" s="7"/>
      <c r="E19" s="13">
        <f t="shared" si="1"/>
      </c>
      <c r="F19" s="13">
        <f t="shared" si="2"/>
      </c>
      <c r="G19" s="8"/>
      <c r="H19" s="8"/>
      <c r="I19" s="8"/>
      <c r="J19" s="13">
        <f t="shared" si="3"/>
      </c>
      <c r="K19" s="13">
        <f t="shared" si="4"/>
      </c>
      <c r="L19" s="8"/>
      <c r="M19" s="8"/>
      <c r="N19" s="8"/>
      <c r="O19" s="14">
        <f t="shared" si="5"/>
      </c>
      <c r="P19" s="14">
        <f t="shared" si="6"/>
      </c>
      <c r="Q19" s="60"/>
      <c r="R19" s="60"/>
      <c r="S19" s="60"/>
      <c r="T19" s="9"/>
      <c r="U19" s="15" t="s">
        <v>43</v>
      </c>
      <c r="V19" s="176"/>
      <c r="W19" s="169"/>
      <c r="X19" s="169"/>
      <c r="Y19" s="164"/>
      <c r="AZ19" s="11">
        <f t="shared" si="7"/>
        <v>44817</v>
      </c>
    </row>
    <row r="20" spans="1:52" ht="19.5" customHeight="1">
      <c r="A20" s="101"/>
      <c r="B20" s="36">
        <v>14</v>
      </c>
      <c r="C20" s="12">
        <f t="shared" si="0"/>
        <v>44818</v>
      </c>
      <c r="D20" s="7"/>
      <c r="E20" s="13">
        <f t="shared" si="1"/>
      </c>
      <c r="F20" s="13">
        <f t="shared" si="2"/>
      </c>
      <c r="G20" s="8"/>
      <c r="H20" s="8"/>
      <c r="I20" s="8"/>
      <c r="J20" s="13">
        <f t="shared" si="3"/>
      </c>
      <c r="K20" s="13">
        <f t="shared" si="4"/>
      </c>
      <c r="L20" s="8"/>
      <c r="M20" s="8"/>
      <c r="N20" s="8"/>
      <c r="O20" s="14">
        <f t="shared" si="5"/>
      </c>
      <c r="P20" s="14">
        <f t="shared" si="6"/>
      </c>
      <c r="Q20" s="60"/>
      <c r="R20" s="60"/>
      <c r="S20" s="60"/>
      <c r="T20" s="9"/>
      <c r="U20" s="16" t="s">
        <v>41</v>
      </c>
      <c r="V20" s="176"/>
      <c r="W20" s="169"/>
      <c r="X20" s="169"/>
      <c r="Y20" s="164"/>
      <c r="AZ20" s="11">
        <f t="shared" si="7"/>
        <v>44818</v>
      </c>
    </row>
    <row r="21" spans="1:52" ht="19.5" customHeight="1">
      <c r="A21" s="101"/>
      <c r="B21" s="36">
        <v>15</v>
      </c>
      <c r="C21" s="12">
        <f t="shared" si="0"/>
        <v>44819</v>
      </c>
      <c r="D21" s="7"/>
      <c r="E21" s="13">
        <f t="shared" si="1"/>
      </c>
      <c r="F21" s="13">
        <f t="shared" si="2"/>
      </c>
      <c r="G21" s="8"/>
      <c r="H21" s="8"/>
      <c r="I21" s="8"/>
      <c r="J21" s="13">
        <f t="shared" si="3"/>
      </c>
      <c r="K21" s="13">
        <f t="shared" si="4"/>
      </c>
      <c r="L21" s="8"/>
      <c r="M21" s="8"/>
      <c r="N21" s="8"/>
      <c r="O21" s="14">
        <f t="shared" si="5"/>
      </c>
      <c r="P21" s="14">
        <f t="shared" si="6"/>
      </c>
      <c r="Q21" s="60"/>
      <c r="R21" s="60"/>
      <c r="S21" s="60"/>
      <c r="T21" s="9"/>
      <c r="U21" s="15" t="s">
        <v>23</v>
      </c>
      <c r="V21" s="153"/>
      <c r="W21" s="134"/>
      <c r="X21" s="134"/>
      <c r="Y21" s="156"/>
      <c r="AZ21" s="11">
        <f t="shared" si="7"/>
        <v>44819</v>
      </c>
    </row>
    <row r="22" spans="1:52" ht="19.5" customHeight="1">
      <c r="A22" s="101"/>
      <c r="B22" s="36">
        <v>16</v>
      </c>
      <c r="C22" s="12">
        <f t="shared" si="0"/>
        <v>44820</v>
      </c>
      <c r="D22" s="7"/>
      <c r="E22" s="13">
        <f t="shared" si="1"/>
      </c>
      <c r="F22" s="13">
        <f t="shared" si="2"/>
      </c>
      <c r="G22" s="8"/>
      <c r="H22" s="8"/>
      <c r="I22" s="8"/>
      <c r="J22" s="13">
        <f t="shared" si="3"/>
      </c>
      <c r="K22" s="13">
        <f t="shared" si="4"/>
      </c>
      <c r="L22" s="8"/>
      <c r="M22" s="8"/>
      <c r="N22" s="8"/>
      <c r="O22" s="14">
        <f t="shared" si="5"/>
      </c>
      <c r="P22" s="14">
        <f t="shared" si="6"/>
      </c>
      <c r="Q22" s="60"/>
      <c r="R22" s="60"/>
      <c r="S22" s="60"/>
      <c r="T22" s="9"/>
      <c r="U22" s="16" t="s">
        <v>33</v>
      </c>
      <c r="V22" s="153"/>
      <c r="W22" s="134"/>
      <c r="X22" s="134"/>
      <c r="Y22" s="156"/>
      <c r="AZ22" s="11">
        <f t="shared" si="7"/>
        <v>44820</v>
      </c>
    </row>
    <row r="23" spans="1:52" ht="19.5" customHeight="1">
      <c r="A23" s="101"/>
      <c r="B23" s="36">
        <v>17</v>
      </c>
      <c r="C23" s="12">
        <f t="shared" si="0"/>
        <v>44821</v>
      </c>
      <c r="D23" s="7"/>
      <c r="E23" s="13">
        <f t="shared" si="1"/>
      </c>
      <c r="F23" s="13">
        <f t="shared" si="2"/>
      </c>
      <c r="G23" s="8"/>
      <c r="H23" s="8"/>
      <c r="I23" s="8"/>
      <c r="J23" s="13">
        <f t="shared" si="3"/>
      </c>
      <c r="K23" s="13">
        <f t="shared" si="4"/>
      </c>
      <c r="L23" s="8"/>
      <c r="M23" s="8"/>
      <c r="N23" s="8"/>
      <c r="O23" s="14">
        <f t="shared" si="5"/>
      </c>
      <c r="P23" s="14">
        <f t="shared" si="6"/>
      </c>
      <c r="Q23" s="60"/>
      <c r="R23" s="60"/>
      <c r="S23" s="60"/>
      <c r="T23" s="9"/>
      <c r="U23" s="15" t="s">
        <v>44</v>
      </c>
      <c r="V23" s="135"/>
      <c r="W23" s="149"/>
      <c r="X23" s="149"/>
      <c r="Y23" s="154"/>
      <c r="AZ23" s="11">
        <f t="shared" si="7"/>
        <v>44821</v>
      </c>
    </row>
    <row r="24" spans="1:52" ht="19.5" customHeight="1">
      <c r="A24" s="101"/>
      <c r="B24" s="36">
        <v>18</v>
      </c>
      <c r="C24" s="12">
        <f t="shared" si="0"/>
        <v>44822</v>
      </c>
      <c r="D24" s="7"/>
      <c r="E24" s="13">
        <f t="shared" si="1"/>
      </c>
      <c r="F24" s="13">
        <f t="shared" si="2"/>
      </c>
      <c r="G24" s="8"/>
      <c r="H24" s="8"/>
      <c r="I24" s="8"/>
      <c r="J24" s="13">
        <f t="shared" si="3"/>
      </c>
      <c r="K24" s="13">
        <f t="shared" si="4"/>
      </c>
      <c r="L24" s="8"/>
      <c r="M24" s="8"/>
      <c r="N24" s="8"/>
      <c r="O24" s="14">
        <f t="shared" si="5"/>
      </c>
      <c r="P24" s="14">
        <f t="shared" si="6"/>
      </c>
      <c r="Q24" s="60"/>
      <c r="R24" s="60"/>
      <c r="S24" s="60"/>
      <c r="T24" s="9"/>
      <c r="U24" s="16" t="s">
        <v>41</v>
      </c>
      <c r="V24" s="135"/>
      <c r="W24" s="149"/>
      <c r="X24" s="149"/>
      <c r="Y24" s="154"/>
      <c r="AZ24" s="11">
        <f t="shared" si="7"/>
        <v>44822</v>
      </c>
    </row>
    <row r="25" spans="1:52" ht="19.5" customHeight="1">
      <c r="A25" s="101"/>
      <c r="B25" s="36">
        <v>19</v>
      </c>
      <c r="C25" s="12">
        <f t="shared" si="0"/>
        <v>44823</v>
      </c>
      <c r="D25" s="7"/>
      <c r="E25" s="13">
        <f t="shared" si="1"/>
      </c>
      <c r="F25" s="13">
        <f t="shared" si="2"/>
      </c>
      <c r="G25" s="8"/>
      <c r="H25" s="8"/>
      <c r="I25" s="8"/>
      <c r="J25" s="13">
        <f t="shared" si="3"/>
      </c>
      <c r="K25" s="13">
        <f t="shared" si="4"/>
      </c>
      <c r="L25" s="8"/>
      <c r="M25" s="8"/>
      <c r="N25" s="8"/>
      <c r="O25" s="14">
        <f t="shared" si="5"/>
      </c>
      <c r="P25" s="14">
        <f t="shared" si="6"/>
      </c>
      <c r="Q25" s="60"/>
      <c r="R25" s="60"/>
      <c r="S25" s="60"/>
      <c r="T25" s="9"/>
      <c r="U25" s="15" t="s">
        <v>45</v>
      </c>
      <c r="V25" s="161"/>
      <c r="W25" s="177"/>
      <c r="X25" s="177"/>
      <c r="Y25" s="147"/>
      <c r="AZ25" s="11">
        <f t="shared" si="7"/>
        <v>44823</v>
      </c>
    </row>
    <row r="26" spans="1:52" ht="19.5" customHeight="1">
      <c r="A26" s="101"/>
      <c r="B26" s="36">
        <v>20</v>
      </c>
      <c r="C26" s="12">
        <f t="shared" si="0"/>
        <v>44824</v>
      </c>
      <c r="D26" s="7"/>
      <c r="E26" s="13">
        <f t="shared" si="1"/>
      </c>
      <c r="F26" s="13">
        <f t="shared" si="2"/>
      </c>
      <c r="G26" s="8"/>
      <c r="H26" s="8"/>
      <c r="I26" s="8"/>
      <c r="J26" s="13">
        <f t="shared" si="3"/>
      </c>
      <c r="K26" s="13">
        <f t="shared" si="4"/>
      </c>
      <c r="L26" s="8"/>
      <c r="M26" s="8"/>
      <c r="N26" s="8"/>
      <c r="O26" s="14">
        <f t="shared" si="5"/>
      </c>
      <c r="P26" s="14">
        <f t="shared" si="6"/>
      </c>
      <c r="Q26" s="60"/>
      <c r="R26" s="60"/>
      <c r="S26" s="60"/>
      <c r="T26" s="9"/>
      <c r="U26" s="16" t="s">
        <v>41</v>
      </c>
      <c r="V26" s="161"/>
      <c r="W26" s="177"/>
      <c r="X26" s="177"/>
      <c r="Y26" s="147"/>
      <c r="AZ26" s="11">
        <f t="shared" si="7"/>
        <v>44824</v>
      </c>
    </row>
    <row r="27" spans="1:52" ht="19.5" customHeight="1">
      <c r="A27" s="101"/>
      <c r="B27" s="36">
        <v>21</v>
      </c>
      <c r="C27" s="12">
        <f t="shared" si="0"/>
        <v>44825</v>
      </c>
      <c r="D27" s="7"/>
      <c r="E27" s="13">
        <f t="shared" si="1"/>
      </c>
      <c r="F27" s="13">
        <f t="shared" si="2"/>
      </c>
      <c r="G27" s="8"/>
      <c r="H27" s="8"/>
      <c r="I27" s="8"/>
      <c r="J27" s="13">
        <f t="shared" si="3"/>
      </c>
      <c r="K27" s="13">
        <f t="shared" si="4"/>
      </c>
      <c r="L27" s="8"/>
      <c r="M27" s="8"/>
      <c r="N27" s="8"/>
      <c r="O27" s="14">
        <f t="shared" si="5"/>
      </c>
      <c r="P27" s="14">
        <f t="shared" si="6"/>
      </c>
      <c r="Q27" s="60"/>
      <c r="R27" s="60"/>
      <c r="S27" s="60"/>
      <c r="T27" s="9"/>
      <c r="U27" s="157"/>
      <c r="V27" s="136"/>
      <c r="W27" s="136"/>
      <c r="X27" s="136"/>
      <c r="Y27" s="159"/>
      <c r="AZ27" s="11">
        <f t="shared" si="7"/>
        <v>44825</v>
      </c>
    </row>
    <row r="28" spans="1:52" ht="19.5" customHeight="1" thickBot="1">
      <c r="A28" s="101"/>
      <c r="B28" s="36">
        <v>22</v>
      </c>
      <c r="C28" s="12">
        <f t="shared" si="0"/>
        <v>44826</v>
      </c>
      <c r="D28" s="7"/>
      <c r="E28" s="13">
        <f t="shared" si="1"/>
      </c>
      <c r="F28" s="13">
        <f t="shared" si="2"/>
      </c>
      <c r="G28" s="8"/>
      <c r="H28" s="8"/>
      <c r="I28" s="8"/>
      <c r="J28" s="13">
        <f t="shared" si="3"/>
      </c>
      <c r="K28" s="13">
        <f t="shared" si="4"/>
      </c>
      <c r="L28" s="8"/>
      <c r="M28" s="8"/>
      <c r="N28" s="8"/>
      <c r="O28" s="14">
        <f t="shared" si="5"/>
      </c>
      <c r="P28" s="14">
        <f t="shared" si="6"/>
      </c>
      <c r="Q28" s="60"/>
      <c r="R28" s="60"/>
      <c r="S28" s="60"/>
      <c r="T28" s="9"/>
      <c r="U28" s="158"/>
      <c r="V28" s="137"/>
      <c r="W28" s="137"/>
      <c r="X28" s="137"/>
      <c r="Y28" s="160"/>
      <c r="AZ28" s="11">
        <f t="shared" si="7"/>
        <v>44826</v>
      </c>
    </row>
    <row r="29" spans="1:52" ht="19.5" customHeight="1" thickTop="1">
      <c r="A29" s="101"/>
      <c r="B29" s="36">
        <v>23</v>
      </c>
      <c r="C29" s="12">
        <f t="shared" si="0"/>
        <v>44827</v>
      </c>
      <c r="D29" s="7"/>
      <c r="E29" s="13">
        <f t="shared" si="1"/>
      </c>
      <c r="F29" s="13">
        <f t="shared" si="2"/>
      </c>
      <c r="G29" s="8"/>
      <c r="H29" s="8"/>
      <c r="I29" s="8"/>
      <c r="J29" s="13">
        <f t="shared" si="3"/>
      </c>
      <c r="K29" s="13">
        <f t="shared" si="4"/>
      </c>
      <c r="L29" s="8"/>
      <c r="M29" s="8"/>
      <c r="N29" s="8"/>
      <c r="O29" s="14">
        <f t="shared" si="5"/>
      </c>
      <c r="P29" s="14">
        <f t="shared" si="6"/>
      </c>
      <c r="Q29" s="60"/>
      <c r="R29" s="60"/>
      <c r="S29" s="60"/>
      <c r="T29" s="9"/>
      <c r="U29" s="150" t="s">
        <v>24</v>
      </c>
      <c r="V29" s="151"/>
      <c r="W29" s="151"/>
      <c r="X29" s="151"/>
      <c r="Y29" s="152"/>
      <c r="AZ29" s="11">
        <f t="shared" si="7"/>
        <v>44827</v>
      </c>
    </row>
    <row r="30" spans="1:52" ht="19.5" customHeight="1">
      <c r="A30" s="101"/>
      <c r="B30" s="36">
        <v>24</v>
      </c>
      <c r="C30" s="12">
        <f t="shared" si="0"/>
        <v>44828</v>
      </c>
      <c r="D30" s="7"/>
      <c r="E30" s="13">
        <f t="shared" si="1"/>
      </c>
      <c r="F30" s="13">
        <f t="shared" si="2"/>
      </c>
      <c r="G30" s="8"/>
      <c r="H30" s="8"/>
      <c r="I30" s="8"/>
      <c r="J30" s="13">
        <f t="shared" si="3"/>
      </c>
      <c r="K30" s="13">
        <f t="shared" si="4"/>
      </c>
      <c r="L30" s="8"/>
      <c r="M30" s="8"/>
      <c r="N30" s="8"/>
      <c r="O30" s="14">
        <f t="shared" si="5"/>
      </c>
      <c r="P30" s="14">
        <f t="shared" si="6"/>
      </c>
      <c r="Q30" s="60"/>
      <c r="R30" s="60"/>
      <c r="S30" s="60"/>
      <c r="T30" s="9"/>
      <c r="U30" s="138"/>
      <c r="V30" s="139"/>
      <c r="W30" s="139"/>
      <c r="X30" s="139"/>
      <c r="Y30" s="140"/>
      <c r="AZ30" s="11">
        <f t="shared" si="7"/>
        <v>44828</v>
      </c>
    </row>
    <row r="31" spans="1:52" ht="19.5" customHeight="1">
      <c r="A31" s="101"/>
      <c r="B31" s="36">
        <v>25</v>
      </c>
      <c r="C31" s="12">
        <f t="shared" si="0"/>
        <v>44829</v>
      </c>
      <c r="D31" s="7"/>
      <c r="E31" s="13">
        <f t="shared" si="1"/>
      </c>
      <c r="F31" s="13">
        <f t="shared" si="2"/>
      </c>
      <c r="G31" s="8"/>
      <c r="H31" s="8"/>
      <c r="I31" s="8"/>
      <c r="J31" s="13">
        <f t="shared" si="3"/>
      </c>
      <c r="K31" s="13">
        <f t="shared" si="4"/>
      </c>
      <c r="L31" s="8"/>
      <c r="M31" s="8"/>
      <c r="N31" s="8"/>
      <c r="O31" s="14">
        <f t="shared" si="5"/>
      </c>
      <c r="P31" s="14">
        <f t="shared" si="6"/>
      </c>
      <c r="Q31" s="60"/>
      <c r="R31" s="60"/>
      <c r="S31" s="60"/>
      <c r="T31" s="9"/>
      <c r="U31" s="141"/>
      <c r="V31" s="142"/>
      <c r="W31" s="142"/>
      <c r="X31" s="142"/>
      <c r="Y31" s="143"/>
      <c r="AZ31" s="11">
        <f t="shared" si="7"/>
        <v>44829</v>
      </c>
    </row>
    <row r="32" spans="1:52" ht="19.5" customHeight="1">
      <c r="A32" s="101"/>
      <c r="B32" s="36">
        <v>26</v>
      </c>
      <c r="C32" s="12">
        <f t="shared" si="0"/>
        <v>44830</v>
      </c>
      <c r="D32" s="7"/>
      <c r="E32" s="13">
        <f t="shared" si="1"/>
      </c>
      <c r="F32" s="13">
        <f t="shared" si="2"/>
      </c>
      <c r="G32" s="8"/>
      <c r="H32" s="8"/>
      <c r="I32" s="8"/>
      <c r="J32" s="13">
        <f t="shared" si="3"/>
      </c>
      <c r="K32" s="13">
        <f t="shared" si="4"/>
      </c>
      <c r="L32" s="8"/>
      <c r="M32" s="8"/>
      <c r="N32" s="8"/>
      <c r="O32" s="14">
        <f t="shared" si="5"/>
      </c>
      <c r="P32" s="14">
        <f t="shared" si="6"/>
      </c>
      <c r="Q32" s="60"/>
      <c r="R32" s="60"/>
      <c r="S32" s="60"/>
      <c r="T32" s="9"/>
      <c r="U32" s="141"/>
      <c r="V32" s="142"/>
      <c r="W32" s="142"/>
      <c r="X32" s="142"/>
      <c r="Y32" s="143"/>
      <c r="AZ32" s="11">
        <f t="shared" si="7"/>
        <v>44830</v>
      </c>
    </row>
    <row r="33" spans="1:52" ht="19.5" customHeight="1">
      <c r="A33" s="101"/>
      <c r="B33" s="36">
        <v>27</v>
      </c>
      <c r="C33" s="12">
        <f t="shared" si="0"/>
        <v>44831</v>
      </c>
      <c r="D33" s="7"/>
      <c r="E33" s="13">
        <f t="shared" si="1"/>
      </c>
      <c r="F33" s="13">
        <f t="shared" si="2"/>
      </c>
      <c r="G33" s="8"/>
      <c r="H33" s="8"/>
      <c r="I33" s="8"/>
      <c r="J33" s="13">
        <f t="shared" si="3"/>
      </c>
      <c r="K33" s="13">
        <f t="shared" si="4"/>
      </c>
      <c r="L33" s="8"/>
      <c r="M33" s="8"/>
      <c r="N33" s="8"/>
      <c r="O33" s="14">
        <f t="shared" si="5"/>
      </c>
      <c r="P33" s="14">
        <f t="shared" si="6"/>
      </c>
      <c r="Q33" s="60"/>
      <c r="R33" s="60"/>
      <c r="S33" s="60"/>
      <c r="T33" s="9"/>
      <c r="U33" s="141"/>
      <c r="V33" s="142"/>
      <c r="W33" s="142"/>
      <c r="X33" s="142"/>
      <c r="Y33" s="143"/>
      <c r="AZ33" s="11">
        <f t="shared" si="7"/>
        <v>44831</v>
      </c>
    </row>
    <row r="34" spans="1:52" ht="19.5" customHeight="1">
      <c r="A34" s="101"/>
      <c r="B34" s="36">
        <v>28</v>
      </c>
      <c r="C34" s="12">
        <f t="shared" si="0"/>
        <v>44832</v>
      </c>
      <c r="D34" s="7"/>
      <c r="E34" s="13">
        <f t="shared" si="1"/>
      </c>
      <c r="F34" s="13">
        <f t="shared" si="2"/>
      </c>
      <c r="G34" s="8"/>
      <c r="H34" s="8"/>
      <c r="I34" s="8"/>
      <c r="J34" s="13">
        <f t="shared" si="3"/>
      </c>
      <c r="K34" s="13">
        <f t="shared" si="4"/>
      </c>
      <c r="L34" s="8"/>
      <c r="M34" s="8"/>
      <c r="N34" s="8"/>
      <c r="O34" s="14">
        <f t="shared" si="5"/>
      </c>
      <c r="P34" s="14">
        <f t="shared" si="6"/>
      </c>
      <c r="Q34" s="60"/>
      <c r="R34" s="60"/>
      <c r="S34" s="60"/>
      <c r="T34" s="9"/>
      <c r="U34" s="141"/>
      <c r="V34" s="142"/>
      <c r="W34" s="142"/>
      <c r="X34" s="142"/>
      <c r="Y34" s="143"/>
      <c r="AZ34" s="11">
        <f t="shared" si="7"/>
        <v>44832</v>
      </c>
    </row>
    <row r="35" spans="1:52" ht="19.5" customHeight="1">
      <c r="A35" s="101"/>
      <c r="B35" s="36">
        <v>29</v>
      </c>
      <c r="C35" s="12">
        <f t="shared" si="0"/>
        <v>44833</v>
      </c>
      <c r="D35" s="7"/>
      <c r="E35" s="13">
        <f t="shared" si="1"/>
      </c>
      <c r="F35" s="13">
        <f t="shared" si="2"/>
      </c>
      <c r="G35" s="8"/>
      <c r="H35" s="8"/>
      <c r="I35" s="8"/>
      <c r="J35" s="13">
        <f t="shared" si="3"/>
      </c>
      <c r="K35" s="13">
        <f t="shared" si="4"/>
      </c>
      <c r="L35" s="8"/>
      <c r="M35" s="8"/>
      <c r="N35" s="8"/>
      <c r="O35" s="14">
        <f t="shared" si="5"/>
      </c>
      <c r="P35" s="14">
        <f t="shared" si="6"/>
      </c>
      <c r="Q35" s="60"/>
      <c r="R35" s="60"/>
      <c r="S35" s="60"/>
      <c r="T35" s="9"/>
      <c r="U35" s="141"/>
      <c r="V35" s="142"/>
      <c r="W35" s="142"/>
      <c r="X35" s="142"/>
      <c r="Y35" s="143"/>
      <c r="AZ35" s="11">
        <f t="shared" si="7"/>
        <v>44833</v>
      </c>
    </row>
    <row r="36" spans="1:52" ht="19.5" customHeight="1">
      <c r="A36" s="101"/>
      <c r="B36" s="36">
        <v>30</v>
      </c>
      <c r="C36" s="12">
        <f t="shared" si="0"/>
        <v>44834</v>
      </c>
      <c r="D36" s="7"/>
      <c r="E36" s="13">
        <f t="shared" si="1"/>
      </c>
      <c r="F36" s="13">
        <f t="shared" si="2"/>
      </c>
      <c r="G36" s="8"/>
      <c r="H36" s="8"/>
      <c r="I36" s="8"/>
      <c r="J36" s="13">
        <f t="shared" si="3"/>
      </c>
      <c r="K36" s="13">
        <f t="shared" si="4"/>
      </c>
      <c r="L36" s="8"/>
      <c r="M36" s="8"/>
      <c r="N36" s="8"/>
      <c r="O36" s="14">
        <f t="shared" si="5"/>
      </c>
      <c r="P36" s="14">
        <f t="shared" si="6"/>
      </c>
      <c r="Q36" s="60"/>
      <c r="R36" s="60"/>
      <c r="S36" s="60"/>
      <c r="T36" s="9"/>
      <c r="U36" s="141"/>
      <c r="V36" s="142"/>
      <c r="W36" s="142"/>
      <c r="X36" s="142"/>
      <c r="Y36" s="143"/>
      <c r="AZ36" s="11">
        <f t="shared" si="7"/>
        <v>44834</v>
      </c>
    </row>
    <row r="37" spans="1:52" ht="19.5" customHeight="1">
      <c r="A37" s="102"/>
      <c r="B37" s="36">
        <v>31</v>
      </c>
      <c r="C37" s="12">
        <f t="shared" si="0"/>
        <v>44835</v>
      </c>
      <c r="D37" s="7"/>
      <c r="E37" s="13">
        <f t="shared" si="1"/>
      </c>
      <c r="F37" s="13">
        <f t="shared" si="2"/>
      </c>
      <c r="G37" s="8"/>
      <c r="H37" s="8"/>
      <c r="I37" s="8"/>
      <c r="J37" s="13">
        <f t="shared" si="3"/>
      </c>
      <c r="K37" s="13">
        <f t="shared" si="4"/>
      </c>
      <c r="L37" s="8"/>
      <c r="M37" s="8"/>
      <c r="N37" s="8"/>
      <c r="O37" s="14">
        <f t="shared" si="5"/>
      </c>
      <c r="P37" s="14">
        <f t="shared" si="6"/>
      </c>
      <c r="Q37" s="60"/>
      <c r="R37" s="60"/>
      <c r="S37" s="60"/>
      <c r="T37" s="9"/>
      <c r="U37" s="141"/>
      <c r="V37" s="142"/>
      <c r="W37" s="142"/>
      <c r="X37" s="142"/>
      <c r="Y37" s="143"/>
      <c r="AZ37" s="11">
        <f t="shared" si="7"/>
        <v>44835</v>
      </c>
    </row>
    <row r="38" spans="1:25" ht="19.5" customHeight="1">
      <c r="A38" s="121" t="s">
        <v>25</v>
      </c>
      <c r="B38" s="117" t="s">
        <v>26</v>
      </c>
      <c r="C38" s="118"/>
      <c r="D38" s="17">
        <f>IF(COUNTBLANK(D7:D37)=31,TRIM(AA38),AVERAGE(D7:D37))</f>
      </c>
      <c r="E38" s="13">
        <f>IF(COUNTBLANK(F7:F37)=31,TRIM(AB38),F38*1000/D38)</f>
      </c>
      <c r="F38" s="13">
        <f>IF(COUNTBLANK(F7:F37)=31,TRIM(AC38),AVERAGE(F7:F37))</f>
      </c>
      <c r="G38" s="123"/>
      <c r="H38" s="124"/>
      <c r="I38" s="125"/>
      <c r="J38" s="13">
        <f>IF(COUNTBLANK(K7:K37)=31,TRIM(AG38),K38*1000/D38)</f>
      </c>
      <c r="K38" s="13">
        <f>IF(COUNTBLANK(K7:K37)=31,TRIM(AH38),AVERAGE(K7:K37))</f>
      </c>
      <c r="L38" s="123"/>
      <c r="M38" s="124"/>
      <c r="N38" s="125"/>
      <c r="O38" s="14">
        <f>IF(COUNTBLANK(P7:P37)=31,TRIM(AL38),P38*1000/D38)</f>
      </c>
      <c r="P38" s="14">
        <f>IF(COUNTBLANK(P7:P37)=31,TRIM(AM38),AVERAGE(P7:P37))</f>
      </c>
      <c r="Q38" s="103" t="s">
        <v>27</v>
      </c>
      <c r="R38" s="104"/>
      <c r="S38" s="105"/>
      <c r="T38" s="18">
        <f>IF(COUNTBLANK(T7:T37)=31,TRIM(AQ38),SUM(T7:T37))</f>
      </c>
      <c r="U38" s="141"/>
      <c r="V38" s="142"/>
      <c r="W38" s="142"/>
      <c r="X38" s="142"/>
      <c r="Y38" s="143"/>
    </row>
    <row r="39" spans="1:25" ht="19.5" customHeight="1">
      <c r="A39" s="101"/>
      <c r="B39" s="119" t="s">
        <v>28</v>
      </c>
      <c r="C39" s="120"/>
      <c r="D39" s="19"/>
      <c r="E39" s="20"/>
      <c r="F39" s="13">
        <f>IF(COUNTBLANK(F7:F37)=31,TRIM(AC39),MAX(F7:F37))</f>
      </c>
      <c r="G39" s="126"/>
      <c r="H39" s="127"/>
      <c r="I39" s="128"/>
      <c r="J39" s="20"/>
      <c r="K39" s="20"/>
      <c r="L39" s="126"/>
      <c r="M39" s="127"/>
      <c r="N39" s="128"/>
      <c r="O39" s="21"/>
      <c r="P39" s="21"/>
      <c r="Q39" s="106"/>
      <c r="R39" s="107"/>
      <c r="S39" s="107"/>
      <c r="T39" s="108"/>
      <c r="U39" s="141"/>
      <c r="V39" s="142"/>
      <c r="W39" s="142"/>
      <c r="X39" s="142"/>
      <c r="Y39" s="143"/>
    </row>
    <row r="40" spans="1:25" ht="19.5" customHeight="1">
      <c r="A40" s="101"/>
      <c r="B40" s="119" t="s">
        <v>29</v>
      </c>
      <c r="C40" s="120"/>
      <c r="D40" s="19"/>
      <c r="E40" s="20"/>
      <c r="F40" s="20"/>
      <c r="G40" s="126"/>
      <c r="H40" s="127"/>
      <c r="I40" s="128"/>
      <c r="J40" s="20"/>
      <c r="K40" s="13">
        <f>IF(COUNTBLANK(K7:K37)=31,TRIM(AH40),MAX(K7:K37))</f>
      </c>
      <c r="L40" s="126"/>
      <c r="M40" s="127"/>
      <c r="N40" s="128"/>
      <c r="O40" s="21"/>
      <c r="P40" s="21"/>
      <c r="Q40" s="109"/>
      <c r="R40" s="110"/>
      <c r="S40" s="110"/>
      <c r="T40" s="111"/>
      <c r="U40" s="141"/>
      <c r="V40" s="142"/>
      <c r="W40" s="142"/>
      <c r="X40" s="142"/>
      <c r="Y40" s="143"/>
    </row>
    <row r="41" spans="1:25" ht="19.5" customHeight="1">
      <c r="A41" s="101"/>
      <c r="B41" s="119" t="s">
        <v>30</v>
      </c>
      <c r="C41" s="120"/>
      <c r="D41" s="19"/>
      <c r="E41" s="20"/>
      <c r="F41" s="20"/>
      <c r="G41" s="126"/>
      <c r="H41" s="127"/>
      <c r="I41" s="128"/>
      <c r="J41" s="20"/>
      <c r="K41" s="20"/>
      <c r="L41" s="126"/>
      <c r="M41" s="127"/>
      <c r="N41" s="128"/>
      <c r="O41" s="21"/>
      <c r="P41" s="14">
        <f>IF(COUNTBLANK(P7:P37)=31,TRIM(AM41),MAX(P7:P37))</f>
      </c>
      <c r="Q41" s="109"/>
      <c r="R41" s="110"/>
      <c r="S41" s="110"/>
      <c r="T41" s="111"/>
      <c r="U41" s="141"/>
      <c r="V41" s="142"/>
      <c r="W41" s="142"/>
      <c r="X41" s="142"/>
      <c r="Y41" s="143"/>
    </row>
    <row r="42" spans="1:25" ht="19.5" customHeight="1" thickBot="1">
      <c r="A42" s="122"/>
      <c r="B42" s="132" t="s">
        <v>31</v>
      </c>
      <c r="C42" s="133"/>
      <c r="D42" s="22">
        <f>IF(COUNTBLANK(D7:D37)=31,TRIM(AA42),MAX(D7:D37))</f>
      </c>
      <c r="E42" s="23"/>
      <c r="F42" s="23"/>
      <c r="G42" s="129"/>
      <c r="H42" s="130"/>
      <c r="I42" s="131"/>
      <c r="J42" s="23"/>
      <c r="K42" s="23"/>
      <c r="L42" s="129"/>
      <c r="M42" s="130"/>
      <c r="N42" s="131"/>
      <c r="O42" s="24"/>
      <c r="P42" s="24"/>
      <c r="Q42" s="112"/>
      <c r="R42" s="113"/>
      <c r="S42" s="113"/>
      <c r="T42" s="114"/>
      <c r="U42" s="144"/>
      <c r="V42" s="145"/>
      <c r="W42" s="145"/>
      <c r="X42" s="145"/>
      <c r="Y42" s="146"/>
    </row>
    <row r="43" ht="12.75" thickTop="1"/>
  </sheetData>
  <sheetProtection password="EF11" sheet="1" objects="1" scenarios="1"/>
  <mergeCells count="71">
    <mergeCell ref="P5:S5"/>
    <mergeCell ref="S2:S3"/>
    <mergeCell ref="K2:O3"/>
    <mergeCell ref="P2:P3"/>
    <mergeCell ref="Q2:Q3"/>
    <mergeCell ref="R2:R3"/>
    <mergeCell ref="B5:C6"/>
    <mergeCell ref="A5:A37"/>
    <mergeCell ref="F5:I5"/>
    <mergeCell ref="K5:N5"/>
    <mergeCell ref="Q39:T42"/>
    <mergeCell ref="T5:T6"/>
    <mergeCell ref="B38:C38"/>
    <mergeCell ref="B39:C39"/>
    <mergeCell ref="B40:C40"/>
    <mergeCell ref="B41:C41"/>
    <mergeCell ref="A38:A42"/>
    <mergeCell ref="G38:I42"/>
    <mergeCell ref="L38:N42"/>
    <mergeCell ref="B42:C42"/>
    <mergeCell ref="Q38:S38"/>
    <mergeCell ref="W11:W12"/>
    <mergeCell ref="V17:V18"/>
    <mergeCell ref="W27:W28"/>
    <mergeCell ref="U30:Y42"/>
    <mergeCell ref="Y25:Y26"/>
    <mergeCell ref="U7:U8"/>
    <mergeCell ref="X13:X14"/>
    <mergeCell ref="U29:Y29"/>
    <mergeCell ref="X21:X22"/>
    <mergeCell ref="W17:W18"/>
    <mergeCell ref="V21:V22"/>
    <mergeCell ref="Y17:Y18"/>
    <mergeCell ref="Y9:Y10"/>
    <mergeCell ref="Y11:Y12"/>
    <mergeCell ref="Y13:Y14"/>
    <mergeCell ref="Y21:Y22"/>
    <mergeCell ref="W21:W22"/>
    <mergeCell ref="V23:V24"/>
    <mergeCell ref="X23:X24"/>
    <mergeCell ref="U27:U28"/>
    <mergeCell ref="Y27:Y28"/>
    <mergeCell ref="X27:X28"/>
    <mergeCell ref="Y23:Y24"/>
    <mergeCell ref="V25:V26"/>
    <mergeCell ref="E2:F3"/>
    <mergeCell ref="V15:V16"/>
    <mergeCell ref="W13:W14"/>
    <mergeCell ref="Y15:Y16"/>
    <mergeCell ref="X15:X16"/>
    <mergeCell ref="Y19:Y20"/>
    <mergeCell ref="U13:U14"/>
    <mergeCell ref="W3:Y3"/>
    <mergeCell ref="W4:Y4"/>
    <mergeCell ref="X19:X20"/>
    <mergeCell ref="X11:X12"/>
    <mergeCell ref="X9:X10"/>
    <mergeCell ref="V11:V12"/>
    <mergeCell ref="W9:W10"/>
    <mergeCell ref="W15:W16"/>
    <mergeCell ref="X17:X18"/>
    <mergeCell ref="U5:Y6"/>
    <mergeCell ref="V13:V14"/>
    <mergeCell ref="U9:U10"/>
    <mergeCell ref="V27:V28"/>
    <mergeCell ref="V19:V20"/>
    <mergeCell ref="W19:W20"/>
    <mergeCell ref="W25:W26"/>
    <mergeCell ref="W23:W24"/>
    <mergeCell ref="X25:X26"/>
    <mergeCell ref="V9:V10"/>
  </mergeCells>
  <conditionalFormatting sqref="B7:C37">
    <cfRule type="expression" priority="1" dxfId="12" stopIfTrue="1">
      <formula>MONTH($AZ7)&lt;&gt;$R$2</formula>
    </cfRule>
  </conditionalFormatting>
  <dataValidations count="13">
    <dataValidation type="whole" allowBlank="1" showInputMessage="1" showErrorMessage="1" errorTitle="月の入力エラー" error="月を1～12の半角数字で入力してください。" imeMode="off" sqref="R2:R3">
      <formula1>1</formula1>
      <formula2>12</formula2>
    </dataValidation>
    <dataValidation type="whole" allowBlank="1" showInputMessage="1" showErrorMessage="1" errorTitle="水量の入力エラー" error="水量の入力は0～9,999,999の範囲に制限されています。" imeMode="off" sqref="D39:D41">
      <formula1>0</formula1>
      <formula2>9999999</formula2>
    </dataValidation>
    <dataValidation allowBlank="1" showInputMessage="1" showErrorMessage="1" imeMode="hiragana" sqref="U30:Y42 V9:Y10"/>
    <dataValidation type="decimal" allowBlank="1" showInputMessage="1" showErrorMessage="1" errorTitle="T-P値の入力エラー" error="T-P値の入力は0～99.99の範囲に制限されています。" imeMode="off" sqref="O39:O42">
      <formula1>0</formula1>
      <formula2>99.99</formula2>
    </dataValidation>
    <dataValidation type="decimal" allowBlank="1" showInputMessage="1" showErrorMessage="1" errorTitle="T-P負荷量の入力エラー" error="T-P負荷量の入力は0.00～9,999.99に制限されています。" imeMode="off" sqref="P39:P40 P42">
      <formula1>0</formula1>
      <formula2>9999.99</formula2>
    </dataValidation>
    <dataValidation type="decimal" allowBlank="1" showInputMessage="1" showErrorMessage="1" errorTitle="COD負荷量,T-N負荷量の入力エラー" error="COD負荷量,T-N負荷量の入力は0.0～99,999.9の範囲に制限されています。" imeMode="off" sqref="F40:F42 K39 K41:K42">
      <formula1>0</formula1>
      <formula2>99999.9</formula2>
    </dataValidation>
    <dataValidation type="decimal" allowBlank="1" showInputMessage="1" showErrorMessage="1" errorTitle="COD値,T-N値の入力エラー" error="COD値,T-N値の入力は0.0～999.9の範囲に制限されています。" imeMode="off" sqref="E39:E42 J39:J42">
      <formula1>0</formula1>
      <formula2>999.9</formula2>
    </dataValidation>
    <dataValidation type="whole" allowBlank="1" showInputMessage="1" showErrorMessage="1" errorTitle="特定施設の稼動の入力エラー" error="操業のとき｢1｣を記入してください。&#10;それ以外の値は無効です。" sqref="T7:T37">
      <formula1>1</formula1>
      <formula2>1</formula2>
    </dataValidation>
    <dataValidation type="decimal" allowBlank="1" showInputMessage="1" showErrorMessage="1" errorTitle="水量の入力エラー" error="水量の入力は0～9,999,999.9の範囲に制限されています。" sqref="D7:D37">
      <formula1>0</formula1>
      <formula2>9999999.9</formula2>
    </dataValidation>
    <dataValidation type="decimal" allowBlank="1" showInputMessage="1" showErrorMessage="1" errorTitle="pHの入力エラー" error="pHの入力は0.0～14.0の範囲に制限されています。" imeMode="off" sqref="V13:Y14">
      <formula1>0</formula1>
      <formula2>14</formula2>
    </dataValidation>
    <dataValidation type="decimal" allowBlank="1" showInputMessage="1" showErrorMessage="1" errorTitle="水量の入力エラー" error="水量の入力は0～9,999,999の範囲に制限されています。" imeMode="off" sqref="V11:Y12">
      <formula1>0</formula1>
      <formula2>9999999</formula2>
    </dataValidation>
    <dataValidation allowBlank="1" showInputMessage="1" showErrorMessage="1" imeMode="off" sqref="V15:Y18"/>
    <dataValidation allowBlank="1" showInputMessage="1" showErrorMessage="1" sqref="V19:Y26"/>
  </dataValidations>
  <printOptions/>
  <pageMargins left="0.5905511811023623" right="0.5905511811023623" top="0.5905511811023623" bottom="0.5905511811023623" header="0.31496062992125984" footer="0.1968503937007874"/>
  <pageSetup horizontalDpi="600" verticalDpi="600" orientation="landscape" paperSize="9" scale="63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42"/>
  <sheetViews>
    <sheetView zoomScale="75" zoomScaleNormal="75" zoomScaleSheetLayoutView="70" zoomScalePageLayoutView="0" workbookViewId="0" topLeftCell="A1">
      <selection activeCell="D7" sqref="D7"/>
    </sheetView>
  </sheetViews>
  <sheetFormatPr defaultColWidth="12" defaultRowHeight="11.25"/>
  <cols>
    <col min="1" max="1" width="5.16015625" style="2" customWidth="1"/>
    <col min="2" max="2" width="5.33203125" style="2" customWidth="1"/>
    <col min="3" max="3" width="7.5" style="2" customWidth="1"/>
    <col min="4" max="6" width="12.66015625" style="2" customWidth="1"/>
    <col min="7" max="9" width="7.83203125" style="2" customWidth="1"/>
    <col min="10" max="11" width="12.66015625" style="2" customWidth="1"/>
    <col min="12" max="14" width="7.83203125" style="2" customWidth="1"/>
    <col min="15" max="16" width="12.66015625" style="2" customWidth="1"/>
    <col min="17" max="19" width="7.83203125" style="2" customWidth="1"/>
    <col min="20" max="20" width="12.66015625" style="2" customWidth="1"/>
    <col min="21" max="21" width="14.83203125" style="2" customWidth="1"/>
    <col min="22" max="25" width="14" style="2" customWidth="1"/>
    <col min="26" max="26" width="12" style="2" customWidth="1"/>
    <col min="27" max="27" width="12" style="3" customWidth="1"/>
    <col min="28" max="51" width="12" style="2" customWidth="1"/>
    <col min="52" max="52" width="15.66015625" style="2" customWidth="1"/>
    <col min="53" max="16384" width="12" style="2" customWidth="1"/>
  </cols>
  <sheetData>
    <row r="1" ht="19.5" customHeight="1">
      <c r="A1" s="1" t="s">
        <v>34</v>
      </c>
    </row>
    <row r="2" spans="5:25" ht="19.5" customHeight="1">
      <c r="E2" s="162" t="s">
        <v>0</v>
      </c>
      <c r="F2" s="163"/>
      <c r="H2" s="4"/>
      <c r="I2" s="4"/>
      <c r="J2" s="4"/>
      <c r="K2" s="96" t="s">
        <v>3</v>
      </c>
      <c r="L2" s="96"/>
      <c r="M2" s="96"/>
      <c r="N2" s="96"/>
      <c r="O2" s="96"/>
      <c r="P2" s="97">
        <f>'4月'!$P$2</f>
        <v>2022</v>
      </c>
      <c r="Q2" s="95" t="s">
        <v>4</v>
      </c>
      <c r="R2" s="97">
        <v>10</v>
      </c>
      <c r="S2" s="95" t="s">
        <v>5</v>
      </c>
      <c r="V2" s="5" t="s">
        <v>6</v>
      </c>
      <c r="W2" s="57">
        <f>IF('4月'!$W$2="","",'4月'!$W$2)</f>
      </c>
      <c r="X2" s="29">
        <f>IF('4月'!$X$2="","",'4月'!$X$2)</f>
      </c>
      <c r="Y2" s="29">
        <f>IF('4月'!$Y$2="","",'4月'!$Y$2)</f>
      </c>
    </row>
    <row r="3" spans="5:25" ht="19.5" customHeight="1">
      <c r="E3" s="163"/>
      <c r="F3" s="163"/>
      <c r="H3" s="4"/>
      <c r="I3" s="4"/>
      <c r="J3" s="4"/>
      <c r="K3" s="96"/>
      <c r="L3" s="96"/>
      <c r="M3" s="96"/>
      <c r="N3" s="96"/>
      <c r="O3" s="96"/>
      <c r="P3" s="97"/>
      <c r="Q3" s="95"/>
      <c r="R3" s="97"/>
      <c r="S3" s="95"/>
      <c r="V3" s="6" t="s">
        <v>7</v>
      </c>
      <c r="W3" s="167">
        <f>IF('4月'!$W$3="","",'4月'!$W$3)</f>
      </c>
      <c r="X3" s="167">
        <f>IF('4月'!$W$2="","",'4月'!$W$2)</f>
      </c>
      <c r="Y3" s="167">
        <f>IF('4月'!$W$2="","",'4月'!$W$2)</f>
      </c>
    </row>
    <row r="4" spans="22:25" ht="19.5" customHeight="1" thickBot="1">
      <c r="V4" s="5" t="s">
        <v>8</v>
      </c>
      <c r="W4" s="168">
        <f>IF('4月'!$W$4="","",'4月'!$W$4)</f>
      </c>
      <c r="X4" s="168">
        <f>IF('4月'!$W$2="","",'4月'!$W$2)</f>
      </c>
      <c r="Y4" s="168">
        <f>IF('4月'!$W$2="","",'4月'!$W$2)</f>
      </c>
    </row>
    <row r="5" spans="1:52" ht="19.5" customHeight="1" thickTop="1">
      <c r="A5" s="100" t="s">
        <v>9</v>
      </c>
      <c r="B5" s="92" t="s">
        <v>1</v>
      </c>
      <c r="C5" s="94"/>
      <c r="D5" s="25" t="s">
        <v>10</v>
      </c>
      <c r="E5" s="25" t="s">
        <v>11</v>
      </c>
      <c r="F5" s="92" t="s">
        <v>12</v>
      </c>
      <c r="G5" s="93"/>
      <c r="H5" s="93"/>
      <c r="I5" s="94"/>
      <c r="J5" s="25" t="s">
        <v>13</v>
      </c>
      <c r="K5" s="92" t="s">
        <v>14</v>
      </c>
      <c r="L5" s="93"/>
      <c r="M5" s="93"/>
      <c r="N5" s="94"/>
      <c r="O5" s="25" t="s">
        <v>15</v>
      </c>
      <c r="P5" s="92" t="s">
        <v>16</v>
      </c>
      <c r="Q5" s="93"/>
      <c r="R5" s="93"/>
      <c r="S5" s="94"/>
      <c r="T5" s="115" t="s">
        <v>2</v>
      </c>
      <c r="U5" s="171" t="s">
        <v>17</v>
      </c>
      <c r="V5" s="172"/>
      <c r="W5" s="172"/>
      <c r="X5" s="172"/>
      <c r="Y5" s="173"/>
      <c r="AZ5" s="10"/>
    </row>
    <row r="6" spans="1:52" ht="19.5" customHeight="1">
      <c r="A6" s="101"/>
      <c r="B6" s="98"/>
      <c r="C6" s="99"/>
      <c r="D6" s="26" t="s">
        <v>18</v>
      </c>
      <c r="E6" s="26" t="s">
        <v>35</v>
      </c>
      <c r="F6" s="27" t="s">
        <v>19</v>
      </c>
      <c r="G6" s="58" t="s">
        <v>36</v>
      </c>
      <c r="H6" s="58" t="s">
        <v>37</v>
      </c>
      <c r="I6" s="58" t="s">
        <v>38</v>
      </c>
      <c r="J6" s="26" t="s">
        <v>35</v>
      </c>
      <c r="K6" s="27" t="s">
        <v>19</v>
      </c>
      <c r="L6" s="58" t="s">
        <v>36</v>
      </c>
      <c r="M6" s="58" t="s">
        <v>37</v>
      </c>
      <c r="N6" s="58" t="s">
        <v>38</v>
      </c>
      <c r="O6" s="26" t="s">
        <v>35</v>
      </c>
      <c r="P6" s="27" t="s">
        <v>19</v>
      </c>
      <c r="Q6" s="59" t="s">
        <v>36</v>
      </c>
      <c r="R6" s="59" t="s">
        <v>37</v>
      </c>
      <c r="S6" s="59" t="s">
        <v>38</v>
      </c>
      <c r="T6" s="116"/>
      <c r="U6" s="148"/>
      <c r="V6" s="174"/>
      <c r="W6" s="174"/>
      <c r="X6" s="174"/>
      <c r="Y6" s="175"/>
      <c r="AZ6" s="10"/>
    </row>
    <row r="7" spans="1:52" ht="19.5" customHeight="1">
      <c r="A7" s="101"/>
      <c r="B7" s="36">
        <v>1</v>
      </c>
      <c r="C7" s="12">
        <f aca="true" t="shared" si="0" ref="C7:C37">$AZ7</f>
        <v>44835</v>
      </c>
      <c r="D7" s="7"/>
      <c r="E7" s="13">
        <f aca="true" t="shared" si="1" ref="E7:E37">IF(ISNUMBER(F7),F7/D7*1000,TRIM(AA7))</f>
      </c>
      <c r="F7" s="13">
        <f aca="true" t="shared" si="2" ref="F7:F37">IF(COUNTBLANK(G7:I7)=3,TRIM(AA7),G7+H7+I7)</f>
      </c>
      <c r="G7" s="8"/>
      <c r="H7" s="8"/>
      <c r="I7" s="8"/>
      <c r="J7" s="13">
        <f aca="true" t="shared" si="3" ref="J7:J37">IF(ISNUMBER(K7),K7/D7*1000,TRIM(AF7))</f>
      </c>
      <c r="K7" s="13">
        <f aca="true" t="shared" si="4" ref="K7:K37">IF(COUNTBLANK(L7:N7)=3,TRIM(AF7),L7+M7+N7)</f>
      </c>
      <c r="L7" s="8"/>
      <c r="M7" s="8"/>
      <c r="N7" s="8"/>
      <c r="O7" s="14">
        <f aca="true" t="shared" si="5" ref="O7:O37">IF(ISNUMBER(P7),P7/D7*1000,TRIM(AK7))</f>
      </c>
      <c r="P7" s="14">
        <f aca="true" t="shared" si="6" ref="P7:P37">IF(COUNTBLANK(Q7:S7)=3,TRIM(AK7),Q7+R7+S7)</f>
      </c>
      <c r="Q7" s="60"/>
      <c r="R7" s="60"/>
      <c r="S7" s="60"/>
      <c r="T7" s="9"/>
      <c r="U7" s="148" t="s">
        <v>20</v>
      </c>
      <c r="V7" s="31"/>
      <c r="W7" s="31"/>
      <c r="X7" s="31"/>
      <c r="Y7" s="32"/>
      <c r="AZ7" s="11">
        <f aca="true" t="shared" si="7" ref="AZ7:AZ37">DATE($P$2,$R$2,$B7)</f>
        <v>44835</v>
      </c>
    </row>
    <row r="8" spans="1:52" ht="19.5" customHeight="1">
      <c r="A8" s="101"/>
      <c r="B8" s="36">
        <v>2</v>
      </c>
      <c r="C8" s="12">
        <f t="shared" si="0"/>
        <v>44836</v>
      </c>
      <c r="D8" s="7"/>
      <c r="E8" s="13">
        <f t="shared" si="1"/>
      </c>
      <c r="F8" s="13">
        <f t="shared" si="2"/>
      </c>
      <c r="G8" s="8"/>
      <c r="H8" s="8"/>
      <c r="I8" s="8"/>
      <c r="J8" s="13">
        <f t="shared" si="3"/>
      </c>
      <c r="K8" s="13">
        <f t="shared" si="4"/>
      </c>
      <c r="L8" s="8"/>
      <c r="M8" s="8"/>
      <c r="N8" s="8"/>
      <c r="O8" s="14">
        <f t="shared" si="5"/>
      </c>
      <c r="P8" s="14">
        <f t="shared" si="6"/>
      </c>
      <c r="Q8" s="60"/>
      <c r="R8" s="60"/>
      <c r="S8" s="60"/>
      <c r="T8" s="9"/>
      <c r="U8" s="148"/>
      <c r="V8" s="33"/>
      <c r="W8" s="33"/>
      <c r="X8" s="33"/>
      <c r="Y8" s="34"/>
      <c r="AZ8" s="11">
        <f t="shared" si="7"/>
        <v>44836</v>
      </c>
    </row>
    <row r="9" spans="1:52" ht="19.5" customHeight="1">
      <c r="A9" s="101"/>
      <c r="B9" s="36">
        <v>3</v>
      </c>
      <c r="C9" s="12">
        <f t="shared" si="0"/>
        <v>44837</v>
      </c>
      <c r="D9" s="7"/>
      <c r="E9" s="13">
        <f t="shared" si="1"/>
      </c>
      <c r="F9" s="13">
        <f t="shared" si="2"/>
      </c>
      <c r="G9" s="8"/>
      <c r="H9" s="8"/>
      <c r="I9" s="8"/>
      <c r="J9" s="13">
        <f t="shared" si="3"/>
      </c>
      <c r="K9" s="13">
        <f t="shared" si="4"/>
      </c>
      <c r="L9" s="8"/>
      <c r="M9" s="8"/>
      <c r="N9" s="8"/>
      <c r="O9" s="14">
        <f t="shared" si="5"/>
      </c>
      <c r="P9" s="14">
        <f t="shared" si="6"/>
      </c>
      <c r="Q9" s="60"/>
      <c r="R9" s="60"/>
      <c r="S9" s="60"/>
      <c r="T9" s="9"/>
      <c r="U9" s="148" t="s">
        <v>21</v>
      </c>
      <c r="V9" s="180">
        <f>IF('4月'!$V$9="","",'4月'!$V$9)</f>
      </c>
      <c r="W9" s="180">
        <f>IF('4月'!$W$9="","",'4月'!$W$9)</f>
      </c>
      <c r="X9" s="180">
        <f>IF('4月'!$X$9="","",'4月'!$X$9)</f>
      </c>
      <c r="Y9" s="179">
        <f>IF('4月'!$Y$9="","",'4月'!$Y$9)</f>
      </c>
      <c r="AZ9" s="11">
        <f t="shared" si="7"/>
        <v>44837</v>
      </c>
    </row>
    <row r="10" spans="1:52" ht="19.5" customHeight="1">
      <c r="A10" s="101"/>
      <c r="B10" s="36">
        <v>4</v>
      </c>
      <c r="C10" s="12">
        <f t="shared" si="0"/>
        <v>44838</v>
      </c>
      <c r="D10" s="7"/>
      <c r="E10" s="13">
        <f t="shared" si="1"/>
      </c>
      <c r="F10" s="13">
        <f t="shared" si="2"/>
      </c>
      <c r="G10" s="8"/>
      <c r="H10" s="8"/>
      <c r="I10" s="8"/>
      <c r="J10" s="13">
        <f t="shared" si="3"/>
      </c>
      <c r="K10" s="13">
        <f t="shared" si="4"/>
      </c>
      <c r="L10" s="8"/>
      <c r="M10" s="8"/>
      <c r="N10" s="8"/>
      <c r="O10" s="14">
        <f t="shared" si="5"/>
      </c>
      <c r="P10" s="14">
        <f t="shared" si="6"/>
      </c>
      <c r="Q10" s="60"/>
      <c r="R10" s="60"/>
      <c r="S10" s="60"/>
      <c r="T10" s="9"/>
      <c r="U10" s="165"/>
      <c r="V10" s="180"/>
      <c r="W10" s="180"/>
      <c r="X10" s="180"/>
      <c r="Y10" s="179"/>
      <c r="AZ10" s="11">
        <f t="shared" si="7"/>
        <v>44838</v>
      </c>
    </row>
    <row r="11" spans="1:52" ht="19.5" customHeight="1">
      <c r="A11" s="101"/>
      <c r="B11" s="36">
        <v>5</v>
      </c>
      <c r="C11" s="12">
        <f t="shared" si="0"/>
        <v>44839</v>
      </c>
      <c r="D11" s="7"/>
      <c r="E11" s="13">
        <f t="shared" si="1"/>
      </c>
      <c r="F11" s="13">
        <f t="shared" si="2"/>
      </c>
      <c r="G11" s="8"/>
      <c r="H11" s="8"/>
      <c r="I11" s="8"/>
      <c r="J11" s="13">
        <f t="shared" si="3"/>
      </c>
      <c r="K11" s="13">
        <f t="shared" si="4"/>
      </c>
      <c r="L11" s="8"/>
      <c r="M11" s="8"/>
      <c r="N11" s="8"/>
      <c r="O11" s="14">
        <f t="shared" si="5"/>
      </c>
      <c r="P11" s="14">
        <f t="shared" si="6"/>
      </c>
      <c r="Q11" s="60"/>
      <c r="R11" s="60"/>
      <c r="S11" s="60"/>
      <c r="T11" s="9"/>
      <c r="U11" s="15" t="s">
        <v>22</v>
      </c>
      <c r="V11" s="153"/>
      <c r="W11" s="134"/>
      <c r="X11" s="134"/>
      <c r="Y11" s="156"/>
      <c r="AZ11" s="11">
        <f t="shared" si="7"/>
        <v>44839</v>
      </c>
    </row>
    <row r="12" spans="1:52" ht="19.5" customHeight="1">
      <c r="A12" s="101"/>
      <c r="B12" s="36">
        <v>6</v>
      </c>
      <c r="C12" s="12">
        <f t="shared" si="0"/>
        <v>44840</v>
      </c>
      <c r="D12" s="7"/>
      <c r="E12" s="13">
        <f t="shared" si="1"/>
      </c>
      <c r="F12" s="13">
        <f t="shared" si="2"/>
      </c>
      <c r="G12" s="8"/>
      <c r="H12" s="8"/>
      <c r="I12" s="8"/>
      <c r="J12" s="13">
        <f t="shared" si="3"/>
      </c>
      <c r="K12" s="13">
        <f t="shared" si="4"/>
      </c>
      <c r="L12" s="8"/>
      <c r="M12" s="8"/>
      <c r="N12" s="8"/>
      <c r="O12" s="14">
        <f t="shared" si="5"/>
      </c>
      <c r="P12" s="14">
        <f t="shared" si="6"/>
      </c>
      <c r="Q12" s="60"/>
      <c r="R12" s="60"/>
      <c r="S12" s="60"/>
      <c r="T12" s="9"/>
      <c r="U12" s="16" t="s">
        <v>32</v>
      </c>
      <c r="V12" s="153"/>
      <c r="W12" s="134"/>
      <c r="X12" s="134"/>
      <c r="Y12" s="156"/>
      <c r="AZ12" s="11">
        <f t="shared" si="7"/>
        <v>44840</v>
      </c>
    </row>
    <row r="13" spans="1:52" ht="19.5" customHeight="1">
      <c r="A13" s="101"/>
      <c r="B13" s="36">
        <v>7</v>
      </c>
      <c r="C13" s="12">
        <f t="shared" si="0"/>
        <v>44841</v>
      </c>
      <c r="D13" s="7"/>
      <c r="E13" s="13">
        <f t="shared" si="1"/>
      </c>
      <c r="F13" s="13">
        <f t="shared" si="2"/>
      </c>
      <c r="G13" s="8"/>
      <c r="H13" s="8"/>
      <c r="I13" s="8"/>
      <c r="J13" s="13">
        <f t="shared" si="3"/>
      </c>
      <c r="K13" s="13">
        <f t="shared" si="4"/>
      </c>
      <c r="L13" s="8"/>
      <c r="M13" s="8"/>
      <c r="N13" s="8"/>
      <c r="O13" s="14">
        <f t="shared" si="5"/>
      </c>
      <c r="P13" s="14">
        <f t="shared" si="6"/>
      </c>
      <c r="Q13" s="60"/>
      <c r="R13" s="60"/>
      <c r="S13" s="60"/>
      <c r="T13" s="9"/>
      <c r="U13" s="165" t="s">
        <v>39</v>
      </c>
      <c r="V13" s="135"/>
      <c r="W13" s="149"/>
      <c r="X13" s="149"/>
      <c r="Y13" s="154"/>
      <c r="AZ13" s="11">
        <f t="shared" si="7"/>
        <v>44841</v>
      </c>
    </row>
    <row r="14" spans="1:52" ht="19.5" customHeight="1">
      <c r="A14" s="101"/>
      <c r="B14" s="36">
        <v>8</v>
      </c>
      <c r="C14" s="12">
        <f t="shared" si="0"/>
        <v>44842</v>
      </c>
      <c r="D14" s="7"/>
      <c r="E14" s="13">
        <f t="shared" si="1"/>
      </c>
      <c r="F14" s="13">
        <f t="shared" si="2"/>
      </c>
      <c r="G14" s="8"/>
      <c r="H14" s="8"/>
      <c r="I14" s="8"/>
      <c r="J14" s="13">
        <f t="shared" si="3"/>
      </c>
      <c r="K14" s="13">
        <f t="shared" si="4"/>
      </c>
      <c r="L14" s="8"/>
      <c r="M14" s="8"/>
      <c r="N14" s="8"/>
      <c r="O14" s="14">
        <f t="shared" si="5"/>
      </c>
      <c r="P14" s="14">
        <f t="shared" si="6"/>
      </c>
      <c r="Q14" s="60"/>
      <c r="R14" s="60"/>
      <c r="S14" s="60"/>
      <c r="T14" s="9"/>
      <c r="U14" s="166"/>
      <c r="V14" s="135"/>
      <c r="W14" s="149"/>
      <c r="X14" s="149"/>
      <c r="Y14" s="154"/>
      <c r="AZ14" s="11">
        <f t="shared" si="7"/>
        <v>44842</v>
      </c>
    </row>
    <row r="15" spans="1:52" ht="19.5" customHeight="1">
      <c r="A15" s="101"/>
      <c r="B15" s="36">
        <v>9</v>
      </c>
      <c r="C15" s="12">
        <f t="shared" si="0"/>
        <v>44843</v>
      </c>
      <c r="D15" s="7"/>
      <c r="E15" s="13">
        <f t="shared" si="1"/>
      </c>
      <c r="F15" s="13">
        <f t="shared" si="2"/>
      </c>
      <c r="G15" s="8"/>
      <c r="H15" s="8"/>
      <c r="I15" s="8"/>
      <c r="J15" s="13">
        <f t="shared" si="3"/>
      </c>
      <c r="K15" s="13">
        <f t="shared" si="4"/>
      </c>
      <c r="L15" s="8"/>
      <c r="M15" s="8"/>
      <c r="N15" s="8"/>
      <c r="O15" s="14">
        <f t="shared" si="5"/>
      </c>
      <c r="P15" s="14">
        <f t="shared" si="6"/>
      </c>
      <c r="Q15" s="60"/>
      <c r="R15" s="60"/>
      <c r="S15" s="60"/>
      <c r="T15" s="9"/>
      <c r="U15" s="15" t="s">
        <v>40</v>
      </c>
      <c r="V15" s="135"/>
      <c r="W15" s="149"/>
      <c r="X15" s="149"/>
      <c r="Y15" s="154"/>
      <c r="AZ15" s="11">
        <f t="shared" si="7"/>
        <v>44843</v>
      </c>
    </row>
    <row r="16" spans="1:52" ht="19.5" customHeight="1">
      <c r="A16" s="101"/>
      <c r="B16" s="36">
        <v>10</v>
      </c>
      <c r="C16" s="12">
        <f t="shared" si="0"/>
        <v>44844</v>
      </c>
      <c r="D16" s="7"/>
      <c r="E16" s="13">
        <f t="shared" si="1"/>
      </c>
      <c r="F16" s="13">
        <f t="shared" si="2"/>
      </c>
      <c r="G16" s="8"/>
      <c r="H16" s="8"/>
      <c r="I16" s="8"/>
      <c r="J16" s="13">
        <f t="shared" si="3"/>
      </c>
      <c r="K16" s="13">
        <f t="shared" si="4"/>
      </c>
      <c r="L16" s="8"/>
      <c r="M16" s="8"/>
      <c r="N16" s="8"/>
      <c r="O16" s="14">
        <f t="shared" si="5"/>
      </c>
      <c r="P16" s="14">
        <f t="shared" si="6"/>
      </c>
      <c r="Q16" s="60"/>
      <c r="R16" s="60"/>
      <c r="S16" s="60"/>
      <c r="T16" s="9"/>
      <c r="U16" s="16" t="s">
        <v>41</v>
      </c>
      <c r="V16" s="135"/>
      <c r="W16" s="149"/>
      <c r="X16" s="149"/>
      <c r="Y16" s="154"/>
      <c r="AZ16" s="11">
        <f t="shared" si="7"/>
        <v>44844</v>
      </c>
    </row>
    <row r="17" spans="1:52" ht="19.5" customHeight="1">
      <c r="A17" s="101"/>
      <c r="B17" s="36">
        <v>11</v>
      </c>
      <c r="C17" s="12">
        <f t="shared" si="0"/>
        <v>44845</v>
      </c>
      <c r="D17" s="7"/>
      <c r="E17" s="13">
        <f t="shared" si="1"/>
      </c>
      <c r="F17" s="13">
        <f t="shared" si="2"/>
      </c>
      <c r="G17" s="8"/>
      <c r="H17" s="8"/>
      <c r="I17" s="8"/>
      <c r="J17" s="13">
        <f t="shared" si="3"/>
      </c>
      <c r="K17" s="13">
        <f t="shared" si="4"/>
      </c>
      <c r="L17" s="8"/>
      <c r="M17" s="8"/>
      <c r="N17" s="8"/>
      <c r="O17" s="14">
        <f t="shared" si="5"/>
      </c>
      <c r="P17" s="14">
        <f t="shared" si="6"/>
      </c>
      <c r="Q17" s="60"/>
      <c r="R17" s="60"/>
      <c r="S17" s="60"/>
      <c r="T17" s="9"/>
      <c r="U17" s="15" t="s">
        <v>42</v>
      </c>
      <c r="V17" s="135"/>
      <c r="W17" s="149"/>
      <c r="X17" s="149"/>
      <c r="Y17" s="154"/>
      <c r="AZ17" s="11">
        <f t="shared" si="7"/>
        <v>44845</v>
      </c>
    </row>
    <row r="18" spans="1:52" ht="19.5" customHeight="1">
      <c r="A18" s="101"/>
      <c r="B18" s="36">
        <v>12</v>
      </c>
      <c r="C18" s="12">
        <f t="shared" si="0"/>
        <v>44846</v>
      </c>
      <c r="D18" s="7"/>
      <c r="E18" s="13">
        <f t="shared" si="1"/>
      </c>
      <c r="F18" s="13">
        <f t="shared" si="2"/>
      </c>
      <c r="G18" s="8"/>
      <c r="H18" s="8"/>
      <c r="I18" s="8"/>
      <c r="J18" s="13">
        <f t="shared" si="3"/>
      </c>
      <c r="K18" s="13">
        <f t="shared" si="4"/>
      </c>
      <c r="L18" s="8"/>
      <c r="M18" s="8"/>
      <c r="N18" s="8"/>
      <c r="O18" s="14">
        <f t="shared" si="5"/>
      </c>
      <c r="P18" s="14">
        <f t="shared" si="6"/>
      </c>
      <c r="Q18" s="60"/>
      <c r="R18" s="60"/>
      <c r="S18" s="60"/>
      <c r="T18" s="9"/>
      <c r="U18" s="16" t="s">
        <v>41</v>
      </c>
      <c r="V18" s="135"/>
      <c r="W18" s="149"/>
      <c r="X18" s="149"/>
      <c r="Y18" s="154"/>
      <c r="AZ18" s="11">
        <f t="shared" si="7"/>
        <v>44846</v>
      </c>
    </row>
    <row r="19" spans="1:52" ht="19.5" customHeight="1">
      <c r="A19" s="101"/>
      <c r="B19" s="36">
        <v>13</v>
      </c>
      <c r="C19" s="12">
        <f t="shared" si="0"/>
        <v>44847</v>
      </c>
      <c r="D19" s="7"/>
      <c r="E19" s="13">
        <f t="shared" si="1"/>
      </c>
      <c r="F19" s="13">
        <f t="shared" si="2"/>
      </c>
      <c r="G19" s="8"/>
      <c r="H19" s="8"/>
      <c r="I19" s="8"/>
      <c r="J19" s="13">
        <f t="shared" si="3"/>
      </c>
      <c r="K19" s="13">
        <f t="shared" si="4"/>
      </c>
      <c r="L19" s="8"/>
      <c r="M19" s="8"/>
      <c r="N19" s="8"/>
      <c r="O19" s="14">
        <f t="shared" si="5"/>
      </c>
      <c r="P19" s="14">
        <f t="shared" si="6"/>
      </c>
      <c r="Q19" s="60"/>
      <c r="R19" s="60"/>
      <c r="S19" s="60"/>
      <c r="T19" s="9"/>
      <c r="U19" s="15" t="s">
        <v>43</v>
      </c>
      <c r="V19" s="176"/>
      <c r="W19" s="169"/>
      <c r="X19" s="169"/>
      <c r="Y19" s="164"/>
      <c r="AZ19" s="11">
        <f t="shared" si="7"/>
        <v>44847</v>
      </c>
    </row>
    <row r="20" spans="1:52" ht="19.5" customHeight="1">
      <c r="A20" s="101"/>
      <c r="B20" s="36">
        <v>14</v>
      </c>
      <c r="C20" s="12">
        <f t="shared" si="0"/>
        <v>44848</v>
      </c>
      <c r="D20" s="7"/>
      <c r="E20" s="13">
        <f t="shared" si="1"/>
      </c>
      <c r="F20" s="13">
        <f t="shared" si="2"/>
      </c>
      <c r="G20" s="8"/>
      <c r="H20" s="8"/>
      <c r="I20" s="8"/>
      <c r="J20" s="13">
        <f t="shared" si="3"/>
      </c>
      <c r="K20" s="13">
        <f t="shared" si="4"/>
      </c>
      <c r="L20" s="8"/>
      <c r="M20" s="8"/>
      <c r="N20" s="8"/>
      <c r="O20" s="14">
        <f t="shared" si="5"/>
      </c>
      <c r="P20" s="14">
        <f t="shared" si="6"/>
      </c>
      <c r="Q20" s="60"/>
      <c r="R20" s="60"/>
      <c r="S20" s="60"/>
      <c r="T20" s="9"/>
      <c r="U20" s="16" t="s">
        <v>41</v>
      </c>
      <c r="V20" s="176"/>
      <c r="W20" s="169"/>
      <c r="X20" s="169"/>
      <c r="Y20" s="164"/>
      <c r="AZ20" s="11">
        <f t="shared" si="7"/>
        <v>44848</v>
      </c>
    </row>
    <row r="21" spans="1:52" ht="19.5" customHeight="1">
      <c r="A21" s="101"/>
      <c r="B21" s="36">
        <v>15</v>
      </c>
      <c r="C21" s="12">
        <f t="shared" si="0"/>
        <v>44849</v>
      </c>
      <c r="D21" s="7"/>
      <c r="E21" s="13">
        <f t="shared" si="1"/>
      </c>
      <c r="F21" s="13">
        <f t="shared" si="2"/>
      </c>
      <c r="G21" s="8"/>
      <c r="H21" s="8"/>
      <c r="I21" s="8"/>
      <c r="J21" s="13">
        <f t="shared" si="3"/>
      </c>
      <c r="K21" s="13">
        <f t="shared" si="4"/>
      </c>
      <c r="L21" s="8"/>
      <c r="M21" s="8"/>
      <c r="N21" s="8"/>
      <c r="O21" s="14">
        <f t="shared" si="5"/>
      </c>
      <c r="P21" s="14">
        <f t="shared" si="6"/>
      </c>
      <c r="Q21" s="60"/>
      <c r="R21" s="60"/>
      <c r="S21" s="60"/>
      <c r="T21" s="9"/>
      <c r="U21" s="15" t="s">
        <v>23</v>
      </c>
      <c r="V21" s="153"/>
      <c r="W21" s="134"/>
      <c r="X21" s="134"/>
      <c r="Y21" s="156"/>
      <c r="AZ21" s="11">
        <f t="shared" si="7"/>
        <v>44849</v>
      </c>
    </row>
    <row r="22" spans="1:52" ht="19.5" customHeight="1">
      <c r="A22" s="101"/>
      <c r="B22" s="36">
        <v>16</v>
      </c>
      <c r="C22" s="12">
        <f t="shared" si="0"/>
        <v>44850</v>
      </c>
      <c r="D22" s="7"/>
      <c r="E22" s="13">
        <f t="shared" si="1"/>
      </c>
      <c r="F22" s="13">
        <f t="shared" si="2"/>
      </c>
      <c r="G22" s="8"/>
      <c r="H22" s="8"/>
      <c r="I22" s="8"/>
      <c r="J22" s="13">
        <f t="shared" si="3"/>
      </c>
      <c r="K22" s="13">
        <f t="shared" si="4"/>
      </c>
      <c r="L22" s="8"/>
      <c r="M22" s="8"/>
      <c r="N22" s="8"/>
      <c r="O22" s="14">
        <f t="shared" si="5"/>
      </c>
      <c r="P22" s="14">
        <f t="shared" si="6"/>
      </c>
      <c r="Q22" s="60"/>
      <c r="R22" s="60"/>
      <c r="S22" s="60"/>
      <c r="T22" s="9"/>
      <c r="U22" s="16" t="s">
        <v>33</v>
      </c>
      <c r="V22" s="153"/>
      <c r="W22" s="134"/>
      <c r="X22" s="134"/>
      <c r="Y22" s="156"/>
      <c r="AZ22" s="11">
        <f t="shared" si="7"/>
        <v>44850</v>
      </c>
    </row>
    <row r="23" spans="1:52" ht="19.5" customHeight="1">
      <c r="A23" s="101"/>
      <c r="B23" s="36">
        <v>17</v>
      </c>
      <c r="C23" s="12">
        <f t="shared" si="0"/>
        <v>44851</v>
      </c>
      <c r="D23" s="7"/>
      <c r="E23" s="13">
        <f t="shared" si="1"/>
      </c>
      <c r="F23" s="13">
        <f t="shared" si="2"/>
      </c>
      <c r="G23" s="8"/>
      <c r="H23" s="8"/>
      <c r="I23" s="8"/>
      <c r="J23" s="13">
        <f t="shared" si="3"/>
      </c>
      <c r="K23" s="13">
        <f t="shared" si="4"/>
      </c>
      <c r="L23" s="8"/>
      <c r="M23" s="8"/>
      <c r="N23" s="8"/>
      <c r="O23" s="14">
        <f t="shared" si="5"/>
      </c>
      <c r="P23" s="14">
        <f t="shared" si="6"/>
      </c>
      <c r="Q23" s="60"/>
      <c r="R23" s="60"/>
      <c r="S23" s="60"/>
      <c r="T23" s="9"/>
      <c r="U23" s="15" t="s">
        <v>44</v>
      </c>
      <c r="V23" s="135"/>
      <c r="W23" s="149"/>
      <c r="X23" s="149"/>
      <c r="Y23" s="154"/>
      <c r="AZ23" s="11">
        <f t="shared" si="7"/>
        <v>44851</v>
      </c>
    </row>
    <row r="24" spans="1:52" ht="19.5" customHeight="1">
      <c r="A24" s="101"/>
      <c r="B24" s="36">
        <v>18</v>
      </c>
      <c r="C24" s="12">
        <f t="shared" si="0"/>
        <v>44852</v>
      </c>
      <c r="D24" s="7"/>
      <c r="E24" s="13">
        <f t="shared" si="1"/>
      </c>
      <c r="F24" s="13">
        <f t="shared" si="2"/>
      </c>
      <c r="G24" s="8"/>
      <c r="H24" s="8"/>
      <c r="I24" s="8"/>
      <c r="J24" s="13">
        <f t="shared" si="3"/>
      </c>
      <c r="K24" s="13">
        <f t="shared" si="4"/>
      </c>
      <c r="L24" s="8"/>
      <c r="M24" s="8"/>
      <c r="N24" s="8"/>
      <c r="O24" s="14">
        <f t="shared" si="5"/>
      </c>
      <c r="P24" s="14">
        <f t="shared" si="6"/>
      </c>
      <c r="Q24" s="60"/>
      <c r="R24" s="60"/>
      <c r="S24" s="60"/>
      <c r="T24" s="9"/>
      <c r="U24" s="16" t="s">
        <v>41</v>
      </c>
      <c r="V24" s="135"/>
      <c r="W24" s="149"/>
      <c r="X24" s="149"/>
      <c r="Y24" s="154"/>
      <c r="AZ24" s="11">
        <f t="shared" si="7"/>
        <v>44852</v>
      </c>
    </row>
    <row r="25" spans="1:52" ht="19.5" customHeight="1">
      <c r="A25" s="101"/>
      <c r="B25" s="36">
        <v>19</v>
      </c>
      <c r="C25" s="12">
        <f t="shared" si="0"/>
        <v>44853</v>
      </c>
      <c r="D25" s="7"/>
      <c r="E25" s="13">
        <f t="shared" si="1"/>
      </c>
      <c r="F25" s="13">
        <f t="shared" si="2"/>
      </c>
      <c r="G25" s="8"/>
      <c r="H25" s="8"/>
      <c r="I25" s="8"/>
      <c r="J25" s="13">
        <f t="shared" si="3"/>
      </c>
      <c r="K25" s="13">
        <f t="shared" si="4"/>
      </c>
      <c r="L25" s="8"/>
      <c r="M25" s="8"/>
      <c r="N25" s="8"/>
      <c r="O25" s="14">
        <f t="shared" si="5"/>
      </c>
      <c r="P25" s="14">
        <f t="shared" si="6"/>
      </c>
      <c r="Q25" s="60"/>
      <c r="R25" s="60"/>
      <c r="S25" s="60"/>
      <c r="T25" s="9"/>
      <c r="U25" s="15" t="s">
        <v>45</v>
      </c>
      <c r="V25" s="161"/>
      <c r="W25" s="177"/>
      <c r="X25" s="177"/>
      <c r="Y25" s="147"/>
      <c r="AZ25" s="11">
        <f t="shared" si="7"/>
        <v>44853</v>
      </c>
    </row>
    <row r="26" spans="1:52" ht="19.5" customHeight="1">
      <c r="A26" s="101"/>
      <c r="B26" s="36">
        <v>20</v>
      </c>
      <c r="C26" s="12">
        <f t="shared" si="0"/>
        <v>44854</v>
      </c>
      <c r="D26" s="7"/>
      <c r="E26" s="13">
        <f t="shared" si="1"/>
      </c>
      <c r="F26" s="13">
        <f t="shared" si="2"/>
      </c>
      <c r="G26" s="8"/>
      <c r="H26" s="8"/>
      <c r="I26" s="8"/>
      <c r="J26" s="13">
        <f t="shared" si="3"/>
      </c>
      <c r="K26" s="13">
        <f t="shared" si="4"/>
      </c>
      <c r="L26" s="8"/>
      <c r="M26" s="8"/>
      <c r="N26" s="8"/>
      <c r="O26" s="14">
        <f t="shared" si="5"/>
      </c>
      <c r="P26" s="14">
        <f t="shared" si="6"/>
      </c>
      <c r="Q26" s="60"/>
      <c r="R26" s="60"/>
      <c r="S26" s="60"/>
      <c r="T26" s="9"/>
      <c r="U26" s="16" t="s">
        <v>41</v>
      </c>
      <c r="V26" s="161"/>
      <c r="W26" s="177"/>
      <c r="X26" s="177"/>
      <c r="Y26" s="147"/>
      <c r="AZ26" s="11">
        <f t="shared" si="7"/>
        <v>44854</v>
      </c>
    </row>
    <row r="27" spans="1:52" ht="19.5" customHeight="1">
      <c r="A27" s="101"/>
      <c r="B27" s="36">
        <v>21</v>
      </c>
      <c r="C27" s="12">
        <f t="shared" si="0"/>
        <v>44855</v>
      </c>
      <c r="D27" s="7"/>
      <c r="E27" s="13">
        <f t="shared" si="1"/>
      </c>
      <c r="F27" s="13">
        <f t="shared" si="2"/>
      </c>
      <c r="G27" s="8"/>
      <c r="H27" s="8"/>
      <c r="I27" s="8"/>
      <c r="J27" s="13">
        <f t="shared" si="3"/>
      </c>
      <c r="K27" s="13">
        <f t="shared" si="4"/>
      </c>
      <c r="L27" s="8"/>
      <c r="M27" s="8"/>
      <c r="N27" s="8"/>
      <c r="O27" s="14">
        <f t="shared" si="5"/>
      </c>
      <c r="P27" s="14">
        <f t="shared" si="6"/>
      </c>
      <c r="Q27" s="60"/>
      <c r="R27" s="60"/>
      <c r="S27" s="60"/>
      <c r="T27" s="9"/>
      <c r="U27" s="157"/>
      <c r="V27" s="136"/>
      <c r="W27" s="136"/>
      <c r="X27" s="136"/>
      <c r="Y27" s="159"/>
      <c r="AZ27" s="11">
        <f t="shared" si="7"/>
        <v>44855</v>
      </c>
    </row>
    <row r="28" spans="1:52" ht="19.5" customHeight="1" thickBot="1">
      <c r="A28" s="101"/>
      <c r="B28" s="36">
        <v>22</v>
      </c>
      <c r="C28" s="12">
        <f t="shared" si="0"/>
        <v>44856</v>
      </c>
      <c r="D28" s="7"/>
      <c r="E28" s="13">
        <f t="shared" si="1"/>
      </c>
      <c r="F28" s="13">
        <f t="shared" si="2"/>
      </c>
      <c r="G28" s="8"/>
      <c r="H28" s="8"/>
      <c r="I28" s="8"/>
      <c r="J28" s="13">
        <f t="shared" si="3"/>
      </c>
      <c r="K28" s="13">
        <f t="shared" si="4"/>
      </c>
      <c r="L28" s="8"/>
      <c r="M28" s="8"/>
      <c r="N28" s="8"/>
      <c r="O28" s="14">
        <f t="shared" si="5"/>
      </c>
      <c r="P28" s="14">
        <f t="shared" si="6"/>
      </c>
      <c r="Q28" s="60"/>
      <c r="R28" s="60"/>
      <c r="S28" s="60"/>
      <c r="T28" s="9"/>
      <c r="U28" s="158"/>
      <c r="V28" s="137"/>
      <c r="W28" s="137"/>
      <c r="X28" s="137"/>
      <c r="Y28" s="160"/>
      <c r="AZ28" s="11">
        <f t="shared" si="7"/>
        <v>44856</v>
      </c>
    </row>
    <row r="29" spans="1:52" ht="19.5" customHeight="1" thickTop="1">
      <c r="A29" s="101"/>
      <c r="B29" s="36">
        <v>23</v>
      </c>
      <c r="C29" s="12">
        <f t="shared" si="0"/>
        <v>44857</v>
      </c>
      <c r="D29" s="7"/>
      <c r="E29" s="13">
        <f t="shared" si="1"/>
      </c>
      <c r="F29" s="13">
        <f t="shared" si="2"/>
      </c>
      <c r="G29" s="8"/>
      <c r="H29" s="8"/>
      <c r="I29" s="8"/>
      <c r="J29" s="13">
        <f t="shared" si="3"/>
      </c>
      <c r="K29" s="13">
        <f t="shared" si="4"/>
      </c>
      <c r="L29" s="8"/>
      <c r="M29" s="8"/>
      <c r="N29" s="8"/>
      <c r="O29" s="14">
        <f t="shared" si="5"/>
      </c>
      <c r="P29" s="14">
        <f t="shared" si="6"/>
      </c>
      <c r="Q29" s="60"/>
      <c r="R29" s="60"/>
      <c r="S29" s="60"/>
      <c r="T29" s="9"/>
      <c r="U29" s="150" t="s">
        <v>24</v>
      </c>
      <c r="V29" s="151"/>
      <c r="W29" s="151"/>
      <c r="X29" s="151"/>
      <c r="Y29" s="152"/>
      <c r="AZ29" s="11">
        <f t="shared" si="7"/>
        <v>44857</v>
      </c>
    </row>
    <row r="30" spans="1:52" ht="19.5" customHeight="1">
      <c r="A30" s="101"/>
      <c r="B30" s="36">
        <v>24</v>
      </c>
      <c r="C30" s="12">
        <f t="shared" si="0"/>
        <v>44858</v>
      </c>
      <c r="D30" s="7"/>
      <c r="E30" s="13">
        <f t="shared" si="1"/>
      </c>
      <c r="F30" s="13">
        <f t="shared" si="2"/>
      </c>
      <c r="G30" s="8"/>
      <c r="H30" s="8"/>
      <c r="I30" s="8"/>
      <c r="J30" s="13">
        <f t="shared" si="3"/>
      </c>
      <c r="K30" s="13">
        <f t="shared" si="4"/>
      </c>
      <c r="L30" s="8"/>
      <c r="M30" s="8"/>
      <c r="N30" s="8"/>
      <c r="O30" s="14">
        <f t="shared" si="5"/>
      </c>
      <c r="P30" s="14">
        <f t="shared" si="6"/>
      </c>
      <c r="Q30" s="60"/>
      <c r="R30" s="60"/>
      <c r="S30" s="60"/>
      <c r="T30" s="9"/>
      <c r="U30" s="138"/>
      <c r="V30" s="139"/>
      <c r="W30" s="139"/>
      <c r="X30" s="139"/>
      <c r="Y30" s="140"/>
      <c r="AZ30" s="11">
        <f t="shared" si="7"/>
        <v>44858</v>
      </c>
    </row>
    <row r="31" spans="1:52" ht="19.5" customHeight="1">
      <c r="A31" s="101"/>
      <c r="B31" s="36">
        <v>25</v>
      </c>
      <c r="C31" s="12">
        <f t="shared" si="0"/>
        <v>44859</v>
      </c>
      <c r="D31" s="7"/>
      <c r="E31" s="13">
        <f t="shared" si="1"/>
      </c>
      <c r="F31" s="13">
        <f t="shared" si="2"/>
      </c>
      <c r="G31" s="8"/>
      <c r="H31" s="8"/>
      <c r="I31" s="8"/>
      <c r="J31" s="13">
        <f t="shared" si="3"/>
      </c>
      <c r="K31" s="13">
        <f t="shared" si="4"/>
      </c>
      <c r="L31" s="8"/>
      <c r="M31" s="8"/>
      <c r="N31" s="8"/>
      <c r="O31" s="14">
        <f t="shared" si="5"/>
      </c>
      <c r="P31" s="14">
        <f t="shared" si="6"/>
      </c>
      <c r="Q31" s="60"/>
      <c r="R31" s="60"/>
      <c r="S31" s="60"/>
      <c r="T31" s="9"/>
      <c r="U31" s="141"/>
      <c r="V31" s="142"/>
      <c r="W31" s="142"/>
      <c r="X31" s="142"/>
      <c r="Y31" s="143"/>
      <c r="AZ31" s="11">
        <f t="shared" si="7"/>
        <v>44859</v>
      </c>
    </row>
    <row r="32" spans="1:52" ht="19.5" customHeight="1">
      <c r="A32" s="101"/>
      <c r="B32" s="36">
        <v>26</v>
      </c>
      <c r="C32" s="12">
        <f t="shared" si="0"/>
        <v>44860</v>
      </c>
      <c r="D32" s="7"/>
      <c r="E32" s="13">
        <f t="shared" si="1"/>
      </c>
      <c r="F32" s="13">
        <f t="shared" si="2"/>
      </c>
      <c r="G32" s="8"/>
      <c r="H32" s="8"/>
      <c r="I32" s="8"/>
      <c r="J32" s="13">
        <f t="shared" si="3"/>
      </c>
      <c r="K32" s="13">
        <f t="shared" si="4"/>
      </c>
      <c r="L32" s="8"/>
      <c r="M32" s="8"/>
      <c r="N32" s="8"/>
      <c r="O32" s="14">
        <f t="shared" si="5"/>
      </c>
      <c r="P32" s="14">
        <f t="shared" si="6"/>
      </c>
      <c r="Q32" s="60"/>
      <c r="R32" s="60"/>
      <c r="S32" s="60"/>
      <c r="T32" s="9"/>
      <c r="U32" s="141"/>
      <c r="V32" s="142"/>
      <c r="W32" s="142"/>
      <c r="X32" s="142"/>
      <c r="Y32" s="143"/>
      <c r="AZ32" s="11">
        <f t="shared" si="7"/>
        <v>44860</v>
      </c>
    </row>
    <row r="33" spans="1:52" ht="19.5" customHeight="1">
      <c r="A33" s="101"/>
      <c r="B33" s="36">
        <v>27</v>
      </c>
      <c r="C33" s="12">
        <f t="shared" si="0"/>
        <v>44861</v>
      </c>
      <c r="D33" s="7"/>
      <c r="E33" s="13">
        <f t="shared" si="1"/>
      </c>
      <c r="F33" s="13">
        <f t="shared" si="2"/>
      </c>
      <c r="G33" s="8"/>
      <c r="H33" s="8"/>
      <c r="I33" s="8"/>
      <c r="J33" s="13">
        <f t="shared" si="3"/>
      </c>
      <c r="K33" s="13">
        <f t="shared" si="4"/>
      </c>
      <c r="L33" s="8"/>
      <c r="M33" s="8"/>
      <c r="N33" s="8"/>
      <c r="O33" s="14">
        <f t="shared" si="5"/>
      </c>
      <c r="P33" s="14">
        <f t="shared" si="6"/>
      </c>
      <c r="Q33" s="60"/>
      <c r="R33" s="60"/>
      <c r="S33" s="60"/>
      <c r="T33" s="9"/>
      <c r="U33" s="141"/>
      <c r="V33" s="142"/>
      <c r="W33" s="142"/>
      <c r="X33" s="142"/>
      <c r="Y33" s="143"/>
      <c r="AZ33" s="11">
        <f t="shared" si="7"/>
        <v>44861</v>
      </c>
    </row>
    <row r="34" spans="1:52" ht="19.5" customHeight="1">
      <c r="A34" s="101"/>
      <c r="B34" s="36">
        <v>28</v>
      </c>
      <c r="C34" s="12">
        <f t="shared" si="0"/>
        <v>44862</v>
      </c>
      <c r="D34" s="7"/>
      <c r="E34" s="13">
        <f t="shared" si="1"/>
      </c>
      <c r="F34" s="13">
        <f t="shared" si="2"/>
      </c>
      <c r="G34" s="8"/>
      <c r="H34" s="8"/>
      <c r="I34" s="8"/>
      <c r="J34" s="13">
        <f t="shared" si="3"/>
      </c>
      <c r="K34" s="13">
        <f t="shared" si="4"/>
      </c>
      <c r="L34" s="8"/>
      <c r="M34" s="8"/>
      <c r="N34" s="8"/>
      <c r="O34" s="14">
        <f t="shared" si="5"/>
      </c>
      <c r="P34" s="14">
        <f t="shared" si="6"/>
      </c>
      <c r="Q34" s="60"/>
      <c r="R34" s="60"/>
      <c r="S34" s="60"/>
      <c r="T34" s="9"/>
      <c r="U34" s="141"/>
      <c r="V34" s="142"/>
      <c r="W34" s="142"/>
      <c r="X34" s="142"/>
      <c r="Y34" s="143"/>
      <c r="AZ34" s="11">
        <f t="shared" si="7"/>
        <v>44862</v>
      </c>
    </row>
    <row r="35" spans="1:52" ht="19.5" customHeight="1">
      <c r="A35" s="101"/>
      <c r="B35" s="36">
        <v>29</v>
      </c>
      <c r="C35" s="12">
        <f t="shared" si="0"/>
        <v>44863</v>
      </c>
      <c r="D35" s="7"/>
      <c r="E35" s="13">
        <f t="shared" si="1"/>
      </c>
      <c r="F35" s="13">
        <f t="shared" si="2"/>
      </c>
      <c r="G35" s="8"/>
      <c r="H35" s="8"/>
      <c r="I35" s="8"/>
      <c r="J35" s="13">
        <f t="shared" si="3"/>
      </c>
      <c r="K35" s="13">
        <f t="shared" si="4"/>
      </c>
      <c r="L35" s="8"/>
      <c r="M35" s="8"/>
      <c r="N35" s="8"/>
      <c r="O35" s="14">
        <f t="shared" si="5"/>
      </c>
      <c r="P35" s="14">
        <f t="shared" si="6"/>
      </c>
      <c r="Q35" s="60"/>
      <c r="R35" s="60"/>
      <c r="S35" s="60"/>
      <c r="T35" s="9"/>
      <c r="U35" s="141"/>
      <c r="V35" s="142"/>
      <c r="W35" s="142"/>
      <c r="X35" s="142"/>
      <c r="Y35" s="143"/>
      <c r="AZ35" s="11">
        <f t="shared" si="7"/>
        <v>44863</v>
      </c>
    </row>
    <row r="36" spans="1:52" ht="19.5" customHeight="1">
      <c r="A36" s="101"/>
      <c r="B36" s="36">
        <v>30</v>
      </c>
      <c r="C36" s="12">
        <f t="shared" si="0"/>
        <v>44864</v>
      </c>
      <c r="D36" s="7"/>
      <c r="E36" s="13">
        <f t="shared" si="1"/>
      </c>
      <c r="F36" s="13">
        <f t="shared" si="2"/>
      </c>
      <c r="G36" s="8"/>
      <c r="H36" s="8"/>
      <c r="I36" s="8"/>
      <c r="J36" s="13">
        <f t="shared" si="3"/>
      </c>
      <c r="K36" s="13">
        <f t="shared" si="4"/>
      </c>
      <c r="L36" s="8"/>
      <c r="M36" s="8"/>
      <c r="N36" s="8"/>
      <c r="O36" s="14">
        <f t="shared" si="5"/>
      </c>
      <c r="P36" s="14">
        <f t="shared" si="6"/>
      </c>
      <c r="Q36" s="60"/>
      <c r="R36" s="60"/>
      <c r="S36" s="60"/>
      <c r="T36" s="9"/>
      <c r="U36" s="141"/>
      <c r="V36" s="142"/>
      <c r="W36" s="142"/>
      <c r="X36" s="142"/>
      <c r="Y36" s="143"/>
      <c r="AZ36" s="11">
        <f t="shared" si="7"/>
        <v>44864</v>
      </c>
    </row>
    <row r="37" spans="1:52" ht="19.5" customHeight="1">
      <c r="A37" s="102"/>
      <c r="B37" s="36">
        <v>31</v>
      </c>
      <c r="C37" s="12">
        <f t="shared" si="0"/>
        <v>44865</v>
      </c>
      <c r="D37" s="7"/>
      <c r="E37" s="13">
        <f t="shared" si="1"/>
      </c>
      <c r="F37" s="13">
        <f t="shared" si="2"/>
      </c>
      <c r="G37" s="8"/>
      <c r="H37" s="8"/>
      <c r="I37" s="8"/>
      <c r="J37" s="13">
        <f t="shared" si="3"/>
      </c>
      <c r="K37" s="13">
        <f t="shared" si="4"/>
      </c>
      <c r="L37" s="8"/>
      <c r="M37" s="8"/>
      <c r="N37" s="8"/>
      <c r="O37" s="14">
        <f t="shared" si="5"/>
      </c>
      <c r="P37" s="14">
        <f t="shared" si="6"/>
      </c>
      <c r="Q37" s="60"/>
      <c r="R37" s="60"/>
      <c r="S37" s="60"/>
      <c r="T37" s="9"/>
      <c r="U37" s="141"/>
      <c r="V37" s="142"/>
      <c r="W37" s="142"/>
      <c r="X37" s="142"/>
      <c r="Y37" s="143"/>
      <c r="AZ37" s="11">
        <f t="shared" si="7"/>
        <v>44865</v>
      </c>
    </row>
    <row r="38" spans="1:25" ht="19.5" customHeight="1">
      <c r="A38" s="121" t="s">
        <v>25</v>
      </c>
      <c r="B38" s="117" t="s">
        <v>26</v>
      </c>
      <c r="C38" s="118"/>
      <c r="D38" s="17">
        <f>IF(COUNTBLANK(D7:D37)=31,TRIM(AA38),AVERAGE(D7:D37))</f>
      </c>
      <c r="E38" s="13">
        <f>IF(COUNTBLANK(F7:F37)=31,TRIM(AB38),F38*1000/D38)</f>
      </c>
      <c r="F38" s="13">
        <f>IF(COUNTBLANK(F7:F37)=31,TRIM(AC38),AVERAGE(F7:F37))</f>
      </c>
      <c r="G38" s="123"/>
      <c r="H38" s="124"/>
      <c r="I38" s="125"/>
      <c r="J38" s="13">
        <f>IF(COUNTBLANK(K7:K37)=31,TRIM(AG38),K38*1000/D38)</f>
      </c>
      <c r="K38" s="13">
        <f>IF(COUNTBLANK(K7:K37)=31,TRIM(AH38),AVERAGE(K7:K37))</f>
      </c>
      <c r="L38" s="123"/>
      <c r="M38" s="124"/>
      <c r="N38" s="125"/>
      <c r="O38" s="14">
        <f>IF(COUNTBLANK(P7:P37)=31,TRIM(AL38),P38*1000/D38)</f>
      </c>
      <c r="P38" s="14">
        <f>IF(COUNTBLANK(P7:P37)=31,TRIM(AM38),AVERAGE(P7:P37))</f>
      </c>
      <c r="Q38" s="103" t="s">
        <v>27</v>
      </c>
      <c r="R38" s="104"/>
      <c r="S38" s="105"/>
      <c r="T38" s="18">
        <f>IF(COUNTBLANK(T7:T37)=31,TRIM(AQ38),SUM(T7:T37))</f>
      </c>
      <c r="U38" s="141"/>
      <c r="V38" s="142"/>
      <c r="W38" s="142"/>
      <c r="X38" s="142"/>
      <c r="Y38" s="143"/>
    </row>
    <row r="39" spans="1:25" ht="19.5" customHeight="1">
      <c r="A39" s="101"/>
      <c r="B39" s="119" t="s">
        <v>28</v>
      </c>
      <c r="C39" s="120"/>
      <c r="D39" s="19"/>
      <c r="E39" s="20"/>
      <c r="F39" s="13">
        <f>IF(COUNTBLANK(F7:F37)=31,TRIM(AC39),MAX(F7:F37))</f>
      </c>
      <c r="G39" s="126"/>
      <c r="H39" s="127"/>
      <c r="I39" s="128"/>
      <c r="J39" s="20"/>
      <c r="K39" s="20"/>
      <c r="L39" s="126"/>
      <c r="M39" s="127"/>
      <c r="N39" s="128"/>
      <c r="O39" s="21"/>
      <c r="P39" s="21"/>
      <c r="Q39" s="106"/>
      <c r="R39" s="107"/>
      <c r="S39" s="107"/>
      <c r="T39" s="108"/>
      <c r="U39" s="141"/>
      <c r="V39" s="142"/>
      <c r="W39" s="142"/>
      <c r="X39" s="142"/>
      <c r="Y39" s="143"/>
    </row>
    <row r="40" spans="1:25" ht="19.5" customHeight="1">
      <c r="A40" s="101"/>
      <c r="B40" s="119" t="s">
        <v>29</v>
      </c>
      <c r="C40" s="120"/>
      <c r="D40" s="19"/>
      <c r="E40" s="20"/>
      <c r="F40" s="20"/>
      <c r="G40" s="126"/>
      <c r="H40" s="127"/>
      <c r="I40" s="128"/>
      <c r="J40" s="20"/>
      <c r="K40" s="13">
        <f>IF(COUNTBLANK(K7:K37)=31,TRIM(AH40),MAX(K7:K37))</f>
      </c>
      <c r="L40" s="126"/>
      <c r="M40" s="127"/>
      <c r="N40" s="128"/>
      <c r="O40" s="21"/>
      <c r="P40" s="21"/>
      <c r="Q40" s="109"/>
      <c r="R40" s="110"/>
      <c r="S40" s="110"/>
      <c r="T40" s="111"/>
      <c r="U40" s="141"/>
      <c r="V40" s="142"/>
      <c r="W40" s="142"/>
      <c r="X40" s="142"/>
      <c r="Y40" s="143"/>
    </row>
    <row r="41" spans="1:25" ht="19.5" customHeight="1">
      <c r="A41" s="101"/>
      <c r="B41" s="119" t="s">
        <v>30</v>
      </c>
      <c r="C41" s="120"/>
      <c r="D41" s="19"/>
      <c r="E41" s="20"/>
      <c r="F41" s="20"/>
      <c r="G41" s="126"/>
      <c r="H41" s="127"/>
      <c r="I41" s="128"/>
      <c r="J41" s="20"/>
      <c r="K41" s="20"/>
      <c r="L41" s="126"/>
      <c r="M41" s="127"/>
      <c r="N41" s="128"/>
      <c r="O41" s="21"/>
      <c r="P41" s="14">
        <f>IF(COUNTBLANK(P7:P37)=31,TRIM(AM41),MAX(P7:P37))</f>
      </c>
      <c r="Q41" s="109"/>
      <c r="R41" s="110"/>
      <c r="S41" s="110"/>
      <c r="T41" s="111"/>
      <c r="U41" s="141"/>
      <c r="V41" s="142"/>
      <c r="W41" s="142"/>
      <c r="X41" s="142"/>
      <c r="Y41" s="143"/>
    </row>
    <row r="42" spans="1:25" ht="19.5" customHeight="1" thickBot="1">
      <c r="A42" s="122"/>
      <c r="B42" s="132" t="s">
        <v>31</v>
      </c>
      <c r="C42" s="133"/>
      <c r="D42" s="22">
        <f>IF(COUNTBLANK(D7:D37)=31,TRIM(AA42),MAX(D7:D37))</f>
      </c>
      <c r="E42" s="23"/>
      <c r="F42" s="23"/>
      <c r="G42" s="129"/>
      <c r="H42" s="130"/>
      <c r="I42" s="131"/>
      <c r="J42" s="23"/>
      <c r="K42" s="23"/>
      <c r="L42" s="129"/>
      <c r="M42" s="130"/>
      <c r="N42" s="131"/>
      <c r="O42" s="24"/>
      <c r="P42" s="24"/>
      <c r="Q42" s="112"/>
      <c r="R42" s="113"/>
      <c r="S42" s="113"/>
      <c r="T42" s="114"/>
      <c r="U42" s="144"/>
      <c r="V42" s="145"/>
      <c r="W42" s="145"/>
      <c r="X42" s="145"/>
      <c r="Y42" s="146"/>
    </row>
    <row r="43" ht="12.75" thickTop="1"/>
  </sheetData>
  <sheetProtection password="EF11" sheet="1" objects="1" scenarios="1"/>
  <mergeCells count="71">
    <mergeCell ref="P5:S5"/>
    <mergeCell ref="S2:S3"/>
    <mergeCell ref="K2:O3"/>
    <mergeCell ref="P2:P3"/>
    <mergeCell ref="Q2:Q3"/>
    <mergeCell ref="R2:R3"/>
    <mergeCell ref="B5:C6"/>
    <mergeCell ref="A5:A37"/>
    <mergeCell ref="F5:I5"/>
    <mergeCell ref="K5:N5"/>
    <mergeCell ref="Q39:T42"/>
    <mergeCell ref="T5:T6"/>
    <mergeCell ref="B38:C38"/>
    <mergeCell ref="B39:C39"/>
    <mergeCell ref="B40:C40"/>
    <mergeCell ref="B41:C41"/>
    <mergeCell ref="A38:A42"/>
    <mergeCell ref="G38:I42"/>
    <mergeCell ref="L38:N42"/>
    <mergeCell ref="B42:C42"/>
    <mergeCell ref="Q38:S38"/>
    <mergeCell ref="W11:W12"/>
    <mergeCell ref="V17:V18"/>
    <mergeCell ref="W27:W28"/>
    <mergeCell ref="U30:Y42"/>
    <mergeCell ref="Y25:Y26"/>
    <mergeCell ref="U7:U8"/>
    <mergeCell ref="X13:X14"/>
    <mergeCell ref="U29:Y29"/>
    <mergeCell ref="X21:X22"/>
    <mergeCell ref="W17:W18"/>
    <mergeCell ref="V21:V22"/>
    <mergeCell ref="Y17:Y18"/>
    <mergeCell ref="Y9:Y10"/>
    <mergeCell ref="Y11:Y12"/>
    <mergeCell ref="Y13:Y14"/>
    <mergeCell ref="Y21:Y22"/>
    <mergeCell ref="W21:W22"/>
    <mergeCell ref="V23:V24"/>
    <mergeCell ref="X23:X24"/>
    <mergeCell ref="U27:U28"/>
    <mergeCell ref="Y27:Y28"/>
    <mergeCell ref="X27:X28"/>
    <mergeCell ref="Y23:Y24"/>
    <mergeCell ref="V25:V26"/>
    <mergeCell ref="E2:F3"/>
    <mergeCell ref="V15:V16"/>
    <mergeCell ref="W13:W14"/>
    <mergeCell ref="Y15:Y16"/>
    <mergeCell ref="X15:X16"/>
    <mergeCell ref="Y19:Y20"/>
    <mergeCell ref="U13:U14"/>
    <mergeCell ref="W3:Y3"/>
    <mergeCell ref="W4:Y4"/>
    <mergeCell ref="X19:X20"/>
    <mergeCell ref="X11:X12"/>
    <mergeCell ref="X9:X10"/>
    <mergeCell ref="V11:V12"/>
    <mergeCell ref="W9:W10"/>
    <mergeCell ref="W15:W16"/>
    <mergeCell ref="X17:X18"/>
    <mergeCell ref="U5:Y6"/>
    <mergeCell ref="V13:V14"/>
    <mergeCell ref="U9:U10"/>
    <mergeCell ref="V27:V28"/>
    <mergeCell ref="V19:V20"/>
    <mergeCell ref="W19:W20"/>
    <mergeCell ref="W25:W26"/>
    <mergeCell ref="W23:W24"/>
    <mergeCell ref="X25:X26"/>
    <mergeCell ref="V9:V10"/>
  </mergeCells>
  <conditionalFormatting sqref="B7:C37">
    <cfRule type="expression" priority="1" dxfId="12" stopIfTrue="1">
      <formula>MONTH($AZ7)&lt;&gt;$R$2</formula>
    </cfRule>
  </conditionalFormatting>
  <dataValidations count="13">
    <dataValidation type="whole" allowBlank="1" showInputMessage="1" showErrorMessage="1" errorTitle="月の入力エラー" error="月を1～12の半角数字で入力してください。" imeMode="off" sqref="R2:R3">
      <formula1>1</formula1>
      <formula2>12</formula2>
    </dataValidation>
    <dataValidation type="whole" allowBlank="1" showInputMessage="1" showErrorMessage="1" errorTitle="水量の入力エラー" error="水量の入力は0～9,999,999の範囲に制限されています。" imeMode="off" sqref="D39:D41">
      <formula1>0</formula1>
      <formula2>9999999</formula2>
    </dataValidation>
    <dataValidation allowBlank="1" showInputMessage="1" showErrorMessage="1" imeMode="hiragana" sqref="U30:Y42 V9:Y10"/>
    <dataValidation type="decimal" allowBlank="1" showInputMessage="1" showErrorMessage="1" errorTitle="T-P値の入力エラー" error="T-P値の入力は0～99.99の範囲に制限されています。" imeMode="off" sqref="O39:O42">
      <formula1>0</formula1>
      <formula2>99.99</formula2>
    </dataValidation>
    <dataValidation type="decimal" allowBlank="1" showInputMessage="1" showErrorMessage="1" errorTitle="T-P負荷量の入力エラー" error="T-P負荷量の入力は0.00～9,999.99に制限されています。" imeMode="off" sqref="P39:P40 P42">
      <formula1>0</formula1>
      <formula2>9999.99</formula2>
    </dataValidation>
    <dataValidation type="decimal" allowBlank="1" showInputMessage="1" showErrorMessage="1" errorTitle="COD負荷量,T-N負荷量の入力エラー" error="COD負荷量,T-N負荷量の入力は0.0～99,999.9の範囲に制限されています。" imeMode="off" sqref="F40:F42 K39 K41:K42">
      <formula1>0</formula1>
      <formula2>99999.9</formula2>
    </dataValidation>
    <dataValidation type="decimal" allowBlank="1" showInputMessage="1" showErrorMessage="1" errorTitle="COD値,T-N値の入力エラー" error="COD値,T-N値の入力は0.0～999.9の範囲に制限されています。" imeMode="off" sqref="E39:E42 J39:J42">
      <formula1>0</formula1>
      <formula2>999.9</formula2>
    </dataValidation>
    <dataValidation type="whole" allowBlank="1" showInputMessage="1" showErrorMessage="1" errorTitle="特定施設の稼動の入力エラー" error="操業のとき｢1｣を記入してください。&#10;それ以外の値は無効です。" sqref="T7:T37">
      <formula1>1</formula1>
      <formula2>1</formula2>
    </dataValidation>
    <dataValidation type="decimal" allowBlank="1" showInputMessage="1" showErrorMessage="1" errorTitle="水量の入力エラー" error="水量の入力は0～9,999,999.9の範囲に制限されています。" sqref="D7:D37">
      <formula1>0</formula1>
      <formula2>9999999.9</formula2>
    </dataValidation>
    <dataValidation type="decimal" allowBlank="1" showInputMessage="1" showErrorMessage="1" errorTitle="pHの入力エラー" error="pHの入力は0.0～14.0の範囲に制限されています。" imeMode="off" sqref="V13:Y14">
      <formula1>0</formula1>
      <formula2>14</formula2>
    </dataValidation>
    <dataValidation type="decimal" allowBlank="1" showInputMessage="1" showErrorMessage="1" errorTitle="水量の入力エラー" error="水量の入力は0～9,999,999の範囲に制限されています。" imeMode="off" sqref="V11:Y12">
      <formula1>0</formula1>
      <formula2>9999999</formula2>
    </dataValidation>
    <dataValidation allowBlank="1" showInputMessage="1" showErrorMessage="1" imeMode="off" sqref="V15:Y18"/>
    <dataValidation allowBlank="1" showInputMessage="1" showErrorMessage="1" sqref="V19:Y26"/>
  </dataValidations>
  <printOptions/>
  <pageMargins left="0.5905511811023623" right="0.5905511811023623" top="0.5905511811023623" bottom="0.5905511811023623" header="0.31496062992125984" footer="0.1968503937007874"/>
  <pageSetup horizontalDpi="600" verticalDpi="600" orientation="landscape" paperSize="9" scale="6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C02-1468</dc:creator>
  <cp:keywords/>
  <dc:description/>
  <cp:lastModifiedBy>SG14920のC20-2055</cp:lastModifiedBy>
  <cp:lastPrinted>2021-02-26T04:54:16Z</cp:lastPrinted>
  <dcterms:created xsi:type="dcterms:W3CDTF">2003-10-31T00:20:44Z</dcterms:created>
  <dcterms:modified xsi:type="dcterms:W3CDTF">2022-09-20T05:23:12Z</dcterms:modified>
  <cp:category/>
  <cp:version/>
  <cp:contentType/>
  <cp:contentStatus/>
</cp:coreProperties>
</file>