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77"/>
  </bookViews>
  <sheets>
    <sheet name="分析表７表１" sheetId="1" r:id="rId1"/>
    <sheet name="分析表７表２" sheetId="2" r:id="rId2"/>
  </sheets>
  <definedNames>
    <definedName name="_xlnm.Print_Area" localSheetId="0">分析表７表１!$A$1:$S$44</definedName>
    <definedName name="_xlnm.Print_Area" localSheetId="1">分析表７表２!$A$1:$U$44</definedName>
    <definedName name="分析10表の１">分析表７表１!$A$1:$S$15</definedName>
    <definedName name="分析10表の２">分析表７表１!$AE$1:$AJ$15</definedName>
    <definedName name="分析10表の３">分析表７表２!#REF!</definedName>
    <definedName name="分析10表の４">分析表７表２!$A$1:$P$15</definedName>
    <definedName name="分析10表の５">#REF!</definedName>
    <definedName name="分析10表の６">#REF!</definedName>
  </definedNames>
  <calcPr calcId="162913"/>
</workbook>
</file>

<file path=xl/calcChain.xml><?xml version="1.0" encoding="utf-8"?>
<calcChain xmlns="http://schemas.openxmlformats.org/spreadsheetml/2006/main">
  <c r="A32" i="1" l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Y9" i="2"/>
  <c r="BY19" i="2"/>
  <c r="BY22" i="2"/>
  <c r="BY24" i="2"/>
  <c r="BY26" i="2"/>
  <c r="BY29" i="2"/>
  <c r="Y34" i="2"/>
  <c r="Y39" i="2" s="1"/>
  <c r="Z34" i="2"/>
  <c r="AA34" i="2"/>
  <c r="AB34" i="2"/>
  <c r="AC34" i="2"/>
  <c r="AC39" i="2" s="1"/>
  <c r="AD34" i="2"/>
  <c r="AE34" i="2"/>
  <c r="AF34" i="2"/>
  <c r="AG34" i="2"/>
  <c r="AG39" i="2" s="1"/>
  <c r="AH34" i="2"/>
  <c r="AI34" i="2"/>
  <c r="AJ34" i="2"/>
  <c r="AK34" i="2"/>
  <c r="AK39" i="2" s="1"/>
  <c r="AL34" i="2"/>
  <c r="AM34" i="2"/>
  <c r="AN34" i="2"/>
  <c r="AO34" i="2"/>
  <c r="AO39" i="2" s="1"/>
  <c r="AP34" i="2"/>
  <c r="AQ34" i="2"/>
  <c r="AR34" i="2"/>
  <c r="AS34" i="2"/>
  <c r="AS39" i="2" s="1"/>
  <c r="AT34" i="2"/>
  <c r="AU34" i="2"/>
  <c r="AV34" i="2"/>
  <c r="AW34" i="2"/>
  <c r="AW39" i="2" s="1"/>
  <c r="AX34" i="2"/>
  <c r="AY34" i="2"/>
  <c r="AZ34" i="2"/>
  <c r="BA34" i="2"/>
  <c r="BA39" i="2" s="1"/>
  <c r="BB34" i="2"/>
  <c r="BC34" i="2"/>
  <c r="BD34" i="2"/>
  <c r="BE34" i="2"/>
  <c r="BE39" i="2" s="1"/>
  <c r="BF34" i="2"/>
  <c r="BG34" i="2"/>
  <c r="BH34" i="2"/>
  <c r="BI34" i="2"/>
  <c r="BI39" i="2" s="1"/>
  <c r="BJ34" i="2"/>
  <c r="BK34" i="2"/>
  <c r="BL34" i="2"/>
  <c r="BM34" i="2"/>
  <c r="BM39" i="2" s="1"/>
  <c r="BN34" i="2"/>
  <c r="BO34" i="2"/>
  <c r="BP34" i="2"/>
  <c r="BQ34" i="2"/>
  <c r="BQ39" i="2" s="1"/>
  <c r="BR34" i="2"/>
  <c r="BS34" i="2"/>
  <c r="BT34" i="2"/>
  <c r="BU34" i="2"/>
  <c r="BU39" i="2" s="1"/>
  <c r="BV34" i="2"/>
  <c r="BW34" i="2"/>
  <c r="BX34" i="2"/>
  <c r="BY34" i="2"/>
  <c r="Y35" i="2"/>
  <c r="Z35" i="2"/>
  <c r="AA35" i="2"/>
  <c r="AA39" i="2" s="1"/>
  <c r="AB35" i="2"/>
  <c r="AC35" i="2"/>
  <c r="AD35" i="2"/>
  <c r="AE35" i="2"/>
  <c r="AF35" i="2"/>
  <c r="AG35" i="2"/>
  <c r="AH35" i="2"/>
  <c r="AI35" i="2"/>
  <c r="AI39" i="2" s="1"/>
  <c r="AJ35" i="2"/>
  <c r="AK35" i="2"/>
  <c r="AL35" i="2"/>
  <c r="AM35" i="2"/>
  <c r="AN35" i="2"/>
  <c r="AO35" i="2"/>
  <c r="AP35" i="2"/>
  <c r="AQ35" i="2"/>
  <c r="AQ39" i="2" s="1"/>
  <c r="AR35" i="2"/>
  <c r="AS35" i="2"/>
  <c r="AT35" i="2"/>
  <c r="AU35" i="2"/>
  <c r="AV35" i="2"/>
  <c r="AW35" i="2"/>
  <c r="AX35" i="2"/>
  <c r="AY35" i="2"/>
  <c r="AY39" i="2" s="1"/>
  <c r="AZ35" i="2"/>
  <c r="BA35" i="2"/>
  <c r="BB35" i="2"/>
  <c r="BC35" i="2"/>
  <c r="BD35" i="2"/>
  <c r="BE35" i="2"/>
  <c r="BF35" i="2"/>
  <c r="BG35" i="2"/>
  <c r="BG39" i="2" s="1"/>
  <c r="BH35" i="2"/>
  <c r="BI35" i="2"/>
  <c r="BJ35" i="2"/>
  <c r="BK35" i="2"/>
  <c r="BL35" i="2"/>
  <c r="BM35" i="2"/>
  <c r="BN35" i="2"/>
  <c r="BO35" i="2"/>
  <c r="BO39" i="2" s="1"/>
  <c r="BP35" i="2"/>
  <c r="BQ35" i="2"/>
  <c r="BR35" i="2"/>
  <c r="BS35" i="2"/>
  <c r="BT35" i="2"/>
  <c r="BU35" i="2"/>
  <c r="BV35" i="2"/>
  <c r="BW35" i="2"/>
  <c r="BW39" i="2" s="1"/>
  <c r="BX35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AE39" i="2"/>
  <c r="AM39" i="2"/>
  <c r="AU39" i="2"/>
  <c r="BC39" i="2"/>
  <c r="BK39" i="2"/>
  <c r="BS39" i="2"/>
  <c r="BT39" i="2" l="1"/>
  <c r="BH39" i="2"/>
  <c r="AZ39" i="2"/>
  <c r="AR39" i="2"/>
  <c r="AJ39" i="2"/>
  <c r="AB39" i="2"/>
  <c r="BX39" i="2"/>
  <c r="BP39" i="2"/>
  <c r="BL39" i="2"/>
  <c r="BD39" i="2"/>
  <c r="AV39" i="2"/>
  <c r="AN39" i="2"/>
  <c r="AF39" i="2"/>
  <c r="BY10" i="2"/>
  <c r="BY35" i="2"/>
  <c r="BY39" i="2" s="1"/>
  <c r="BV39" i="2"/>
  <c r="BR39" i="2"/>
  <c r="BN39" i="2"/>
  <c r="BJ39" i="2"/>
  <c r="BF39" i="2"/>
  <c r="BB39" i="2"/>
  <c r="AX39" i="2"/>
  <c r="AT39" i="2"/>
  <c r="AP39" i="2"/>
  <c r="AL39" i="2"/>
  <c r="AH39" i="2"/>
  <c r="AD39" i="2"/>
  <c r="Z39" i="2"/>
</calcChain>
</file>

<file path=xl/sharedStrings.xml><?xml version="1.0" encoding="utf-8"?>
<sst xmlns="http://schemas.openxmlformats.org/spreadsheetml/2006/main" count="786" uniqueCount="149">
  <si>
    <t>３－２ 市町別集計表（従業者30人以上の事業所）</t>
  </si>
  <si>
    <t>市町別</t>
  </si>
  <si>
    <t>事　業　所　数</t>
  </si>
  <si>
    <t>従　 　　　業　 　　　者　 　　　数</t>
  </si>
  <si>
    <t>製　　造　　品　　出　　荷　　額　　等</t>
  </si>
  <si>
    <t>生産額</t>
  </si>
  <si>
    <t>付加価値額</t>
  </si>
  <si>
    <t>諸　　　経　　　費　　　内　　　訳</t>
  </si>
  <si>
    <t>製　　　造　　　品　　　等　　　の　　　在　　　庫　　　額</t>
  </si>
  <si>
    <t>有形固定資産年初現在高</t>
  </si>
  <si>
    <t>有　形　固　定　資　産　年　間　取　得　額　</t>
  </si>
  <si>
    <t>建 設 仮 勘 定</t>
  </si>
  <si>
    <t>有形固定資産
投 資 総 額</t>
  </si>
  <si>
    <t>年間除却額</t>
  </si>
  <si>
    <t>減価償却額</t>
  </si>
  <si>
    <t>内国消費税額</t>
  </si>
  <si>
    <t>推計消費税額</t>
  </si>
  <si>
    <t>会社</t>
  </si>
  <si>
    <t>組合等</t>
  </si>
  <si>
    <t>個人</t>
  </si>
  <si>
    <t>合計</t>
  </si>
  <si>
    <t>常  用  労  働  者</t>
  </si>
  <si>
    <t>事業主・無給家族</t>
  </si>
  <si>
    <t>合   計</t>
  </si>
  <si>
    <t>製  造  品
出　荷　額</t>
  </si>
  <si>
    <t>加  工  賃
収　入　額</t>
  </si>
  <si>
    <t>その他の
収 入 額</t>
  </si>
  <si>
    <t>合    計</t>
  </si>
  <si>
    <t>現   金   給   与   総   額</t>
  </si>
  <si>
    <t>原材料，燃料，電力の使用額及び委託生産費</t>
  </si>
  <si>
    <t>合　　計</t>
  </si>
  <si>
    <t>年　　　　　　　　　　初</t>
  </si>
  <si>
    <t>年　　　　　　　　　　末</t>
  </si>
  <si>
    <t>土地以外</t>
  </si>
  <si>
    <t>土　　地</t>
  </si>
  <si>
    <t>計</t>
  </si>
  <si>
    <t>土  地  以  外　の　も　の</t>
  </si>
  <si>
    <t>増</t>
  </si>
  <si>
    <t>減</t>
  </si>
  <si>
    <t>男</t>
  </si>
  <si>
    <t>女</t>
  </si>
  <si>
    <t>基本給等</t>
  </si>
  <si>
    <t>その他の
給与額</t>
  </si>
  <si>
    <t>原材料使用額</t>
  </si>
  <si>
    <t>燃料使用額</t>
  </si>
  <si>
    <t>電力使用額</t>
  </si>
  <si>
    <t>委託生産費</t>
  </si>
  <si>
    <t>製造等
外注費</t>
  </si>
  <si>
    <t>転売商品
仕入額</t>
  </si>
  <si>
    <t>製造品</t>
  </si>
  <si>
    <t>半製品等</t>
  </si>
  <si>
    <t>原材料等</t>
  </si>
  <si>
    <t>建物・
構築物</t>
  </si>
  <si>
    <t>機械・装置</t>
  </si>
  <si>
    <t>船舶・
車両等</t>
  </si>
  <si>
    <t>％</t>
  </si>
  <si>
    <t>人</t>
  </si>
  <si>
    <t>万円</t>
  </si>
  <si>
    <t>県          計</t>
  </si>
  <si>
    <t>〔従業者30人以上〕</t>
  </si>
  <si>
    <t>県　計</t>
  </si>
  <si>
    <t xml:space="preserve">- </t>
  </si>
  <si>
    <t>大          川</t>
  </si>
  <si>
    <t>市部計</t>
  </si>
  <si>
    <t>小          豆</t>
  </si>
  <si>
    <t>郡部計</t>
  </si>
  <si>
    <t>高          松</t>
  </si>
  <si>
    <t>高松市</t>
  </si>
  <si>
    <t>坂  出・中  讃</t>
  </si>
  <si>
    <t>丸亀市</t>
  </si>
  <si>
    <t xml:space="preserve">△68,621 </t>
  </si>
  <si>
    <t>三          豊</t>
  </si>
  <si>
    <t>坂出市</t>
  </si>
  <si>
    <t>善通寺市</t>
  </si>
  <si>
    <t>観音寺市</t>
  </si>
  <si>
    <t>さぬき市</t>
  </si>
  <si>
    <t>東かがわ市</t>
  </si>
  <si>
    <t>三豊市</t>
  </si>
  <si>
    <t>増 減 額</t>
  </si>
  <si>
    <t>構成比</t>
  </si>
  <si>
    <t>小豆郡計</t>
  </si>
  <si>
    <t>土庄町</t>
  </si>
  <si>
    <t>小豆島町</t>
  </si>
  <si>
    <t>木田郡計</t>
  </si>
  <si>
    <t>三木町</t>
  </si>
  <si>
    <t>香川郡計</t>
  </si>
  <si>
    <t>直島町</t>
  </si>
  <si>
    <t>綾歌郡計</t>
  </si>
  <si>
    <t>宇多津町</t>
  </si>
  <si>
    <t>綾川町</t>
  </si>
  <si>
    <t>仲多度郡計</t>
  </si>
  <si>
    <t>琴平町</t>
  </si>
  <si>
    <t>多度津町</t>
  </si>
  <si>
    <t xml:space="preserve">△10,697 </t>
  </si>
  <si>
    <t>まんのう町</t>
  </si>
  <si>
    <r>
      <t>７ 地域別　分析表</t>
    </r>
    <r>
      <rPr>
        <sz val="11"/>
        <rFont val="ＭＳ 明朝"/>
        <family val="1"/>
        <charset val="128"/>
      </rPr>
      <t>（従業者３０人以上の事業所）</t>
    </r>
    <rPh sb="2" eb="4">
      <t>チイキ</t>
    </rPh>
    <rPh sb="4" eb="5">
      <t>サ</t>
    </rPh>
    <phoneticPr fontId="3"/>
  </si>
  <si>
    <t>地　　　域</t>
    <rPh sb="0" eb="5">
      <t>チイキ</t>
    </rPh>
    <phoneticPr fontId="3"/>
  </si>
  <si>
    <t>製　造　品　出　荷　額　等</t>
    <rPh sb="0" eb="13">
      <t>セ</t>
    </rPh>
    <phoneticPr fontId="3"/>
  </si>
  <si>
    <t>２３年</t>
    <phoneticPr fontId="3"/>
  </si>
  <si>
    <t>２４年</t>
    <phoneticPr fontId="3"/>
  </si>
  <si>
    <t>増減数</t>
    <rPh sb="0" eb="1">
      <t>ゾウ</t>
    </rPh>
    <rPh sb="1" eb="3">
      <t>ゲンスウ</t>
    </rPh>
    <phoneticPr fontId="3"/>
  </si>
  <si>
    <t>増減率</t>
    <rPh sb="0" eb="3">
      <t>ゾウゲンリツ</t>
    </rPh>
    <phoneticPr fontId="3"/>
  </si>
  <si>
    <t>構成比</t>
    <rPh sb="0" eb="3">
      <t>コウセイヒ</t>
    </rPh>
    <phoneticPr fontId="3"/>
  </si>
  <si>
    <t>増減額</t>
    <rPh sb="0" eb="1">
      <t>ゾウ</t>
    </rPh>
    <rPh sb="1" eb="3">
      <t>ゲンガク</t>
    </rPh>
    <phoneticPr fontId="3"/>
  </si>
  <si>
    <t>（つづき）</t>
    <phoneticPr fontId="3"/>
  </si>
  <si>
    <t>前年差</t>
    <rPh sb="0" eb="2">
      <t>ゼンネン</t>
    </rPh>
    <rPh sb="2" eb="3">
      <t>サ</t>
    </rPh>
    <phoneticPr fontId="3"/>
  </si>
  <si>
    <t>増減率</t>
    <rPh sb="0" eb="2">
      <t>ゾウゲン</t>
    </rPh>
    <rPh sb="2" eb="3">
      <t>リツ</t>
    </rPh>
    <phoneticPr fontId="3"/>
  </si>
  <si>
    <t>増減額</t>
    <rPh sb="0" eb="2">
      <t>ゾウゲン</t>
    </rPh>
    <rPh sb="2" eb="3">
      <t>ガク</t>
    </rPh>
    <phoneticPr fontId="3"/>
  </si>
  <si>
    <t>大川</t>
    <rPh sb="0" eb="2">
      <t>オオカワ</t>
    </rPh>
    <phoneticPr fontId="8"/>
  </si>
  <si>
    <t>小豆</t>
    <rPh sb="0" eb="2">
      <t>ショウズ</t>
    </rPh>
    <phoneticPr fontId="8"/>
  </si>
  <si>
    <t>高松</t>
    <rPh sb="0" eb="2">
      <t>タカマツ</t>
    </rPh>
    <phoneticPr fontId="8"/>
  </si>
  <si>
    <t>坂出・中讃</t>
    <rPh sb="0" eb="2">
      <t>サカイデ</t>
    </rPh>
    <rPh sb="3" eb="4">
      <t>ナカ</t>
    </rPh>
    <rPh sb="4" eb="5">
      <t>サン</t>
    </rPh>
    <phoneticPr fontId="8"/>
  </si>
  <si>
    <t>三豊</t>
    <rPh sb="0" eb="2">
      <t>ミトヨ</t>
    </rPh>
    <phoneticPr fontId="8"/>
  </si>
  <si>
    <t>計</t>
    <rPh sb="0" eb="1">
      <t>ケイ</t>
    </rPh>
    <phoneticPr fontId="8"/>
  </si>
  <si>
    <t>敷地面積</t>
    <rPh sb="0" eb="2">
      <t>シキチ</t>
    </rPh>
    <rPh sb="2" eb="4">
      <t>メンセキ</t>
    </rPh>
    <phoneticPr fontId="3"/>
  </si>
  <si>
    <t>前年差</t>
    <rPh sb="0" eb="3">
      <t>ゼンネンサ</t>
    </rPh>
    <phoneticPr fontId="3"/>
  </si>
  <si>
    <t>１事業所　　当たり</t>
    <rPh sb="6" eb="7">
      <t>ア</t>
    </rPh>
    <phoneticPr fontId="3"/>
  </si>
  <si>
    <t>１事業所　当たり</t>
    <rPh sb="5" eb="6">
      <t>ア</t>
    </rPh>
    <phoneticPr fontId="3"/>
  </si>
  <si>
    <t>敷　地　面　積</t>
    <rPh sb="0" eb="3">
      <t>シキチ</t>
    </rPh>
    <rPh sb="4" eb="7">
      <t>メンセキ</t>
    </rPh>
    <phoneticPr fontId="3"/>
  </si>
  <si>
    <t>増減面積</t>
    <rPh sb="2" eb="4">
      <t>メンセキ</t>
    </rPh>
    <phoneticPr fontId="3"/>
  </si>
  <si>
    <t>１事業所　　　　　当たり</t>
    <rPh sb="9" eb="10">
      <t>ア</t>
    </rPh>
    <phoneticPr fontId="3"/>
  </si>
  <si>
    <t>２３年</t>
  </si>
  <si>
    <t>２４年</t>
  </si>
  <si>
    <t>事　業　所　数</t>
    <phoneticPr fontId="3"/>
  </si>
  <si>
    <t>従　業　者　数</t>
    <phoneticPr fontId="3"/>
  </si>
  <si>
    <t>増減額</t>
    <phoneticPr fontId="3"/>
  </si>
  <si>
    <t>構成比</t>
    <phoneticPr fontId="3"/>
  </si>
  <si>
    <t>（つづき）</t>
    <phoneticPr fontId="3"/>
  </si>
  <si>
    <t>生　産　額</t>
    <phoneticPr fontId="3"/>
  </si>
  <si>
    <t>労　働　生　産　性</t>
    <phoneticPr fontId="3"/>
  </si>
  <si>
    <t>原　材　料　使　用　額　等</t>
    <phoneticPr fontId="3"/>
  </si>
  <si>
    <t>増減額</t>
    <phoneticPr fontId="3"/>
  </si>
  <si>
    <t>原　材　料　率</t>
    <phoneticPr fontId="3"/>
  </si>
  <si>
    <t>付　加　価　値　額</t>
    <phoneticPr fontId="3"/>
  </si>
  <si>
    <t>付　加　価　値　率</t>
    <phoneticPr fontId="3"/>
  </si>
  <si>
    <t>付　加　価　値　生　産　性</t>
    <phoneticPr fontId="3"/>
  </si>
  <si>
    <t>増減額</t>
    <phoneticPr fontId="3"/>
  </si>
  <si>
    <t>ポイント</t>
    <phoneticPr fontId="3"/>
  </si>
  <si>
    <t>現　金　給　与　総　額</t>
    <phoneticPr fontId="3"/>
  </si>
  <si>
    <t>現　金　給　与　率</t>
    <phoneticPr fontId="3"/>
  </si>
  <si>
    <t>労　働　分　配　率</t>
    <phoneticPr fontId="3"/>
  </si>
  <si>
    <t>有　形　固　定　資　産　年　末　現　在　高</t>
    <phoneticPr fontId="3"/>
  </si>
  <si>
    <t>ポイント</t>
    <phoneticPr fontId="3"/>
  </si>
  <si>
    <t>（つづき）</t>
    <phoneticPr fontId="3"/>
  </si>
  <si>
    <t>有　形　固　定　資　産　投　資　総　額</t>
    <phoneticPr fontId="3"/>
  </si>
  <si>
    <t>資　本　係　数</t>
    <phoneticPr fontId="3"/>
  </si>
  <si>
    <t>在　庫　投　資　額　</t>
    <phoneticPr fontId="3"/>
  </si>
  <si>
    <t>増減額</t>
    <phoneticPr fontId="3"/>
  </si>
  <si>
    <t>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</si>
</sst>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0.0_);[Red]\(0.0\)"/>
  </numFmts>
  <fonts count="1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3">
    <xf numFmtId="1" fontId="0" fillId="0" borderId="0"/>
    <xf numFmtId="38" fontId="1" fillId="0" borderId="0" applyFont="0" applyFill="0" applyBorder="0" applyAlignment="0" applyProtection="0"/>
    <xf numFmtId="0" fontId="2" fillId="0" borderId="0"/>
  </cellStyleXfs>
  <cellXfs count="213">
    <xf numFmtId="1" fontId="0" fillId="0" borderId="0" xfId="0"/>
    <xf numFmtId="37" fontId="5" fillId="0" borderId="0" xfId="0" applyNumberFormat="1" applyFont="1" applyFill="1" applyBorder="1" applyAlignment="1" applyProtection="1">
      <alignment horizontal="left" vertical="center"/>
    </xf>
    <xf numFmtId="37" fontId="6" fillId="0" borderId="0" xfId="0" applyNumberFormat="1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>
      <alignment horizontal="left" vertical="center"/>
    </xf>
    <xf numFmtId="37" fontId="6" fillId="0" borderId="0" xfId="0" applyNumberFormat="1" applyFont="1" applyFill="1" applyAlignment="1" applyProtection="1">
      <alignment horizontal="left"/>
    </xf>
    <xf numFmtId="37" fontId="6" fillId="0" borderId="0" xfId="0" applyNumberFormat="1" applyFont="1" applyFill="1" applyProtection="1"/>
    <xf numFmtId="37" fontId="7" fillId="0" borderId="1" xfId="0" applyNumberFormat="1" applyFont="1" applyFill="1" applyBorder="1" applyAlignment="1" applyProtection="1">
      <alignment horizontal="centerContinuous" vertical="center"/>
    </xf>
    <xf numFmtId="1" fontId="7" fillId="0" borderId="1" xfId="0" applyFont="1" applyFill="1" applyBorder="1" applyAlignment="1">
      <alignment horizontal="centerContinuous"/>
    </xf>
    <xf numFmtId="1" fontId="7" fillId="0" borderId="2" xfId="0" applyFont="1" applyFill="1" applyBorder="1" applyAlignment="1">
      <alignment horizontal="centerContinuous"/>
    </xf>
    <xf numFmtId="37" fontId="7" fillId="0" borderId="3" xfId="0" applyNumberFormat="1" applyFont="1" applyFill="1" applyBorder="1" applyAlignment="1" applyProtection="1">
      <alignment horizontal="centerContinuous" vertical="center"/>
    </xf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1" fontId="7" fillId="0" borderId="0" xfId="0" applyFont="1" applyFill="1" applyBorder="1" applyAlignment="1">
      <alignment horizontal="center" vertical="center"/>
    </xf>
    <xf numFmtId="1" fontId="7" fillId="0" borderId="4" xfId="0" applyFont="1" applyFill="1" applyBorder="1" applyAlignment="1">
      <alignment horizontal="center" vertical="center"/>
    </xf>
    <xf numFmtId="37" fontId="7" fillId="0" borderId="4" xfId="0" applyNumberFormat="1" applyFont="1" applyFill="1" applyBorder="1" applyProtection="1"/>
    <xf numFmtId="37" fontId="7" fillId="0" borderId="0" xfId="0" applyNumberFormat="1" applyFont="1" applyFill="1" applyBorder="1" applyProtection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8" xfId="0" applyNumberFormat="1" applyFont="1" applyFill="1" applyBorder="1" applyAlignment="1" applyProtection="1">
      <alignment horizontal="center"/>
    </xf>
    <xf numFmtId="37" fontId="7" fillId="0" borderId="9" xfId="0" applyNumberFormat="1" applyFont="1" applyFill="1" applyBorder="1" applyProtection="1"/>
    <xf numFmtId="37" fontId="7" fillId="0" borderId="0" xfId="0" applyNumberFormat="1" applyFont="1" applyFill="1" applyBorder="1" applyAlignment="1" applyProtection="1">
      <alignment horizontal="center" vertical="center"/>
      <protection locked="0"/>
    </xf>
    <xf numFmtId="37" fontId="7" fillId="0" borderId="8" xfId="0" applyNumberFormat="1" applyFont="1" applyFill="1" applyBorder="1" applyAlignment="1" applyProtection="1">
      <alignment horizontal="center" vertical="center"/>
      <protection locked="0"/>
    </xf>
    <xf numFmtId="37" fontId="7" fillId="0" borderId="4" xfId="0" applyNumberFormat="1" applyFont="1" applyFill="1" applyBorder="1" applyAlignment="1" applyProtection="1">
      <alignment horizontal="center" vertical="center"/>
    </xf>
    <xf numFmtId="37" fontId="7" fillId="0" borderId="8" xfId="0" applyNumberFormat="1" applyFont="1" applyFill="1" applyBorder="1" applyAlignment="1" applyProtection="1">
      <alignment horizontal="center" vertical="center"/>
    </xf>
    <xf numFmtId="37" fontId="7" fillId="0" borderId="10" xfId="0" applyNumberFormat="1" applyFont="1" applyFill="1" applyBorder="1" applyAlignment="1" applyProtection="1">
      <alignment horizontal="center" vertical="top"/>
    </xf>
    <xf numFmtId="37" fontId="7" fillId="0" borderId="11" xfId="0" applyNumberFormat="1" applyFont="1" applyFill="1" applyBorder="1" applyAlignment="1" applyProtection="1">
      <alignment horizontal="center" vertical="top"/>
    </xf>
    <xf numFmtId="1" fontId="7" fillId="0" borderId="10" xfId="0" applyFont="1" applyFill="1" applyBorder="1" applyAlignment="1">
      <alignment horizontal="center" vertical="top"/>
    </xf>
    <xf numFmtId="37" fontId="7" fillId="0" borderId="12" xfId="0" applyNumberFormat="1" applyFont="1" applyFill="1" applyBorder="1" applyAlignment="1" applyProtection="1">
      <alignment horizontal="center" vertical="top"/>
    </xf>
    <xf numFmtId="1" fontId="7" fillId="0" borderId="0" xfId="0" applyFont="1" applyFill="1" applyBorder="1" applyAlignment="1">
      <alignment vertical="center"/>
    </xf>
    <xf numFmtId="1" fontId="7" fillId="0" borderId="4" xfId="0" applyFont="1" applyFill="1" applyBorder="1" applyAlignment="1">
      <alignment vertical="center"/>
    </xf>
    <xf numFmtId="37" fontId="7" fillId="0" borderId="13" xfId="0" applyNumberFormat="1" applyFont="1" applyFill="1" applyBorder="1" applyAlignment="1" applyProtection="1">
      <alignment vertical="center"/>
    </xf>
    <xf numFmtId="37" fontId="7" fillId="0" borderId="14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</xf>
    <xf numFmtId="37" fontId="7" fillId="0" borderId="13" xfId="0" applyNumberFormat="1" applyFont="1" applyFill="1" applyBorder="1" applyAlignment="1" applyProtection="1">
      <alignment horizontal="right" vertical="center"/>
    </xf>
    <xf numFmtId="37" fontId="7" fillId="0" borderId="15" xfId="0" applyNumberFormat="1" applyFont="1" applyFill="1" applyBorder="1" applyAlignment="1" applyProtection="1">
      <alignment horizontal="right" vertical="center"/>
    </xf>
    <xf numFmtId="1" fontId="7" fillId="0" borderId="0" xfId="0" applyFont="1" applyFill="1" applyBorder="1" applyAlignment="1">
      <alignment horizontal="centerContinuous" vertical="center"/>
    </xf>
    <xf numFmtId="179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37" fontId="7" fillId="0" borderId="15" xfId="0" applyNumberFormat="1" applyFont="1" applyFill="1" applyBorder="1" applyAlignment="1" applyProtection="1">
      <alignment vertical="center"/>
    </xf>
    <xf numFmtId="1" fontId="7" fillId="0" borderId="0" xfId="0" applyFont="1" applyFill="1" applyBorder="1" applyAlignment="1" applyProtection="1">
      <alignment horizontal="centerContinuous" vertical="center"/>
    </xf>
    <xf numFmtId="1" fontId="7" fillId="0" borderId="4" xfId="0" applyFont="1" applyFill="1" applyBorder="1" applyAlignment="1" applyProtection="1">
      <alignment vertical="center"/>
    </xf>
    <xf numFmtId="1" fontId="7" fillId="0" borderId="11" xfId="0" applyFont="1" applyFill="1" applyBorder="1" applyAlignment="1" applyProtection="1">
      <alignment vertical="center"/>
    </xf>
    <xf numFmtId="1" fontId="7" fillId="0" borderId="10" xfId="0" applyFont="1" applyFill="1" applyBorder="1" applyAlignment="1" applyProtection="1">
      <alignment vertical="center"/>
    </xf>
    <xf numFmtId="1" fontId="7" fillId="0" borderId="11" xfId="0" applyFont="1" applyFill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 locked="0"/>
    </xf>
    <xf numFmtId="37" fontId="7" fillId="0" borderId="16" xfId="0" applyNumberFormat="1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vertical="center"/>
    </xf>
    <xf numFmtId="1" fontId="7" fillId="0" borderId="0" xfId="0" applyFont="1" applyFill="1"/>
    <xf numFmtId="1" fontId="7" fillId="0" borderId="0" xfId="0" applyFont="1" applyFill="1" applyBorder="1"/>
    <xf numFmtId="37" fontId="7" fillId="0" borderId="0" xfId="0" applyNumberFormat="1" applyFont="1" applyFill="1" applyAlignment="1" applyProtection="1">
      <alignment horizontal="left" vertical="center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37" fontId="7" fillId="0" borderId="8" xfId="0" applyNumberFormat="1" applyFont="1" applyFill="1" applyBorder="1" applyProtection="1"/>
    <xf numFmtId="37" fontId="7" fillId="0" borderId="17" xfId="0" applyNumberFormat="1" applyFont="1" applyFill="1" applyBorder="1" applyAlignment="1" applyProtection="1">
      <alignment horizontal="center"/>
    </xf>
    <xf numFmtId="37" fontId="7" fillId="0" borderId="12" xfId="0" applyNumberFormat="1" applyFont="1" applyFill="1" applyBorder="1" applyAlignment="1" applyProtection="1">
      <alignment vertical="top"/>
    </xf>
    <xf numFmtId="37" fontId="7" fillId="0" borderId="10" xfId="0" applyNumberFormat="1" applyFont="1" applyFill="1" applyBorder="1" applyAlignment="1" applyProtection="1">
      <alignment vertical="top"/>
    </xf>
    <xf numFmtId="179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37" fontId="7" fillId="0" borderId="11" xfId="0" applyNumberFormat="1" applyFont="1" applyFill="1" applyBorder="1" applyAlignment="1" applyProtection="1">
      <alignment vertical="center"/>
    </xf>
    <xf numFmtId="179" fontId="7" fillId="0" borderId="11" xfId="0" applyNumberFormat="1" applyFont="1" applyFill="1" applyBorder="1" applyAlignment="1" applyProtection="1">
      <alignment vertical="center"/>
    </xf>
    <xf numFmtId="180" fontId="7" fillId="0" borderId="11" xfId="0" applyNumberFormat="1" applyFont="1" applyFill="1" applyBorder="1" applyAlignment="1" applyProtection="1">
      <alignment vertical="center"/>
    </xf>
    <xf numFmtId="1" fontId="7" fillId="0" borderId="0" xfId="0" applyFont="1" applyFill="1" applyBorder="1" applyAlignment="1">
      <alignment horizontal="left" vertical="center"/>
    </xf>
    <xf numFmtId="1" fontId="7" fillId="0" borderId="3" xfId="0" applyFont="1" applyFill="1" applyBorder="1" applyAlignment="1">
      <alignment horizontal="centerContinuous"/>
    </xf>
    <xf numFmtId="1" fontId="7" fillId="0" borderId="1" xfId="0" applyFont="1" applyFill="1" applyBorder="1" applyAlignment="1">
      <alignment horizontal="centerContinuous" vertical="center"/>
    </xf>
    <xf numFmtId="1" fontId="7" fillId="0" borderId="2" xfId="0" applyFont="1" applyFill="1" applyBorder="1" applyAlignment="1">
      <alignment horizontal="centerContinuous" vertical="center"/>
    </xf>
    <xf numFmtId="1" fontId="7" fillId="0" borderId="3" xfId="0" applyFont="1" applyFill="1" applyBorder="1" applyAlignment="1">
      <alignment horizontal="centerContinuous" vertical="center"/>
    </xf>
    <xf numFmtId="1" fontId="6" fillId="0" borderId="0" xfId="0" applyFont="1" applyFill="1" applyBorder="1" applyAlignment="1">
      <alignment horizontal="centerContinuous" vertical="center"/>
    </xf>
    <xf numFmtId="37" fontId="7" fillId="0" borderId="18" xfId="0" applyNumberFormat="1" applyFont="1" applyFill="1" applyBorder="1" applyProtection="1"/>
    <xf numFmtId="37" fontId="7" fillId="0" borderId="17" xfId="0" applyNumberFormat="1" applyFont="1" applyFill="1" applyBorder="1" applyProtection="1"/>
    <xf numFmtId="1" fontId="7" fillId="0" borderId="4" xfId="0" applyFont="1" applyFill="1" applyBorder="1"/>
    <xf numFmtId="1" fontId="7" fillId="0" borderId="5" xfId="0" applyFont="1" applyFill="1" applyBorder="1"/>
    <xf numFmtId="1" fontId="6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" vertical="center"/>
    </xf>
    <xf numFmtId="1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/>
    <xf numFmtId="38" fontId="4" fillId="0" borderId="0" xfId="1" applyFont="1"/>
    <xf numFmtId="37" fontId="7" fillId="0" borderId="11" xfId="0" applyNumberFormat="1" applyFont="1" applyFill="1" applyBorder="1" applyAlignment="1" applyProtection="1">
      <alignment vertical="top"/>
    </xf>
    <xf numFmtId="37" fontId="7" fillId="0" borderId="12" xfId="0" applyNumberFormat="1" applyFont="1" applyFill="1" applyBorder="1" applyProtection="1"/>
    <xf numFmtId="37" fontId="7" fillId="0" borderId="10" xfId="0" applyNumberFormat="1" applyFont="1" applyFill="1" applyBorder="1" applyProtection="1"/>
    <xf numFmtId="37" fontId="7" fillId="0" borderId="11" xfId="0" applyNumberFormat="1" applyFont="1" applyFill="1" applyBorder="1" applyProtection="1"/>
    <xf numFmtId="1" fontId="7" fillId="0" borderId="10" xfId="0" applyFont="1" applyFill="1" applyBorder="1"/>
    <xf numFmtId="37" fontId="7" fillId="0" borderId="14" xfId="0" applyNumberFormat="1" applyFont="1" applyFill="1" applyBorder="1" applyAlignment="1" applyProtection="1">
      <alignment horizontal="right"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80" fontId="7" fillId="0" borderId="4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vertical="center"/>
    </xf>
    <xf numFmtId="180" fontId="6" fillId="0" borderId="11" xfId="0" applyNumberFormat="1" applyFont="1" applyFill="1" applyBorder="1" applyAlignment="1" applyProtection="1">
      <alignment vertical="center"/>
    </xf>
    <xf numFmtId="37" fontId="6" fillId="0" borderId="16" xfId="0" applyNumberFormat="1" applyFont="1" applyFill="1" applyBorder="1" applyAlignment="1" applyProtection="1">
      <alignment vertical="center"/>
    </xf>
    <xf numFmtId="37" fontId="6" fillId="0" borderId="11" xfId="0" applyNumberFormat="1" applyFont="1" applyFill="1" applyBorder="1" applyAlignment="1" applyProtection="1">
      <alignment vertical="center"/>
    </xf>
    <xf numFmtId="178" fontId="6" fillId="0" borderId="11" xfId="0" applyNumberFormat="1" applyFont="1" applyFill="1" applyBorder="1" applyAlignment="1" applyProtection="1">
      <alignment horizontal="right" vertical="center"/>
    </xf>
    <xf numFmtId="176" fontId="6" fillId="0" borderId="16" xfId="0" applyNumberFormat="1" applyFont="1" applyFill="1" applyBorder="1" applyAlignment="1" applyProtection="1">
      <alignment vertical="center"/>
    </xf>
    <xf numFmtId="180" fontId="6" fillId="0" borderId="10" xfId="0" applyNumberFormat="1" applyFont="1" applyFill="1" applyBorder="1" applyAlignment="1" applyProtection="1">
      <alignment vertical="center"/>
    </xf>
    <xf numFmtId="179" fontId="6" fillId="0" borderId="11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Alignment="1" applyProtection="1">
      <alignment horizontal="left" vertical="center"/>
    </xf>
    <xf numFmtId="37" fontId="1" fillId="0" borderId="0" xfId="0" applyNumberFormat="1" applyFont="1" applyFill="1" applyProtection="1"/>
    <xf numFmtId="1" fontId="9" fillId="0" borderId="0" xfId="0" applyFont="1" applyFill="1" applyBorder="1" applyAlignment="1">
      <alignment horizontal="left" vertical="center"/>
    </xf>
    <xf numFmtId="1" fontId="7" fillId="0" borderId="14" xfId="0" applyFont="1" applyFill="1" applyBorder="1" applyAlignment="1">
      <alignment horizontal="centerContinuous" vertical="center"/>
    </xf>
    <xf numFmtId="1" fontId="7" fillId="0" borderId="8" xfId="0" applyFont="1" applyFill="1" applyBorder="1"/>
    <xf numFmtId="1" fontId="7" fillId="0" borderId="9" xfId="0" applyFont="1" applyFill="1" applyBorder="1"/>
    <xf numFmtId="37" fontId="7" fillId="0" borderId="15" xfId="0" applyNumberFormat="1" applyFont="1" applyFill="1" applyBorder="1" applyAlignment="1" applyProtection="1">
      <alignment horizontal="center" vertical="center"/>
    </xf>
    <xf numFmtId="1" fontId="7" fillId="0" borderId="8" xfId="0" applyFont="1" applyFill="1" applyBorder="1" applyAlignment="1">
      <alignment horizontal="center" vertical="center"/>
    </xf>
    <xf numFmtId="1" fontId="7" fillId="0" borderId="18" xfId="0" applyFont="1" applyFill="1" applyBorder="1" applyAlignment="1">
      <alignment horizontal="center" vertical="center" wrapText="1"/>
    </xf>
    <xf numFmtId="37" fontId="7" fillId="0" borderId="16" xfId="0" applyNumberFormat="1" applyFont="1" applyFill="1" applyBorder="1" applyProtection="1"/>
    <xf numFmtId="1" fontId="7" fillId="0" borderId="12" xfId="0" applyFont="1" applyFill="1" applyBorder="1"/>
    <xf numFmtId="1" fontId="7" fillId="0" borderId="16" xfId="0" applyFont="1" applyFill="1" applyBorder="1" applyAlignment="1">
      <alignment horizontal="center" vertical="center" wrapText="1"/>
    </xf>
    <xf numFmtId="1" fontId="7" fillId="0" borderId="15" xfId="0" applyFont="1" applyFill="1" applyBorder="1" applyAlignment="1">
      <alignment horizontal="right" vertical="center"/>
    </xf>
    <xf numFmtId="1" fontId="7" fillId="0" borderId="0" xfId="0" applyFont="1" applyFill="1" applyBorder="1" applyAlignment="1">
      <alignment horizontal="right" vertical="center"/>
    </xf>
    <xf numFmtId="37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</xf>
    <xf numFmtId="178" fontId="7" fillId="0" borderId="11" xfId="0" applyNumberFormat="1" applyFont="1" applyFill="1" applyBorder="1" applyAlignment="1" applyProtection="1">
      <alignment horizontal="right" vertical="center"/>
    </xf>
    <xf numFmtId="1" fontId="7" fillId="0" borderId="15" xfId="0" applyFont="1" applyFill="1" applyBorder="1" applyAlignment="1">
      <alignment horizontal="center" vertical="center"/>
    </xf>
    <xf numFmtId="1" fontId="7" fillId="0" borderId="17" xfId="0" applyFont="1" applyFill="1" applyBorder="1" applyAlignment="1">
      <alignment horizontal="center" vertical="center" wrapText="1"/>
    </xf>
    <xf numFmtId="1" fontId="7" fillId="0" borderId="8" xfId="0" applyFont="1" applyFill="1" applyBorder="1" applyAlignment="1">
      <alignment horizontal="centerContinuous" vertical="center"/>
    </xf>
    <xf numFmtId="1" fontId="7" fillId="0" borderId="4" xfId="0" applyFont="1" applyFill="1" applyBorder="1" applyAlignment="1">
      <alignment horizontal="centerContinuous" vertical="center"/>
    </xf>
    <xf numFmtId="1" fontId="7" fillId="0" borderId="16" xfId="0" applyFont="1" applyFill="1" applyBorder="1"/>
    <xf numFmtId="1" fontId="7" fillId="0" borderId="12" xfId="0" applyFont="1" applyFill="1" applyBorder="1" applyAlignment="1">
      <alignment horizontal="center" vertical="center" wrapText="1"/>
    </xf>
    <xf numFmtId="1" fontId="7" fillId="0" borderId="11" xfId="0" applyFont="1" applyFill="1" applyBorder="1"/>
    <xf numFmtId="1" fontId="7" fillId="0" borderId="4" xfId="0" applyFont="1" applyFill="1" applyBorder="1" applyAlignment="1">
      <alignment horizontal="right" vertical="center"/>
    </xf>
    <xf numFmtId="1" fontId="7" fillId="0" borderId="14" xfId="0" applyFont="1" applyFill="1" applyBorder="1" applyAlignment="1">
      <alignment horizontal="right" vertical="center"/>
    </xf>
    <xf numFmtId="37" fontId="7" fillId="0" borderId="4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 applyProtection="1">
      <alignment vertical="center"/>
    </xf>
    <xf numFmtId="178" fontId="7" fillId="0" borderId="15" xfId="0" applyNumberFormat="1" applyFont="1" applyFill="1" applyBorder="1" applyAlignment="1" applyProtection="1">
      <alignment horizontal="right" vertical="center"/>
    </xf>
    <xf numFmtId="179" fontId="7" fillId="0" borderId="15" xfId="0" applyNumberFormat="1" applyFont="1" applyFill="1" applyBorder="1" applyAlignment="1" applyProtection="1">
      <alignment horizontal="right" vertical="center"/>
    </xf>
    <xf numFmtId="181" fontId="7" fillId="0" borderId="4" xfId="0" applyNumberFormat="1" applyFont="1" applyFill="1" applyBorder="1" applyAlignment="1" applyProtection="1">
      <alignment vertical="center"/>
    </xf>
    <xf numFmtId="37" fontId="7" fillId="0" borderId="10" xfId="0" applyNumberFormat="1" applyFont="1" applyFill="1" applyBorder="1" applyAlignment="1" applyProtection="1">
      <alignment vertical="center"/>
    </xf>
    <xf numFmtId="177" fontId="7" fillId="0" borderId="11" xfId="0" applyNumberFormat="1" applyFont="1" applyFill="1" applyBorder="1" applyAlignment="1" applyProtection="1">
      <alignment vertical="center"/>
    </xf>
    <xf numFmtId="181" fontId="7" fillId="0" borderId="11" xfId="0" applyNumberFormat="1" applyFont="1" applyFill="1" applyBorder="1" applyAlignment="1" applyProtection="1">
      <alignment vertical="center"/>
    </xf>
    <xf numFmtId="179" fontId="7" fillId="0" borderId="16" xfId="0" applyNumberFormat="1" applyFont="1" applyFill="1" applyBorder="1" applyAlignment="1" applyProtection="1">
      <alignment horizontal="right" vertical="center"/>
    </xf>
    <xf numFmtId="179" fontId="6" fillId="0" borderId="16" xfId="0" applyNumberFormat="1" applyFont="1" applyFill="1" applyBorder="1" applyAlignment="1" applyProtection="1">
      <alignment horizontal="right" vertical="center"/>
    </xf>
    <xf numFmtId="1" fontId="10" fillId="0" borderId="0" xfId="0" applyFont="1" applyFill="1"/>
    <xf numFmtId="38" fontId="10" fillId="0" borderId="0" xfId="1" applyFont="1" applyFill="1"/>
    <xf numFmtId="38" fontId="10" fillId="0" borderId="0" xfId="1" applyFont="1" applyFill="1" applyProtection="1"/>
    <xf numFmtId="1" fontId="10" fillId="0" borderId="19" xfId="0" applyFont="1" applyFill="1" applyBorder="1"/>
    <xf numFmtId="1" fontId="10" fillId="0" borderId="20" xfId="0" applyFont="1" applyFill="1" applyBorder="1"/>
    <xf numFmtId="38" fontId="10" fillId="0" borderId="20" xfId="1" applyFont="1" applyFill="1" applyBorder="1"/>
    <xf numFmtId="38" fontId="10" fillId="0" borderId="20" xfId="1" applyFont="1" applyFill="1" applyBorder="1" applyProtection="1"/>
    <xf numFmtId="38" fontId="10" fillId="0" borderId="20" xfId="1" applyFont="1" applyFill="1" applyBorder="1" applyAlignment="1">
      <alignment wrapText="1"/>
    </xf>
    <xf numFmtId="38" fontId="10" fillId="0" borderId="21" xfId="1" applyFont="1" applyFill="1" applyBorder="1"/>
    <xf numFmtId="1" fontId="10" fillId="0" borderId="22" xfId="0" applyFont="1" applyFill="1" applyBorder="1"/>
    <xf numFmtId="1" fontId="10" fillId="0" borderId="23" xfId="0" applyFont="1" applyFill="1" applyBorder="1"/>
    <xf numFmtId="38" fontId="10" fillId="0" borderId="23" xfId="1" applyFont="1" applyFill="1" applyBorder="1"/>
    <xf numFmtId="38" fontId="10" fillId="0" borderId="23" xfId="1" applyFont="1" applyFill="1" applyBorder="1" applyAlignment="1">
      <alignment wrapText="1"/>
    </xf>
    <xf numFmtId="38" fontId="10" fillId="0" borderId="23" xfId="1" applyFont="1" applyFill="1" applyBorder="1" applyProtection="1"/>
    <xf numFmtId="38" fontId="10" fillId="0" borderId="24" xfId="1" applyFont="1" applyFill="1" applyBorder="1"/>
    <xf numFmtId="38" fontId="10" fillId="0" borderId="23" xfId="1" applyFont="1" applyFill="1" applyBorder="1" applyAlignment="1" applyProtection="1">
      <alignment horizontal="right"/>
    </xf>
    <xf numFmtId="179" fontId="7" fillId="0" borderId="0" xfId="0" applyNumberFormat="1" applyFont="1" applyFill="1"/>
    <xf numFmtId="37" fontId="7" fillId="0" borderId="0" xfId="0" applyNumberFormat="1" applyFont="1" applyFill="1" applyBorder="1" applyAlignment="1" applyProtection="1">
      <alignment vertical="center"/>
      <protection locked="0"/>
    </xf>
    <xf numFmtId="1" fontId="10" fillId="0" borderId="25" xfId="0" applyFont="1" applyFill="1" applyBorder="1"/>
    <xf numFmtId="1" fontId="10" fillId="0" borderId="26" xfId="0" applyFont="1" applyFill="1" applyBorder="1"/>
    <xf numFmtId="38" fontId="10" fillId="0" borderId="26" xfId="1" applyFont="1" applyFill="1" applyBorder="1"/>
    <xf numFmtId="38" fontId="10" fillId="0" borderId="27" xfId="1" applyFont="1" applyFill="1" applyBorder="1"/>
    <xf numFmtId="1" fontId="10" fillId="0" borderId="0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applyProtection="1">
      <alignment vertical="center"/>
    </xf>
    <xf numFmtId="38" fontId="10" fillId="0" borderId="0" xfId="1" applyFont="1"/>
    <xf numFmtId="1" fontId="10" fillId="0" borderId="0" xfId="0" applyFont="1" applyFill="1" applyAlignment="1">
      <alignment horizontal="left"/>
    </xf>
    <xf numFmtId="182" fontId="10" fillId="0" borderId="0" xfId="0" applyNumberFormat="1" applyFont="1" applyFill="1"/>
    <xf numFmtId="177" fontId="7" fillId="0" borderId="0" xfId="0" applyNumberFormat="1" applyFont="1" applyFill="1" applyBorder="1" applyAlignment="1" applyProtection="1">
      <alignment vertical="center"/>
    </xf>
    <xf numFmtId="1" fontId="11" fillId="0" borderId="0" xfId="0" applyFont="1" applyFill="1"/>
    <xf numFmtId="38" fontId="11" fillId="0" borderId="0" xfId="1" applyFont="1" applyFill="1"/>
    <xf numFmtId="38" fontId="11" fillId="0" borderId="0" xfId="1" applyFont="1" applyFill="1" applyProtection="1"/>
    <xf numFmtId="1" fontId="11" fillId="0" borderId="19" xfId="0" applyFont="1" applyFill="1" applyBorder="1"/>
    <xf numFmtId="1" fontId="11" fillId="0" borderId="20" xfId="0" applyFont="1" applyFill="1" applyBorder="1"/>
    <xf numFmtId="38" fontId="11" fillId="0" borderId="20" xfId="1" applyFont="1" applyFill="1" applyBorder="1"/>
    <xf numFmtId="38" fontId="11" fillId="0" borderId="20" xfId="1" applyFont="1" applyFill="1" applyBorder="1" applyProtection="1"/>
    <xf numFmtId="38" fontId="11" fillId="0" borderId="20" xfId="1" applyFont="1" applyFill="1" applyBorder="1" applyAlignment="1">
      <alignment wrapText="1"/>
    </xf>
    <xf numFmtId="38" fontId="11" fillId="0" borderId="21" xfId="1" applyFont="1" applyFill="1" applyBorder="1"/>
    <xf numFmtId="38" fontId="11" fillId="0" borderId="28" xfId="1" applyFont="1" applyFill="1" applyBorder="1"/>
    <xf numFmtId="1" fontId="11" fillId="0" borderId="22" xfId="0" applyFont="1" applyFill="1" applyBorder="1"/>
    <xf numFmtId="1" fontId="11" fillId="0" borderId="23" xfId="0" applyFont="1" applyFill="1" applyBorder="1"/>
    <xf numFmtId="38" fontId="11" fillId="0" borderId="23" xfId="1" applyFont="1" applyFill="1" applyBorder="1"/>
    <xf numFmtId="38" fontId="11" fillId="0" borderId="23" xfId="1" applyFont="1" applyFill="1" applyBorder="1" applyAlignment="1">
      <alignment wrapText="1"/>
    </xf>
    <xf numFmtId="38" fontId="11" fillId="0" borderId="23" xfId="1" applyFont="1" applyFill="1" applyBorder="1" applyProtection="1"/>
    <xf numFmtId="38" fontId="11" fillId="0" borderId="24" xfId="1" applyFont="1" applyFill="1" applyBorder="1"/>
    <xf numFmtId="38" fontId="11" fillId="0" borderId="23" xfId="1" applyFont="1" applyFill="1" applyBorder="1" applyAlignment="1" applyProtection="1">
      <alignment horizontal="right"/>
    </xf>
    <xf numFmtId="179" fontId="11" fillId="0" borderId="24" xfId="1" applyNumberFormat="1" applyFont="1" applyFill="1" applyBorder="1"/>
    <xf numFmtId="1" fontId="11" fillId="0" borderId="25" xfId="0" applyFont="1" applyFill="1" applyBorder="1"/>
    <xf numFmtId="1" fontId="11" fillId="0" borderId="26" xfId="0" applyFont="1" applyFill="1" applyBorder="1"/>
    <xf numFmtId="38" fontId="11" fillId="0" borderId="26" xfId="1" applyFont="1" applyFill="1" applyBorder="1"/>
    <xf numFmtId="38" fontId="11" fillId="0" borderId="27" xfId="1" applyFont="1" applyFill="1" applyBorder="1"/>
    <xf numFmtId="49" fontId="12" fillId="0" borderId="0" xfId="0" applyNumberFormat="1" applyFont="1" applyAlignment="1"/>
    <xf numFmtId="38" fontId="12" fillId="0" borderId="0" xfId="1" applyFont="1"/>
    <xf numFmtId="38" fontId="11" fillId="0" borderId="0" xfId="1" applyFont="1"/>
    <xf numFmtId="1" fontId="7" fillId="0" borderId="14" xfId="0" applyFont="1" applyFill="1" applyBorder="1" applyAlignment="1">
      <alignment horizontal="center" vertical="center"/>
    </xf>
    <xf numFmtId="1" fontId="7" fillId="0" borderId="29" xfId="0" applyFont="1" applyFill="1" applyBorder="1" applyAlignment="1">
      <alignment horizontal="center" vertical="center"/>
    </xf>
    <xf numFmtId="1" fontId="7" fillId="0" borderId="0" xfId="0" applyFont="1" applyFill="1" applyBorder="1" applyAlignment="1">
      <alignment horizontal="center" vertical="center"/>
    </xf>
    <xf numFmtId="1" fontId="7" fillId="0" borderId="4" xfId="0" applyFont="1" applyFill="1" applyBorder="1" applyAlignment="1">
      <alignment horizontal="center" vertical="center"/>
    </xf>
    <xf numFmtId="1" fontId="7" fillId="0" borderId="11" xfId="0" applyFont="1" applyFill="1" applyBorder="1" applyAlignment="1">
      <alignment horizontal="center" vertical="center"/>
    </xf>
    <xf numFmtId="1" fontId="7" fillId="0" borderId="10" xfId="0" applyFont="1" applyFill="1" applyBorder="1" applyAlignment="1">
      <alignment horizontal="center" vertical="center"/>
    </xf>
    <xf numFmtId="37" fontId="7" fillId="0" borderId="17" xfId="0" applyNumberFormat="1" applyFont="1" applyFill="1" applyBorder="1" applyAlignment="1" applyProtection="1">
      <alignment horizontal="center" vertical="center"/>
    </xf>
    <xf numFmtId="37" fontId="7" fillId="0" borderId="12" xfId="0" applyNumberFormat="1" applyFont="1" applyFill="1" applyBorder="1" applyAlignment="1" applyProtection="1">
      <alignment horizontal="center" vertical="center"/>
    </xf>
    <xf numFmtId="37" fontId="7" fillId="0" borderId="18" xfId="0" applyNumberFormat="1" applyFont="1" applyFill="1" applyBorder="1" applyAlignment="1" applyProtection="1">
      <alignment horizontal="center" vertical="center"/>
    </xf>
    <xf numFmtId="37" fontId="7" fillId="0" borderId="16" xfId="0" applyNumberFormat="1" applyFont="1" applyFill="1" applyBorder="1" applyAlignment="1" applyProtection="1">
      <alignment horizontal="center" vertical="center"/>
    </xf>
    <xf numFmtId="37" fontId="7" fillId="0" borderId="17" xfId="0" applyNumberFormat="1" applyFont="1" applyFill="1" applyBorder="1" applyAlignment="1" applyProtection="1">
      <alignment horizontal="center" vertical="center"/>
      <protection locked="0"/>
    </xf>
    <xf numFmtId="37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Font="1" applyFill="1" applyBorder="1" applyAlignment="1">
      <alignment horizontal="center" vertical="center" wrapText="1"/>
    </xf>
    <xf numFmtId="1" fontId="7" fillId="0" borderId="16" xfId="0" applyFont="1" applyFill="1" applyBorder="1" applyAlignment="1">
      <alignment horizontal="center" vertical="center" wrapText="1"/>
    </xf>
    <xf numFmtId="1" fontId="7" fillId="0" borderId="17" xfId="0" applyFont="1" applyFill="1" applyBorder="1" applyAlignment="1">
      <alignment horizontal="center" vertical="center"/>
    </xf>
    <xf numFmtId="1" fontId="7" fillId="0" borderId="12" xfId="0" applyFont="1" applyFill="1" applyBorder="1" applyAlignment="1">
      <alignment horizontal="center" vertical="center"/>
    </xf>
    <xf numFmtId="1" fontId="7" fillId="0" borderId="17" xfId="0" applyFont="1" applyFill="1" applyBorder="1" applyAlignment="1">
      <alignment horizontal="center" vertical="center" wrapText="1"/>
    </xf>
    <xf numFmtId="1" fontId="7" fillId="0" borderId="1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447675</xdr:colOff>
      <xdr:row>14</xdr:row>
      <xdr:rowOff>0</xdr:rowOff>
    </xdr:from>
    <xdr:ext cx="7620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6697325" y="241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V44"/>
  <sheetViews>
    <sheetView showGridLines="0" tabSelected="1" defaultGridColor="0" colorId="22" zoomScaleNormal="100" zoomScaleSheetLayoutView="100" workbookViewId="0"/>
  </sheetViews>
  <sheetFormatPr defaultColWidth="9.4140625" defaultRowHeight="13.5" customHeight="1" x14ac:dyDescent="0.2"/>
  <cols>
    <col min="1" max="1" width="1.75" style="142" customWidth="1"/>
    <col min="2" max="2" width="2.75" style="142" customWidth="1"/>
    <col min="3" max="3" width="10.75" style="142" customWidth="1"/>
    <col min="4" max="4" width="1.75" style="142" customWidth="1"/>
    <col min="5" max="5" width="11.75" style="142" bestFit="1" customWidth="1"/>
    <col min="6" max="6" width="12.25" style="142" bestFit="1" customWidth="1"/>
    <col min="7" max="7" width="12.4140625" style="142" bestFit="1" customWidth="1"/>
    <col min="8" max="8" width="11.25" style="142" bestFit="1" customWidth="1"/>
    <col min="9" max="9" width="12.25" style="142" customWidth="1"/>
    <col min="10" max="11" width="11.58203125" style="142" customWidth="1"/>
    <col min="12" max="12" width="8.4140625" style="142" customWidth="1"/>
    <col min="13" max="14" width="9.1640625" style="142" customWidth="1"/>
    <col min="15" max="17" width="12.25" style="142" customWidth="1"/>
    <col min="18" max="19" width="8.83203125" style="142" customWidth="1"/>
    <col min="20" max="21" width="9.4140625" style="142"/>
    <col min="22" max="22" width="11.4140625" style="142" customWidth="1"/>
    <col min="23" max="33" width="10.75" style="143" customWidth="1"/>
    <col min="34" max="34" width="12.58203125" style="143" customWidth="1"/>
    <col min="35" max="35" width="12.83203125" style="143" customWidth="1"/>
    <col min="36" max="36" width="10.75" style="143" customWidth="1"/>
    <col min="37" max="37" width="13.4140625" style="143" customWidth="1"/>
    <col min="38" max="38" width="13.25" style="143" customWidth="1"/>
    <col min="39" max="39" width="12.25" style="143" customWidth="1"/>
    <col min="40" max="40" width="13" style="143" customWidth="1"/>
    <col min="41" max="41" width="10.75" style="143" customWidth="1"/>
    <col min="42" max="42" width="12.83203125" style="143" customWidth="1"/>
    <col min="43" max="43" width="14.83203125" style="143" customWidth="1"/>
    <col min="44" max="45" width="10.75" style="143" customWidth="1"/>
    <col min="46" max="46" width="14.25" style="143" customWidth="1"/>
    <col min="47" max="48" width="10.75" style="143" customWidth="1"/>
    <col min="49" max="49" width="14.1640625" style="143" customWidth="1"/>
    <col min="50" max="50" width="15" style="143" customWidth="1"/>
    <col min="51" max="51" width="12.58203125" style="143" customWidth="1"/>
    <col min="52" max="52" width="12.4140625" style="143" customWidth="1"/>
    <col min="53" max="53" width="12.83203125" style="143" customWidth="1"/>
    <col min="54" max="54" width="12.4140625" style="143" customWidth="1"/>
    <col min="55" max="55" width="12.83203125" style="143" customWidth="1"/>
    <col min="56" max="56" width="13.58203125" style="143" customWidth="1"/>
    <col min="57" max="57" width="13.4140625" style="143" customWidth="1"/>
    <col min="58" max="58" width="12.25" style="143" customWidth="1"/>
    <col min="59" max="59" width="12.58203125" style="143" customWidth="1"/>
    <col min="60" max="60" width="13" style="143" customWidth="1"/>
    <col min="61" max="61" width="12.83203125" style="143" customWidth="1"/>
    <col min="62" max="64" width="10.75" style="143" customWidth="1"/>
    <col min="65" max="65" width="13.58203125" style="143" customWidth="1"/>
    <col min="66" max="66" width="10.75" style="143" customWidth="1"/>
    <col min="67" max="67" width="12.58203125" style="143" customWidth="1"/>
    <col min="68" max="69" width="10.75" style="143" customWidth="1"/>
    <col min="70" max="70" width="13.1640625" style="143" customWidth="1"/>
    <col min="71" max="71" width="10.75" style="143" customWidth="1"/>
    <col min="72" max="72" width="12.83203125" style="143" customWidth="1"/>
    <col min="73" max="74" width="10.75" style="143" customWidth="1"/>
    <col min="75" max="16384" width="9.4140625" style="142"/>
  </cols>
  <sheetData>
    <row r="1" spans="1:74" ht="15" customHeight="1" thickBot="1" x14ac:dyDescent="0.25">
      <c r="A1" s="1" t="s">
        <v>95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AL1" s="144"/>
      <c r="AW1" s="144"/>
    </row>
    <row r="2" spans="1:74" ht="13.5" customHeight="1" x14ac:dyDescent="0.2">
      <c r="A2" s="195" t="s">
        <v>96</v>
      </c>
      <c r="B2" s="195"/>
      <c r="C2" s="195"/>
      <c r="D2" s="196"/>
      <c r="E2" s="6" t="s">
        <v>123</v>
      </c>
      <c r="F2" s="7"/>
      <c r="G2" s="7"/>
      <c r="H2" s="7"/>
      <c r="I2" s="8"/>
      <c r="J2" s="6" t="s">
        <v>124</v>
      </c>
      <c r="K2" s="8"/>
      <c r="L2" s="7"/>
      <c r="M2" s="7"/>
      <c r="N2" s="7"/>
      <c r="O2" s="9" t="s">
        <v>97</v>
      </c>
      <c r="P2" s="10"/>
      <c r="Q2" s="11"/>
      <c r="R2" s="10"/>
      <c r="S2" s="10"/>
      <c r="U2" s="142" t="s">
        <v>0</v>
      </c>
      <c r="AL2" s="144"/>
      <c r="AW2" s="144"/>
    </row>
    <row r="3" spans="1:74" ht="13.5" customHeight="1" x14ac:dyDescent="0.2">
      <c r="A3" s="197"/>
      <c r="B3" s="197"/>
      <c r="C3" s="197"/>
      <c r="D3" s="198"/>
      <c r="E3" s="14"/>
      <c r="F3" s="15"/>
      <c r="G3" s="16"/>
      <c r="H3" s="16"/>
      <c r="I3" s="17"/>
      <c r="J3" s="18"/>
      <c r="K3" s="19"/>
      <c r="L3" s="20"/>
      <c r="M3" s="20"/>
      <c r="N3" s="20"/>
      <c r="O3" s="21"/>
      <c r="P3" s="19"/>
      <c r="Q3" s="22"/>
      <c r="R3" s="22"/>
      <c r="S3" s="16"/>
      <c r="U3" s="145" t="s">
        <v>1</v>
      </c>
      <c r="V3" s="146"/>
      <c r="W3" s="147" t="s">
        <v>2</v>
      </c>
      <c r="X3" s="147"/>
      <c r="Y3" s="147"/>
      <c r="Z3" s="147"/>
      <c r="AA3" s="147" t="s">
        <v>3</v>
      </c>
      <c r="AB3" s="147"/>
      <c r="AC3" s="147"/>
      <c r="AD3" s="147"/>
      <c r="AE3" s="147"/>
      <c r="AF3" s="147"/>
      <c r="AG3" s="147"/>
      <c r="AH3" s="147" t="s">
        <v>4</v>
      </c>
      <c r="AI3" s="147"/>
      <c r="AJ3" s="147"/>
      <c r="AK3" s="147"/>
      <c r="AL3" s="148" t="s">
        <v>5</v>
      </c>
      <c r="AM3" s="147" t="s">
        <v>6</v>
      </c>
      <c r="AN3" s="147" t="s">
        <v>7</v>
      </c>
      <c r="AO3" s="147"/>
      <c r="AP3" s="147"/>
      <c r="AQ3" s="147"/>
      <c r="AR3" s="147"/>
      <c r="AS3" s="147"/>
      <c r="AT3" s="147"/>
      <c r="AU3" s="147"/>
      <c r="AV3" s="147"/>
      <c r="AW3" s="148"/>
      <c r="AX3" s="147"/>
      <c r="AY3" s="147" t="s">
        <v>8</v>
      </c>
      <c r="AZ3" s="147"/>
      <c r="BA3" s="147"/>
      <c r="BB3" s="147"/>
      <c r="BC3" s="147"/>
      <c r="BD3" s="147"/>
      <c r="BE3" s="147"/>
      <c r="BF3" s="147"/>
      <c r="BG3" s="147" t="s">
        <v>9</v>
      </c>
      <c r="BH3" s="147"/>
      <c r="BI3" s="147"/>
      <c r="BJ3" s="147" t="s">
        <v>10</v>
      </c>
      <c r="BK3" s="147"/>
      <c r="BL3" s="147"/>
      <c r="BM3" s="147"/>
      <c r="BN3" s="147"/>
      <c r="BO3" s="147"/>
      <c r="BP3" s="147" t="s">
        <v>11</v>
      </c>
      <c r="BQ3" s="147"/>
      <c r="BR3" s="149" t="s">
        <v>12</v>
      </c>
      <c r="BS3" s="147" t="s">
        <v>13</v>
      </c>
      <c r="BT3" s="147" t="s">
        <v>14</v>
      </c>
      <c r="BU3" s="147" t="s">
        <v>15</v>
      </c>
      <c r="BV3" s="150" t="s">
        <v>16</v>
      </c>
    </row>
    <row r="4" spans="1:74" ht="13.5" customHeight="1" x14ac:dyDescent="0.2">
      <c r="A4" s="197"/>
      <c r="B4" s="197"/>
      <c r="C4" s="197"/>
      <c r="D4" s="198"/>
      <c r="E4" s="23" t="s">
        <v>98</v>
      </c>
      <c r="F4" s="24" t="s">
        <v>99</v>
      </c>
      <c r="G4" s="205" t="s">
        <v>100</v>
      </c>
      <c r="H4" s="205" t="s">
        <v>101</v>
      </c>
      <c r="I4" s="205" t="s">
        <v>102</v>
      </c>
      <c r="J4" s="25" t="s">
        <v>121</v>
      </c>
      <c r="K4" s="13" t="s">
        <v>122</v>
      </c>
      <c r="L4" s="205" t="s">
        <v>100</v>
      </c>
      <c r="M4" s="205" t="s">
        <v>101</v>
      </c>
      <c r="N4" s="205" t="s">
        <v>102</v>
      </c>
      <c r="O4" s="26" t="s">
        <v>121</v>
      </c>
      <c r="P4" s="25" t="s">
        <v>122</v>
      </c>
      <c r="Q4" s="201" t="s">
        <v>125</v>
      </c>
      <c r="R4" s="201" t="s">
        <v>101</v>
      </c>
      <c r="S4" s="203" t="s">
        <v>126</v>
      </c>
      <c r="U4" s="151"/>
      <c r="V4" s="152"/>
      <c r="W4" s="153" t="s">
        <v>17</v>
      </c>
      <c r="X4" s="153" t="s">
        <v>18</v>
      </c>
      <c r="Y4" s="153" t="s">
        <v>19</v>
      </c>
      <c r="Z4" s="153" t="s">
        <v>20</v>
      </c>
      <c r="AA4" s="153" t="s">
        <v>21</v>
      </c>
      <c r="AB4" s="153"/>
      <c r="AC4" s="153"/>
      <c r="AD4" s="153" t="s">
        <v>22</v>
      </c>
      <c r="AE4" s="153"/>
      <c r="AF4" s="153"/>
      <c r="AG4" s="153" t="s">
        <v>23</v>
      </c>
      <c r="AH4" s="154" t="s">
        <v>24</v>
      </c>
      <c r="AI4" s="154" t="s">
        <v>25</v>
      </c>
      <c r="AJ4" s="154" t="s">
        <v>26</v>
      </c>
      <c r="AK4" s="153" t="s">
        <v>27</v>
      </c>
      <c r="AL4" s="155"/>
      <c r="AM4" s="153"/>
      <c r="AN4" s="153" t="s">
        <v>28</v>
      </c>
      <c r="AO4" s="153"/>
      <c r="AP4" s="153"/>
      <c r="AQ4" s="153" t="s">
        <v>29</v>
      </c>
      <c r="AR4" s="153"/>
      <c r="AS4" s="153"/>
      <c r="AT4" s="153"/>
      <c r="AU4" s="153"/>
      <c r="AV4" s="153"/>
      <c r="AW4" s="155"/>
      <c r="AX4" s="153" t="s">
        <v>30</v>
      </c>
      <c r="AY4" s="153" t="s">
        <v>31</v>
      </c>
      <c r="AZ4" s="153"/>
      <c r="BA4" s="153"/>
      <c r="BB4" s="153"/>
      <c r="BC4" s="153" t="s">
        <v>32</v>
      </c>
      <c r="BD4" s="153"/>
      <c r="BE4" s="153"/>
      <c r="BF4" s="153"/>
      <c r="BG4" s="153" t="s">
        <v>33</v>
      </c>
      <c r="BH4" s="153" t="s">
        <v>34</v>
      </c>
      <c r="BI4" s="153" t="s">
        <v>35</v>
      </c>
      <c r="BJ4" s="153" t="s">
        <v>36</v>
      </c>
      <c r="BK4" s="153"/>
      <c r="BL4" s="153"/>
      <c r="BM4" s="153"/>
      <c r="BN4" s="153" t="s">
        <v>34</v>
      </c>
      <c r="BO4" s="153" t="s">
        <v>30</v>
      </c>
      <c r="BP4" s="153" t="s">
        <v>37</v>
      </c>
      <c r="BQ4" s="153" t="s">
        <v>38</v>
      </c>
      <c r="BR4" s="153"/>
      <c r="BS4" s="153"/>
      <c r="BT4" s="153"/>
      <c r="BU4" s="153"/>
      <c r="BV4" s="156"/>
    </row>
    <row r="5" spans="1:74" ht="13.5" customHeight="1" thickBot="1" x14ac:dyDescent="0.25">
      <c r="A5" s="199"/>
      <c r="B5" s="199"/>
      <c r="C5" s="199"/>
      <c r="D5" s="200"/>
      <c r="E5" s="27"/>
      <c r="F5" s="28"/>
      <c r="G5" s="206"/>
      <c r="H5" s="206"/>
      <c r="I5" s="206"/>
      <c r="J5" s="27"/>
      <c r="K5" s="29"/>
      <c r="L5" s="206"/>
      <c r="M5" s="206"/>
      <c r="N5" s="206"/>
      <c r="O5" s="30"/>
      <c r="P5" s="27"/>
      <c r="Q5" s="202"/>
      <c r="R5" s="202"/>
      <c r="S5" s="204"/>
      <c r="U5" s="151"/>
      <c r="V5" s="152"/>
      <c r="W5" s="153"/>
      <c r="X5" s="153"/>
      <c r="Y5" s="153"/>
      <c r="Z5" s="153"/>
      <c r="AA5" s="153" t="s">
        <v>39</v>
      </c>
      <c r="AB5" s="153" t="s">
        <v>40</v>
      </c>
      <c r="AC5" s="153" t="s">
        <v>35</v>
      </c>
      <c r="AD5" s="153" t="s">
        <v>39</v>
      </c>
      <c r="AE5" s="153" t="s">
        <v>40</v>
      </c>
      <c r="AF5" s="153" t="s">
        <v>35</v>
      </c>
      <c r="AG5" s="153"/>
      <c r="AH5" s="153"/>
      <c r="AI5" s="153"/>
      <c r="AJ5" s="153"/>
      <c r="AK5" s="153"/>
      <c r="AL5" s="155"/>
      <c r="AM5" s="153"/>
      <c r="AN5" s="153" t="s">
        <v>41</v>
      </c>
      <c r="AO5" s="154" t="s">
        <v>42</v>
      </c>
      <c r="AP5" s="153" t="s">
        <v>35</v>
      </c>
      <c r="AQ5" s="153" t="s">
        <v>43</v>
      </c>
      <c r="AR5" s="153" t="s">
        <v>44</v>
      </c>
      <c r="AS5" s="153" t="s">
        <v>45</v>
      </c>
      <c r="AT5" s="153" t="s">
        <v>46</v>
      </c>
      <c r="AU5" s="154" t="s">
        <v>47</v>
      </c>
      <c r="AV5" s="154" t="s">
        <v>48</v>
      </c>
      <c r="AW5" s="155" t="s">
        <v>35</v>
      </c>
      <c r="AX5" s="153"/>
      <c r="AY5" s="153" t="s">
        <v>49</v>
      </c>
      <c r="AZ5" s="153" t="s">
        <v>50</v>
      </c>
      <c r="BA5" s="153" t="s">
        <v>51</v>
      </c>
      <c r="BB5" s="153" t="s">
        <v>30</v>
      </c>
      <c r="BC5" s="153" t="s">
        <v>49</v>
      </c>
      <c r="BD5" s="153" t="s">
        <v>50</v>
      </c>
      <c r="BE5" s="153" t="s">
        <v>51</v>
      </c>
      <c r="BF5" s="153" t="s">
        <v>30</v>
      </c>
      <c r="BG5" s="153"/>
      <c r="BH5" s="153"/>
      <c r="BI5" s="153"/>
      <c r="BJ5" s="154" t="s">
        <v>52</v>
      </c>
      <c r="BK5" s="153" t="s">
        <v>53</v>
      </c>
      <c r="BL5" s="154" t="s">
        <v>54</v>
      </c>
      <c r="BM5" s="153" t="s">
        <v>35</v>
      </c>
      <c r="BN5" s="153"/>
      <c r="BO5" s="153"/>
      <c r="BP5" s="153"/>
      <c r="BQ5" s="153"/>
      <c r="BR5" s="153"/>
      <c r="BS5" s="153"/>
      <c r="BT5" s="153"/>
      <c r="BU5" s="153"/>
      <c r="BV5" s="156"/>
    </row>
    <row r="6" spans="1:74" ht="13.5" customHeight="1" x14ac:dyDescent="0.2">
      <c r="A6" s="31"/>
      <c r="B6" s="31"/>
      <c r="C6" s="31"/>
      <c r="D6" s="32"/>
      <c r="E6" s="33"/>
      <c r="F6" s="34"/>
      <c r="G6" s="34"/>
      <c r="H6" s="35" t="s">
        <v>55</v>
      </c>
      <c r="I6" s="35" t="s">
        <v>55</v>
      </c>
      <c r="J6" s="36" t="s">
        <v>56</v>
      </c>
      <c r="K6" s="35" t="s">
        <v>56</v>
      </c>
      <c r="L6" s="35" t="s">
        <v>56</v>
      </c>
      <c r="M6" s="35" t="s">
        <v>55</v>
      </c>
      <c r="N6" s="35" t="s">
        <v>55</v>
      </c>
      <c r="O6" s="37" t="s">
        <v>57</v>
      </c>
      <c r="P6" s="35" t="s">
        <v>57</v>
      </c>
      <c r="Q6" s="35" t="s">
        <v>57</v>
      </c>
      <c r="R6" s="35" t="s">
        <v>55</v>
      </c>
      <c r="S6" s="35" t="s">
        <v>55</v>
      </c>
      <c r="U6" s="151"/>
      <c r="V6" s="152"/>
      <c r="W6" s="153"/>
      <c r="X6" s="153"/>
      <c r="Y6" s="153"/>
      <c r="Z6" s="153"/>
      <c r="AA6" s="153" t="s">
        <v>56</v>
      </c>
      <c r="AB6" s="153" t="s">
        <v>56</v>
      </c>
      <c r="AC6" s="153" t="s">
        <v>56</v>
      </c>
      <c r="AD6" s="153" t="s">
        <v>56</v>
      </c>
      <c r="AE6" s="153" t="s">
        <v>56</v>
      </c>
      <c r="AF6" s="153" t="s">
        <v>56</v>
      </c>
      <c r="AG6" s="153" t="s">
        <v>56</v>
      </c>
      <c r="AH6" s="153" t="s">
        <v>57</v>
      </c>
      <c r="AI6" s="153" t="s">
        <v>57</v>
      </c>
      <c r="AJ6" s="153"/>
      <c r="AK6" s="153" t="s">
        <v>57</v>
      </c>
      <c r="AL6" s="157" t="s">
        <v>57</v>
      </c>
      <c r="AM6" s="153" t="s">
        <v>57</v>
      </c>
      <c r="AN6" s="153" t="s">
        <v>57</v>
      </c>
      <c r="AO6" s="153" t="s">
        <v>57</v>
      </c>
      <c r="AP6" s="153" t="s">
        <v>57</v>
      </c>
      <c r="AQ6" s="153" t="s">
        <v>57</v>
      </c>
      <c r="AR6" s="153" t="s">
        <v>57</v>
      </c>
      <c r="AS6" s="153" t="s">
        <v>57</v>
      </c>
      <c r="AT6" s="153" t="s">
        <v>57</v>
      </c>
      <c r="AU6" s="153" t="s">
        <v>57</v>
      </c>
      <c r="AV6" s="153" t="s">
        <v>57</v>
      </c>
      <c r="AW6" s="157" t="s">
        <v>57</v>
      </c>
      <c r="AX6" s="153" t="s">
        <v>57</v>
      </c>
      <c r="AY6" s="153" t="s">
        <v>57</v>
      </c>
      <c r="AZ6" s="153" t="s">
        <v>57</v>
      </c>
      <c r="BA6" s="153" t="s">
        <v>57</v>
      </c>
      <c r="BB6" s="153" t="s">
        <v>57</v>
      </c>
      <c r="BC6" s="153" t="s">
        <v>57</v>
      </c>
      <c r="BD6" s="153" t="s">
        <v>57</v>
      </c>
      <c r="BE6" s="153" t="s">
        <v>57</v>
      </c>
      <c r="BF6" s="153" t="s">
        <v>57</v>
      </c>
      <c r="BG6" s="153" t="s">
        <v>57</v>
      </c>
      <c r="BH6" s="153" t="s">
        <v>57</v>
      </c>
      <c r="BI6" s="153" t="s">
        <v>57</v>
      </c>
      <c r="BJ6" s="153" t="s">
        <v>57</v>
      </c>
      <c r="BK6" s="153" t="s">
        <v>57</v>
      </c>
      <c r="BL6" s="153" t="s">
        <v>57</v>
      </c>
      <c r="BM6" s="153" t="s">
        <v>57</v>
      </c>
      <c r="BN6" s="153" t="s">
        <v>57</v>
      </c>
      <c r="BO6" s="153" t="s">
        <v>57</v>
      </c>
      <c r="BP6" s="153" t="s">
        <v>57</v>
      </c>
      <c r="BQ6" s="153" t="s">
        <v>57</v>
      </c>
      <c r="BR6" s="153" t="s">
        <v>57</v>
      </c>
      <c r="BS6" s="153" t="s">
        <v>57</v>
      </c>
      <c r="BT6" s="153" t="s">
        <v>57</v>
      </c>
      <c r="BU6" s="153" t="s">
        <v>57</v>
      </c>
      <c r="BV6" s="156" t="s">
        <v>57</v>
      </c>
    </row>
    <row r="7" spans="1:74" ht="13.5" customHeight="1" x14ac:dyDescent="0.2">
      <c r="A7" s="31"/>
      <c r="B7" s="38" t="s">
        <v>58</v>
      </c>
      <c r="C7" s="38"/>
      <c r="D7" s="32"/>
      <c r="E7" s="31">
        <v>465</v>
      </c>
      <c r="F7" s="31">
        <v>480</v>
      </c>
      <c r="G7" s="39">
        <v>15</v>
      </c>
      <c r="H7" s="40">
        <v>3.2</v>
      </c>
      <c r="I7" s="41">
        <v>100</v>
      </c>
      <c r="J7" s="42">
        <v>47040</v>
      </c>
      <c r="K7" s="42">
        <v>50037</v>
      </c>
      <c r="L7" s="39">
        <v>2997</v>
      </c>
      <c r="M7" s="40">
        <v>6.4</v>
      </c>
      <c r="N7" s="40">
        <v>100</v>
      </c>
      <c r="O7" s="43">
        <v>257417115</v>
      </c>
      <c r="P7" s="44">
        <v>268777605</v>
      </c>
      <c r="Q7" s="39">
        <v>11360490</v>
      </c>
      <c r="R7" s="40">
        <v>4.4000000000000004</v>
      </c>
      <c r="S7" s="45">
        <v>100</v>
      </c>
      <c r="U7" s="151" t="s">
        <v>59</v>
      </c>
      <c r="V7" s="152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5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5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6"/>
    </row>
    <row r="8" spans="1:74" ht="13.5" customHeight="1" x14ac:dyDescent="0.2">
      <c r="A8" s="31"/>
      <c r="B8" s="38"/>
      <c r="C8" s="38"/>
      <c r="D8" s="32"/>
      <c r="E8" s="31"/>
      <c r="F8" s="31"/>
      <c r="G8" s="39"/>
      <c r="H8" s="40"/>
      <c r="I8" s="41"/>
      <c r="J8" s="42"/>
      <c r="K8" s="42"/>
      <c r="L8" s="39"/>
      <c r="M8" s="40"/>
      <c r="N8" s="40"/>
      <c r="O8" s="46"/>
      <c r="P8" s="44"/>
      <c r="Q8" s="39"/>
      <c r="R8" s="40"/>
      <c r="S8" s="45"/>
      <c r="U8" s="151"/>
      <c r="V8" s="152" t="s">
        <v>60</v>
      </c>
      <c r="W8" s="153">
        <v>478</v>
      </c>
      <c r="X8" s="153">
        <v>2</v>
      </c>
      <c r="Y8" s="153" t="s">
        <v>61</v>
      </c>
      <c r="Z8" s="153">
        <v>480</v>
      </c>
      <c r="AA8" s="153">
        <v>35525</v>
      </c>
      <c r="AB8" s="153">
        <v>14512</v>
      </c>
      <c r="AC8" s="153">
        <v>50037</v>
      </c>
      <c r="AD8" s="153" t="s">
        <v>61</v>
      </c>
      <c r="AE8" s="153" t="s">
        <v>61</v>
      </c>
      <c r="AF8" s="153" t="s">
        <v>61</v>
      </c>
      <c r="AG8" s="153">
        <v>50037</v>
      </c>
      <c r="AH8" s="153">
        <v>260023027</v>
      </c>
      <c r="AI8" s="153">
        <v>3672969</v>
      </c>
      <c r="AJ8" s="153">
        <v>5081609</v>
      </c>
      <c r="AK8" s="153">
        <v>268777605</v>
      </c>
      <c r="AL8" s="155">
        <v>262703377</v>
      </c>
      <c r="AM8" s="153">
        <v>66282440</v>
      </c>
      <c r="AN8" s="153">
        <v>19181274</v>
      </c>
      <c r="AO8" s="153">
        <v>1682585</v>
      </c>
      <c r="AP8" s="153">
        <v>20863859</v>
      </c>
      <c r="AQ8" s="153">
        <v>161554005</v>
      </c>
      <c r="AR8" s="153">
        <v>4735548</v>
      </c>
      <c r="AS8" s="153">
        <v>2998527</v>
      </c>
      <c r="AT8" s="153">
        <v>9486064</v>
      </c>
      <c r="AU8" s="153">
        <v>1769586</v>
      </c>
      <c r="AV8" s="153">
        <v>3041891</v>
      </c>
      <c r="AW8" s="155">
        <v>183585621</v>
      </c>
      <c r="AX8" s="153">
        <v>204449480</v>
      </c>
      <c r="AY8" s="153">
        <v>7099519</v>
      </c>
      <c r="AZ8" s="153">
        <v>18695324</v>
      </c>
      <c r="BA8" s="153">
        <v>9168521</v>
      </c>
      <c r="BB8" s="153">
        <v>34963364</v>
      </c>
      <c r="BC8" s="153">
        <v>8051544</v>
      </c>
      <c r="BD8" s="153">
        <v>16758637</v>
      </c>
      <c r="BE8" s="153">
        <v>8824625</v>
      </c>
      <c r="BF8" s="153">
        <v>33634806</v>
      </c>
      <c r="BG8" s="153">
        <v>36118319</v>
      </c>
      <c r="BH8" s="153">
        <v>19605556</v>
      </c>
      <c r="BI8" s="153">
        <v>55723875</v>
      </c>
      <c r="BJ8" s="153">
        <v>1867084</v>
      </c>
      <c r="BK8" s="153">
        <v>4927444</v>
      </c>
      <c r="BL8" s="153">
        <v>497335</v>
      </c>
      <c r="BM8" s="153">
        <v>7291863</v>
      </c>
      <c r="BN8" s="153">
        <v>262505</v>
      </c>
      <c r="BO8" s="153">
        <v>7554368</v>
      </c>
      <c r="BP8" s="153">
        <v>5127810</v>
      </c>
      <c r="BQ8" s="153">
        <v>5490659</v>
      </c>
      <c r="BR8" s="153">
        <v>7191519</v>
      </c>
      <c r="BS8" s="153">
        <v>655500</v>
      </c>
      <c r="BT8" s="153">
        <v>6375225</v>
      </c>
      <c r="BU8" s="153">
        <v>9038104</v>
      </c>
      <c r="BV8" s="156">
        <v>2511553</v>
      </c>
    </row>
    <row r="9" spans="1:74" ht="13.5" customHeight="1" x14ac:dyDescent="0.2">
      <c r="A9" s="31"/>
      <c r="B9" s="47" t="s">
        <v>62</v>
      </c>
      <c r="C9" s="47"/>
      <c r="D9" s="48"/>
      <c r="E9" s="158">
        <v>51</v>
      </c>
      <c r="F9" s="158">
        <v>57</v>
      </c>
      <c r="G9" s="39">
        <v>6</v>
      </c>
      <c r="H9" s="40">
        <v>11.8</v>
      </c>
      <c r="I9" s="41">
        <v>11.9</v>
      </c>
      <c r="J9" s="159">
        <v>6333</v>
      </c>
      <c r="K9" s="158">
        <v>6806</v>
      </c>
      <c r="L9" s="39">
        <v>473</v>
      </c>
      <c r="M9" s="40">
        <v>7.5</v>
      </c>
      <c r="N9" s="41">
        <v>13.6</v>
      </c>
      <c r="O9" s="44">
        <v>20744645</v>
      </c>
      <c r="P9" s="158">
        <v>21828461</v>
      </c>
      <c r="Q9" s="39">
        <v>1083816</v>
      </c>
      <c r="R9" s="40">
        <v>5.2</v>
      </c>
      <c r="S9" s="45">
        <v>8.1</v>
      </c>
      <c r="U9" s="151"/>
      <c r="V9" s="152" t="s">
        <v>63</v>
      </c>
      <c r="W9" s="153">
        <v>373</v>
      </c>
      <c r="X9" s="153">
        <v>2</v>
      </c>
      <c r="Y9" s="153" t="s">
        <v>61</v>
      </c>
      <c r="Z9" s="153">
        <v>375</v>
      </c>
      <c r="AA9" s="153">
        <v>28045</v>
      </c>
      <c r="AB9" s="153">
        <v>11547</v>
      </c>
      <c r="AC9" s="153">
        <v>39592</v>
      </c>
      <c r="AD9" s="153" t="s">
        <v>61</v>
      </c>
      <c r="AE9" s="153" t="s">
        <v>61</v>
      </c>
      <c r="AF9" s="153" t="s">
        <v>61</v>
      </c>
      <c r="AG9" s="153">
        <v>39592</v>
      </c>
      <c r="AH9" s="153">
        <v>192348363</v>
      </c>
      <c r="AI9" s="153">
        <v>2813010</v>
      </c>
      <c r="AJ9" s="153">
        <v>4247792</v>
      </c>
      <c r="AK9" s="153">
        <v>199409165</v>
      </c>
      <c r="AL9" s="155">
        <v>195904060</v>
      </c>
      <c r="AM9" s="153">
        <v>46708404</v>
      </c>
      <c r="AN9" s="153">
        <v>15276537</v>
      </c>
      <c r="AO9" s="153">
        <v>1296362</v>
      </c>
      <c r="AP9" s="153">
        <v>16572899</v>
      </c>
      <c r="AQ9" s="153">
        <v>120026378</v>
      </c>
      <c r="AR9" s="153">
        <v>4309388</v>
      </c>
      <c r="AS9" s="153">
        <v>2268987</v>
      </c>
      <c r="AT9" s="153">
        <v>7292931</v>
      </c>
      <c r="AU9" s="153">
        <v>897436</v>
      </c>
      <c r="AV9" s="153">
        <v>2774594</v>
      </c>
      <c r="AW9" s="155">
        <v>137569714</v>
      </c>
      <c r="AX9" s="153">
        <v>154142613</v>
      </c>
      <c r="AY9" s="153">
        <v>5773528</v>
      </c>
      <c r="AZ9" s="153">
        <v>9572661</v>
      </c>
      <c r="BA9" s="153">
        <v>7000384</v>
      </c>
      <c r="BB9" s="153">
        <v>22346573</v>
      </c>
      <c r="BC9" s="153">
        <v>6757462</v>
      </c>
      <c r="BD9" s="153">
        <v>9339371</v>
      </c>
      <c r="BE9" s="153">
        <v>6782114</v>
      </c>
      <c r="BF9" s="153">
        <v>22878947</v>
      </c>
      <c r="BG9" s="153">
        <v>28233912</v>
      </c>
      <c r="BH9" s="153">
        <v>14335209</v>
      </c>
      <c r="BI9" s="153">
        <v>42569121</v>
      </c>
      <c r="BJ9" s="153">
        <v>1550896</v>
      </c>
      <c r="BK9" s="153">
        <v>4278031</v>
      </c>
      <c r="BL9" s="153">
        <v>412271</v>
      </c>
      <c r="BM9" s="153">
        <v>6241198</v>
      </c>
      <c r="BN9" s="153">
        <v>252502</v>
      </c>
      <c r="BO9" s="153">
        <v>6493700</v>
      </c>
      <c r="BP9" s="153">
        <v>4314768</v>
      </c>
      <c r="BQ9" s="153">
        <v>4704627</v>
      </c>
      <c r="BR9" s="153">
        <v>6103841</v>
      </c>
      <c r="BS9" s="153">
        <v>514607</v>
      </c>
      <c r="BT9" s="153">
        <v>5097492</v>
      </c>
      <c r="BU9" s="153">
        <v>9025794</v>
      </c>
      <c r="BV9" s="156">
        <v>1758405</v>
      </c>
    </row>
    <row r="10" spans="1:74" ht="13.5" customHeight="1" x14ac:dyDescent="0.2">
      <c r="A10" s="31"/>
      <c r="B10" s="47" t="s">
        <v>64</v>
      </c>
      <c r="C10" s="47"/>
      <c r="D10" s="48"/>
      <c r="E10" s="158">
        <v>19</v>
      </c>
      <c r="F10" s="158">
        <v>20</v>
      </c>
      <c r="G10" s="39">
        <v>1</v>
      </c>
      <c r="H10" s="40">
        <v>5.3</v>
      </c>
      <c r="I10" s="41">
        <v>4.2</v>
      </c>
      <c r="J10" s="159">
        <v>1252</v>
      </c>
      <c r="K10" s="158">
        <v>1472</v>
      </c>
      <c r="L10" s="39">
        <v>220</v>
      </c>
      <c r="M10" s="40">
        <v>17.600000000000001</v>
      </c>
      <c r="N10" s="41">
        <v>2.9</v>
      </c>
      <c r="O10" s="44">
        <v>3724586</v>
      </c>
      <c r="P10" s="158">
        <v>4547771</v>
      </c>
      <c r="Q10" s="39">
        <v>823185</v>
      </c>
      <c r="R10" s="40">
        <v>22.1</v>
      </c>
      <c r="S10" s="45">
        <v>1.7</v>
      </c>
      <c r="U10" s="151"/>
      <c r="V10" s="152" t="s">
        <v>65</v>
      </c>
      <c r="W10" s="153">
        <v>105</v>
      </c>
      <c r="X10" s="153" t="s">
        <v>61</v>
      </c>
      <c r="Y10" s="153" t="s">
        <v>61</v>
      </c>
      <c r="Z10" s="153">
        <v>105</v>
      </c>
      <c r="AA10" s="153">
        <v>7480</v>
      </c>
      <c r="AB10" s="153">
        <v>2965</v>
      </c>
      <c r="AC10" s="153">
        <v>10445</v>
      </c>
      <c r="AD10" s="153" t="s">
        <v>61</v>
      </c>
      <c r="AE10" s="153" t="s">
        <v>61</v>
      </c>
      <c r="AF10" s="153" t="s">
        <v>61</v>
      </c>
      <c r="AG10" s="153">
        <v>10445</v>
      </c>
      <c r="AH10" s="153">
        <v>67674664</v>
      </c>
      <c r="AI10" s="153">
        <v>859959</v>
      </c>
      <c r="AJ10" s="153">
        <v>833817</v>
      </c>
      <c r="AK10" s="153">
        <v>69368440</v>
      </c>
      <c r="AL10" s="155">
        <v>66799317</v>
      </c>
      <c r="AM10" s="153">
        <v>19574036</v>
      </c>
      <c r="AN10" s="153">
        <v>3904737</v>
      </c>
      <c r="AO10" s="153">
        <v>386223</v>
      </c>
      <c r="AP10" s="153">
        <v>4290960</v>
      </c>
      <c r="AQ10" s="153">
        <v>41527627</v>
      </c>
      <c r="AR10" s="153">
        <v>426160</v>
      </c>
      <c r="AS10" s="153">
        <v>729540</v>
      </c>
      <c r="AT10" s="153">
        <v>2193133</v>
      </c>
      <c r="AU10" s="153">
        <v>872150</v>
      </c>
      <c r="AV10" s="153">
        <v>267297</v>
      </c>
      <c r="AW10" s="155">
        <v>46015907</v>
      </c>
      <c r="AX10" s="153">
        <v>50306867</v>
      </c>
      <c r="AY10" s="153">
        <v>1325991</v>
      </c>
      <c r="AZ10" s="153">
        <v>9122663</v>
      </c>
      <c r="BA10" s="153">
        <v>2168137</v>
      </c>
      <c r="BB10" s="153">
        <v>12616791</v>
      </c>
      <c r="BC10" s="153">
        <v>1294082</v>
      </c>
      <c r="BD10" s="153">
        <v>7419266</v>
      </c>
      <c r="BE10" s="153">
        <v>2042511</v>
      </c>
      <c r="BF10" s="153">
        <v>10755859</v>
      </c>
      <c r="BG10" s="153">
        <v>7884407</v>
      </c>
      <c r="BH10" s="153">
        <v>5270347</v>
      </c>
      <c r="BI10" s="153">
        <v>13154754</v>
      </c>
      <c r="BJ10" s="153">
        <v>316188</v>
      </c>
      <c r="BK10" s="153">
        <v>649413</v>
      </c>
      <c r="BL10" s="153">
        <v>85064</v>
      </c>
      <c r="BM10" s="153">
        <v>1050665</v>
      </c>
      <c r="BN10" s="153">
        <v>10003</v>
      </c>
      <c r="BO10" s="153">
        <v>1060668</v>
      </c>
      <c r="BP10" s="153">
        <v>813042</v>
      </c>
      <c r="BQ10" s="153">
        <v>786032</v>
      </c>
      <c r="BR10" s="153">
        <v>1087678</v>
      </c>
      <c r="BS10" s="153">
        <v>140893</v>
      </c>
      <c r="BT10" s="153">
        <v>1277733</v>
      </c>
      <c r="BU10" s="153">
        <v>12310</v>
      </c>
      <c r="BV10" s="156">
        <v>753148</v>
      </c>
    </row>
    <row r="11" spans="1:74" ht="13.5" customHeight="1" x14ac:dyDescent="0.2">
      <c r="A11" s="31"/>
      <c r="B11" s="47" t="s">
        <v>66</v>
      </c>
      <c r="C11" s="47"/>
      <c r="D11" s="48"/>
      <c r="E11" s="158">
        <v>133</v>
      </c>
      <c r="F11" s="158">
        <v>145</v>
      </c>
      <c r="G11" s="39">
        <v>12</v>
      </c>
      <c r="H11" s="40">
        <v>9</v>
      </c>
      <c r="I11" s="41">
        <v>30.2</v>
      </c>
      <c r="J11" s="159">
        <v>11446</v>
      </c>
      <c r="K11" s="158">
        <v>13254</v>
      </c>
      <c r="L11" s="39">
        <v>1808</v>
      </c>
      <c r="M11" s="40">
        <v>15.8</v>
      </c>
      <c r="N11" s="41">
        <v>26.5</v>
      </c>
      <c r="O11" s="44">
        <v>68038435</v>
      </c>
      <c r="P11" s="158">
        <v>69977472</v>
      </c>
      <c r="Q11" s="39">
        <v>1939037</v>
      </c>
      <c r="R11" s="40">
        <v>2.8</v>
      </c>
      <c r="S11" s="45">
        <v>26</v>
      </c>
      <c r="U11" s="151">
        <v>201</v>
      </c>
      <c r="V11" s="152" t="s">
        <v>67</v>
      </c>
      <c r="W11" s="153">
        <v>109</v>
      </c>
      <c r="X11" s="153">
        <v>1</v>
      </c>
      <c r="Y11" s="153" t="s">
        <v>61</v>
      </c>
      <c r="Z11" s="153">
        <v>110</v>
      </c>
      <c r="AA11" s="153">
        <v>7252</v>
      </c>
      <c r="AB11" s="153">
        <v>3116</v>
      </c>
      <c r="AC11" s="153">
        <v>10368</v>
      </c>
      <c r="AD11" s="153" t="s">
        <v>61</v>
      </c>
      <c r="AE11" s="153" t="s">
        <v>61</v>
      </c>
      <c r="AF11" s="153" t="s">
        <v>61</v>
      </c>
      <c r="AG11" s="153">
        <v>10368</v>
      </c>
      <c r="AH11" s="153">
        <v>23771186</v>
      </c>
      <c r="AI11" s="153">
        <v>903811</v>
      </c>
      <c r="AJ11" s="153">
        <v>1260575</v>
      </c>
      <c r="AK11" s="153">
        <v>25935572</v>
      </c>
      <c r="AL11" s="155">
        <v>24386026</v>
      </c>
      <c r="AM11" s="153">
        <v>10169753</v>
      </c>
      <c r="AN11" s="153">
        <v>3684403</v>
      </c>
      <c r="AO11" s="153">
        <v>222880</v>
      </c>
      <c r="AP11" s="153">
        <v>3907283</v>
      </c>
      <c r="AQ11" s="153">
        <v>11599608</v>
      </c>
      <c r="AR11" s="153">
        <v>156469</v>
      </c>
      <c r="AS11" s="153">
        <v>303177</v>
      </c>
      <c r="AT11" s="153">
        <v>1457709</v>
      </c>
      <c r="AU11" s="153">
        <v>172468</v>
      </c>
      <c r="AV11" s="153">
        <v>725457</v>
      </c>
      <c r="AW11" s="155">
        <v>14414888</v>
      </c>
      <c r="AX11" s="153">
        <v>18322171</v>
      </c>
      <c r="AY11" s="153">
        <v>837097</v>
      </c>
      <c r="AZ11" s="153">
        <v>1268936</v>
      </c>
      <c r="BA11" s="153">
        <v>777888</v>
      </c>
      <c r="BB11" s="153">
        <v>2883921</v>
      </c>
      <c r="BC11" s="153">
        <v>624077</v>
      </c>
      <c r="BD11" s="153">
        <v>1194134</v>
      </c>
      <c r="BE11" s="153">
        <v>778345</v>
      </c>
      <c r="BF11" s="153">
        <v>2596556</v>
      </c>
      <c r="BG11" s="153">
        <v>3901872</v>
      </c>
      <c r="BH11" s="153">
        <v>2354708</v>
      </c>
      <c r="BI11" s="153">
        <v>6256580</v>
      </c>
      <c r="BJ11" s="153">
        <v>532758</v>
      </c>
      <c r="BK11" s="153">
        <v>459901</v>
      </c>
      <c r="BL11" s="153">
        <v>113746</v>
      </c>
      <c r="BM11" s="153">
        <v>1106405</v>
      </c>
      <c r="BN11" s="153">
        <v>49950</v>
      </c>
      <c r="BO11" s="153">
        <v>1156355</v>
      </c>
      <c r="BP11" s="153">
        <v>161666</v>
      </c>
      <c r="BQ11" s="153">
        <v>155103</v>
      </c>
      <c r="BR11" s="153">
        <v>1162918</v>
      </c>
      <c r="BS11" s="153">
        <v>99383</v>
      </c>
      <c r="BT11" s="153">
        <v>690651</v>
      </c>
      <c r="BU11" s="153" t="s">
        <v>61</v>
      </c>
      <c r="BV11" s="156">
        <v>372458</v>
      </c>
    </row>
    <row r="12" spans="1:74" ht="13.5" customHeight="1" x14ac:dyDescent="0.2">
      <c r="A12" s="31"/>
      <c r="B12" s="47" t="s">
        <v>68</v>
      </c>
      <c r="C12" s="47"/>
      <c r="D12" s="48"/>
      <c r="E12" s="158">
        <v>159</v>
      </c>
      <c r="F12" s="158">
        <v>154</v>
      </c>
      <c r="G12" s="39">
        <v>-5</v>
      </c>
      <c r="H12" s="40">
        <v>-3.1</v>
      </c>
      <c r="I12" s="41">
        <v>32.1</v>
      </c>
      <c r="J12" s="159">
        <v>17969</v>
      </c>
      <c r="K12" s="158">
        <v>18128</v>
      </c>
      <c r="L12" s="39">
        <v>159</v>
      </c>
      <c r="M12" s="40">
        <v>0.9</v>
      </c>
      <c r="N12" s="41">
        <v>36.200000000000003</v>
      </c>
      <c r="O12" s="44">
        <v>133474124</v>
      </c>
      <c r="P12" s="158">
        <v>139732404</v>
      </c>
      <c r="Q12" s="39">
        <v>6258280</v>
      </c>
      <c r="R12" s="40">
        <v>4.7</v>
      </c>
      <c r="S12" s="45">
        <v>52</v>
      </c>
      <c r="U12" s="151">
        <v>202</v>
      </c>
      <c r="V12" s="152" t="s">
        <v>69</v>
      </c>
      <c r="W12" s="153">
        <v>58</v>
      </c>
      <c r="X12" s="153" t="s">
        <v>61</v>
      </c>
      <c r="Y12" s="153" t="s">
        <v>61</v>
      </c>
      <c r="Z12" s="153">
        <v>58</v>
      </c>
      <c r="AA12" s="153">
        <v>4600</v>
      </c>
      <c r="AB12" s="153">
        <v>1605</v>
      </c>
      <c r="AC12" s="153">
        <v>6205</v>
      </c>
      <c r="AD12" s="153" t="s">
        <v>61</v>
      </c>
      <c r="AE12" s="153" t="s">
        <v>61</v>
      </c>
      <c r="AF12" s="153" t="s">
        <v>61</v>
      </c>
      <c r="AG12" s="153">
        <v>6205</v>
      </c>
      <c r="AH12" s="153">
        <v>20517573</v>
      </c>
      <c r="AI12" s="153">
        <v>1246231</v>
      </c>
      <c r="AJ12" s="153">
        <v>305291</v>
      </c>
      <c r="AK12" s="153">
        <v>22069095</v>
      </c>
      <c r="AL12" s="155">
        <v>21724598</v>
      </c>
      <c r="AM12" s="153">
        <v>6365856</v>
      </c>
      <c r="AN12" s="153">
        <v>2449298</v>
      </c>
      <c r="AO12" s="153">
        <v>197344</v>
      </c>
      <c r="AP12" s="153">
        <v>2646642</v>
      </c>
      <c r="AQ12" s="153">
        <v>11434498</v>
      </c>
      <c r="AR12" s="153">
        <v>106098</v>
      </c>
      <c r="AS12" s="153">
        <v>304060</v>
      </c>
      <c r="AT12" s="153">
        <v>2544751</v>
      </c>
      <c r="AU12" s="153">
        <v>407441</v>
      </c>
      <c r="AV12" s="153">
        <v>217843</v>
      </c>
      <c r="AW12" s="155">
        <v>15014691</v>
      </c>
      <c r="AX12" s="153">
        <v>17661333</v>
      </c>
      <c r="AY12" s="153">
        <v>490365</v>
      </c>
      <c r="AZ12" s="153">
        <v>2484160</v>
      </c>
      <c r="BA12" s="153">
        <v>527752</v>
      </c>
      <c r="BB12" s="153">
        <v>3502277</v>
      </c>
      <c r="BC12" s="153">
        <v>526651</v>
      </c>
      <c r="BD12" s="153">
        <v>2409300</v>
      </c>
      <c r="BE12" s="153">
        <v>532799</v>
      </c>
      <c r="BF12" s="153">
        <v>3468750</v>
      </c>
      <c r="BG12" s="153">
        <v>4221822</v>
      </c>
      <c r="BH12" s="153">
        <v>2490212</v>
      </c>
      <c r="BI12" s="153">
        <v>6712034</v>
      </c>
      <c r="BJ12" s="153">
        <v>236516</v>
      </c>
      <c r="BK12" s="153">
        <v>507125</v>
      </c>
      <c r="BL12" s="153">
        <v>60551</v>
      </c>
      <c r="BM12" s="153">
        <v>804192</v>
      </c>
      <c r="BN12" s="153">
        <v>28269</v>
      </c>
      <c r="BO12" s="153">
        <v>832461</v>
      </c>
      <c r="BP12" s="153">
        <v>652142</v>
      </c>
      <c r="BQ12" s="153">
        <v>757483</v>
      </c>
      <c r="BR12" s="153">
        <v>727120</v>
      </c>
      <c r="BS12" s="153">
        <v>270788</v>
      </c>
      <c r="BT12" s="153">
        <v>718595</v>
      </c>
      <c r="BU12" s="153" t="s">
        <v>61</v>
      </c>
      <c r="BV12" s="156" t="s">
        <v>70</v>
      </c>
    </row>
    <row r="13" spans="1:74" ht="13.5" customHeight="1" x14ac:dyDescent="0.2">
      <c r="A13" s="31"/>
      <c r="B13" s="47" t="s">
        <v>71</v>
      </c>
      <c r="C13" s="47"/>
      <c r="D13" s="48"/>
      <c r="E13" s="158">
        <v>103</v>
      </c>
      <c r="F13" s="158">
        <v>104</v>
      </c>
      <c r="G13" s="39">
        <v>1</v>
      </c>
      <c r="H13" s="40">
        <v>1</v>
      </c>
      <c r="I13" s="41">
        <v>21.7</v>
      </c>
      <c r="J13" s="159">
        <v>10040</v>
      </c>
      <c r="K13" s="158">
        <v>10377</v>
      </c>
      <c r="L13" s="39">
        <v>337</v>
      </c>
      <c r="M13" s="40">
        <v>3.4</v>
      </c>
      <c r="N13" s="41">
        <v>20.7</v>
      </c>
      <c r="O13" s="44">
        <v>31435325</v>
      </c>
      <c r="P13" s="158">
        <v>32691497</v>
      </c>
      <c r="Q13" s="39">
        <v>1256172</v>
      </c>
      <c r="R13" s="40">
        <v>4</v>
      </c>
      <c r="S13" s="45">
        <v>12.2</v>
      </c>
      <c r="U13" s="151">
        <v>203</v>
      </c>
      <c r="V13" s="152" t="s">
        <v>72</v>
      </c>
      <c r="W13" s="153">
        <v>31</v>
      </c>
      <c r="X13" s="153" t="s">
        <v>61</v>
      </c>
      <c r="Y13" s="153" t="s">
        <v>61</v>
      </c>
      <c r="Z13" s="153">
        <v>31</v>
      </c>
      <c r="AA13" s="153">
        <v>3855</v>
      </c>
      <c r="AB13" s="153">
        <v>927</v>
      </c>
      <c r="AC13" s="153">
        <v>4782</v>
      </c>
      <c r="AD13" s="153" t="s">
        <v>61</v>
      </c>
      <c r="AE13" s="153" t="s">
        <v>61</v>
      </c>
      <c r="AF13" s="153" t="s">
        <v>61</v>
      </c>
      <c r="AG13" s="153">
        <v>4782</v>
      </c>
      <c r="AH13" s="153">
        <v>93576631</v>
      </c>
      <c r="AI13" s="153">
        <v>54576</v>
      </c>
      <c r="AJ13" s="153">
        <v>360729</v>
      </c>
      <c r="AK13" s="153">
        <v>93991936</v>
      </c>
      <c r="AL13" s="155">
        <v>93783237</v>
      </c>
      <c r="AM13" s="153">
        <v>9051923</v>
      </c>
      <c r="AN13" s="153">
        <v>2145341</v>
      </c>
      <c r="AO13" s="153">
        <v>286284</v>
      </c>
      <c r="AP13" s="153">
        <v>2431625</v>
      </c>
      <c r="AQ13" s="153">
        <v>68825990</v>
      </c>
      <c r="AR13" s="153">
        <v>3467630</v>
      </c>
      <c r="AS13" s="153">
        <v>635989</v>
      </c>
      <c r="AT13" s="153">
        <v>687231</v>
      </c>
      <c r="AU13" s="153">
        <v>105518</v>
      </c>
      <c r="AV13" s="153">
        <v>138688</v>
      </c>
      <c r="AW13" s="155">
        <v>73861046</v>
      </c>
      <c r="AX13" s="153">
        <v>76292671</v>
      </c>
      <c r="AY13" s="153">
        <v>1699736</v>
      </c>
      <c r="AZ13" s="153">
        <v>2593113</v>
      </c>
      <c r="BA13" s="153">
        <v>3849656</v>
      </c>
      <c r="BB13" s="153">
        <v>8142505</v>
      </c>
      <c r="BC13" s="153">
        <v>1837923</v>
      </c>
      <c r="BD13" s="153">
        <v>2606956</v>
      </c>
      <c r="BE13" s="153">
        <v>3350431</v>
      </c>
      <c r="BF13" s="153">
        <v>7795310</v>
      </c>
      <c r="BG13" s="153">
        <v>7619594</v>
      </c>
      <c r="BH13" s="153">
        <v>3967015</v>
      </c>
      <c r="BI13" s="153">
        <v>11586609</v>
      </c>
      <c r="BJ13" s="153">
        <v>244991</v>
      </c>
      <c r="BK13" s="153">
        <v>1392794</v>
      </c>
      <c r="BL13" s="153">
        <v>60940</v>
      </c>
      <c r="BM13" s="153">
        <v>1698725</v>
      </c>
      <c r="BN13" s="153">
        <v>117311</v>
      </c>
      <c r="BO13" s="153">
        <v>1816036</v>
      </c>
      <c r="BP13" s="153">
        <v>2752892</v>
      </c>
      <c r="BQ13" s="153">
        <v>2932877</v>
      </c>
      <c r="BR13" s="153">
        <v>1636051</v>
      </c>
      <c r="BS13" s="153">
        <v>31225</v>
      </c>
      <c r="BT13" s="153">
        <v>1553339</v>
      </c>
      <c r="BU13" s="153">
        <v>9025794</v>
      </c>
      <c r="BV13" s="156">
        <v>651864</v>
      </c>
    </row>
    <row r="14" spans="1:74" ht="13.5" customHeight="1" thickBot="1" x14ac:dyDescent="0.25">
      <c r="A14" s="49"/>
      <c r="B14" s="49"/>
      <c r="C14" s="49"/>
      <c r="D14" s="50"/>
      <c r="E14" s="51"/>
      <c r="F14" s="51"/>
      <c r="G14" s="52"/>
      <c r="H14" s="53"/>
      <c r="I14" s="54"/>
      <c r="J14" s="55"/>
      <c r="K14" s="55"/>
      <c r="L14" s="52"/>
      <c r="M14" s="53"/>
      <c r="N14" s="53"/>
      <c r="O14" s="56"/>
      <c r="P14" s="52"/>
      <c r="Q14" s="52"/>
      <c r="R14" s="53"/>
      <c r="S14" s="57"/>
      <c r="U14" s="151">
        <v>204</v>
      </c>
      <c r="V14" s="152" t="s">
        <v>73</v>
      </c>
      <c r="W14" s="153">
        <v>15</v>
      </c>
      <c r="X14" s="153" t="s">
        <v>61</v>
      </c>
      <c r="Y14" s="153" t="s">
        <v>61</v>
      </c>
      <c r="Z14" s="153">
        <v>15</v>
      </c>
      <c r="AA14" s="153">
        <v>732</v>
      </c>
      <c r="AB14" s="153">
        <v>322</v>
      </c>
      <c r="AC14" s="153">
        <v>1054</v>
      </c>
      <c r="AD14" s="153" t="s">
        <v>61</v>
      </c>
      <c r="AE14" s="153" t="s">
        <v>61</v>
      </c>
      <c r="AF14" s="153" t="s">
        <v>61</v>
      </c>
      <c r="AG14" s="153">
        <v>1054</v>
      </c>
      <c r="AH14" s="153">
        <v>2581740</v>
      </c>
      <c r="AI14" s="153">
        <v>5329</v>
      </c>
      <c r="AJ14" s="153">
        <v>305535</v>
      </c>
      <c r="AK14" s="153">
        <v>2892604</v>
      </c>
      <c r="AL14" s="155">
        <v>2553700</v>
      </c>
      <c r="AM14" s="153">
        <v>923291</v>
      </c>
      <c r="AN14" s="153">
        <v>381757</v>
      </c>
      <c r="AO14" s="153">
        <v>22281</v>
      </c>
      <c r="AP14" s="153">
        <v>404038</v>
      </c>
      <c r="AQ14" s="153">
        <v>1327787</v>
      </c>
      <c r="AR14" s="153">
        <v>22186</v>
      </c>
      <c r="AS14" s="153">
        <v>39755</v>
      </c>
      <c r="AT14" s="153">
        <v>179856</v>
      </c>
      <c r="AU14" s="153">
        <v>8115</v>
      </c>
      <c r="AV14" s="153">
        <v>249381</v>
      </c>
      <c r="AW14" s="155">
        <v>1827080</v>
      </c>
      <c r="AX14" s="153">
        <v>2231118</v>
      </c>
      <c r="AY14" s="153">
        <v>123213</v>
      </c>
      <c r="AZ14" s="153">
        <v>186978</v>
      </c>
      <c r="BA14" s="153">
        <v>83853</v>
      </c>
      <c r="BB14" s="153">
        <v>394044</v>
      </c>
      <c r="BC14" s="153">
        <v>130270</v>
      </c>
      <c r="BD14" s="153">
        <v>146552</v>
      </c>
      <c r="BE14" s="153">
        <v>73722</v>
      </c>
      <c r="BF14" s="153">
        <v>350544</v>
      </c>
      <c r="BG14" s="153">
        <v>547664</v>
      </c>
      <c r="BH14" s="153">
        <v>229940</v>
      </c>
      <c r="BI14" s="153">
        <v>777604</v>
      </c>
      <c r="BJ14" s="153">
        <v>11801</v>
      </c>
      <c r="BK14" s="153">
        <v>45126</v>
      </c>
      <c r="BL14" s="153">
        <v>5067</v>
      </c>
      <c r="BM14" s="153">
        <v>61994</v>
      </c>
      <c r="BN14" s="153">
        <v>800</v>
      </c>
      <c r="BO14" s="153">
        <v>62794</v>
      </c>
      <c r="BP14" s="153">
        <v>3987</v>
      </c>
      <c r="BQ14" s="153">
        <v>1557</v>
      </c>
      <c r="BR14" s="153">
        <v>65224</v>
      </c>
      <c r="BS14" s="153">
        <v>2492</v>
      </c>
      <c r="BT14" s="153">
        <v>60866</v>
      </c>
      <c r="BU14" s="153" t="s">
        <v>61</v>
      </c>
      <c r="BV14" s="156">
        <v>47998</v>
      </c>
    </row>
    <row r="15" spans="1:74" ht="13.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U15" s="151">
        <v>205</v>
      </c>
      <c r="V15" s="152" t="s">
        <v>74</v>
      </c>
      <c r="W15" s="153">
        <v>44</v>
      </c>
      <c r="X15" s="153">
        <v>1</v>
      </c>
      <c r="Y15" s="153" t="s">
        <v>61</v>
      </c>
      <c r="Z15" s="153">
        <v>45</v>
      </c>
      <c r="AA15" s="153">
        <v>2740</v>
      </c>
      <c r="AB15" s="153">
        <v>2011</v>
      </c>
      <c r="AC15" s="153">
        <v>4751</v>
      </c>
      <c r="AD15" s="153" t="s">
        <v>61</v>
      </c>
      <c r="AE15" s="153" t="s">
        <v>61</v>
      </c>
      <c r="AF15" s="153" t="s">
        <v>61</v>
      </c>
      <c r="AG15" s="153">
        <v>4751</v>
      </c>
      <c r="AH15" s="153">
        <v>14392554</v>
      </c>
      <c r="AI15" s="153">
        <v>34084</v>
      </c>
      <c r="AJ15" s="153">
        <v>299919</v>
      </c>
      <c r="AK15" s="153">
        <v>14726557</v>
      </c>
      <c r="AL15" s="153">
        <v>14473303</v>
      </c>
      <c r="AM15" s="153">
        <v>5757475</v>
      </c>
      <c r="AN15" s="153">
        <v>1689733</v>
      </c>
      <c r="AO15" s="153">
        <v>199714</v>
      </c>
      <c r="AP15" s="153">
        <v>1889447</v>
      </c>
      <c r="AQ15" s="153">
        <v>7213098</v>
      </c>
      <c r="AR15" s="153">
        <v>99163</v>
      </c>
      <c r="AS15" s="153">
        <v>263991</v>
      </c>
      <c r="AT15" s="153">
        <v>215986</v>
      </c>
      <c r="AU15" s="153">
        <v>99296</v>
      </c>
      <c r="AV15" s="153">
        <v>273323</v>
      </c>
      <c r="AW15" s="153">
        <v>8164857</v>
      </c>
      <c r="AX15" s="153">
        <v>10054304</v>
      </c>
      <c r="AY15" s="153">
        <v>476393</v>
      </c>
      <c r="AZ15" s="153">
        <v>901493</v>
      </c>
      <c r="BA15" s="153">
        <v>497740</v>
      </c>
      <c r="BB15" s="153">
        <v>1875626</v>
      </c>
      <c r="BC15" s="153">
        <v>494310</v>
      </c>
      <c r="BD15" s="153">
        <v>930241</v>
      </c>
      <c r="BE15" s="153">
        <v>521569</v>
      </c>
      <c r="BF15" s="153">
        <v>1946120</v>
      </c>
      <c r="BG15" s="153">
        <v>3476834</v>
      </c>
      <c r="BH15" s="153">
        <v>1113097</v>
      </c>
      <c r="BI15" s="153">
        <v>4589931</v>
      </c>
      <c r="BJ15" s="153">
        <v>195425</v>
      </c>
      <c r="BK15" s="153">
        <v>426427</v>
      </c>
      <c r="BL15" s="153">
        <v>50340</v>
      </c>
      <c r="BM15" s="153">
        <v>672192</v>
      </c>
      <c r="BN15" s="153">
        <v>1192</v>
      </c>
      <c r="BO15" s="153">
        <v>673384</v>
      </c>
      <c r="BP15" s="153">
        <v>10403</v>
      </c>
      <c r="BQ15" s="153">
        <v>15080</v>
      </c>
      <c r="BR15" s="153">
        <v>668707</v>
      </c>
      <c r="BS15" s="153">
        <v>7433</v>
      </c>
      <c r="BT15" s="153">
        <v>578728</v>
      </c>
      <c r="BU15" s="153" t="s">
        <v>61</v>
      </c>
      <c r="BV15" s="156">
        <v>272162</v>
      </c>
    </row>
    <row r="16" spans="1:74" ht="13.5" customHeight="1" thickBot="1" x14ac:dyDescent="0.25">
      <c r="A16" s="60" t="s">
        <v>127</v>
      </c>
      <c r="B16" s="61"/>
      <c r="C16" s="61"/>
      <c r="D16" s="61"/>
      <c r="E16" s="61"/>
      <c r="F16" s="61"/>
      <c r="G16" s="61"/>
      <c r="H16" s="61"/>
      <c r="I16" s="61"/>
      <c r="J16" s="62"/>
      <c r="K16" s="58"/>
      <c r="L16" s="58"/>
      <c r="M16" s="61"/>
      <c r="N16" s="58"/>
      <c r="O16" s="58"/>
      <c r="P16" s="58"/>
      <c r="Q16" s="58"/>
      <c r="R16" s="59"/>
      <c r="S16" s="59"/>
      <c r="U16" s="151">
        <v>206</v>
      </c>
      <c r="V16" s="152" t="s">
        <v>75</v>
      </c>
      <c r="W16" s="153">
        <v>31</v>
      </c>
      <c r="X16" s="153" t="s">
        <v>61</v>
      </c>
      <c r="Y16" s="153" t="s">
        <v>61</v>
      </c>
      <c r="Z16" s="153">
        <v>31</v>
      </c>
      <c r="AA16" s="153">
        <v>2825</v>
      </c>
      <c r="AB16" s="153">
        <v>898</v>
      </c>
      <c r="AC16" s="153">
        <v>3723</v>
      </c>
      <c r="AD16" s="153" t="s">
        <v>61</v>
      </c>
      <c r="AE16" s="153" t="s">
        <v>61</v>
      </c>
      <c r="AF16" s="153" t="s">
        <v>61</v>
      </c>
      <c r="AG16" s="153">
        <v>3723</v>
      </c>
      <c r="AH16" s="153">
        <v>12013394</v>
      </c>
      <c r="AI16" s="153">
        <v>177407</v>
      </c>
      <c r="AJ16" s="153">
        <v>241464</v>
      </c>
      <c r="AK16" s="153">
        <v>12432265</v>
      </c>
      <c r="AL16" s="153">
        <v>12414087</v>
      </c>
      <c r="AM16" s="153">
        <v>3426630</v>
      </c>
      <c r="AN16" s="153">
        <v>1392491</v>
      </c>
      <c r="AO16" s="153">
        <v>130518</v>
      </c>
      <c r="AP16" s="153">
        <v>1523009</v>
      </c>
      <c r="AQ16" s="153">
        <v>7453898</v>
      </c>
      <c r="AR16" s="153">
        <v>53135</v>
      </c>
      <c r="AS16" s="153">
        <v>121855</v>
      </c>
      <c r="AT16" s="153">
        <v>1028800</v>
      </c>
      <c r="AU16" s="153">
        <v>30363</v>
      </c>
      <c r="AV16" s="153">
        <v>112216</v>
      </c>
      <c r="AW16" s="153">
        <v>8800267</v>
      </c>
      <c r="AX16" s="153">
        <v>10323276</v>
      </c>
      <c r="AY16" s="153">
        <v>716455</v>
      </c>
      <c r="AZ16" s="153">
        <v>795199</v>
      </c>
      <c r="BA16" s="153">
        <v>390736</v>
      </c>
      <c r="BB16" s="153">
        <v>1902390</v>
      </c>
      <c r="BC16" s="153">
        <v>1202118</v>
      </c>
      <c r="BD16" s="153">
        <v>538592</v>
      </c>
      <c r="BE16" s="153">
        <v>654718</v>
      </c>
      <c r="BF16" s="153">
        <v>2395428</v>
      </c>
      <c r="BG16" s="153">
        <v>1856351</v>
      </c>
      <c r="BH16" s="153">
        <v>1372011</v>
      </c>
      <c r="BI16" s="153">
        <v>3228362</v>
      </c>
      <c r="BJ16" s="153">
        <v>47017</v>
      </c>
      <c r="BK16" s="153">
        <v>127984</v>
      </c>
      <c r="BL16" s="153">
        <v>19251</v>
      </c>
      <c r="BM16" s="153">
        <v>194252</v>
      </c>
      <c r="BN16" s="153">
        <v>5724</v>
      </c>
      <c r="BO16" s="153">
        <v>199976</v>
      </c>
      <c r="BP16" s="153">
        <v>43104</v>
      </c>
      <c r="BQ16" s="153">
        <v>34950</v>
      </c>
      <c r="BR16" s="153">
        <v>208130</v>
      </c>
      <c r="BS16" s="153">
        <v>51899</v>
      </c>
      <c r="BT16" s="153">
        <v>298558</v>
      </c>
      <c r="BU16" s="153" t="s">
        <v>61</v>
      </c>
      <c r="BV16" s="156">
        <v>135866</v>
      </c>
    </row>
    <row r="17" spans="1:74" ht="13.5" customHeight="1" x14ac:dyDescent="0.2">
      <c r="A17" s="195" t="s">
        <v>96</v>
      </c>
      <c r="B17" s="195"/>
      <c r="C17" s="195"/>
      <c r="D17" s="196"/>
      <c r="E17" s="9" t="s">
        <v>128</v>
      </c>
      <c r="F17" s="10"/>
      <c r="G17" s="11"/>
      <c r="H17" s="10"/>
      <c r="I17" s="10"/>
      <c r="J17" s="9" t="s">
        <v>129</v>
      </c>
      <c r="K17" s="6"/>
      <c r="L17" s="6"/>
      <c r="M17" s="10"/>
      <c r="N17" s="10"/>
      <c r="O17" s="9" t="s">
        <v>130</v>
      </c>
      <c r="P17" s="6"/>
      <c r="Q17" s="6"/>
      <c r="R17" s="6"/>
      <c r="S17" s="6"/>
      <c r="U17" s="151">
        <v>207</v>
      </c>
      <c r="V17" s="152" t="s">
        <v>76</v>
      </c>
      <c r="W17" s="153">
        <v>26</v>
      </c>
      <c r="X17" s="153" t="s">
        <v>61</v>
      </c>
      <c r="Y17" s="153" t="s">
        <v>61</v>
      </c>
      <c r="Z17" s="153">
        <v>26</v>
      </c>
      <c r="AA17" s="153">
        <v>2133</v>
      </c>
      <c r="AB17" s="153">
        <v>950</v>
      </c>
      <c r="AC17" s="153">
        <v>3083</v>
      </c>
      <c r="AD17" s="153" t="s">
        <v>61</v>
      </c>
      <c r="AE17" s="153" t="s">
        <v>61</v>
      </c>
      <c r="AF17" s="153" t="s">
        <v>61</v>
      </c>
      <c r="AG17" s="153">
        <v>3083</v>
      </c>
      <c r="AH17" s="153">
        <v>8750438</v>
      </c>
      <c r="AI17" s="153">
        <v>51121</v>
      </c>
      <c r="AJ17" s="153">
        <v>594637</v>
      </c>
      <c r="AK17" s="153">
        <v>9396196</v>
      </c>
      <c r="AL17" s="153">
        <v>8789960</v>
      </c>
      <c r="AM17" s="153">
        <v>4368993</v>
      </c>
      <c r="AN17" s="153">
        <v>1492092</v>
      </c>
      <c r="AO17" s="153">
        <v>78053</v>
      </c>
      <c r="AP17" s="153">
        <v>1570145</v>
      </c>
      <c r="AQ17" s="153">
        <v>2999418</v>
      </c>
      <c r="AR17" s="153">
        <v>80973</v>
      </c>
      <c r="AS17" s="153">
        <v>165680</v>
      </c>
      <c r="AT17" s="153">
        <v>717006</v>
      </c>
      <c r="AU17" s="153">
        <v>9595</v>
      </c>
      <c r="AV17" s="153">
        <v>505054</v>
      </c>
      <c r="AW17" s="153">
        <v>4477726</v>
      </c>
      <c r="AX17" s="153">
        <v>6047871</v>
      </c>
      <c r="AY17" s="153">
        <v>397523</v>
      </c>
      <c r="AZ17" s="153">
        <v>262599</v>
      </c>
      <c r="BA17" s="153">
        <v>260158</v>
      </c>
      <c r="BB17" s="153">
        <v>920280</v>
      </c>
      <c r="BC17" s="153">
        <v>371091</v>
      </c>
      <c r="BD17" s="153">
        <v>277432</v>
      </c>
      <c r="BE17" s="153">
        <v>256785</v>
      </c>
      <c r="BF17" s="153">
        <v>905308</v>
      </c>
      <c r="BG17" s="153">
        <v>2287061</v>
      </c>
      <c r="BH17" s="153">
        <v>769003</v>
      </c>
      <c r="BI17" s="153">
        <v>3056064</v>
      </c>
      <c r="BJ17" s="153">
        <v>52753</v>
      </c>
      <c r="BK17" s="153">
        <v>359058</v>
      </c>
      <c r="BL17" s="153">
        <v>21189</v>
      </c>
      <c r="BM17" s="153">
        <v>433000</v>
      </c>
      <c r="BN17" s="153">
        <v>24501</v>
      </c>
      <c r="BO17" s="153">
        <v>457501</v>
      </c>
      <c r="BP17" s="153">
        <v>240009</v>
      </c>
      <c r="BQ17" s="153">
        <v>368990</v>
      </c>
      <c r="BR17" s="153">
        <v>328520</v>
      </c>
      <c r="BS17" s="153">
        <v>7753</v>
      </c>
      <c r="BT17" s="153">
        <v>445188</v>
      </c>
      <c r="BU17" s="153" t="s">
        <v>61</v>
      </c>
      <c r="BV17" s="156">
        <v>92690</v>
      </c>
    </row>
    <row r="18" spans="1:74" ht="13.5" customHeight="1" x14ac:dyDescent="0.2">
      <c r="A18" s="197"/>
      <c r="B18" s="197"/>
      <c r="C18" s="197"/>
      <c r="D18" s="198"/>
      <c r="E18" s="21"/>
      <c r="F18" s="19"/>
      <c r="G18" s="22"/>
      <c r="H18" s="22"/>
      <c r="I18" s="16"/>
      <c r="J18" s="63"/>
      <c r="K18" s="62"/>
      <c r="L18" s="62"/>
      <c r="M18" s="22"/>
      <c r="N18" s="15"/>
      <c r="O18" s="63"/>
      <c r="P18" s="62"/>
      <c r="Q18" s="22"/>
      <c r="R18" s="22"/>
      <c r="S18" s="22"/>
      <c r="U18" s="151">
        <v>208</v>
      </c>
      <c r="V18" s="152" t="s">
        <v>77</v>
      </c>
      <c r="W18" s="153">
        <v>59</v>
      </c>
      <c r="X18" s="153" t="s">
        <v>61</v>
      </c>
      <c r="Y18" s="153" t="s">
        <v>61</v>
      </c>
      <c r="Z18" s="153">
        <v>59</v>
      </c>
      <c r="AA18" s="153">
        <v>3908</v>
      </c>
      <c r="AB18" s="153">
        <v>1718</v>
      </c>
      <c r="AC18" s="153">
        <v>5626</v>
      </c>
      <c r="AD18" s="153" t="s">
        <v>61</v>
      </c>
      <c r="AE18" s="153" t="s">
        <v>61</v>
      </c>
      <c r="AF18" s="153" t="s">
        <v>61</v>
      </c>
      <c r="AG18" s="153">
        <v>5626</v>
      </c>
      <c r="AH18" s="153">
        <v>16744847</v>
      </c>
      <c r="AI18" s="153">
        <v>340451</v>
      </c>
      <c r="AJ18" s="153">
        <v>879642</v>
      </c>
      <c r="AK18" s="153">
        <v>17964940</v>
      </c>
      <c r="AL18" s="153">
        <v>17779149</v>
      </c>
      <c r="AM18" s="153">
        <v>6644483</v>
      </c>
      <c r="AN18" s="153">
        <v>2041422</v>
      </c>
      <c r="AO18" s="153">
        <v>159288</v>
      </c>
      <c r="AP18" s="153">
        <v>2200710</v>
      </c>
      <c r="AQ18" s="153">
        <v>9172081</v>
      </c>
      <c r="AR18" s="153">
        <v>323734</v>
      </c>
      <c r="AS18" s="153">
        <v>434480</v>
      </c>
      <c r="AT18" s="153">
        <v>461592</v>
      </c>
      <c r="AU18" s="153">
        <v>64640</v>
      </c>
      <c r="AV18" s="153">
        <v>552632</v>
      </c>
      <c r="AW18" s="153">
        <v>11009159</v>
      </c>
      <c r="AX18" s="153">
        <v>13209869</v>
      </c>
      <c r="AY18" s="153">
        <v>1032746</v>
      </c>
      <c r="AZ18" s="153">
        <v>1080183</v>
      </c>
      <c r="BA18" s="153">
        <v>612601</v>
      </c>
      <c r="BB18" s="153">
        <v>2725530</v>
      </c>
      <c r="BC18" s="153">
        <v>1571022</v>
      </c>
      <c r="BD18" s="153">
        <v>1236164</v>
      </c>
      <c r="BE18" s="153">
        <v>613745</v>
      </c>
      <c r="BF18" s="153">
        <v>3420931</v>
      </c>
      <c r="BG18" s="153">
        <v>4322714</v>
      </c>
      <c r="BH18" s="153">
        <v>2039223</v>
      </c>
      <c r="BI18" s="153">
        <v>6361937</v>
      </c>
      <c r="BJ18" s="153">
        <v>229635</v>
      </c>
      <c r="BK18" s="153">
        <v>959616</v>
      </c>
      <c r="BL18" s="153">
        <v>81187</v>
      </c>
      <c r="BM18" s="153">
        <v>1270438</v>
      </c>
      <c r="BN18" s="153">
        <v>24755</v>
      </c>
      <c r="BO18" s="153">
        <v>1295193</v>
      </c>
      <c r="BP18" s="153">
        <v>450565</v>
      </c>
      <c r="BQ18" s="153">
        <v>438587</v>
      </c>
      <c r="BR18" s="153">
        <v>1307171</v>
      </c>
      <c r="BS18" s="153">
        <v>43634</v>
      </c>
      <c r="BT18" s="153">
        <v>751567</v>
      </c>
      <c r="BU18" s="153" t="s">
        <v>61</v>
      </c>
      <c r="BV18" s="156">
        <v>253988</v>
      </c>
    </row>
    <row r="19" spans="1:74" ht="13.5" customHeight="1" x14ac:dyDescent="0.2">
      <c r="A19" s="197"/>
      <c r="B19" s="197"/>
      <c r="C19" s="197"/>
      <c r="D19" s="198"/>
      <c r="E19" s="26" t="s">
        <v>121</v>
      </c>
      <c r="F19" s="25" t="s">
        <v>122</v>
      </c>
      <c r="G19" s="201" t="s">
        <v>78</v>
      </c>
      <c r="H19" s="201" t="s">
        <v>101</v>
      </c>
      <c r="I19" s="201" t="s">
        <v>79</v>
      </c>
      <c r="J19" s="26" t="s">
        <v>121</v>
      </c>
      <c r="K19" s="25" t="s">
        <v>122</v>
      </c>
      <c r="L19" s="201" t="s">
        <v>103</v>
      </c>
      <c r="M19" s="201" t="s">
        <v>101</v>
      </c>
      <c r="N19" s="64"/>
      <c r="O19" s="26" t="s">
        <v>121</v>
      </c>
      <c r="P19" s="25" t="s">
        <v>122</v>
      </c>
      <c r="Q19" s="201" t="s">
        <v>131</v>
      </c>
      <c r="R19" s="201" t="s">
        <v>101</v>
      </c>
      <c r="S19" s="203" t="s">
        <v>126</v>
      </c>
      <c r="U19" s="151"/>
      <c r="V19" s="152" t="s">
        <v>80</v>
      </c>
      <c r="W19" s="153">
        <v>20</v>
      </c>
      <c r="X19" s="153">
        <v>0</v>
      </c>
      <c r="Y19" s="153">
        <v>0</v>
      </c>
      <c r="Z19" s="153">
        <v>20</v>
      </c>
      <c r="AA19" s="153">
        <v>884</v>
      </c>
      <c r="AB19" s="153">
        <v>588</v>
      </c>
      <c r="AC19" s="153">
        <v>1472</v>
      </c>
      <c r="AD19" s="153">
        <v>0</v>
      </c>
      <c r="AE19" s="153">
        <v>0</v>
      </c>
      <c r="AF19" s="153">
        <v>0</v>
      </c>
      <c r="AG19" s="153">
        <v>1472</v>
      </c>
      <c r="AH19" s="153">
        <v>4301160</v>
      </c>
      <c r="AI19" s="153">
        <v>56555</v>
      </c>
      <c r="AJ19" s="153">
        <v>190056</v>
      </c>
      <c r="AK19" s="153">
        <v>4547771</v>
      </c>
      <c r="AL19" s="153">
        <v>4383022</v>
      </c>
      <c r="AM19" s="153">
        <v>2120753</v>
      </c>
      <c r="AN19" s="153">
        <v>442194</v>
      </c>
      <c r="AO19" s="153">
        <v>55172</v>
      </c>
      <c r="AP19" s="153">
        <v>497366</v>
      </c>
      <c r="AQ19" s="153">
        <v>1948219</v>
      </c>
      <c r="AR19" s="153">
        <v>65850</v>
      </c>
      <c r="AS19" s="153">
        <v>54373</v>
      </c>
      <c r="AT19" s="153">
        <v>84885</v>
      </c>
      <c r="AU19" s="153">
        <v>12889</v>
      </c>
      <c r="AV19" s="153">
        <v>39528</v>
      </c>
      <c r="AW19" s="153">
        <v>2205744</v>
      </c>
      <c r="AX19" s="153">
        <v>2703110</v>
      </c>
      <c r="AY19" s="153">
        <v>134117</v>
      </c>
      <c r="AZ19" s="153">
        <v>166685</v>
      </c>
      <c r="BA19" s="153">
        <v>697319</v>
      </c>
      <c r="BB19" s="153">
        <v>998121</v>
      </c>
      <c r="BC19" s="153">
        <v>143961</v>
      </c>
      <c r="BD19" s="153">
        <v>182148</v>
      </c>
      <c r="BE19" s="153">
        <v>588414</v>
      </c>
      <c r="BF19" s="153">
        <v>914523</v>
      </c>
      <c r="BG19" s="153">
        <v>961620</v>
      </c>
      <c r="BH19" s="153">
        <v>704140</v>
      </c>
      <c r="BI19" s="153">
        <v>1665760</v>
      </c>
      <c r="BJ19" s="153">
        <v>9103</v>
      </c>
      <c r="BK19" s="153">
        <v>54388</v>
      </c>
      <c r="BL19" s="153">
        <v>7270</v>
      </c>
      <c r="BM19" s="153">
        <v>70761</v>
      </c>
      <c r="BN19" s="153">
        <v>900</v>
      </c>
      <c r="BO19" s="153">
        <v>71661</v>
      </c>
      <c r="BP19" s="153">
        <v>33068</v>
      </c>
      <c r="BQ19" s="153">
        <v>32553</v>
      </c>
      <c r="BR19" s="153">
        <v>72176</v>
      </c>
      <c r="BS19" s="153">
        <v>9894</v>
      </c>
      <c r="BT19" s="153">
        <v>133335</v>
      </c>
      <c r="BU19" s="153">
        <v>0</v>
      </c>
      <c r="BV19" s="156">
        <v>113246</v>
      </c>
    </row>
    <row r="20" spans="1:74" ht="13.5" customHeight="1" thickBot="1" x14ac:dyDescent="0.25">
      <c r="A20" s="199"/>
      <c r="B20" s="199"/>
      <c r="C20" s="199"/>
      <c r="D20" s="200"/>
      <c r="E20" s="30"/>
      <c r="F20" s="27"/>
      <c r="G20" s="202"/>
      <c r="H20" s="202"/>
      <c r="I20" s="202"/>
      <c r="J20" s="65"/>
      <c r="K20" s="66"/>
      <c r="L20" s="202"/>
      <c r="M20" s="202"/>
      <c r="N20" s="56"/>
      <c r="O20" s="65"/>
      <c r="P20" s="66"/>
      <c r="Q20" s="202"/>
      <c r="R20" s="202"/>
      <c r="S20" s="204"/>
      <c r="U20" s="151">
        <v>322</v>
      </c>
      <c r="V20" s="152" t="s">
        <v>81</v>
      </c>
      <c r="W20" s="153">
        <v>5</v>
      </c>
      <c r="X20" s="153" t="s">
        <v>61</v>
      </c>
      <c r="Y20" s="153" t="s">
        <v>61</v>
      </c>
      <c r="Z20" s="153">
        <v>5</v>
      </c>
      <c r="AA20" s="153">
        <v>228</v>
      </c>
      <c r="AB20" s="153">
        <v>164</v>
      </c>
      <c r="AC20" s="153">
        <v>392</v>
      </c>
      <c r="AD20" s="153" t="s">
        <v>61</v>
      </c>
      <c r="AE20" s="153" t="s">
        <v>61</v>
      </c>
      <c r="AF20" s="153" t="s">
        <v>61</v>
      </c>
      <c r="AG20" s="153">
        <v>392</v>
      </c>
      <c r="AH20" s="153">
        <v>2310182</v>
      </c>
      <c r="AI20" s="153">
        <v>52140</v>
      </c>
      <c r="AJ20" s="153">
        <v>3150</v>
      </c>
      <c r="AK20" s="153">
        <v>2365472</v>
      </c>
      <c r="AL20" s="153">
        <v>2380568</v>
      </c>
      <c r="AM20" s="153">
        <v>1135553</v>
      </c>
      <c r="AN20" s="153">
        <v>137916</v>
      </c>
      <c r="AO20" s="153">
        <v>893</v>
      </c>
      <c r="AP20" s="153">
        <v>138809</v>
      </c>
      <c r="AQ20" s="153">
        <v>1016205</v>
      </c>
      <c r="AR20" s="153">
        <v>35004</v>
      </c>
      <c r="AS20" s="153">
        <v>17702</v>
      </c>
      <c r="AT20" s="153">
        <v>48996</v>
      </c>
      <c r="AU20" s="153">
        <v>237</v>
      </c>
      <c r="AV20" s="153">
        <v>2520</v>
      </c>
      <c r="AW20" s="153">
        <v>1120664</v>
      </c>
      <c r="AX20" s="153">
        <v>1259473</v>
      </c>
      <c r="AY20" s="153">
        <v>78640</v>
      </c>
      <c r="AZ20" s="153">
        <v>58834</v>
      </c>
      <c r="BA20" s="153">
        <v>324692</v>
      </c>
      <c r="BB20" s="153">
        <v>462166</v>
      </c>
      <c r="BC20" s="153">
        <v>92611</v>
      </c>
      <c r="BD20" s="153">
        <v>63109</v>
      </c>
      <c r="BE20" s="153">
        <v>238773</v>
      </c>
      <c r="BF20" s="153">
        <v>394493</v>
      </c>
      <c r="BG20" s="153">
        <v>395835</v>
      </c>
      <c r="BH20" s="153">
        <v>66353</v>
      </c>
      <c r="BI20" s="153">
        <v>462188</v>
      </c>
      <c r="BJ20" s="153">
        <v>2145</v>
      </c>
      <c r="BK20" s="153">
        <v>28070</v>
      </c>
      <c r="BL20" s="153">
        <v>2707</v>
      </c>
      <c r="BM20" s="153">
        <v>32922</v>
      </c>
      <c r="BN20" s="153">
        <v>200</v>
      </c>
      <c r="BO20" s="153">
        <v>33122</v>
      </c>
      <c r="BP20" s="153">
        <v>32805</v>
      </c>
      <c r="BQ20" s="153">
        <v>32504</v>
      </c>
      <c r="BR20" s="153">
        <v>33423</v>
      </c>
      <c r="BS20" s="153">
        <v>1601</v>
      </c>
      <c r="BT20" s="153">
        <v>65739</v>
      </c>
      <c r="BU20" s="153" t="s">
        <v>61</v>
      </c>
      <c r="BV20" s="156">
        <v>61762</v>
      </c>
    </row>
    <row r="21" spans="1:74" ht="13.5" customHeight="1" x14ac:dyDescent="0.2">
      <c r="A21" s="31"/>
      <c r="B21" s="31"/>
      <c r="C21" s="31"/>
      <c r="D21" s="32"/>
      <c r="E21" s="37" t="s">
        <v>57</v>
      </c>
      <c r="F21" s="35" t="s">
        <v>57</v>
      </c>
      <c r="G21" s="35" t="s">
        <v>57</v>
      </c>
      <c r="H21" s="35" t="s">
        <v>55</v>
      </c>
      <c r="I21" s="35" t="s">
        <v>55</v>
      </c>
      <c r="J21" s="37" t="s">
        <v>57</v>
      </c>
      <c r="K21" s="35" t="s">
        <v>57</v>
      </c>
      <c r="L21" s="35" t="s">
        <v>57</v>
      </c>
      <c r="M21" s="35" t="s">
        <v>55</v>
      </c>
      <c r="N21" s="35"/>
      <c r="O21" s="37" t="s">
        <v>57</v>
      </c>
      <c r="P21" s="35" t="s">
        <v>57</v>
      </c>
      <c r="Q21" s="35" t="s">
        <v>57</v>
      </c>
      <c r="R21" s="35" t="s">
        <v>55</v>
      </c>
      <c r="S21" s="35" t="s">
        <v>55</v>
      </c>
      <c r="U21" s="151">
        <v>324</v>
      </c>
      <c r="V21" s="152" t="s">
        <v>82</v>
      </c>
      <c r="W21" s="153">
        <v>15</v>
      </c>
      <c r="X21" s="153" t="s">
        <v>61</v>
      </c>
      <c r="Y21" s="153" t="s">
        <v>61</v>
      </c>
      <c r="Z21" s="153">
        <v>15</v>
      </c>
      <c r="AA21" s="153">
        <v>656</v>
      </c>
      <c r="AB21" s="153">
        <v>424</v>
      </c>
      <c r="AC21" s="153">
        <v>1080</v>
      </c>
      <c r="AD21" s="153" t="s">
        <v>61</v>
      </c>
      <c r="AE21" s="153" t="s">
        <v>61</v>
      </c>
      <c r="AF21" s="153" t="s">
        <v>61</v>
      </c>
      <c r="AG21" s="153">
        <v>1080</v>
      </c>
      <c r="AH21" s="153">
        <v>1990978</v>
      </c>
      <c r="AI21" s="153">
        <v>4415</v>
      </c>
      <c r="AJ21" s="153">
        <v>186906</v>
      </c>
      <c r="AK21" s="153">
        <v>2182299</v>
      </c>
      <c r="AL21" s="153">
        <v>2002454</v>
      </c>
      <c r="AM21" s="153">
        <v>985200</v>
      </c>
      <c r="AN21" s="153">
        <v>304278</v>
      </c>
      <c r="AO21" s="153">
        <v>54279</v>
      </c>
      <c r="AP21" s="153">
        <v>358557</v>
      </c>
      <c r="AQ21" s="153">
        <v>932014</v>
      </c>
      <c r="AR21" s="153">
        <v>30846</v>
      </c>
      <c r="AS21" s="153">
        <v>36671</v>
      </c>
      <c r="AT21" s="153">
        <v>35889</v>
      </c>
      <c r="AU21" s="153">
        <v>12652</v>
      </c>
      <c r="AV21" s="153">
        <v>37008</v>
      </c>
      <c r="AW21" s="153">
        <v>1085080</v>
      </c>
      <c r="AX21" s="153">
        <v>1443637</v>
      </c>
      <c r="AY21" s="153">
        <v>55477</v>
      </c>
      <c r="AZ21" s="153">
        <v>107851</v>
      </c>
      <c r="BA21" s="153">
        <v>372627</v>
      </c>
      <c r="BB21" s="153">
        <v>535955</v>
      </c>
      <c r="BC21" s="153">
        <v>51350</v>
      </c>
      <c r="BD21" s="153">
        <v>119039</v>
      </c>
      <c r="BE21" s="153">
        <v>349641</v>
      </c>
      <c r="BF21" s="153">
        <v>520030</v>
      </c>
      <c r="BG21" s="153">
        <v>565785</v>
      </c>
      <c r="BH21" s="153">
        <v>637787</v>
      </c>
      <c r="BI21" s="153">
        <v>1203572</v>
      </c>
      <c r="BJ21" s="153">
        <v>6958</v>
      </c>
      <c r="BK21" s="153">
        <v>26318</v>
      </c>
      <c r="BL21" s="153">
        <v>4563</v>
      </c>
      <c r="BM21" s="153">
        <v>37839</v>
      </c>
      <c r="BN21" s="153">
        <v>700</v>
      </c>
      <c r="BO21" s="153">
        <v>38539</v>
      </c>
      <c r="BP21" s="153">
        <v>263</v>
      </c>
      <c r="BQ21" s="153">
        <v>49</v>
      </c>
      <c r="BR21" s="153">
        <v>38753</v>
      </c>
      <c r="BS21" s="153">
        <v>8293</v>
      </c>
      <c r="BT21" s="153">
        <v>67596</v>
      </c>
      <c r="BU21" s="153" t="s">
        <v>61</v>
      </c>
      <c r="BV21" s="156">
        <v>51484</v>
      </c>
    </row>
    <row r="22" spans="1:74" ht="13.5" customHeight="1" x14ac:dyDescent="0.2">
      <c r="A22" s="31"/>
      <c r="B22" s="38" t="s">
        <v>58</v>
      </c>
      <c r="C22" s="38"/>
      <c r="D22" s="32"/>
      <c r="E22" s="43">
        <v>256498759</v>
      </c>
      <c r="F22" s="44">
        <v>262703377</v>
      </c>
      <c r="G22" s="39">
        <v>6204618</v>
      </c>
      <c r="H22" s="40">
        <v>2.4</v>
      </c>
      <c r="I22" s="45">
        <v>100</v>
      </c>
      <c r="J22" s="43">
        <v>5259</v>
      </c>
      <c r="K22" s="44">
        <v>5019</v>
      </c>
      <c r="L22" s="44">
        <v>-240</v>
      </c>
      <c r="M22" s="40">
        <v>-4.5999999999999996</v>
      </c>
      <c r="N22" s="40"/>
      <c r="O22" s="46">
        <v>179142560</v>
      </c>
      <c r="P22" s="42">
        <v>183585621</v>
      </c>
      <c r="Q22" s="67">
        <v>4443061</v>
      </c>
      <c r="R22" s="68">
        <v>2.5</v>
      </c>
      <c r="S22" s="45">
        <v>100</v>
      </c>
      <c r="U22" s="151"/>
      <c r="V22" s="152" t="s">
        <v>83</v>
      </c>
      <c r="W22" s="153">
        <v>15</v>
      </c>
      <c r="X22" s="153" t="s">
        <v>61</v>
      </c>
      <c r="Y22" s="153" t="s">
        <v>61</v>
      </c>
      <c r="Z22" s="153">
        <v>15</v>
      </c>
      <c r="AA22" s="153">
        <v>581</v>
      </c>
      <c r="AB22" s="153">
        <v>204</v>
      </c>
      <c r="AC22" s="153">
        <v>785</v>
      </c>
      <c r="AD22" s="153" t="s">
        <v>61</v>
      </c>
      <c r="AE22" s="153" t="s">
        <v>61</v>
      </c>
      <c r="AF22" s="153" t="s">
        <v>61</v>
      </c>
      <c r="AG22" s="153">
        <v>785</v>
      </c>
      <c r="AH22" s="153">
        <v>1862220</v>
      </c>
      <c r="AI22" s="153">
        <v>47050</v>
      </c>
      <c r="AJ22" s="153">
        <v>66818</v>
      </c>
      <c r="AK22" s="153">
        <v>1976088</v>
      </c>
      <c r="AL22" s="153">
        <v>1939929</v>
      </c>
      <c r="AM22" s="153">
        <v>1191003</v>
      </c>
      <c r="AN22" s="153">
        <v>274562</v>
      </c>
      <c r="AO22" s="153">
        <v>6999</v>
      </c>
      <c r="AP22" s="153">
        <v>281561</v>
      </c>
      <c r="AQ22" s="153">
        <v>481347</v>
      </c>
      <c r="AR22" s="153">
        <v>6048</v>
      </c>
      <c r="AS22" s="153">
        <v>30221</v>
      </c>
      <c r="AT22" s="153">
        <v>124597</v>
      </c>
      <c r="AU22" s="153">
        <v>28396</v>
      </c>
      <c r="AV22" s="153">
        <v>11735</v>
      </c>
      <c r="AW22" s="153">
        <v>682344</v>
      </c>
      <c r="AX22" s="153">
        <v>963905</v>
      </c>
      <c r="AY22" s="153">
        <v>62165</v>
      </c>
      <c r="AZ22" s="153">
        <v>135348</v>
      </c>
      <c r="BA22" s="153">
        <v>56133</v>
      </c>
      <c r="BB22" s="153">
        <v>253646</v>
      </c>
      <c r="BC22" s="153">
        <v>93762</v>
      </c>
      <c r="BD22" s="153">
        <v>134410</v>
      </c>
      <c r="BE22" s="153">
        <v>82790</v>
      </c>
      <c r="BF22" s="153">
        <v>310962</v>
      </c>
      <c r="BG22" s="153">
        <v>586068</v>
      </c>
      <c r="BH22" s="153">
        <v>313666</v>
      </c>
      <c r="BI22" s="153">
        <v>899734</v>
      </c>
      <c r="BJ22" s="153">
        <v>132066</v>
      </c>
      <c r="BK22" s="153">
        <v>77209</v>
      </c>
      <c r="BL22" s="153">
        <v>8290</v>
      </c>
      <c r="BM22" s="153">
        <v>217565</v>
      </c>
      <c r="BN22" s="153">
        <v>2722</v>
      </c>
      <c r="BO22" s="153">
        <v>220287</v>
      </c>
      <c r="BP22" s="153">
        <v>213821</v>
      </c>
      <c r="BQ22" s="153">
        <v>183496</v>
      </c>
      <c r="BR22" s="153">
        <v>250612</v>
      </c>
      <c r="BS22" s="153">
        <v>19112</v>
      </c>
      <c r="BT22" s="153">
        <v>91684</v>
      </c>
      <c r="BU22" s="153" t="s">
        <v>61</v>
      </c>
      <c r="BV22" s="156">
        <v>41716</v>
      </c>
    </row>
    <row r="23" spans="1:74" ht="13.5" customHeight="1" x14ac:dyDescent="0.2">
      <c r="A23" s="31"/>
      <c r="B23" s="38"/>
      <c r="C23" s="38"/>
      <c r="D23" s="32"/>
      <c r="E23" s="46"/>
      <c r="F23" s="44"/>
      <c r="G23" s="39"/>
      <c r="H23" s="40"/>
      <c r="I23" s="45"/>
      <c r="J23" s="43"/>
      <c r="K23" s="44"/>
      <c r="L23" s="44"/>
      <c r="M23" s="40"/>
      <c r="N23" s="40"/>
      <c r="O23" s="46"/>
      <c r="P23" s="42"/>
      <c r="Q23" s="67"/>
      <c r="R23" s="68"/>
      <c r="S23" s="45"/>
      <c r="U23" s="151">
        <v>341</v>
      </c>
      <c r="V23" s="152" t="s">
        <v>84</v>
      </c>
      <c r="W23" s="153">
        <v>15</v>
      </c>
      <c r="X23" s="153" t="s">
        <v>61</v>
      </c>
      <c r="Y23" s="153" t="s">
        <v>61</v>
      </c>
      <c r="Z23" s="153">
        <v>15</v>
      </c>
      <c r="AA23" s="153">
        <v>581</v>
      </c>
      <c r="AB23" s="153">
        <v>204</v>
      </c>
      <c r="AC23" s="153">
        <v>785</v>
      </c>
      <c r="AD23" s="153" t="s">
        <v>61</v>
      </c>
      <c r="AE23" s="153" t="s">
        <v>61</v>
      </c>
      <c r="AF23" s="153" t="s">
        <v>61</v>
      </c>
      <c r="AG23" s="153">
        <v>785</v>
      </c>
      <c r="AH23" s="153">
        <v>1862220</v>
      </c>
      <c r="AI23" s="153">
        <v>47050</v>
      </c>
      <c r="AJ23" s="153">
        <v>66818</v>
      </c>
      <c r="AK23" s="153">
        <v>1976088</v>
      </c>
      <c r="AL23" s="153">
        <v>1939929</v>
      </c>
      <c r="AM23" s="153">
        <v>1191003</v>
      </c>
      <c r="AN23" s="153">
        <v>274562</v>
      </c>
      <c r="AO23" s="153">
        <v>6999</v>
      </c>
      <c r="AP23" s="153">
        <v>281561</v>
      </c>
      <c r="AQ23" s="153">
        <v>481347</v>
      </c>
      <c r="AR23" s="153">
        <v>6048</v>
      </c>
      <c r="AS23" s="153">
        <v>30221</v>
      </c>
      <c r="AT23" s="153">
        <v>124597</v>
      </c>
      <c r="AU23" s="153">
        <v>28396</v>
      </c>
      <c r="AV23" s="153">
        <v>11735</v>
      </c>
      <c r="AW23" s="153">
        <v>682344</v>
      </c>
      <c r="AX23" s="153">
        <v>963905</v>
      </c>
      <c r="AY23" s="153">
        <v>62165</v>
      </c>
      <c r="AZ23" s="153">
        <v>135348</v>
      </c>
      <c r="BA23" s="153">
        <v>56133</v>
      </c>
      <c r="BB23" s="153">
        <v>253646</v>
      </c>
      <c r="BC23" s="153">
        <v>93762</v>
      </c>
      <c r="BD23" s="153">
        <v>134410</v>
      </c>
      <c r="BE23" s="153">
        <v>82790</v>
      </c>
      <c r="BF23" s="153">
        <v>310962</v>
      </c>
      <c r="BG23" s="153">
        <v>586068</v>
      </c>
      <c r="BH23" s="153">
        <v>313666</v>
      </c>
      <c r="BI23" s="153">
        <v>899734</v>
      </c>
      <c r="BJ23" s="153">
        <v>132066</v>
      </c>
      <c r="BK23" s="153">
        <v>77209</v>
      </c>
      <c r="BL23" s="153">
        <v>8290</v>
      </c>
      <c r="BM23" s="153">
        <v>217565</v>
      </c>
      <c r="BN23" s="153">
        <v>2722</v>
      </c>
      <c r="BO23" s="153">
        <v>220287</v>
      </c>
      <c r="BP23" s="153">
        <v>213821</v>
      </c>
      <c r="BQ23" s="153">
        <v>183496</v>
      </c>
      <c r="BR23" s="153">
        <v>250612</v>
      </c>
      <c r="BS23" s="153">
        <v>19112</v>
      </c>
      <c r="BT23" s="153">
        <v>91684</v>
      </c>
      <c r="BU23" s="153" t="s">
        <v>61</v>
      </c>
      <c r="BV23" s="156">
        <v>41716</v>
      </c>
    </row>
    <row r="24" spans="1:74" ht="13.5" customHeight="1" x14ac:dyDescent="0.2">
      <c r="A24" s="31"/>
      <c r="B24" s="47" t="s">
        <v>62</v>
      </c>
      <c r="C24" s="47"/>
      <c r="D24" s="48"/>
      <c r="E24" s="44">
        <v>20404371</v>
      </c>
      <c r="F24" s="158">
        <v>21204047</v>
      </c>
      <c r="G24" s="39">
        <v>799676</v>
      </c>
      <c r="H24" s="40">
        <v>3.9</v>
      </c>
      <c r="I24" s="45">
        <v>8.1</v>
      </c>
      <c r="J24" s="43">
        <v>3199</v>
      </c>
      <c r="K24" s="44">
        <v>3082</v>
      </c>
      <c r="L24" s="44">
        <v>-117</v>
      </c>
      <c r="M24" s="40">
        <v>-3.7</v>
      </c>
      <c r="N24" s="41"/>
      <c r="O24" s="42">
        <v>12560189</v>
      </c>
      <c r="P24" s="158">
        <v>13277993</v>
      </c>
      <c r="Q24" s="67">
        <v>717804</v>
      </c>
      <c r="R24" s="68">
        <v>5.7</v>
      </c>
      <c r="S24" s="45">
        <v>7.2</v>
      </c>
      <c r="U24" s="151"/>
      <c r="V24" s="152" t="s">
        <v>85</v>
      </c>
      <c r="W24" s="153">
        <v>3</v>
      </c>
      <c r="X24" s="153" t="s">
        <v>61</v>
      </c>
      <c r="Y24" s="153" t="s">
        <v>61</v>
      </c>
      <c r="Z24" s="153">
        <v>3</v>
      </c>
      <c r="AA24" s="153">
        <v>469</v>
      </c>
      <c r="AB24" s="153">
        <v>39</v>
      </c>
      <c r="AC24" s="153">
        <v>508</v>
      </c>
      <c r="AD24" s="153" t="s">
        <v>61</v>
      </c>
      <c r="AE24" s="153" t="s">
        <v>61</v>
      </c>
      <c r="AF24" s="153" t="s">
        <v>61</v>
      </c>
      <c r="AG24" s="153">
        <v>508</v>
      </c>
      <c r="AH24" s="153">
        <v>38061551</v>
      </c>
      <c r="AI24" s="153">
        <v>69983</v>
      </c>
      <c r="AJ24" s="153" t="s">
        <v>61</v>
      </c>
      <c r="AK24" s="153">
        <v>38131534</v>
      </c>
      <c r="AL24" s="153">
        <v>37238514</v>
      </c>
      <c r="AM24" s="153">
        <v>7507152</v>
      </c>
      <c r="AN24" s="153">
        <v>259596</v>
      </c>
      <c r="AO24" s="153">
        <v>62105</v>
      </c>
      <c r="AP24" s="153">
        <v>321701</v>
      </c>
      <c r="AQ24" s="153">
        <v>27750232</v>
      </c>
      <c r="AR24" s="153">
        <v>218593</v>
      </c>
      <c r="AS24" s="153">
        <v>338214</v>
      </c>
      <c r="AT24" s="153">
        <v>41232</v>
      </c>
      <c r="AU24" s="153">
        <v>581269</v>
      </c>
      <c r="AV24" s="153" t="s">
        <v>61</v>
      </c>
      <c r="AW24" s="153">
        <v>28929540</v>
      </c>
      <c r="AX24" s="153">
        <v>29251241</v>
      </c>
      <c r="AY24" s="153">
        <v>429615</v>
      </c>
      <c r="AZ24" s="153">
        <v>3862831</v>
      </c>
      <c r="BA24" s="153">
        <v>850034</v>
      </c>
      <c r="BB24" s="153">
        <v>5142480</v>
      </c>
      <c r="BC24" s="153">
        <v>522987</v>
      </c>
      <c r="BD24" s="153">
        <v>2876439</v>
      </c>
      <c r="BE24" s="153">
        <v>880201</v>
      </c>
      <c r="BF24" s="153">
        <v>4279627</v>
      </c>
      <c r="BG24" s="153">
        <v>2368050</v>
      </c>
      <c r="BH24" s="153">
        <v>631716</v>
      </c>
      <c r="BI24" s="153">
        <v>2999766</v>
      </c>
      <c r="BJ24" s="153">
        <v>74463</v>
      </c>
      <c r="BK24" s="153">
        <v>198463</v>
      </c>
      <c r="BL24" s="153">
        <v>8310</v>
      </c>
      <c r="BM24" s="153">
        <v>281236</v>
      </c>
      <c r="BN24" s="153" t="s">
        <v>61</v>
      </c>
      <c r="BO24" s="153">
        <v>281236</v>
      </c>
      <c r="BP24" s="153">
        <v>287733</v>
      </c>
      <c r="BQ24" s="153">
        <v>275163</v>
      </c>
      <c r="BR24" s="153">
        <v>293806</v>
      </c>
      <c r="BS24" s="153">
        <v>17299</v>
      </c>
      <c r="BT24" s="153">
        <v>379831</v>
      </c>
      <c r="BU24" s="153" t="s">
        <v>61</v>
      </c>
      <c r="BV24" s="156">
        <v>421991</v>
      </c>
    </row>
    <row r="25" spans="1:74" ht="13.5" customHeight="1" x14ac:dyDescent="0.2">
      <c r="A25" s="31"/>
      <c r="B25" s="47" t="s">
        <v>64</v>
      </c>
      <c r="C25" s="47"/>
      <c r="D25" s="48"/>
      <c r="E25" s="44">
        <v>3411445</v>
      </c>
      <c r="F25" s="158">
        <v>4383022</v>
      </c>
      <c r="G25" s="39">
        <v>971577</v>
      </c>
      <c r="H25" s="40">
        <v>28.5</v>
      </c>
      <c r="I25" s="45">
        <v>1.7</v>
      </c>
      <c r="J25" s="43">
        <v>2678</v>
      </c>
      <c r="K25" s="44">
        <v>2901</v>
      </c>
      <c r="L25" s="44">
        <v>223</v>
      </c>
      <c r="M25" s="40">
        <v>8.3000000000000007</v>
      </c>
      <c r="N25" s="41"/>
      <c r="O25" s="42">
        <v>1843348</v>
      </c>
      <c r="P25" s="158">
        <v>2205744</v>
      </c>
      <c r="Q25" s="67">
        <v>362396</v>
      </c>
      <c r="R25" s="68">
        <v>19.7</v>
      </c>
      <c r="S25" s="45">
        <v>1.2</v>
      </c>
      <c r="U25" s="151">
        <v>364</v>
      </c>
      <c r="V25" s="152" t="s">
        <v>86</v>
      </c>
      <c r="W25" s="153">
        <v>3</v>
      </c>
      <c r="X25" s="153" t="s">
        <v>61</v>
      </c>
      <c r="Y25" s="153" t="s">
        <v>61</v>
      </c>
      <c r="Z25" s="153">
        <v>3</v>
      </c>
      <c r="AA25" s="153">
        <v>469</v>
      </c>
      <c r="AB25" s="153">
        <v>39</v>
      </c>
      <c r="AC25" s="153">
        <v>508</v>
      </c>
      <c r="AD25" s="153" t="s">
        <v>61</v>
      </c>
      <c r="AE25" s="153" t="s">
        <v>61</v>
      </c>
      <c r="AF25" s="153" t="s">
        <v>61</v>
      </c>
      <c r="AG25" s="153">
        <v>508</v>
      </c>
      <c r="AH25" s="153">
        <v>38061551</v>
      </c>
      <c r="AI25" s="153">
        <v>69983</v>
      </c>
      <c r="AJ25" s="153" t="s">
        <v>61</v>
      </c>
      <c r="AK25" s="153">
        <v>38131534</v>
      </c>
      <c r="AL25" s="153">
        <v>37238514</v>
      </c>
      <c r="AM25" s="153">
        <v>7507152</v>
      </c>
      <c r="AN25" s="153">
        <v>259596</v>
      </c>
      <c r="AO25" s="153">
        <v>62105</v>
      </c>
      <c r="AP25" s="153">
        <v>321701</v>
      </c>
      <c r="AQ25" s="153">
        <v>27750232</v>
      </c>
      <c r="AR25" s="153">
        <v>218593</v>
      </c>
      <c r="AS25" s="153">
        <v>338214</v>
      </c>
      <c r="AT25" s="153">
        <v>41232</v>
      </c>
      <c r="AU25" s="153">
        <v>581269</v>
      </c>
      <c r="AV25" s="153" t="s">
        <v>61</v>
      </c>
      <c r="AW25" s="153">
        <v>28929540</v>
      </c>
      <c r="AX25" s="153">
        <v>29251241</v>
      </c>
      <c r="AY25" s="153">
        <v>429615</v>
      </c>
      <c r="AZ25" s="153">
        <v>3862831</v>
      </c>
      <c r="BA25" s="153">
        <v>850034</v>
      </c>
      <c r="BB25" s="153">
        <v>5142480</v>
      </c>
      <c r="BC25" s="153">
        <v>522987</v>
      </c>
      <c r="BD25" s="153">
        <v>2876439</v>
      </c>
      <c r="BE25" s="153">
        <v>880201</v>
      </c>
      <c r="BF25" s="153">
        <v>4279627</v>
      </c>
      <c r="BG25" s="153">
        <v>2368050</v>
      </c>
      <c r="BH25" s="153">
        <v>631716</v>
      </c>
      <c r="BI25" s="153">
        <v>2999766</v>
      </c>
      <c r="BJ25" s="153">
        <v>74463</v>
      </c>
      <c r="BK25" s="153">
        <v>198463</v>
      </c>
      <c r="BL25" s="153">
        <v>8310</v>
      </c>
      <c r="BM25" s="153">
        <v>281236</v>
      </c>
      <c r="BN25" s="153" t="s">
        <v>61</v>
      </c>
      <c r="BO25" s="153">
        <v>281236</v>
      </c>
      <c r="BP25" s="153">
        <v>287733</v>
      </c>
      <c r="BQ25" s="153">
        <v>275163</v>
      </c>
      <c r="BR25" s="153">
        <v>293806</v>
      </c>
      <c r="BS25" s="153">
        <v>17299</v>
      </c>
      <c r="BT25" s="153">
        <v>379831</v>
      </c>
      <c r="BU25" s="153" t="s">
        <v>61</v>
      </c>
      <c r="BV25" s="156">
        <v>421991</v>
      </c>
    </row>
    <row r="26" spans="1:74" ht="13.5" customHeight="1" x14ac:dyDescent="0.2">
      <c r="A26" s="31"/>
      <c r="B26" s="47" t="s">
        <v>66</v>
      </c>
      <c r="C26" s="47"/>
      <c r="D26" s="48"/>
      <c r="E26" s="44">
        <v>67615465</v>
      </c>
      <c r="F26" s="158">
        <v>67296372</v>
      </c>
      <c r="G26" s="39">
        <v>-319093</v>
      </c>
      <c r="H26" s="40">
        <v>-0.5</v>
      </c>
      <c r="I26" s="45">
        <v>25.6</v>
      </c>
      <c r="J26" s="43">
        <v>5899</v>
      </c>
      <c r="K26" s="44">
        <v>5010</v>
      </c>
      <c r="L26" s="44">
        <v>-889</v>
      </c>
      <c r="M26" s="40">
        <v>-15.1</v>
      </c>
      <c r="N26" s="41"/>
      <c r="O26" s="42">
        <v>47279180</v>
      </c>
      <c r="P26" s="158">
        <v>46414703</v>
      </c>
      <c r="Q26" s="67">
        <v>-864477</v>
      </c>
      <c r="R26" s="68">
        <v>-1.8</v>
      </c>
      <c r="S26" s="45">
        <v>25.3</v>
      </c>
      <c r="U26" s="151"/>
      <c r="V26" s="152" t="s">
        <v>87</v>
      </c>
      <c r="W26" s="153">
        <v>28</v>
      </c>
      <c r="X26" s="153">
        <v>0</v>
      </c>
      <c r="Y26" s="153">
        <v>0</v>
      </c>
      <c r="Z26" s="153">
        <v>28</v>
      </c>
      <c r="AA26" s="153">
        <v>2084</v>
      </c>
      <c r="AB26" s="153">
        <v>1164</v>
      </c>
      <c r="AC26" s="153">
        <v>3248</v>
      </c>
      <c r="AD26" s="153">
        <v>0</v>
      </c>
      <c r="AE26" s="153">
        <v>0</v>
      </c>
      <c r="AF26" s="153">
        <v>0</v>
      </c>
      <c r="AG26" s="153">
        <v>3248</v>
      </c>
      <c r="AH26" s="153">
        <v>7088505</v>
      </c>
      <c r="AI26" s="153">
        <v>124408</v>
      </c>
      <c r="AJ26" s="153">
        <v>174688</v>
      </c>
      <c r="AK26" s="153">
        <v>7387601</v>
      </c>
      <c r="AL26" s="153">
        <v>7102210</v>
      </c>
      <c r="AM26" s="153">
        <v>2809124</v>
      </c>
      <c r="AN26" s="153">
        <v>1208224</v>
      </c>
      <c r="AO26" s="153">
        <v>73385</v>
      </c>
      <c r="AP26" s="153">
        <v>1281609</v>
      </c>
      <c r="AQ26" s="153">
        <v>3074299</v>
      </c>
      <c r="AR26" s="153">
        <v>80090</v>
      </c>
      <c r="AS26" s="153">
        <v>125967</v>
      </c>
      <c r="AT26" s="153">
        <v>602984</v>
      </c>
      <c r="AU26" s="153">
        <v>74671</v>
      </c>
      <c r="AV26" s="153">
        <v>119649</v>
      </c>
      <c r="AW26" s="153">
        <v>4077660</v>
      </c>
      <c r="AX26" s="153">
        <v>5359269</v>
      </c>
      <c r="AY26" s="153">
        <v>416556</v>
      </c>
      <c r="AZ26" s="153">
        <v>229925</v>
      </c>
      <c r="BA26" s="153">
        <v>186061</v>
      </c>
      <c r="BB26" s="153">
        <v>832542</v>
      </c>
      <c r="BC26" s="153">
        <v>324710</v>
      </c>
      <c r="BD26" s="153">
        <v>211068</v>
      </c>
      <c r="BE26" s="153">
        <v>177834</v>
      </c>
      <c r="BF26" s="153">
        <v>713612</v>
      </c>
      <c r="BG26" s="153">
        <v>1349235</v>
      </c>
      <c r="BH26" s="153">
        <v>918155</v>
      </c>
      <c r="BI26" s="153">
        <v>2267390</v>
      </c>
      <c r="BJ26" s="153">
        <v>56008</v>
      </c>
      <c r="BK26" s="153">
        <v>120179</v>
      </c>
      <c r="BL26" s="153">
        <v>21900</v>
      </c>
      <c r="BM26" s="153">
        <v>198087</v>
      </c>
      <c r="BN26" s="153">
        <v>3351</v>
      </c>
      <c r="BO26" s="153">
        <v>201438</v>
      </c>
      <c r="BP26" s="153">
        <v>137413</v>
      </c>
      <c r="BQ26" s="153">
        <v>108781</v>
      </c>
      <c r="BR26" s="153">
        <v>230070</v>
      </c>
      <c r="BS26" s="153">
        <v>21628</v>
      </c>
      <c r="BT26" s="153">
        <v>248746</v>
      </c>
      <c r="BU26" s="153">
        <v>82</v>
      </c>
      <c r="BV26" s="156">
        <v>141286</v>
      </c>
    </row>
    <row r="27" spans="1:74" ht="13.5" customHeight="1" x14ac:dyDescent="0.2">
      <c r="A27" s="31"/>
      <c r="B27" s="47" t="s">
        <v>68</v>
      </c>
      <c r="C27" s="47"/>
      <c r="D27" s="48"/>
      <c r="E27" s="44">
        <v>135327324</v>
      </c>
      <c r="F27" s="158">
        <v>137567484</v>
      </c>
      <c r="G27" s="39">
        <v>2240160</v>
      </c>
      <c r="H27" s="40">
        <v>1.7</v>
      </c>
      <c r="I27" s="45">
        <v>52.4</v>
      </c>
      <c r="J27" s="43">
        <v>7058</v>
      </c>
      <c r="K27" s="44">
        <v>7049</v>
      </c>
      <c r="L27" s="44">
        <v>-9</v>
      </c>
      <c r="M27" s="40">
        <v>-0.1</v>
      </c>
      <c r="N27" s="41"/>
      <c r="O27" s="42">
        <v>99519339</v>
      </c>
      <c r="P27" s="158">
        <v>102513165</v>
      </c>
      <c r="Q27" s="67">
        <v>2993826</v>
      </c>
      <c r="R27" s="68">
        <v>3</v>
      </c>
      <c r="S27" s="45">
        <v>55.8</v>
      </c>
      <c r="U27" s="151">
        <v>386</v>
      </c>
      <c r="V27" s="152" t="s">
        <v>88</v>
      </c>
      <c r="W27" s="153">
        <v>11</v>
      </c>
      <c r="X27" s="153" t="s">
        <v>61</v>
      </c>
      <c r="Y27" s="153" t="s">
        <v>61</v>
      </c>
      <c r="Z27" s="153">
        <v>11</v>
      </c>
      <c r="AA27" s="153">
        <v>1019</v>
      </c>
      <c r="AB27" s="153">
        <v>636</v>
      </c>
      <c r="AC27" s="153">
        <v>1655</v>
      </c>
      <c r="AD27" s="153" t="s">
        <v>61</v>
      </c>
      <c r="AE27" s="153" t="s">
        <v>61</v>
      </c>
      <c r="AF27" s="153" t="s">
        <v>61</v>
      </c>
      <c r="AG27" s="153">
        <v>1655</v>
      </c>
      <c r="AH27" s="153">
        <v>3295833</v>
      </c>
      <c r="AI27" s="153">
        <v>108406</v>
      </c>
      <c r="AJ27" s="153">
        <v>49084</v>
      </c>
      <c r="AK27" s="153">
        <v>3453323</v>
      </c>
      <c r="AL27" s="153">
        <v>3370307</v>
      </c>
      <c r="AM27" s="153">
        <v>1527677</v>
      </c>
      <c r="AN27" s="153">
        <v>594241</v>
      </c>
      <c r="AO27" s="153">
        <v>49488</v>
      </c>
      <c r="AP27" s="153">
        <v>643729</v>
      </c>
      <c r="AQ27" s="153">
        <v>1134670</v>
      </c>
      <c r="AR27" s="153">
        <v>55090</v>
      </c>
      <c r="AS27" s="153">
        <v>73200</v>
      </c>
      <c r="AT27" s="153">
        <v>343607</v>
      </c>
      <c r="AU27" s="153">
        <v>65724</v>
      </c>
      <c r="AV27" s="153">
        <v>17438</v>
      </c>
      <c r="AW27" s="153">
        <v>1689729</v>
      </c>
      <c r="AX27" s="153">
        <v>2333458</v>
      </c>
      <c r="AY27" s="153">
        <v>78250</v>
      </c>
      <c r="AZ27" s="153">
        <v>144860</v>
      </c>
      <c r="BA27" s="153">
        <v>52193</v>
      </c>
      <c r="BB27" s="153">
        <v>275303</v>
      </c>
      <c r="BC27" s="153">
        <v>59164</v>
      </c>
      <c r="BD27" s="153">
        <v>130014</v>
      </c>
      <c r="BE27" s="153">
        <v>44571</v>
      </c>
      <c r="BF27" s="153">
        <v>233749</v>
      </c>
      <c r="BG27" s="153">
        <v>628689</v>
      </c>
      <c r="BH27" s="153">
        <v>210323</v>
      </c>
      <c r="BI27" s="153">
        <v>839012</v>
      </c>
      <c r="BJ27" s="153">
        <v>26936</v>
      </c>
      <c r="BK27" s="153">
        <v>60947</v>
      </c>
      <c r="BL27" s="153">
        <v>10333</v>
      </c>
      <c r="BM27" s="153">
        <v>98216</v>
      </c>
      <c r="BN27" s="153">
        <v>2139</v>
      </c>
      <c r="BO27" s="153">
        <v>100355</v>
      </c>
      <c r="BP27" s="153">
        <v>88661</v>
      </c>
      <c r="BQ27" s="153">
        <v>92779</v>
      </c>
      <c r="BR27" s="153">
        <v>96237</v>
      </c>
      <c r="BS27" s="153">
        <v>3931</v>
      </c>
      <c r="BT27" s="153">
        <v>122893</v>
      </c>
      <c r="BU27" s="153" t="s">
        <v>61</v>
      </c>
      <c r="BV27" s="156">
        <v>79092</v>
      </c>
    </row>
    <row r="28" spans="1:74" ht="13.5" customHeight="1" x14ac:dyDescent="0.2">
      <c r="A28" s="31"/>
      <c r="B28" s="47" t="s">
        <v>71</v>
      </c>
      <c r="C28" s="47"/>
      <c r="D28" s="48"/>
      <c r="E28" s="44">
        <v>29740154</v>
      </c>
      <c r="F28" s="158">
        <v>32252452</v>
      </c>
      <c r="G28" s="39">
        <v>2512298</v>
      </c>
      <c r="H28" s="40">
        <v>8.4</v>
      </c>
      <c r="I28" s="45">
        <v>12.3</v>
      </c>
      <c r="J28" s="43">
        <v>2930</v>
      </c>
      <c r="K28" s="44">
        <v>3057</v>
      </c>
      <c r="L28" s="44">
        <v>127</v>
      </c>
      <c r="M28" s="40">
        <v>4.3</v>
      </c>
      <c r="N28" s="41"/>
      <c r="O28" s="42">
        <v>17940504</v>
      </c>
      <c r="P28" s="158">
        <v>19174016</v>
      </c>
      <c r="Q28" s="67">
        <v>1233512</v>
      </c>
      <c r="R28" s="68">
        <v>6.9</v>
      </c>
      <c r="S28" s="45">
        <v>10.4</v>
      </c>
      <c r="U28" s="151">
        <v>387</v>
      </c>
      <c r="V28" s="152" t="s">
        <v>89</v>
      </c>
      <c r="W28" s="153">
        <v>17</v>
      </c>
      <c r="X28" s="153" t="s">
        <v>61</v>
      </c>
      <c r="Y28" s="153" t="s">
        <v>61</v>
      </c>
      <c r="Z28" s="153">
        <v>17</v>
      </c>
      <c r="AA28" s="153">
        <v>1065</v>
      </c>
      <c r="AB28" s="153">
        <v>528</v>
      </c>
      <c r="AC28" s="153">
        <v>1593</v>
      </c>
      <c r="AD28" s="153" t="s">
        <v>61</v>
      </c>
      <c r="AE28" s="153" t="s">
        <v>61</v>
      </c>
      <c r="AF28" s="153" t="s">
        <v>61</v>
      </c>
      <c r="AG28" s="153">
        <v>1593</v>
      </c>
      <c r="AH28" s="153">
        <v>3792672</v>
      </c>
      <c r="AI28" s="153">
        <v>16002</v>
      </c>
      <c r="AJ28" s="153">
        <v>125604</v>
      </c>
      <c r="AK28" s="153">
        <v>3934278</v>
      </c>
      <c r="AL28" s="153">
        <v>3731903</v>
      </c>
      <c r="AM28" s="153">
        <v>1281447</v>
      </c>
      <c r="AN28" s="153">
        <v>613983</v>
      </c>
      <c r="AO28" s="153">
        <v>23897</v>
      </c>
      <c r="AP28" s="153">
        <v>637880</v>
      </c>
      <c r="AQ28" s="153">
        <v>1939629</v>
      </c>
      <c r="AR28" s="153">
        <v>25000</v>
      </c>
      <c r="AS28" s="153">
        <v>52767</v>
      </c>
      <c r="AT28" s="153">
        <v>259377</v>
      </c>
      <c r="AU28" s="153">
        <v>8947</v>
      </c>
      <c r="AV28" s="153">
        <v>102211</v>
      </c>
      <c r="AW28" s="153">
        <v>2387931</v>
      </c>
      <c r="AX28" s="153">
        <v>3025811</v>
      </c>
      <c r="AY28" s="153">
        <v>338306</v>
      </c>
      <c r="AZ28" s="153">
        <v>85065</v>
      </c>
      <c r="BA28" s="153">
        <v>133868</v>
      </c>
      <c r="BB28" s="153">
        <v>557239</v>
      </c>
      <c r="BC28" s="153">
        <v>265546</v>
      </c>
      <c r="BD28" s="153">
        <v>81054</v>
      </c>
      <c r="BE28" s="153">
        <v>133263</v>
      </c>
      <c r="BF28" s="153">
        <v>479863</v>
      </c>
      <c r="BG28" s="153">
        <v>720546</v>
      </c>
      <c r="BH28" s="153">
        <v>707832</v>
      </c>
      <c r="BI28" s="153">
        <v>1428378</v>
      </c>
      <c r="BJ28" s="153">
        <v>29072</v>
      </c>
      <c r="BK28" s="153">
        <v>59232</v>
      </c>
      <c r="BL28" s="153">
        <v>11567</v>
      </c>
      <c r="BM28" s="153">
        <v>99871</v>
      </c>
      <c r="BN28" s="153">
        <v>1212</v>
      </c>
      <c r="BO28" s="153">
        <v>101083</v>
      </c>
      <c r="BP28" s="153">
        <v>48752</v>
      </c>
      <c r="BQ28" s="153">
        <v>16002</v>
      </c>
      <c r="BR28" s="153">
        <v>133833</v>
      </c>
      <c r="BS28" s="153">
        <v>17697</v>
      </c>
      <c r="BT28" s="153">
        <v>125853</v>
      </c>
      <c r="BU28" s="153">
        <v>82</v>
      </c>
      <c r="BV28" s="156">
        <v>62194</v>
      </c>
    </row>
    <row r="29" spans="1:74" ht="13.5" customHeight="1" thickBot="1" x14ac:dyDescent="0.25">
      <c r="A29" s="49"/>
      <c r="B29" s="49"/>
      <c r="C29" s="49"/>
      <c r="D29" s="50"/>
      <c r="E29" s="56"/>
      <c r="F29" s="52"/>
      <c r="G29" s="52"/>
      <c r="H29" s="53"/>
      <c r="I29" s="57"/>
      <c r="J29" s="56"/>
      <c r="K29" s="52"/>
      <c r="L29" s="52"/>
      <c r="M29" s="53"/>
      <c r="N29" s="53"/>
      <c r="O29" s="56"/>
      <c r="P29" s="69"/>
      <c r="Q29" s="70"/>
      <c r="R29" s="71"/>
      <c r="S29" s="57"/>
      <c r="U29" s="151"/>
      <c r="V29" s="152" t="s">
        <v>90</v>
      </c>
      <c r="W29" s="153">
        <v>39</v>
      </c>
      <c r="X29" s="153">
        <v>0</v>
      </c>
      <c r="Y29" s="153">
        <v>0</v>
      </c>
      <c r="Z29" s="153">
        <v>39</v>
      </c>
      <c r="AA29" s="153">
        <v>3462</v>
      </c>
      <c r="AB29" s="153">
        <v>970</v>
      </c>
      <c r="AC29" s="153">
        <v>4432</v>
      </c>
      <c r="AD29" s="153">
        <v>0</v>
      </c>
      <c r="AE29" s="153">
        <v>0</v>
      </c>
      <c r="AF29" s="153">
        <v>0</v>
      </c>
      <c r="AG29" s="153">
        <v>4432</v>
      </c>
      <c r="AH29" s="153">
        <v>16361228</v>
      </c>
      <c r="AI29" s="153">
        <v>561963</v>
      </c>
      <c r="AJ29" s="153">
        <v>402255</v>
      </c>
      <c r="AK29" s="153">
        <v>17325446</v>
      </c>
      <c r="AL29" s="153">
        <v>16135642</v>
      </c>
      <c r="AM29" s="153">
        <v>5946004</v>
      </c>
      <c r="AN29" s="153">
        <v>1720161</v>
      </c>
      <c r="AO29" s="153">
        <v>188562</v>
      </c>
      <c r="AP29" s="153">
        <v>1908723</v>
      </c>
      <c r="AQ29" s="153">
        <v>8273530</v>
      </c>
      <c r="AR29" s="153">
        <v>55579</v>
      </c>
      <c r="AS29" s="153">
        <v>180765</v>
      </c>
      <c r="AT29" s="153">
        <v>1339435</v>
      </c>
      <c r="AU29" s="153">
        <v>174925</v>
      </c>
      <c r="AV29" s="153">
        <v>96385</v>
      </c>
      <c r="AW29" s="153">
        <v>10120619</v>
      </c>
      <c r="AX29" s="153">
        <v>12029342</v>
      </c>
      <c r="AY29" s="153">
        <v>283538</v>
      </c>
      <c r="AZ29" s="153">
        <v>4727874</v>
      </c>
      <c r="BA29" s="153">
        <v>378590</v>
      </c>
      <c r="BB29" s="153">
        <v>5390002</v>
      </c>
      <c r="BC29" s="153">
        <v>208662</v>
      </c>
      <c r="BD29" s="153">
        <v>4015201</v>
      </c>
      <c r="BE29" s="153">
        <v>313272</v>
      </c>
      <c r="BF29" s="153">
        <v>4537135</v>
      </c>
      <c r="BG29" s="153">
        <v>2619434</v>
      </c>
      <c r="BH29" s="153">
        <v>2702670</v>
      </c>
      <c r="BI29" s="153">
        <v>5322104</v>
      </c>
      <c r="BJ29" s="153">
        <v>44548</v>
      </c>
      <c r="BK29" s="153">
        <v>199174</v>
      </c>
      <c r="BL29" s="153">
        <v>39294</v>
      </c>
      <c r="BM29" s="153">
        <v>283016</v>
      </c>
      <c r="BN29" s="153">
        <v>3030</v>
      </c>
      <c r="BO29" s="153">
        <v>286046</v>
      </c>
      <c r="BP29" s="153">
        <v>141007</v>
      </c>
      <c r="BQ29" s="153">
        <v>186039</v>
      </c>
      <c r="BR29" s="153">
        <v>241014</v>
      </c>
      <c r="BS29" s="153">
        <v>72960</v>
      </c>
      <c r="BT29" s="153">
        <v>424137</v>
      </c>
      <c r="BU29" s="153">
        <v>12228</v>
      </c>
      <c r="BV29" s="156">
        <v>34909</v>
      </c>
    </row>
    <row r="30" spans="1:74" ht="13.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59"/>
      <c r="U30" s="151">
        <v>403</v>
      </c>
      <c r="V30" s="152" t="s">
        <v>91</v>
      </c>
      <c r="W30" s="153">
        <v>2</v>
      </c>
      <c r="X30" s="153" t="s">
        <v>61</v>
      </c>
      <c r="Y30" s="153" t="s">
        <v>61</v>
      </c>
      <c r="Z30" s="153">
        <v>2</v>
      </c>
      <c r="AA30" s="153">
        <v>108</v>
      </c>
      <c r="AB30" s="153">
        <v>79</v>
      </c>
      <c r="AC30" s="153">
        <v>187</v>
      </c>
      <c r="AD30" s="153" t="s">
        <v>61</v>
      </c>
      <c r="AE30" s="153" t="s">
        <v>61</v>
      </c>
      <c r="AF30" s="153" t="s">
        <v>61</v>
      </c>
      <c r="AG30" s="153">
        <v>187</v>
      </c>
      <c r="AH30" s="153">
        <v>287954</v>
      </c>
      <c r="AI30" s="153" t="s">
        <v>61</v>
      </c>
      <c r="AJ30" s="153">
        <v>254</v>
      </c>
      <c r="AK30" s="153">
        <v>288208</v>
      </c>
      <c r="AL30" s="153">
        <v>288819</v>
      </c>
      <c r="AM30" s="153">
        <v>90407</v>
      </c>
      <c r="AN30" s="153">
        <v>42134</v>
      </c>
      <c r="AO30" s="153">
        <v>9830</v>
      </c>
      <c r="AP30" s="153">
        <v>51964</v>
      </c>
      <c r="AQ30" s="153">
        <v>173342</v>
      </c>
      <c r="AR30" s="153">
        <v>4273</v>
      </c>
      <c r="AS30" s="153">
        <v>2220</v>
      </c>
      <c r="AT30" s="153">
        <v>7801</v>
      </c>
      <c r="AU30" s="153">
        <v>740</v>
      </c>
      <c r="AV30" s="153">
        <v>343</v>
      </c>
      <c r="AW30" s="153">
        <v>188719</v>
      </c>
      <c r="AX30" s="153">
        <v>240683</v>
      </c>
      <c r="AY30" s="153">
        <v>5642</v>
      </c>
      <c r="AZ30" s="153">
        <v>4361</v>
      </c>
      <c r="BA30" s="153">
        <v>5683</v>
      </c>
      <c r="BB30" s="153">
        <v>15686</v>
      </c>
      <c r="BC30" s="153">
        <v>6338</v>
      </c>
      <c r="BD30" s="153">
        <v>4530</v>
      </c>
      <c r="BE30" s="153">
        <v>5470</v>
      </c>
      <c r="BF30" s="153">
        <v>16338</v>
      </c>
      <c r="BG30" s="153">
        <v>27464</v>
      </c>
      <c r="BH30" s="153">
        <v>3860</v>
      </c>
      <c r="BI30" s="153">
        <v>31324</v>
      </c>
      <c r="BJ30" s="153">
        <v>2225</v>
      </c>
      <c r="BK30" s="153">
        <v>634</v>
      </c>
      <c r="BL30" s="153">
        <v>310</v>
      </c>
      <c r="BM30" s="153">
        <v>3169</v>
      </c>
      <c r="BN30" s="153">
        <v>102</v>
      </c>
      <c r="BO30" s="153">
        <v>3271</v>
      </c>
      <c r="BP30" s="153" t="s">
        <v>61</v>
      </c>
      <c r="BQ30" s="153" t="s">
        <v>61</v>
      </c>
      <c r="BR30" s="153">
        <v>3271</v>
      </c>
      <c r="BS30" s="153">
        <v>62</v>
      </c>
      <c r="BT30" s="153">
        <v>5350</v>
      </c>
      <c r="BU30" s="153" t="s">
        <v>61</v>
      </c>
      <c r="BV30" s="156">
        <v>4597</v>
      </c>
    </row>
    <row r="31" spans="1:74" ht="13.5" customHeight="1" thickBot="1" x14ac:dyDescent="0.25">
      <c r="A31" s="72" t="s">
        <v>127</v>
      </c>
      <c r="B31" s="58"/>
      <c r="C31" s="58"/>
      <c r="D31" s="58"/>
      <c r="E31" s="58"/>
      <c r="F31" s="58"/>
      <c r="G31" s="58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15"/>
      <c r="S31" s="59"/>
      <c r="U31" s="151">
        <v>404</v>
      </c>
      <c r="V31" s="152" t="s">
        <v>92</v>
      </c>
      <c r="W31" s="153">
        <v>27</v>
      </c>
      <c r="X31" s="153" t="s">
        <v>61</v>
      </c>
      <c r="Y31" s="153" t="s">
        <v>61</v>
      </c>
      <c r="Z31" s="153">
        <v>27</v>
      </c>
      <c r="AA31" s="153">
        <v>2722</v>
      </c>
      <c r="AB31" s="153">
        <v>678</v>
      </c>
      <c r="AC31" s="153">
        <v>3400</v>
      </c>
      <c r="AD31" s="153" t="s">
        <v>61</v>
      </c>
      <c r="AE31" s="153" t="s">
        <v>61</v>
      </c>
      <c r="AF31" s="153" t="s">
        <v>61</v>
      </c>
      <c r="AG31" s="153">
        <v>3400</v>
      </c>
      <c r="AH31" s="153">
        <v>13758665</v>
      </c>
      <c r="AI31" s="153">
        <v>491095</v>
      </c>
      <c r="AJ31" s="153">
        <v>367487</v>
      </c>
      <c r="AK31" s="153">
        <v>14617247</v>
      </c>
      <c r="AL31" s="153">
        <v>13460408</v>
      </c>
      <c r="AM31" s="153">
        <v>5069917</v>
      </c>
      <c r="AN31" s="153">
        <v>1363981</v>
      </c>
      <c r="AO31" s="153">
        <v>157791</v>
      </c>
      <c r="AP31" s="153">
        <v>1521772</v>
      </c>
      <c r="AQ31" s="153">
        <v>6872469</v>
      </c>
      <c r="AR31" s="153">
        <v>38347</v>
      </c>
      <c r="AS31" s="153">
        <v>118877</v>
      </c>
      <c r="AT31" s="153">
        <v>1190444</v>
      </c>
      <c r="AU31" s="153">
        <v>161481</v>
      </c>
      <c r="AV31" s="153">
        <v>70390</v>
      </c>
      <c r="AW31" s="153">
        <v>8452008</v>
      </c>
      <c r="AX31" s="153">
        <v>9973780</v>
      </c>
      <c r="AY31" s="153">
        <v>180083</v>
      </c>
      <c r="AZ31" s="153">
        <v>4689252</v>
      </c>
      <c r="BA31" s="153">
        <v>319441</v>
      </c>
      <c r="BB31" s="153">
        <v>5188776</v>
      </c>
      <c r="BC31" s="153">
        <v>106365</v>
      </c>
      <c r="BD31" s="153">
        <v>3973618</v>
      </c>
      <c r="BE31" s="153">
        <v>253638</v>
      </c>
      <c r="BF31" s="153">
        <v>4333621</v>
      </c>
      <c r="BG31" s="153">
        <v>1860740</v>
      </c>
      <c r="BH31" s="153">
        <v>2454269</v>
      </c>
      <c r="BI31" s="153">
        <v>4315009</v>
      </c>
      <c r="BJ31" s="153">
        <v>33002</v>
      </c>
      <c r="BK31" s="153">
        <v>111869</v>
      </c>
      <c r="BL31" s="153">
        <v>31753</v>
      </c>
      <c r="BM31" s="153">
        <v>176624</v>
      </c>
      <c r="BN31" s="153">
        <v>2928</v>
      </c>
      <c r="BO31" s="153">
        <v>179552</v>
      </c>
      <c r="BP31" s="153">
        <v>119155</v>
      </c>
      <c r="BQ31" s="153">
        <v>126686</v>
      </c>
      <c r="BR31" s="153">
        <v>172021</v>
      </c>
      <c r="BS31" s="153">
        <v>49655</v>
      </c>
      <c r="BT31" s="153">
        <v>304439</v>
      </c>
      <c r="BU31" s="153">
        <v>12228</v>
      </c>
      <c r="BV31" s="156" t="s">
        <v>93</v>
      </c>
    </row>
    <row r="32" spans="1:74" ht="13.5" customHeight="1" x14ac:dyDescent="0.2">
      <c r="A32" s="195" t="str">
        <f>分析表７表１!A2</f>
        <v>地　　　域</v>
      </c>
      <c r="B32" s="195"/>
      <c r="C32" s="195"/>
      <c r="D32" s="196"/>
      <c r="E32" s="6" t="s">
        <v>132</v>
      </c>
      <c r="F32" s="8"/>
      <c r="G32" s="73"/>
      <c r="H32" s="9" t="s">
        <v>133</v>
      </c>
      <c r="I32" s="74"/>
      <c r="J32" s="6"/>
      <c r="K32" s="6"/>
      <c r="L32" s="6"/>
      <c r="M32" s="9" t="s">
        <v>134</v>
      </c>
      <c r="N32" s="75"/>
      <c r="O32" s="74"/>
      <c r="P32" s="76" t="s">
        <v>135</v>
      </c>
      <c r="Q32" s="74"/>
      <c r="R32" s="74"/>
      <c r="S32" s="74"/>
      <c r="T32" s="77"/>
      <c r="U32" s="160">
        <v>406</v>
      </c>
      <c r="V32" s="161" t="s">
        <v>94</v>
      </c>
      <c r="W32" s="162">
        <v>10</v>
      </c>
      <c r="X32" s="162" t="s">
        <v>61</v>
      </c>
      <c r="Y32" s="162" t="s">
        <v>61</v>
      </c>
      <c r="Z32" s="162">
        <v>10</v>
      </c>
      <c r="AA32" s="162">
        <v>632</v>
      </c>
      <c r="AB32" s="162">
        <v>213</v>
      </c>
      <c r="AC32" s="162">
        <v>845</v>
      </c>
      <c r="AD32" s="162" t="s">
        <v>61</v>
      </c>
      <c r="AE32" s="162" t="s">
        <v>61</v>
      </c>
      <c r="AF32" s="162" t="s">
        <v>61</v>
      </c>
      <c r="AG32" s="162">
        <v>845</v>
      </c>
      <c r="AH32" s="162">
        <v>2314609</v>
      </c>
      <c r="AI32" s="162">
        <v>70868</v>
      </c>
      <c r="AJ32" s="162">
        <v>34514</v>
      </c>
      <c r="AK32" s="162">
        <v>2419991</v>
      </c>
      <c r="AL32" s="162">
        <v>2386415</v>
      </c>
      <c r="AM32" s="162">
        <v>785680</v>
      </c>
      <c r="AN32" s="162">
        <v>314046</v>
      </c>
      <c r="AO32" s="162">
        <v>20941</v>
      </c>
      <c r="AP32" s="162">
        <v>334987</v>
      </c>
      <c r="AQ32" s="162">
        <v>1227719</v>
      </c>
      <c r="AR32" s="162">
        <v>12959</v>
      </c>
      <c r="AS32" s="162">
        <v>59668</v>
      </c>
      <c r="AT32" s="162">
        <v>141190</v>
      </c>
      <c r="AU32" s="162">
        <v>12704</v>
      </c>
      <c r="AV32" s="162">
        <v>25652</v>
      </c>
      <c r="AW32" s="162">
        <v>1479892</v>
      </c>
      <c r="AX32" s="162">
        <v>1814879</v>
      </c>
      <c r="AY32" s="162">
        <v>97813</v>
      </c>
      <c r="AZ32" s="162">
        <v>34261</v>
      </c>
      <c r="BA32" s="162">
        <v>53466</v>
      </c>
      <c r="BB32" s="162">
        <v>185540</v>
      </c>
      <c r="BC32" s="162">
        <v>95959</v>
      </c>
      <c r="BD32" s="162">
        <v>37053</v>
      </c>
      <c r="BE32" s="162">
        <v>54164</v>
      </c>
      <c r="BF32" s="162">
        <v>187176</v>
      </c>
      <c r="BG32" s="162">
        <v>731230</v>
      </c>
      <c r="BH32" s="162">
        <v>244541</v>
      </c>
      <c r="BI32" s="162">
        <v>975771</v>
      </c>
      <c r="BJ32" s="162">
        <v>9321</v>
      </c>
      <c r="BK32" s="162">
        <v>86671</v>
      </c>
      <c r="BL32" s="162">
        <v>7231</v>
      </c>
      <c r="BM32" s="162">
        <v>103223</v>
      </c>
      <c r="BN32" s="162" t="s">
        <v>61</v>
      </c>
      <c r="BO32" s="162">
        <v>103223</v>
      </c>
      <c r="BP32" s="162">
        <v>21852</v>
      </c>
      <c r="BQ32" s="162">
        <v>59353</v>
      </c>
      <c r="BR32" s="162">
        <v>65722</v>
      </c>
      <c r="BS32" s="162">
        <v>23243</v>
      </c>
      <c r="BT32" s="162">
        <v>114348</v>
      </c>
      <c r="BU32" s="162" t="s">
        <v>61</v>
      </c>
      <c r="BV32" s="163">
        <v>41009</v>
      </c>
    </row>
    <row r="33" spans="1:74" ht="13.5" customHeight="1" x14ac:dyDescent="0.2">
      <c r="A33" s="197"/>
      <c r="B33" s="197"/>
      <c r="C33" s="197"/>
      <c r="D33" s="198"/>
      <c r="E33" s="14"/>
      <c r="F33" s="15"/>
      <c r="G33" s="78"/>
      <c r="H33" s="63"/>
      <c r="I33" s="62"/>
      <c r="J33" s="22"/>
      <c r="K33" s="22"/>
      <c r="L33" s="22"/>
      <c r="M33" s="63"/>
      <c r="N33" s="15"/>
      <c r="O33" s="79"/>
      <c r="P33" s="80"/>
      <c r="Q33" s="58"/>
      <c r="R33" s="59"/>
      <c r="S33" s="81"/>
      <c r="T33" s="82"/>
    </row>
    <row r="34" spans="1:74" ht="13.5" customHeight="1" x14ac:dyDescent="0.25">
      <c r="A34" s="197"/>
      <c r="B34" s="197"/>
      <c r="C34" s="197"/>
      <c r="D34" s="198"/>
      <c r="E34" s="25" t="s">
        <v>121</v>
      </c>
      <c r="F34" s="25" t="s">
        <v>122</v>
      </c>
      <c r="G34" s="83" t="s">
        <v>105</v>
      </c>
      <c r="H34" s="26" t="s">
        <v>121</v>
      </c>
      <c r="I34" s="25" t="s">
        <v>122</v>
      </c>
      <c r="J34" s="201" t="s">
        <v>136</v>
      </c>
      <c r="K34" s="201" t="s">
        <v>106</v>
      </c>
      <c r="L34" s="201" t="s">
        <v>126</v>
      </c>
      <c r="M34" s="26" t="s">
        <v>121</v>
      </c>
      <c r="N34" s="83" t="s">
        <v>122</v>
      </c>
      <c r="O34" s="26" t="s">
        <v>105</v>
      </c>
      <c r="P34" s="13" t="s">
        <v>121</v>
      </c>
      <c r="Q34" s="13" t="s">
        <v>122</v>
      </c>
      <c r="R34" s="201" t="s">
        <v>107</v>
      </c>
      <c r="S34" s="203" t="s">
        <v>101</v>
      </c>
      <c r="T34" s="84"/>
      <c r="V34" s="85" t="s">
        <v>108</v>
      </c>
      <c r="W34" s="86">
        <f t="shared" ref="W34:BB34" si="0">W16+W17</f>
        <v>57</v>
      </c>
      <c r="X34" s="86">
        <f t="shared" si="0"/>
        <v>0</v>
      </c>
      <c r="Y34" s="86">
        <f t="shared" si="0"/>
        <v>0</v>
      </c>
      <c r="Z34" s="86">
        <f t="shared" si="0"/>
        <v>57</v>
      </c>
      <c r="AA34" s="86">
        <f t="shared" si="0"/>
        <v>4958</v>
      </c>
      <c r="AB34" s="86">
        <f t="shared" si="0"/>
        <v>1848</v>
      </c>
      <c r="AC34" s="86">
        <f t="shared" si="0"/>
        <v>6806</v>
      </c>
      <c r="AD34" s="86">
        <f t="shared" si="0"/>
        <v>0</v>
      </c>
      <c r="AE34" s="86">
        <f t="shared" si="0"/>
        <v>0</v>
      </c>
      <c r="AF34" s="86">
        <f t="shared" si="0"/>
        <v>0</v>
      </c>
      <c r="AG34" s="86">
        <f t="shared" si="0"/>
        <v>6806</v>
      </c>
      <c r="AH34" s="86">
        <f t="shared" si="0"/>
        <v>20763832</v>
      </c>
      <c r="AI34" s="86">
        <f t="shared" si="0"/>
        <v>228528</v>
      </c>
      <c r="AJ34" s="86">
        <f t="shared" si="0"/>
        <v>836101</v>
      </c>
      <c r="AK34" s="86">
        <f t="shared" si="0"/>
        <v>21828461</v>
      </c>
      <c r="AL34" s="86">
        <f t="shared" si="0"/>
        <v>21204047</v>
      </c>
      <c r="AM34" s="86">
        <f t="shared" si="0"/>
        <v>7795623</v>
      </c>
      <c r="AN34" s="86">
        <f t="shared" si="0"/>
        <v>2884583</v>
      </c>
      <c r="AO34" s="86">
        <f t="shared" si="0"/>
        <v>208571</v>
      </c>
      <c r="AP34" s="86">
        <f t="shared" si="0"/>
        <v>3093154</v>
      </c>
      <c r="AQ34" s="86">
        <f t="shared" si="0"/>
        <v>10453316</v>
      </c>
      <c r="AR34" s="86">
        <f t="shared" si="0"/>
        <v>134108</v>
      </c>
      <c r="AS34" s="86">
        <f t="shared" si="0"/>
        <v>287535</v>
      </c>
      <c r="AT34" s="86">
        <f t="shared" si="0"/>
        <v>1745806</v>
      </c>
      <c r="AU34" s="86">
        <f t="shared" si="0"/>
        <v>39958</v>
      </c>
      <c r="AV34" s="86">
        <f t="shared" si="0"/>
        <v>617270</v>
      </c>
      <c r="AW34" s="86">
        <f t="shared" si="0"/>
        <v>13277993</v>
      </c>
      <c r="AX34" s="86">
        <f t="shared" si="0"/>
        <v>16371147</v>
      </c>
      <c r="AY34" s="86">
        <f t="shared" si="0"/>
        <v>1113978</v>
      </c>
      <c r="AZ34" s="86">
        <f t="shared" si="0"/>
        <v>1057798</v>
      </c>
      <c r="BA34" s="86">
        <f t="shared" si="0"/>
        <v>650894</v>
      </c>
      <c r="BB34" s="86">
        <f t="shared" si="0"/>
        <v>2822670</v>
      </c>
      <c r="BC34" s="86">
        <f t="shared" ref="BC34:BV34" si="1">BC16+BC17</f>
        <v>1573209</v>
      </c>
      <c r="BD34" s="86">
        <f t="shared" si="1"/>
        <v>816024</v>
      </c>
      <c r="BE34" s="86">
        <f t="shared" si="1"/>
        <v>911503</v>
      </c>
      <c r="BF34" s="86">
        <f t="shared" si="1"/>
        <v>3300736</v>
      </c>
      <c r="BG34" s="86">
        <f t="shared" si="1"/>
        <v>4143412</v>
      </c>
      <c r="BH34" s="86">
        <f t="shared" si="1"/>
        <v>2141014</v>
      </c>
      <c r="BI34" s="86">
        <f t="shared" si="1"/>
        <v>6284426</v>
      </c>
      <c r="BJ34" s="86">
        <f t="shared" si="1"/>
        <v>99770</v>
      </c>
      <c r="BK34" s="86">
        <f t="shared" si="1"/>
        <v>487042</v>
      </c>
      <c r="BL34" s="86">
        <f t="shared" si="1"/>
        <v>40440</v>
      </c>
      <c r="BM34" s="86">
        <f t="shared" si="1"/>
        <v>627252</v>
      </c>
      <c r="BN34" s="86">
        <f t="shared" si="1"/>
        <v>30225</v>
      </c>
      <c r="BO34" s="86">
        <f t="shared" si="1"/>
        <v>657477</v>
      </c>
      <c r="BP34" s="86">
        <f t="shared" si="1"/>
        <v>283113</v>
      </c>
      <c r="BQ34" s="86">
        <f t="shared" si="1"/>
        <v>403940</v>
      </c>
      <c r="BR34" s="86">
        <f t="shared" si="1"/>
        <v>536650</v>
      </c>
      <c r="BS34" s="86">
        <f t="shared" si="1"/>
        <v>59652</v>
      </c>
      <c r="BT34" s="86">
        <f t="shared" si="1"/>
        <v>743746</v>
      </c>
      <c r="BU34" s="86">
        <f t="shared" si="1"/>
        <v>0</v>
      </c>
      <c r="BV34" s="86">
        <f t="shared" si="1"/>
        <v>228556</v>
      </c>
    </row>
    <row r="35" spans="1:74" ht="13.5" customHeight="1" thickBot="1" x14ac:dyDescent="0.3">
      <c r="A35" s="199"/>
      <c r="B35" s="199"/>
      <c r="C35" s="199"/>
      <c r="D35" s="200"/>
      <c r="E35" s="66"/>
      <c r="F35" s="66"/>
      <c r="G35" s="87"/>
      <c r="H35" s="88"/>
      <c r="I35" s="89"/>
      <c r="J35" s="202"/>
      <c r="K35" s="202"/>
      <c r="L35" s="202"/>
      <c r="M35" s="88"/>
      <c r="N35" s="90"/>
      <c r="O35" s="88"/>
      <c r="P35" s="91"/>
      <c r="Q35" s="91"/>
      <c r="R35" s="202"/>
      <c r="S35" s="204"/>
      <c r="T35" s="164"/>
      <c r="V35" s="85" t="s">
        <v>109</v>
      </c>
      <c r="W35" s="86">
        <f t="shared" ref="W35:BB35" si="2">W19</f>
        <v>20</v>
      </c>
      <c r="X35" s="86">
        <f t="shared" si="2"/>
        <v>0</v>
      </c>
      <c r="Y35" s="86">
        <f t="shared" si="2"/>
        <v>0</v>
      </c>
      <c r="Z35" s="86">
        <f t="shared" si="2"/>
        <v>20</v>
      </c>
      <c r="AA35" s="86">
        <f t="shared" si="2"/>
        <v>884</v>
      </c>
      <c r="AB35" s="86">
        <f t="shared" si="2"/>
        <v>588</v>
      </c>
      <c r="AC35" s="86">
        <f t="shared" si="2"/>
        <v>1472</v>
      </c>
      <c r="AD35" s="86">
        <f t="shared" si="2"/>
        <v>0</v>
      </c>
      <c r="AE35" s="86">
        <f t="shared" si="2"/>
        <v>0</v>
      </c>
      <c r="AF35" s="86">
        <f t="shared" si="2"/>
        <v>0</v>
      </c>
      <c r="AG35" s="86">
        <f t="shared" si="2"/>
        <v>1472</v>
      </c>
      <c r="AH35" s="86">
        <f t="shared" si="2"/>
        <v>4301160</v>
      </c>
      <c r="AI35" s="86">
        <f t="shared" si="2"/>
        <v>56555</v>
      </c>
      <c r="AJ35" s="86">
        <f t="shared" si="2"/>
        <v>190056</v>
      </c>
      <c r="AK35" s="86">
        <f t="shared" si="2"/>
        <v>4547771</v>
      </c>
      <c r="AL35" s="86">
        <f t="shared" si="2"/>
        <v>4383022</v>
      </c>
      <c r="AM35" s="86">
        <f t="shared" si="2"/>
        <v>2120753</v>
      </c>
      <c r="AN35" s="86">
        <f t="shared" si="2"/>
        <v>442194</v>
      </c>
      <c r="AO35" s="86">
        <f t="shared" si="2"/>
        <v>55172</v>
      </c>
      <c r="AP35" s="86">
        <f t="shared" si="2"/>
        <v>497366</v>
      </c>
      <c r="AQ35" s="86">
        <f t="shared" si="2"/>
        <v>1948219</v>
      </c>
      <c r="AR35" s="86">
        <f t="shared" si="2"/>
        <v>65850</v>
      </c>
      <c r="AS35" s="86">
        <f t="shared" si="2"/>
        <v>54373</v>
      </c>
      <c r="AT35" s="86">
        <f t="shared" si="2"/>
        <v>84885</v>
      </c>
      <c r="AU35" s="86">
        <f t="shared" si="2"/>
        <v>12889</v>
      </c>
      <c r="AV35" s="86">
        <f t="shared" si="2"/>
        <v>39528</v>
      </c>
      <c r="AW35" s="86">
        <f t="shared" si="2"/>
        <v>2205744</v>
      </c>
      <c r="AX35" s="86">
        <f t="shared" si="2"/>
        <v>2703110</v>
      </c>
      <c r="AY35" s="86">
        <f t="shared" si="2"/>
        <v>134117</v>
      </c>
      <c r="AZ35" s="86">
        <f t="shared" si="2"/>
        <v>166685</v>
      </c>
      <c r="BA35" s="86">
        <f t="shared" si="2"/>
        <v>697319</v>
      </c>
      <c r="BB35" s="86">
        <f t="shared" si="2"/>
        <v>998121</v>
      </c>
      <c r="BC35" s="86">
        <f t="shared" ref="BC35:BV35" si="3">BC19</f>
        <v>143961</v>
      </c>
      <c r="BD35" s="86">
        <f t="shared" si="3"/>
        <v>182148</v>
      </c>
      <c r="BE35" s="86">
        <f t="shared" si="3"/>
        <v>588414</v>
      </c>
      <c r="BF35" s="86">
        <f t="shared" si="3"/>
        <v>914523</v>
      </c>
      <c r="BG35" s="86">
        <f t="shared" si="3"/>
        <v>961620</v>
      </c>
      <c r="BH35" s="86">
        <f t="shared" si="3"/>
        <v>704140</v>
      </c>
      <c r="BI35" s="86">
        <f t="shared" si="3"/>
        <v>1665760</v>
      </c>
      <c r="BJ35" s="86">
        <f t="shared" si="3"/>
        <v>9103</v>
      </c>
      <c r="BK35" s="86">
        <f t="shared" si="3"/>
        <v>54388</v>
      </c>
      <c r="BL35" s="86">
        <f t="shared" si="3"/>
        <v>7270</v>
      </c>
      <c r="BM35" s="86">
        <f t="shared" si="3"/>
        <v>70761</v>
      </c>
      <c r="BN35" s="86">
        <f t="shared" si="3"/>
        <v>900</v>
      </c>
      <c r="BO35" s="86">
        <f t="shared" si="3"/>
        <v>71661</v>
      </c>
      <c r="BP35" s="86">
        <f t="shared" si="3"/>
        <v>33068</v>
      </c>
      <c r="BQ35" s="86">
        <f t="shared" si="3"/>
        <v>32553</v>
      </c>
      <c r="BR35" s="86">
        <f t="shared" si="3"/>
        <v>72176</v>
      </c>
      <c r="BS35" s="86">
        <f t="shared" si="3"/>
        <v>9894</v>
      </c>
      <c r="BT35" s="86">
        <f t="shared" si="3"/>
        <v>133335</v>
      </c>
      <c r="BU35" s="86">
        <f t="shared" si="3"/>
        <v>0</v>
      </c>
      <c r="BV35" s="86">
        <f t="shared" si="3"/>
        <v>113246</v>
      </c>
    </row>
    <row r="36" spans="1:74" ht="13.5" customHeight="1" x14ac:dyDescent="0.25">
      <c r="A36" s="31"/>
      <c r="B36" s="31"/>
      <c r="C36" s="31"/>
      <c r="D36" s="32"/>
      <c r="E36" s="35" t="s">
        <v>55</v>
      </c>
      <c r="F36" s="35" t="s">
        <v>55</v>
      </c>
      <c r="G36" s="92" t="s">
        <v>137</v>
      </c>
      <c r="H36" s="37" t="s">
        <v>57</v>
      </c>
      <c r="I36" s="92" t="s">
        <v>57</v>
      </c>
      <c r="J36" s="35" t="s">
        <v>57</v>
      </c>
      <c r="K36" s="35" t="s">
        <v>55</v>
      </c>
      <c r="L36" s="35" t="s">
        <v>55</v>
      </c>
      <c r="M36" s="37" t="s">
        <v>55</v>
      </c>
      <c r="N36" s="35" t="s">
        <v>55</v>
      </c>
      <c r="O36" s="93" t="s">
        <v>137</v>
      </c>
      <c r="P36" s="35" t="s">
        <v>57</v>
      </c>
      <c r="Q36" s="35" t="s">
        <v>57</v>
      </c>
      <c r="R36" s="35" t="s">
        <v>57</v>
      </c>
      <c r="S36" s="35" t="s">
        <v>55</v>
      </c>
      <c r="T36" s="94"/>
      <c r="V36" s="85" t="s">
        <v>110</v>
      </c>
      <c r="W36" s="86">
        <f t="shared" ref="W36:BB36" si="4">W11+W23+W25+W28</f>
        <v>144</v>
      </c>
      <c r="X36" s="86">
        <f t="shared" si="4"/>
        <v>1</v>
      </c>
      <c r="Y36" s="86">
        <f t="shared" si="4"/>
        <v>0</v>
      </c>
      <c r="Z36" s="86">
        <f t="shared" si="4"/>
        <v>145</v>
      </c>
      <c r="AA36" s="86">
        <f t="shared" si="4"/>
        <v>9367</v>
      </c>
      <c r="AB36" s="86">
        <f t="shared" si="4"/>
        <v>3887</v>
      </c>
      <c r="AC36" s="86">
        <f t="shared" si="4"/>
        <v>13254</v>
      </c>
      <c r="AD36" s="86">
        <f t="shared" si="4"/>
        <v>0</v>
      </c>
      <c r="AE36" s="86">
        <f t="shared" si="4"/>
        <v>0</v>
      </c>
      <c r="AF36" s="86">
        <f t="shared" si="4"/>
        <v>0</v>
      </c>
      <c r="AG36" s="86">
        <f t="shared" si="4"/>
        <v>13254</v>
      </c>
      <c r="AH36" s="86">
        <f t="shared" si="4"/>
        <v>67487629</v>
      </c>
      <c r="AI36" s="86">
        <f t="shared" si="4"/>
        <v>1036846</v>
      </c>
      <c r="AJ36" s="86">
        <f t="shared" si="4"/>
        <v>1452997</v>
      </c>
      <c r="AK36" s="86">
        <f t="shared" si="4"/>
        <v>69977472</v>
      </c>
      <c r="AL36" s="86">
        <f t="shared" si="4"/>
        <v>67296372</v>
      </c>
      <c r="AM36" s="86">
        <f t="shared" si="4"/>
        <v>20149355</v>
      </c>
      <c r="AN36" s="86">
        <f t="shared" si="4"/>
        <v>4832544</v>
      </c>
      <c r="AO36" s="86">
        <f t="shared" si="4"/>
        <v>315881</v>
      </c>
      <c r="AP36" s="86">
        <f t="shared" si="4"/>
        <v>5148425</v>
      </c>
      <c r="AQ36" s="86">
        <f t="shared" si="4"/>
        <v>41770816</v>
      </c>
      <c r="AR36" s="86">
        <f t="shared" si="4"/>
        <v>406110</v>
      </c>
      <c r="AS36" s="86">
        <f t="shared" si="4"/>
        <v>724379</v>
      </c>
      <c r="AT36" s="86">
        <f t="shared" si="4"/>
        <v>1882915</v>
      </c>
      <c r="AU36" s="86">
        <f t="shared" si="4"/>
        <v>791080</v>
      </c>
      <c r="AV36" s="86">
        <f t="shared" si="4"/>
        <v>839403</v>
      </c>
      <c r="AW36" s="86">
        <f t="shared" si="4"/>
        <v>46414703</v>
      </c>
      <c r="AX36" s="86">
        <f t="shared" si="4"/>
        <v>51563128</v>
      </c>
      <c r="AY36" s="86">
        <f t="shared" si="4"/>
        <v>1667183</v>
      </c>
      <c r="AZ36" s="86">
        <f t="shared" si="4"/>
        <v>5352180</v>
      </c>
      <c r="BA36" s="86">
        <f t="shared" si="4"/>
        <v>1817923</v>
      </c>
      <c r="BB36" s="86">
        <f t="shared" si="4"/>
        <v>8837286</v>
      </c>
      <c r="BC36" s="86">
        <f t="shared" ref="BC36:BV36" si="5">BC11+BC23+BC25+BC28</f>
        <v>1506372</v>
      </c>
      <c r="BD36" s="86">
        <f t="shared" si="5"/>
        <v>4286037</v>
      </c>
      <c r="BE36" s="86">
        <f t="shared" si="5"/>
        <v>1874599</v>
      </c>
      <c r="BF36" s="86">
        <f t="shared" si="5"/>
        <v>7667008</v>
      </c>
      <c r="BG36" s="86">
        <f t="shared" si="5"/>
        <v>7576536</v>
      </c>
      <c r="BH36" s="86">
        <f t="shared" si="5"/>
        <v>4007922</v>
      </c>
      <c r="BI36" s="86">
        <f t="shared" si="5"/>
        <v>11584458</v>
      </c>
      <c r="BJ36" s="86">
        <f t="shared" si="5"/>
        <v>768359</v>
      </c>
      <c r="BK36" s="86">
        <f t="shared" si="5"/>
        <v>794805</v>
      </c>
      <c r="BL36" s="86">
        <f t="shared" si="5"/>
        <v>141913</v>
      </c>
      <c r="BM36" s="86">
        <f t="shared" si="5"/>
        <v>1705077</v>
      </c>
      <c r="BN36" s="86">
        <f t="shared" si="5"/>
        <v>53884</v>
      </c>
      <c r="BO36" s="86">
        <f t="shared" si="5"/>
        <v>1758961</v>
      </c>
      <c r="BP36" s="86">
        <f t="shared" si="5"/>
        <v>711972</v>
      </c>
      <c r="BQ36" s="86">
        <f t="shared" si="5"/>
        <v>629764</v>
      </c>
      <c r="BR36" s="86">
        <f t="shared" si="5"/>
        <v>1841169</v>
      </c>
      <c r="BS36" s="86">
        <f t="shared" si="5"/>
        <v>153491</v>
      </c>
      <c r="BT36" s="86">
        <f t="shared" si="5"/>
        <v>1288019</v>
      </c>
      <c r="BU36" s="86">
        <f t="shared" si="5"/>
        <v>82</v>
      </c>
      <c r="BV36" s="86">
        <f t="shared" si="5"/>
        <v>898359</v>
      </c>
    </row>
    <row r="37" spans="1:74" ht="13.5" customHeight="1" x14ac:dyDescent="0.25">
      <c r="A37" s="31"/>
      <c r="B37" s="38" t="s">
        <v>58</v>
      </c>
      <c r="C37" s="38"/>
      <c r="D37" s="32"/>
      <c r="E37" s="45">
        <v>72.400000000000006</v>
      </c>
      <c r="F37" s="45">
        <v>73.099999999999994</v>
      </c>
      <c r="G37" s="68">
        <v>0.69999999999998863</v>
      </c>
      <c r="H37" s="46">
        <v>67148651</v>
      </c>
      <c r="I37" s="42">
        <v>66282440</v>
      </c>
      <c r="J37" s="95">
        <v>-866211</v>
      </c>
      <c r="K37" s="68">
        <v>-1.3</v>
      </c>
      <c r="L37" s="45">
        <v>100</v>
      </c>
      <c r="M37" s="165">
        <v>27.1</v>
      </c>
      <c r="N37" s="45">
        <v>26.4</v>
      </c>
      <c r="O37" s="96">
        <v>-0.70000000000000284</v>
      </c>
      <c r="P37" s="42">
        <v>1428</v>
      </c>
      <c r="Q37" s="42">
        <v>1325</v>
      </c>
      <c r="R37" s="67">
        <v>-103</v>
      </c>
      <c r="S37" s="68">
        <v>-7.2</v>
      </c>
      <c r="T37" s="97"/>
      <c r="V37" s="85" t="s">
        <v>111</v>
      </c>
      <c r="W37" s="166">
        <f t="shared" ref="W37:BB37" si="6">W12+W13+W14+W27+W30+W31+W32</f>
        <v>154</v>
      </c>
      <c r="X37" s="166">
        <f t="shared" si="6"/>
        <v>0</v>
      </c>
      <c r="Y37" s="166">
        <f t="shared" si="6"/>
        <v>0</v>
      </c>
      <c r="Z37" s="166">
        <f t="shared" si="6"/>
        <v>154</v>
      </c>
      <c r="AA37" s="166">
        <f t="shared" si="6"/>
        <v>13668</v>
      </c>
      <c r="AB37" s="166">
        <f t="shared" si="6"/>
        <v>4460</v>
      </c>
      <c r="AC37" s="166">
        <f t="shared" si="6"/>
        <v>18128</v>
      </c>
      <c r="AD37" s="166">
        <f t="shared" si="6"/>
        <v>0</v>
      </c>
      <c r="AE37" s="166">
        <f t="shared" si="6"/>
        <v>0</v>
      </c>
      <c r="AF37" s="166">
        <f t="shared" si="6"/>
        <v>0</v>
      </c>
      <c r="AG37" s="166">
        <f t="shared" si="6"/>
        <v>18128</v>
      </c>
      <c r="AH37" s="166">
        <f t="shared" si="6"/>
        <v>136333005</v>
      </c>
      <c r="AI37" s="166">
        <f t="shared" si="6"/>
        <v>1976505</v>
      </c>
      <c r="AJ37" s="166">
        <f t="shared" si="6"/>
        <v>1422894</v>
      </c>
      <c r="AK37" s="166">
        <f t="shared" si="6"/>
        <v>139732404</v>
      </c>
      <c r="AL37" s="166">
        <f t="shared" si="6"/>
        <v>137567484</v>
      </c>
      <c r="AM37" s="166">
        <f t="shared" si="6"/>
        <v>23814751</v>
      </c>
      <c r="AN37" s="166">
        <f t="shared" si="6"/>
        <v>7290798</v>
      </c>
      <c r="AO37" s="166">
        <f t="shared" si="6"/>
        <v>743959</v>
      </c>
      <c r="AP37" s="166">
        <f t="shared" si="6"/>
        <v>8034757</v>
      </c>
      <c r="AQ37" s="166">
        <f t="shared" si="6"/>
        <v>90996475</v>
      </c>
      <c r="AR37" s="166">
        <f t="shared" si="6"/>
        <v>3706583</v>
      </c>
      <c r="AS37" s="166">
        <f t="shared" si="6"/>
        <v>1233769</v>
      </c>
      <c r="AT37" s="166">
        <f t="shared" si="6"/>
        <v>5094880</v>
      </c>
      <c r="AU37" s="166">
        <f t="shared" si="6"/>
        <v>761723</v>
      </c>
      <c r="AV37" s="166">
        <f t="shared" si="6"/>
        <v>719735</v>
      </c>
      <c r="AW37" s="166">
        <f t="shared" si="6"/>
        <v>102513165</v>
      </c>
      <c r="AX37" s="166">
        <f t="shared" si="6"/>
        <v>110547922</v>
      </c>
      <c r="AY37" s="166">
        <f t="shared" si="6"/>
        <v>2675102</v>
      </c>
      <c r="AZ37" s="166">
        <f t="shared" si="6"/>
        <v>10136985</v>
      </c>
      <c r="BA37" s="166">
        <f t="shared" si="6"/>
        <v>4892044</v>
      </c>
      <c r="BB37" s="166">
        <f t="shared" si="6"/>
        <v>17704131</v>
      </c>
      <c r="BC37" s="166">
        <f t="shared" ref="BC37:BV37" si="7">BC12+BC13+BC14+BC27+BC30+BC31+BC32</f>
        <v>2762670</v>
      </c>
      <c r="BD37" s="166">
        <f t="shared" si="7"/>
        <v>9308023</v>
      </c>
      <c r="BE37" s="166">
        <f t="shared" si="7"/>
        <v>4314795</v>
      </c>
      <c r="BF37" s="166">
        <f t="shared" si="7"/>
        <v>16385488</v>
      </c>
      <c r="BG37" s="166">
        <f t="shared" si="7"/>
        <v>15637203</v>
      </c>
      <c r="BH37" s="166">
        <f t="shared" si="7"/>
        <v>9600160</v>
      </c>
      <c r="BI37" s="166">
        <f t="shared" si="7"/>
        <v>25237363</v>
      </c>
      <c r="BJ37" s="166">
        <f t="shared" si="7"/>
        <v>564792</v>
      </c>
      <c r="BK37" s="166">
        <f t="shared" si="7"/>
        <v>2205166</v>
      </c>
      <c r="BL37" s="166">
        <f t="shared" si="7"/>
        <v>176185</v>
      </c>
      <c r="BM37" s="166">
        <f t="shared" si="7"/>
        <v>2946143</v>
      </c>
      <c r="BN37" s="166">
        <f t="shared" si="7"/>
        <v>151549</v>
      </c>
      <c r="BO37" s="166">
        <f t="shared" si="7"/>
        <v>3097692</v>
      </c>
      <c r="BP37" s="166">
        <f t="shared" si="7"/>
        <v>3638689</v>
      </c>
      <c r="BQ37" s="166">
        <f t="shared" si="7"/>
        <v>3970735</v>
      </c>
      <c r="BR37" s="166">
        <f t="shared" si="7"/>
        <v>2765646</v>
      </c>
      <c r="BS37" s="166">
        <f t="shared" si="7"/>
        <v>381396</v>
      </c>
      <c r="BT37" s="166">
        <f t="shared" si="7"/>
        <v>2879830</v>
      </c>
      <c r="BU37" s="166">
        <f t="shared" si="7"/>
        <v>9038022</v>
      </c>
      <c r="BV37" s="166">
        <f t="shared" si="7"/>
        <v>824560</v>
      </c>
    </row>
    <row r="38" spans="1:74" ht="13.5" customHeight="1" x14ac:dyDescent="0.25">
      <c r="A38" s="31"/>
      <c r="B38" s="38"/>
      <c r="C38" s="38"/>
      <c r="D38" s="32"/>
      <c r="E38" s="45"/>
      <c r="F38" s="45"/>
      <c r="G38" s="68"/>
      <c r="H38" s="46"/>
      <c r="I38" s="42"/>
      <c r="J38" s="95"/>
      <c r="K38" s="68"/>
      <c r="L38" s="45"/>
      <c r="M38" s="165"/>
      <c r="N38" s="45"/>
      <c r="O38" s="96"/>
      <c r="P38" s="42"/>
      <c r="Q38" s="42"/>
      <c r="R38" s="67"/>
      <c r="S38" s="68"/>
      <c r="T38" s="97"/>
      <c r="V38" s="85" t="s">
        <v>112</v>
      </c>
      <c r="W38" s="166">
        <f t="shared" ref="W38:BB38" si="8">W15+W18</f>
        <v>103</v>
      </c>
      <c r="X38" s="166">
        <f t="shared" si="8"/>
        <v>1</v>
      </c>
      <c r="Y38" s="166">
        <f t="shared" si="8"/>
        <v>0</v>
      </c>
      <c r="Z38" s="166">
        <f t="shared" si="8"/>
        <v>104</v>
      </c>
      <c r="AA38" s="166">
        <f t="shared" si="8"/>
        <v>6648</v>
      </c>
      <c r="AB38" s="166">
        <f t="shared" si="8"/>
        <v>3729</v>
      </c>
      <c r="AC38" s="166">
        <f t="shared" si="8"/>
        <v>10377</v>
      </c>
      <c r="AD38" s="166">
        <f t="shared" si="8"/>
        <v>0</v>
      </c>
      <c r="AE38" s="166">
        <f t="shared" si="8"/>
        <v>0</v>
      </c>
      <c r="AF38" s="166">
        <f t="shared" si="8"/>
        <v>0</v>
      </c>
      <c r="AG38" s="166">
        <f t="shared" si="8"/>
        <v>10377</v>
      </c>
      <c r="AH38" s="166">
        <f t="shared" si="8"/>
        <v>31137401</v>
      </c>
      <c r="AI38" s="166">
        <f t="shared" si="8"/>
        <v>374535</v>
      </c>
      <c r="AJ38" s="166">
        <f t="shared" si="8"/>
        <v>1179561</v>
      </c>
      <c r="AK38" s="166">
        <f t="shared" si="8"/>
        <v>32691497</v>
      </c>
      <c r="AL38" s="166">
        <f t="shared" si="8"/>
        <v>32252452</v>
      </c>
      <c r="AM38" s="166">
        <f t="shared" si="8"/>
        <v>12401958</v>
      </c>
      <c r="AN38" s="166">
        <f t="shared" si="8"/>
        <v>3731155</v>
      </c>
      <c r="AO38" s="166">
        <f t="shared" si="8"/>
        <v>359002</v>
      </c>
      <c r="AP38" s="166">
        <f t="shared" si="8"/>
        <v>4090157</v>
      </c>
      <c r="AQ38" s="166">
        <f t="shared" si="8"/>
        <v>16385179</v>
      </c>
      <c r="AR38" s="166">
        <f t="shared" si="8"/>
        <v>422897</v>
      </c>
      <c r="AS38" s="166">
        <f t="shared" si="8"/>
        <v>698471</v>
      </c>
      <c r="AT38" s="166">
        <f t="shared" si="8"/>
        <v>677578</v>
      </c>
      <c r="AU38" s="166">
        <f t="shared" si="8"/>
        <v>163936</v>
      </c>
      <c r="AV38" s="166">
        <f t="shared" si="8"/>
        <v>825955</v>
      </c>
      <c r="AW38" s="166">
        <f t="shared" si="8"/>
        <v>19174016</v>
      </c>
      <c r="AX38" s="166">
        <f t="shared" si="8"/>
        <v>23264173</v>
      </c>
      <c r="AY38" s="166">
        <f t="shared" si="8"/>
        <v>1509139</v>
      </c>
      <c r="AZ38" s="166">
        <f t="shared" si="8"/>
        <v>1981676</v>
      </c>
      <c r="BA38" s="166">
        <f t="shared" si="8"/>
        <v>1110341</v>
      </c>
      <c r="BB38" s="166">
        <f t="shared" si="8"/>
        <v>4601156</v>
      </c>
      <c r="BC38" s="166">
        <f t="shared" ref="BC38:BV38" si="9">BC15+BC18</f>
        <v>2065332</v>
      </c>
      <c r="BD38" s="166">
        <f t="shared" si="9"/>
        <v>2166405</v>
      </c>
      <c r="BE38" s="166">
        <f t="shared" si="9"/>
        <v>1135314</v>
      </c>
      <c r="BF38" s="166">
        <f t="shared" si="9"/>
        <v>5367051</v>
      </c>
      <c r="BG38" s="166">
        <f t="shared" si="9"/>
        <v>7799548</v>
      </c>
      <c r="BH38" s="166">
        <f t="shared" si="9"/>
        <v>3152320</v>
      </c>
      <c r="BI38" s="166">
        <f t="shared" si="9"/>
        <v>10951868</v>
      </c>
      <c r="BJ38" s="166">
        <f t="shared" si="9"/>
        <v>425060</v>
      </c>
      <c r="BK38" s="166">
        <f t="shared" si="9"/>
        <v>1386043</v>
      </c>
      <c r="BL38" s="166">
        <f t="shared" si="9"/>
        <v>131527</v>
      </c>
      <c r="BM38" s="166">
        <f t="shared" si="9"/>
        <v>1942630</v>
      </c>
      <c r="BN38" s="166">
        <f t="shared" si="9"/>
        <v>25947</v>
      </c>
      <c r="BO38" s="166">
        <f t="shared" si="9"/>
        <v>1968577</v>
      </c>
      <c r="BP38" s="166">
        <f t="shared" si="9"/>
        <v>460968</v>
      </c>
      <c r="BQ38" s="166">
        <f t="shared" si="9"/>
        <v>453667</v>
      </c>
      <c r="BR38" s="166">
        <f t="shared" si="9"/>
        <v>1975878</v>
      </c>
      <c r="BS38" s="166">
        <f t="shared" si="9"/>
        <v>51067</v>
      </c>
      <c r="BT38" s="166">
        <f t="shared" si="9"/>
        <v>1330295</v>
      </c>
      <c r="BU38" s="166">
        <f t="shared" si="9"/>
        <v>0</v>
      </c>
      <c r="BV38" s="166">
        <f t="shared" si="9"/>
        <v>526150</v>
      </c>
    </row>
    <row r="39" spans="1:74" ht="13.5" customHeight="1" x14ac:dyDescent="0.25">
      <c r="A39" s="31"/>
      <c r="B39" s="47" t="s">
        <v>62</v>
      </c>
      <c r="C39" s="47"/>
      <c r="D39" s="48"/>
      <c r="E39" s="45">
        <v>62</v>
      </c>
      <c r="F39" s="45">
        <v>63.3</v>
      </c>
      <c r="G39" s="96">
        <v>1.3</v>
      </c>
      <c r="H39" s="158">
        <v>7619730</v>
      </c>
      <c r="I39" s="158">
        <v>7795623</v>
      </c>
      <c r="J39" s="95">
        <v>175893</v>
      </c>
      <c r="K39" s="68">
        <v>2.2999999999999998</v>
      </c>
      <c r="L39" s="45">
        <v>11.8</v>
      </c>
      <c r="M39" s="165">
        <v>37.6</v>
      </c>
      <c r="N39" s="45">
        <v>37.200000000000003</v>
      </c>
      <c r="O39" s="96">
        <v>-0.39999999999999858</v>
      </c>
      <c r="P39" s="42">
        <v>1203</v>
      </c>
      <c r="Q39" s="42">
        <v>1145</v>
      </c>
      <c r="R39" s="67">
        <v>-58</v>
      </c>
      <c r="S39" s="68">
        <v>-4.8</v>
      </c>
      <c r="T39" s="97"/>
      <c r="V39" s="85" t="s">
        <v>113</v>
      </c>
      <c r="W39" s="166">
        <f t="shared" ref="W39:BB39" si="10">SUM(W34:W38)</f>
        <v>478</v>
      </c>
      <c r="X39" s="166">
        <f t="shared" si="10"/>
        <v>2</v>
      </c>
      <c r="Y39" s="166">
        <f t="shared" si="10"/>
        <v>0</v>
      </c>
      <c r="Z39" s="166">
        <f t="shared" si="10"/>
        <v>480</v>
      </c>
      <c r="AA39" s="166">
        <f t="shared" si="10"/>
        <v>35525</v>
      </c>
      <c r="AB39" s="166">
        <f t="shared" si="10"/>
        <v>14512</v>
      </c>
      <c r="AC39" s="166">
        <f t="shared" si="10"/>
        <v>50037</v>
      </c>
      <c r="AD39" s="166">
        <f t="shared" si="10"/>
        <v>0</v>
      </c>
      <c r="AE39" s="166">
        <f t="shared" si="10"/>
        <v>0</v>
      </c>
      <c r="AF39" s="166">
        <f t="shared" si="10"/>
        <v>0</v>
      </c>
      <c r="AG39" s="166">
        <f t="shared" si="10"/>
        <v>50037</v>
      </c>
      <c r="AH39" s="166">
        <f t="shared" si="10"/>
        <v>260023027</v>
      </c>
      <c r="AI39" s="166">
        <f t="shared" si="10"/>
        <v>3672969</v>
      </c>
      <c r="AJ39" s="166">
        <f t="shared" si="10"/>
        <v>5081609</v>
      </c>
      <c r="AK39" s="166">
        <f t="shared" si="10"/>
        <v>268777605</v>
      </c>
      <c r="AL39" s="166">
        <f t="shared" si="10"/>
        <v>262703377</v>
      </c>
      <c r="AM39" s="166">
        <f t="shared" si="10"/>
        <v>66282440</v>
      </c>
      <c r="AN39" s="166">
        <f t="shared" si="10"/>
        <v>19181274</v>
      </c>
      <c r="AO39" s="166">
        <f t="shared" si="10"/>
        <v>1682585</v>
      </c>
      <c r="AP39" s="166">
        <f t="shared" si="10"/>
        <v>20863859</v>
      </c>
      <c r="AQ39" s="166">
        <f t="shared" si="10"/>
        <v>161554005</v>
      </c>
      <c r="AR39" s="166">
        <f t="shared" si="10"/>
        <v>4735548</v>
      </c>
      <c r="AS39" s="166">
        <f t="shared" si="10"/>
        <v>2998527</v>
      </c>
      <c r="AT39" s="166">
        <f t="shared" si="10"/>
        <v>9486064</v>
      </c>
      <c r="AU39" s="166">
        <f t="shared" si="10"/>
        <v>1769586</v>
      </c>
      <c r="AV39" s="166">
        <f t="shared" si="10"/>
        <v>3041891</v>
      </c>
      <c r="AW39" s="166">
        <f t="shared" si="10"/>
        <v>183585621</v>
      </c>
      <c r="AX39" s="166">
        <f t="shared" si="10"/>
        <v>204449480</v>
      </c>
      <c r="AY39" s="166">
        <f t="shared" si="10"/>
        <v>7099519</v>
      </c>
      <c r="AZ39" s="166">
        <f t="shared" si="10"/>
        <v>18695324</v>
      </c>
      <c r="BA39" s="166">
        <f t="shared" si="10"/>
        <v>9168521</v>
      </c>
      <c r="BB39" s="166">
        <f t="shared" si="10"/>
        <v>34963364</v>
      </c>
      <c r="BC39" s="166">
        <f t="shared" ref="BC39:BV39" si="11">SUM(BC34:BC38)</f>
        <v>8051544</v>
      </c>
      <c r="BD39" s="166">
        <f t="shared" si="11"/>
        <v>16758637</v>
      </c>
      <c r="BE39" s="166">
        <f t="shared" si="11"/>
        <v>8824625</v>
      </c>
      <c r="BF39" s="166">
        <f t="shared" si="11"/>
        <v>33634806</v>
      </c>
      <c r="BG39" s="166">
        <f t="shared" si="11"/>
        <v>36118319</v>
      </c>
      <c r="BH39" s="166">
        <f t="shared" si="11"/>
        <v>19605556</v>
      </c>
      <c r="BI39" s="166">
        <f t="shared" si="11"/>
        <v>55723875</v>
      </c>
      <c r="BJ39" s="166">
        <f t="shared" si="11"/>
        <v>1867084</v>
      </c>
      <c r="BK39" s="166">
        <f t="shared" si="11"/>
        <v>4927444</v>
      </c>
      <c r="BL39" s="166">
        <f t="shared" si="11"/>
        <v>497335</v>
      </c>
      <c r="BM39" s="166">
        <f t="shared" si="11"/>
        <v>7291863</v>
      </c>
      <c r="BN39" s="166">
        <f t="shared" si="11"/>
        <v>262505</v>
      </c>
      <c r="BO39" s="166">
        <f t="shared" si="11"/>
        <v>7554368</v>
      </c>
      <c r="BP39" s="166">
        <f t="shared" si="11"/>
        <v>5127810</v>
      </c>
      <c r="BQ39" s="166">
        <f t="shared" si="11"/>
        <v>5490659</v>
      </c>
      <c r="BR39" s="166">
        <f t="shared" si="11"/>
        <v>7191519</v>
      </c>
      <c r="BS39" s="166">
        <f t="shared" si="11"/>
        <v>655500</v>
      </c>
      <c r="BT39" s="166">
        <f t="shared" si="11"/>
        <v>6375225</v>
      </c>
      <c r="BU39" s="166">
        <f t="shared" si="11"/>
        <v>9038104</v>
      </c>
      <c r="BV39" s="166">
        <f t="shared" si="11"/>
        <v>2590871</v>
      </c>
    </row>
    <row r="40" spans="1:74" ht="13.5" customHeight="1" x14ac:dyDescent="0.2">
      <c r="A40" s="31"/>
      <c r="B40" s="47" t="s">
        <v>64</v>
      </c>
      <c r="C40" s="47"/>
      <c r="D40" s="48"/>
      <c r="E40" s="45">
        <v>55</v>
      </c>
      <c r="F40" s="45">
        <v>51.7</v>
      </c>
      <c r="G40" s="96">
        <v>-3.3</v>
      </c>
      <c r="H40" s="158">
        <v>1551375</v>
      </c>
      <c r="I40" s="158">
        <v>2120753</v>
      </c>
      <c r="J40" s="95">
        <v>569378</v>
      </c>
      <c r="K40" s="68">
        <v>36.700000000000003</v>
      </c>
      <c r="L40" s="45">
        <v>3.2</v>
      </c>
      <c r="M40" s="165">
        <v>46.3</v>
      </c>
      <c r="N40" s="45">
        <v>49.7</v>
      </c>
      <c r="O40" s="96">
        <v>3.4000000000000057</v>
      </c>
      <c r="P40" s="42">
        <v>1239</v>
      </c>
      <c r="Q40" s="42">
        <v>1441</v>
      </c>
      <c r="R40" s="67">
        <v>202</v>
      </c>
      <c r="S40" s="68">
        <v>16.3</v>
      </c>
      <c r="T40" s="97"/>
    </row>
    <row r="41" spans="1:74" ht="13.5" customHeight="1" x14ac:dyDescent="0.2">
      <c r="A41" s="31"/>
      <c r="B41" s="47" t="s">
        <v>66</v>
      </c>
      <c r="C41" s="47"/>
      <c r="D41" s="48"/>
      <c r="E41" s="45">
        <v>70</v>
      </c>
      <c r="F41" s="45">
        <v>69.900000000000006</v>
      </c>
      <c r="G41" s="96">
        <v>-9.9999999999994316E-2</v>
      </c>
      <c r="H41" s="158">
        <v>20497000</v>
      </c>
      <c r="I41" s="158">
        <v>20149355</v>
      </c>
      <c r="J41" s="95">
        <v>-347645</v>
      </c>
      <c r="K41" s="68">
        <v>-1.7</v>
      </c>
      <c r="L41" s="45">
        <v>30.4</v>
      </c>
      <c r="M41" s="165">
        <v>30.4</v>
      </c>
      <c r="N41" s="45">
        <v>30.3</v>
      </c>
      <c r="O41" s="96">
        <v>-9.9999999999997868E-2</v>
      </c>
      <c r="P41" s="42">
        <v>1791</v>
      </c>
      <c r="Q41" s="42">
        <v>1520</v>
      </c>
      <c r="R41" s="67">
        <v>-271</v>
      </c>
      <c r="S41" s="68">
        <v>-15.1</v>
      </c>
      <c r="T41" s="97"/>
    </row>
    <row r="42" spans="1:74" ht="13.5" customHeight="1" x14ac:dyDescent="0.2">
      <c r="A42" s="31"/>
      <c r="B42" s="47" t="s">
        <v>68</v>
      </c>
      <c r="C42" s="47"/>
      <c r="D42" s="48"/>
      <c r="E42" s="45">
        <v>78.5</v>
      </c>
      <c r="F42" s="45">
        <v>80.2</v>
      </c>
      <c r="G42" s="96">
        <v>1.7</v>
      </c>
      <c r="H42" s="158">
        <v>26022453</v>
      </c>
      <c r="I42" s="158">
        <v>23814751</v>
      </c>
      <c r="J42" s="95">
        <v>-2207702</v>
      </c>
      <c r="K42" s="68">
        <v>-8.5</v>
      </c>
      <c r="L42" s="45">
        <v>35.9</v>
      </c>
      <c r="M42" s="165">
        <v>20.5</v>
      </c>
      <c r="N42" s="45">
        <v>18.600000000000001</v>
      </c>
      <c r="O42" s="96">
        <v>-1.9</v>
      </c>
      <c r="P42" s="42">
        <v>1448</v>
      </c>
      <c r="Q42" s="42">
        <v>1314</v>
      </c>
      <c r="R42" s="67">
        <v>-134</v>
      </c>
      <c r="S42" s="68">
        <v>-9.3000000000000007</v>
      </c>
      <c r="T42" s="97"/>
    </row>
    <row r="43" spans="1:74" ht="13.5" customHeight="1" x14ac:dyDescent="0.2">
      <c r="A43" s="31"/>
      <c r="B43" s="47" t="s">
        <v>71</v>
      </c>
      <c r="C43" s="47"/>
      <c r="D43" s="48"/>
      <c r="E43" s="45">
        <v>61</v>
      </c>
      <c r="F43" s="45">
        <v>60.4</v>
      </c>
      <c r="G43" s="96">
        <v>-0.60000000000000142</v>
      </c>
      <c r="H43" s="158">
        <v>11458093</v>
      </c>
      <c r="I43" s="158">
        <v>12401958</v>
      </c>
      <c r="J43" s="95">
        <v>943865</v>
      </c>
      <c r="K43" s="68">
        <v>8.1999999999999993</v>
      </c>
      <c r="L43" s="45">
        <v>18.7</v>
      </c>
      <c r="M43" s="165">
        <v>39</v>
      </c>
      <c r="N43" s="45">
        <v>39.1</v>
      </c>
      <c r="O43" s="96">
        <v>0.10000000000000142</v>
      </c>
      <c r="P43" s="42">
        <v>1141</v>
      </c>
      <c r="Q43" s="42">
        <v>1195</v>
      </c>
      <c r="R43" s="67">
        <v>54</v>
      </c>
      <c r="S43" s="68">
        <v>4.7</v>
      </c>
      <c r="T43" s="97"/>
    </row>
    <row r="44" spans="1:74" ht="13.5" customHeight="1" thickBot="1" x14ac:dyDescent="0.25">
      <c r="A44" s="49"/>
      <c r="B44" s="49"/>
      <c r="C44" s="49"/>
      <c r="D44" s="50"/>
      <c r="E44" s="98"/>
      <c r="F44" s="98"/>
      <c r="G44" s="99"/>
      <c r="H44" s="100"/>
      <c r="I44" s="101"/>
      <c r="J44" s="102"/>
      <c r="K44" s="99"/>
      <c r="L44" s="98"/>
      <c r="M44" s="103"/>
      <c r="N44" s="98"/>
      <c r="O44" s="104"/>
      <c r="P44" s="101"/>
      <c r="Q44" s="101"/>
      <c r="R44" s="105"/>
      <c r="S44" s="99"/>
      <c r="T44" s="97"/>
    </row>
  </sheetData>
  <mergeCells count="25">
    <mergeCell ref="H4:H5"/>
    <mergeCell ref="I4:I5"/>
    <mergeCell ref="L4:L5"/>
    <mergeCell ref="S19:S20"/>
    <mergeCell ref="R34:R35"/>
    <mergeCell ref="S34:S35"/>
    <mergeCell ref="J34:J35"/>
    <mergeCell ref="K34:K35"/>
    <mergeCell ref="L34:L35"/>
    <mergeCell ref="A32:D35"/>
    <mergeCell ref="Q4:Q5"/>
    <mergeCell ref="S4:S5"/>
    <mergeCell ref="R4:R5"/>
    <mergeCell ref="R19:R20"/>
    <mergeCell ref="G19:G20"/>
    <mergeCell ref="H19:H20"/>
    <mergeCell ref="I19:I20"/>
    <mergeCell ref="M4:M5"/>
    <mergeCell ref="Q19:Q20"/>
    <mergeCell ref="N4:N5"/>
    <mergeCell ref="M19:M20"/>
    <mergeCell ref="A2:D5"/>
    <mergeCell ref="A17:D20"/>
    <mergeCell ref="L19:L20"/>
    <mergeCell ref="G4:G5"/>
  </mergeCells>
  <phoneticPr fontId="3"/>
  <pageMargins left="0.78740157480314965" right="0.39370078740157483" top="0.78740157480314965" bottom="0.39370078740157483" header="0.51181102362204722" footer="0.51181102362204722"/>
  <pageSetup paperSize="9" scale="77" orientation="landscape" horizontalDpi="4294967292" r:id="rId1"/>
  <headerFooter alignWithMargins="0"/>
  <colBreaks count="2" manualBreakCount="2">
    <brk id="19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Y44"/>
  <sheetViews>
    <sheetView showGridLines="0" defaultGridColor="0" colorId="22" zoomScaleNormal="100" zoomScaleSheetLayoutView="100" workbookViewId="0"/>
  </sheetViews>
  <sheetFormatPr defaultColWidth="10.75" defaultRowHeight="13.5" customHeight="1" x14ac:dyDescent="0.2"/>
  <cols>
    <col min="1" max="1" width="1.75" style="142" customWidth="1"/>
    <col min="2" max="2" width="2.75" style="142" customWidth="1"/>
    <col min="3" max="3" width="10.75" style="142" customWidth="1"/>
    <col min="4" max="4" width="1.75" style="142" customWidth="1"/>
    <col min="5" max="6" width="11.75" style="142" customWidth="1"/>
    <col min="7" max="7" width="12" style="142" customWidth="1"/>
    <col min="8" max="8" width="7.75" style="142" customWidth="1"/>
    <col min="9" max="9" width="6.75" style="142" customWidth="1"/>
    <col min="10" max="12" width="9.75" style="142" customWidth="1"/>
    <col min="13" max="15" width="12.25" style="142" customWidth="1"/>
    <col min="16" max="17" width="11.4140625" style="142" customWidth="1"/>
    <col min="18" max="18" width="11.25" style="142" customWidth="1"/>
    <col min="19" max="19" width="8.1640625" style="142" customWidth="1"/>
    <col min="20" max="20" width="7.25" style="142" customWidth="1"/>
    <col min="21" max="21" width="8" style="142" customWidth="1"/>
    <col min="22" max="22" width="10.75" style="142"/>
    <col min="23" max="23" width="10.83203125" style="170" bestFit="1" customWidth="1"/>
    <col min="24" max="24" width="11.4140625" style="170" customWidth="1"/>
    <col min="25" max="35" width="10.75" style="171" customWidth="1"/>
    <col min="36" max="36" width="12.58203125" style="171" customWidth="1"/>
    <col min="37" max="37" width="12.83203125" style="171" customWidth="1"/>
    <col min="38" max="38" width="10.75" style="171" customWidth="1"/>
    <col min="39" max="39" width="13.4140625" style="171" customWidth="1"/>
    <col min="40" max="40" width="13.25" style="171" customWidth="1"/>
    <col min="41" max="41" width="12.25" style="171" customWidth="1"/>
    <col min="42" max="42" width="13" style="171" customWidth="1"/>
    <col min="43" max="43" width="10.75" style="171" customWidth="1"/>
    <col min="44" max="44" width="12.83203125" style="171" customWidth="1"/>
    <col min="45" max="45" width="14.83203125" style="171" customWidth="1"/>
    <col min="46" max="47" width="10.75" style="171" customWidth="1"/>
    <col min="48" max="48" width="14.25" style="171" customWidth="1"/>
    <col min="49" max="50" width="10.75" style="171" customWidth="1"/>
    <col min="51" max="51" width="14.1640625" style="171" customWidth="1"/>
    <col min="52" max="52" width="15" style="171" customWidth="1"/>
    <col min="53" max="53" width="12.58203125" style="171" customWidth="1"/>
    <col min="54" max="54" width="12.4140625" style="171" customWidth="1"/>
    <col min="55" max="55" width="12.83203125" style="171" customWidth="1"/>
    <col min="56" max="56" width="12.4140625" style="171" customWidth="1"/>
    <col min="57" max="57" width="12.83203125" style="171" customWidth="1"/>
    <col min="58" max="58" width="13.58203125" style="171" customWidth="1"/>
    <col min="59" max="59" width="13.4140625" style="171" customWidth="1"/>
    <col min="60" max="60" width="12.25" style="171" customWidth="1"/>
    <col min="61" max="61" width="12.58203125" style="171" customWidth="1"/>
    <col min="62" max="62" width="13" style="171" customWidth="1"/>
    <col min="63" max="63" width="12.83203125" style="171" customWidth="1"/>
    <col min="64" max="66" width="10.75" style="171" customWidth="1"/>
    <col min="67" max="67" width="13.58203125" style="171" customWidth="1"/>
    <col min="68" max="68" width="10.75" style="171" customWidth="1"/>
    <col min="69" max="69" width="12.58203125" style="171" customWidth="1"/>
    <col min="70" max="71" width="10.75" style="171" customWidth="1"/>
    <col min="72" max="72" width="13.1640625" style="171" customWidth="1"/>
    <col min="73" max="73" width="10.75" style="171" customWidth="1"/>
    <col min="74" max="74" width="12.83203125" style="171" customWidth="1"/>
    <col min="75" max="76" width="10.75" style="171" customWidth="1"/>
    <col min="77" max="77" width="12.25" style="170" bestFit="1" customWidth="1"/>
    <col min="78" max="16384" width="10.75" style="142"/>
  </cols>
  <sheetData>
    <row r="1" spans="1:77" ht="13.5" customHeight="1" thickBot="1" x14ac:dyDescent="0.25">
      <c r="A1" s="106" t="s">
        <v>104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8"/>
      <c r="O1" s="108"/>
      <c r="P1" s="167"/>
      <c r="Q1" s="167"/>
      <c r="R1" s="167"/>
      <c r="S1" s="167"/>
      <c r="T1" s="167"/>
      <c r="AN1" s="172"/>
      <c r="AY1" s="172"/>
    </row>
    <row r="2" spans="1:77" ht="13.5" customHeight="1" x14ac:dyDescent="0.2">
      <c r="A2" s="195" t="s">
        <v>96</v>
      </c>
      <c r="B2" s="195"/>
      <c r="C2" s="195"/>
      <c r="D2" s="196"/>
      <c r="E2" s="6" t="s">
        <v>138</v>
      </c>
      <c r="F2" s="6"/>
      <c r="G2" s="6"/>
      <c r="H2" s="6"/>
      <c r="I2" s="6"/>
      <c r="J2" s="9" t="s">
        <v>139</v>
      </c>
      <c r="K2" s="74"/>
      <c r="L2" s="74"/>
      <c r="M2" s="9" t="s">
        <v>140</v>
      </c>
      <c r="N2" s="75"/>
      <c r="O2" s="109"/>
      <c r="P2" s="76" t="s">
        <v>141</v>
      </c>
      <c r="Q2" s="74"/>
      <c r="R2" s="74"/>
      <c r="S2" s="74"/>
      <c r="T2" s="74"/>
      <c r="U2" s="74"/>
      <c r="W2" s="170" t="s">
        <v>0</v>
      </c>
      <c r="AN2" s="172"/>
      <c r="AY2" s="172"/>
    </row>
    <row r="3" spans="1:77" ht="13.5" customHeight="1" x14ac:dyDescent="0.2">
      <c r="A3" s="197"/>
      <c r="B3" s="197"/>
      <c r="C3" s="197"/>
      <c r="D3" s="198"/>
      <c r="E3" s="14"/>
      <c r="F3" s="62"/>
      <c r="G3" s="62"/>
      <c r="H3" s="22"/>
      <c r="I3" s="22"/>
      <c r="J3" s="63"/>
      <c r="K3" s="15"/>
      <c r="L3" s="78"/>
      <c r="M3" s="63"/>
      <c r="N3" s="14"/>
      <c r="O3" s="78"/>
      <c r="P3" s="110"/>
      <c r="Q3" s="58"/>
      <c r="R3" s="111"/>
      <c r="S3" s="111"/>
      <c r="T3" s="111"/>
      <c r="U3" s="59"/>
      <c r="W3" s="173" t="s">
        <v>1</v>
      </c>
      <c r="X3" s="174"/>
      <c r="Y3" s="175" t="s">
        <v>2</v>
      </c>
      <c r="Z3" s="175"/>
      <c r="AA3" s="175"/>
      <c r="AB3" s="175"/>
      <c r="AC3" s="175" t="s">
        <v>3</v>
      </c>
      <c r="AD3" s="175"/>
      <c r="AE3" s="175"/>
      <c r="AF3" s="175"/>
      <c r="AG3" s="175"/>
      <c r="AH3" s="175"/>
      <c r="AI3" s="175"/>
      <c r="AJ3" s="175" t="s">
        <v>4</v>
      </c>
      <c r="AK3" s="175"/>
      <c r="AL3" s="175"/>
      <c r="AM3" s="175"/>
      <c r="AN3" s="176" t="s">
        <v>5</v>
      </c>
      <c r="AO3" s="175" t="s">
        <v>6</v>
      </c>
      <c r="AP3" s="175" t="s">
        <v>7</v>
      </c>
      <c r="AQ3" s="175"/>
      <c r="AR3" s="175"/>
      <c r="AS3" s="175"/>
      <c r="AT3" s="175"/>
      <c r="AU3" s="175"/>
      <c r="AV3" s="175"/>
      <c r="AW3" s="175"/>
      <c r="AX3" s="175"/>
      <c r="AY3" s="176"/>
      <c r="AZ3" s="175"/>
      <c r="BA3" s="175" t="s">
        <v>8</v>
      </c>
      <c r="BB3" s="175"/>
      <c r="BC3" s="175"/>
      <c r="BD3" s="175"/>
      <c r="BE3" s="175"/>
      <c r="BF3" s="175"/>
      <c r="BG3" s="175"/>
      <c r="BH3" s="175"/>
      <c r="BI3" s="175" t="s">
        <v>9</v>
      </c>
      <c r="BJ3" s="175"/>
      <c r="BK3" s="175"/>
      <c r="BL3" s="175" t="s">
        <v>10</v>
      </c>
      <c r="BM3" s="175"/>
      <c r="BN3" s="175"/>
      <c r="BO3" s="175"/>
      <c r="BP3" s="175"/>
      <c r="BQ3" s="175"/>
      <c r="BR3" s="175" t="s">
        <v>11</v>
      </c>
      <c r="BS3" s="175"/>
      <c r="BT3" s="177" t="s">
        <v>12</v>
      </c>
      <c r="BU3" s="175" t="s">
        <v>13</v>
      </c>
      <c r="BV3" s="175" t="s">
        <v>14</v>
      </c>
      <c r="BW3" s="175" t="s">
        <v>15</v>
      </c>
      <c r="BX3" s="178" t="s">
        <v>16</v>
      </c>
      <c r="BY3" s="179" t="s">
        <v>114</v>
      </c>
    </row>
    <row r="4" spans="1:77" ht="13.5" customHeight="1" x14ac:dyDescent="0.2">
      <c r="A4" s="197"/>
      <c r="B4" s="197"/>
      <c r="C4" s="197"/>
      <c r="D4" s="198"/>
      <c r="E4" s="25" t="s">
        <v>121</v>
      </c>
      <c r="F4" s="25" t="s">
        <v>122</v>
      </c>
      <c r="G4" s="201" t="s">
        <v>103</v>
      </c>
      <c r="H4" s="201" t="s">
        <v>101</v>
      </c>
      <c r="I4" s="201" t="s">
        <v>79</v>
      </c>
      <c r="J4" s="26" t="s">
        <v>121</v>
      </c>
      <c r="K4" s="83" t="s">
        <v>122</v>
      </c>
      <c r="L4" s="112" t="s">
        <v>115</v>
      </c>
      <c r="M4" s="26" t="s">
        <v>121</v>
      </c>
      <c r="N4" s="25" t="s">
        <v>122</v>
      </c>
      <c r="O4" s="112" t="s">
        <v>115</v>
      </c>
      <c r="P4" s="113" t="s">
        <v>121</v>
      </c>
      <c r="Q4" s="13" t="s">
        <v>122</v>
      </c>
      <c r="R4" s="209" t="s">
        <v>136</v>
      </c>
      <c r="S4" s="209" t="s">
        <v>101</v>
      </c>
      <c r="T4" s="209" t="s">
        <v>79</v>
      </c>
      <c r="U4" s="207" t="s">
        <v>116</v>
      </c>
      <c r="W4" s="180"/>
      <c r="X4" s="181"/>
      <c r="Y4" s="182" t="s">
        <v>17</v>
      </c>
      <c r="Z4" s="182" t="s">
        <v>18</v>
      </c>
      <c r="AA4" s="182" t="s">
        <v>19</v>
      </c>
      <c r="AB4" s="182" t="s">
        <v>20</v>
      </c>
      <c r="AC4" s="182" t="s">
        <v>21</v>
      </c>
      <c r="AD4" s="182"/>
      <c r="AE4" s="182"/>
      <c r="AF4" s="182" t="s">
        <v>22</v>
      </c>
      <c r="AG4" s="182"/>
      <c r="AH4" s="182"/>
      <c r="AI4" s="182" t="s">
        <v>23</v>
      </c>
      <c r="AJ4" s="183" t="s">
        <v>24</v>
      </c>
      <c r="AK4" s="183" t="s">
        <v>25</v>
      </c>
      <c r="AL4" s="183" t="s">
        <v>26</v>
      </c>
      <c r="AM4" s="182" t="s">
        <v>27</v>
      </c>
      <c r="AN4" s="184"/>
      <c r="AO4" s="182"/>
      <c r="AP4" s="182" t="s">
        <v>28</v>
      </c>
      <c r="AQ4" s="182"/>
      <c r="AR4" s="182"/>
      <c r="AS4" s="182" t="s">
        <v>29</v>
      </c>
      <c r="AT4" s="182"/>
      <c r="AU4" s="182"/>
      <c r="AV4" s="182"/>
      <c r="AW4" s="182"/>
      <c r="AX4" s="182"/>
      <c r="AY4" s="184"/>
      <c r="AZ4" s="182" t="s">
        <v>30</v>
      </c>
      <c r="BA4" s="182" t="s">
        <v>31</v>
      </c>
      <c r="BB4" s="182"/>
      <c r="BC4" s="182"/>
      <c r="BD4" s="182"/>
      <c r="BE4" s="182" t="s">
        <v>32</v>
      </c>
      <c r="BF4" s="182"/>
      <c r="BG4" s="182"/>
      <c r="BH4" s="182"/>
      <c r="BI4" s="182" t="s">
        <v>33</v>
      </c>
      <c r="BJ4" s="182" t="s">
        <v>34</v>
      </c>
      <c r="BK4" s="182" t="s">
        <v>35</v>
      </c>
      <c r="BL4" s="182" t="s">
        <v>36</v>
      </c>
      <c r="BM4" s="182"/>
      <c r="BN4" s="182"/>
      <c r="BO4" s="182"/>
      <c r="BP4" s="182" t="s">
        <v>34</v>
      </c>
      <c r="BQ4" s="182" t="s">
        <v>30</v>
      </c>
      <c r="BR4" s="182" t="s">
        <v>37</v>
      </c>
      <c r="BS4" s="182" t="s">
        <v>38</v>
      </c>
      <c r="BT4" s="182"/>
      <c r="BU4" s="182"/>
      <c r="BV4" s="182"/>
      <c r="BW4" s="182"/>
      <c r="BX4" s="185"/>
    </row>
    <row r="5" spans="1:77" ht="13.5" customHeight="1" thickBot="1" x14ac:dyDescent="0.25">
      <c r="A5" s="199"/>
      <c r="B5" s="199"/>
      <c r="C5" s="199"/>
      <c r="D5" s="200"/>
      <c r="E5" s="89"/>
      <c r="F5" s="89"/>
      <c r="G5" s="202"/>
      <c r="H5" s="202"/>
      <c r="I5" s="202"/>
      <c r="J5" s="88"/>
      <c r="K5" s="90"/>
      <c r="L5" s="115"/>
      <c r="M5" s="88"/>
      <c r="N5" s="89"/>
      <c r="O5" s="90"/>
      <c r="P5" s="116"/>
      <c r="Q5" s="91"/>
      <c r="R5" s="210"/>
      <c r="S5" s="210"/>
      <c r="T5" s="210"/>
      <c r="U5" s="208"/>
      <c r="W5" s="180"/>
      <c r="X5" s="181"/>
      <c r="Y5" s="182"/>
      <c r="Z5" s="182"/>
      <c r="AA5" s="182"/>
      <c r="AB5" s="182"/>
      <c r="AC5" s="182" t="s">
        <v>39</v>
      </c>
      <c r="AD5" s="182" t="s">
        <v>40</v>
      </c>
      <c r="AE5" s="182" t="s">
        <v>35</v>
      </c>
      <c r="AF5" s="182" t="s">
        <v>39</v>
      </c>
      <c r="AG5" s="182" t="s">
        <v>40</v>
      </c>
      <c r="AH5" s="182" t="s">
        <v>35</v>
      </c>
      <c r="AI5" s="182"/>
      <c r="AJ5" s="182"/>
      <c r="AK5" s="182"/>
      <c r="AL5" s="182"/>
      <c r="AM5" s="182"/>
      <c r="AN5" s="184"/>
      <c r="AO5" s="182"/>
      <c r="AP5" s="182" t="s">
        <v>41</v>
      </c>
      <c r="AQ5" s="183" t="s">
        <v>42</v>
      </c>
      <c r="AR5" s="182" t="s">
        <v>35</v>
      </c>
      <c r="AS5" s="182" t="s">
        <v>43</v>
      </c>
      <c r="AT5" s="182" t="s">
        <v>44</v>
      </c>
      <c r="AU5" s="182" t="s">
        <v>45</v>
      </c>
      <c r="AV5" s="182" t="s">
        <v>46</v>
      </c>
      <c r="AW5" s="183" t="s">
        <v>47</v>
      </c>
      <c r="AX5" s="183" t="s">
        <v>48</v>
      </c>
      <c r="AY5" s="184" t="s">
        <v>35</v>
      </c>
      <c r="AZ5" s="182"/>
      <c r="BA5" s="182" t="s">
        <v>49</v>
      </c>
      <c r="BB5" s="182" t="s">
        <v>50</v>
      </c>
      <c r="BC5" s="182" t="s">
        <v>51</v>
      </c>
      <c r="BD5" s="182" t="s">
        <v>30</v>
      </c>
      <c r="BE5" s="182" t="s">
        <v>49</v>
      </c>
      <c r="BF5" s="182" t="s">
        <v>50</v>
      </c>
      <c r="BG5" s="182" t="s">
        <v>51</v>
      </c>
      <c r="BH5" s="182" t="s">
        <v>30</v>
      </c>
      <c r="BI5" s="182"/>
      <c r="BJ5" s="182"/>
      <c r="BK5" s="182"/>
      <c r="BL5" s="183" t="s">
        <v>52</v>
      </c>
      <c r="BM5" s="182" t="s">
        <v>53</v>
      </c>
      <c r="BN5" s="183" t="s">
        <v>54</v>
      </c>
      <c r="BO5" s="182" t="s">
        <v>35</v>
      </c>
      <c r="BP5" s="182"/>
      <c r="BQ5" s="182"/>
      <c r="BR5" s="182"/>
      <c r="BS5" s="182"/>
      <c r="BT5" s="182"/>
      <c r="BU5" s="182"/>
      <c r="BV5" s="182"/>
      <c r="BW5" s="182"/>
      <c r="BX5" s="185"/>
    </row>
    <row r="6" spans="1:77" ht="13.5" customHeight="1" x14ac:dyDescent="0.2">
      <c r="A6" s="31"/>
      <c r="B6" s="31"/>
      <c r="C6" s="31"/>
      <c r="D6" s="32"/>
      <c r="E6" s="35" t="s">
        <v>57</v>
      </c>
      <c r="F6" s="35" t="s">
        <v>57</v>
      </c>
      <c r="G6" s="35" t="s">
        <v>57</v>
      </c>
      <c r="H6" s="35" t="s">
        <v>55</v>
      </c>
      <c r="I6" s="35" t="s">
        <v>55</v>
      </c>
      <c r="J6" s="37" t="s">
        <v>55</v>
      </c>
      <c r="K6" s="35" t="s">
        <v>55</v>
      </c>
      <c r="L6" s="35" t="s">
        <v>142</v>
      </c>
      <c r="M6" s="37" t="s">
        <v>55</v>
      </c>
      <c r="N6" s="35" t="s">
        <v>55</v>
      </c>
      <c r="O6" s="35" t="s">
        <v>142</v>
      </c>
      <c r="P6" s="118" t="s">
        <v>57</v>
      </c>
      <c r="Q6" s="119" t="s">
        <v>57</v>
      </c>
      <c r="R6" s="119" t="s">
        <v>57</v>
      </c>
      <c r="S6" s="119" t="s">
        <v>55</v>
      </c>
      <c r="T6" s="119" t="s">
        <v>55</v>
      </c>
      <c r="U6" s="119" t="s">
        <v>57</v>
      </c>
      <c r="W6" s="180"/>
      <c r="X6" s="181"/>
      <c r="Y6" s="182"/>
      <c r="Z6" s="182"/>
      <c r="AA6" s="182"/>
      <c r="AB6" s="182"/>
      <c r="AC6" s="182" t="s">
        <v>56</v>
      </c>
      <c r="AD6" s="182" t="s">
        <v>56</v>
      </c>
      <c r="AE6" s="182" t="s">
        <v>56</v>
      </c>
      <c r="AF6" s="182" t="s">
        <v>56</v>
      </c>
      <c r="AG6" s="182" t="s">
        <v>56</v>
      </c>
      <c r="AH6" s="182" t="s">
        <v>56</v>
      </c>
      <c r="AI6" s="182" t="s">
        <v>56</v>
      </c>
      <c r="AJ6" s="182" t="s">
        <v>57</v>
      </c>
      <c r="AK6" s="182" t="s">
        <v>57</v>
      </c>
      <c r="AL6" s="182"/>
      <c r="AM6" s="182" t="s">
        <v>57</v>
      </c>
      <c r="AN6" s="186" t="s">
        <v>57</v>
      </c>
      <c r="AO6" s="182" t="s">
        <v>57</v>
      </c>
      <c r="AP6" s="182" t="s">
        <v>57</v>
      </c>
      <c r="AQ6" s="182" t="s">
        <v>57</v>
      </c>
      <c r="AR6" s="182" t="s">
        <v>57</v>
      </c>
      <c r="AS6" s="182" t="s">
        <v>57</v>
      </c>
      <c r="AT6" s="182" t="s">
        <v>57</v>
      </c>
      <c r="AU6" s="182" t="s">
        <v>57</v>
      </c>
      <c r="AV6" s="182" t="s">
        <v>57</v>
      </c>
      <c r="AW6" s="182" t="s">
        <v>57</v>
      </c>
      <c r="AX6" s="182" t="s">
        <v>57</v>
      </c>
      <c r="AY6" s="186" t="s">
        <v>57</v>
      </c>
      <c r="AZ6" s="182" t="s">
        <v>57</v>
      </c>
      <c r="BA6" s="182" t="s">
        <v>57</v>
      </c>
      <c r="BB6" s="182" t="s">
        <v>57</v>
      </c>
      <c r="BC6" s="182" t="s">
        <v>57</v>
      </c>
      <c r="BD6" s="182" t="s">
        <v>57</v>
      </c>
      <c r="BE6" s="182" t="s">
        <v>57</v>
      </c>
      <c r="BF6" s="182" t="s">
        <v>57</v>
      </c>
      <c r="BG6" s="182" t="s">
        <v>57</v>
      </c>
      <c r="BH6" s="182" t="s">
        <v>57</v>
      </c>
      <c r="BI6" s="182" t="s">
        <v>57</v>
      </c>
      <c r="BJ6" s="182" t="s">
        <v>57</v>
      </c>
      <c r="BK6" s="182" t="s">
        <v>57</v>
      </c>
      <c r="BL6" s="182" t="s">
        <v>57</v>
      </c>
      <c r="BM6" s="182" t="s">
        <v>57</v>
      </c>
      <c r="BN6" s="182" t="s">
        <v>57</v>
      </c>
      <c r="BO6" s="182" t="s">
        <v>57</v>
      </c>
      <c r="BP6" s="182" t="s">
        <v>57</v>
      </c>
      <c r="BQ6" s="182" t="s">
        <v>57</v>
      </c>
      <c r="BR6" s="182" t="s">
        <v>57</v>
      </c>
      <c r="BS6" s="182" t="s">
        <v>57</v>
      </c>
      <c r="BT6" s="182" t="s">
        <v>57</v>
      </c>
      <c r="BU6" s="182" t="s">
        <v>57</v>
      </c>
      <c r="BV6" s="182" t="s">
        <v>57</v>
      </c>
      <c r="BW6" s="182" t="s">
        <v>57</v>
      </c>
      <c r="BX6" s="185" t="s">
        <v>57</v>
      </c>
    </row>
    <row r="7" spans="1:77" ht="13.5" customHeight="1" x14ac:dyDescent="0.2">
      <c r="A7" s="31"/>
      <c r="B7" s="38" t="s">
        <v>58</v>
      </c>
      <c r="C7" s="38"/>
      <c r="D7" s="32"/>
      <c r="E7" s="42">
        <v>19594340</v>
      </c>
      <c r="F7" s="42">
        <v>20863859</v>
      </c>
      <c r="G7" s="67">
        <v>1269519</v>
      </c>
      <c r="H7" s="68">
        <v>6.5</v>
      </c>
      <c r="I7" s="45">
        <v>100</v>
      </c>
      <c r="J7" s="165">
        <v>7.9</v>
      </c>
      <c r="K7" s="45">
        <v>8.3000000000000007</v>
      </c>
      <c r="L7" s="68">
        <v>0.4</v>
      </c>
      <c r="M7" s="165">
        <v>29.2</v>
      </c>
      <c r="N7" s="45">
        <v>31.5</v>
      </c>
      <c r="O7" s="68">
        <v>2.2999999999999998</v>
      </c>
      <c r="P7" s="46">
        <v>57772253</v>
      </c>
      <c r="Q7" s="42">
        <v>56247518</v>
      </c>
      <c r="R7" s="95">
        <v>-1524735</v>
      </c>
      <c r="S7" s="68">
        <v>-2.6</v>
      </c>
      <c r="T7" s="45">
        <v>100</v>
      </c>
      <c r="U7" s="42">
        <v>117182</v>
      </c>
      <c r="W7" s="180" t="s">
        <v>59</v>
      </c>
      <c r="X7" s="181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4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4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5"/>
    </row>
    <row r="8" spans="1:77" ht="13.5" customHeight="1" x14ac:dyDescent="0.2">
      <c r="A8" s="31"/>
      <c r="B8" s="38"/>
      <c r="C8" s="38"/>
      <c r="D8" s="32"/>
      <c r="E8" s="42"/>
      <c r="F8" s="42"/>
      <c r="G8" s="67"/>
      <c r="H8" s="68"/>
      <c r="I8" s="45"/>
      <c r="J8" s="165"/>
      <c r="K8" s="45"/>
      <c r="L8" s="68"/>
      <c r="M8" s="165"/>
      <c r="N8" s="45"/>
      <c r="O8" s="68"/>
      <c r="P8" s="46"/>
      <c r="Q8" s="42"/>
      <c r="R8" s="95"/>
      <c r="S8" s="68"/>
      <c r="T8" s="45"/>
      <c r="U8" s="42"/>
      <c r="W8" s="180"/>
      <c r="X8" s="181" t="s">
        <v>60</v>
      </c>
      <c r="Y8" s="182">
        <v>478</v>
      </c>
      <c r="Z8" s="182">
        <v>2</v>
      </c>
      <c r="AA8" s="182" t="s">
        <v>61</v>
      </c>
      <c r="AB8" s="182">
        <v>480</v>
      </c>
      <c r="AC8" s="182">
        <v>35525</v>
      </c>
      <c r="AD8" s="182">
        <v>14512</v>
      </c>
      <c r="AE8" s="182">
        <v>50037</v>
      </c>
      <c r="AF8" s="182" t="s">
        <v>61</v>
      </c>
      <c r="AG8" s="182" t="s">
        <v>61</v>
      </c>
      <c r="AH8" s="182" t="s">
        <v>61</v>
      </c>
      <c r="AI8" s="182">
        <v>50037</v>
      </c>
      <c r="AJ8" s="182">
        <v>260023027</v>
      </c>
      <c r="AK8" s="182">
        <v>3672969</v>
      </c>
      <c r="AL8" s="182">
        <v>5081609</v>
      </c>
      <c r="AM8" s="182">
        <v>268777605</v>
      </c>
      <c r="AN8" s="184">
        <v>262703377</v>
      </c>
      <c r="AO8" s="182">
        <v>66282440</v>
      </c>
      <c r="AP8" s="182">
        <v>19181274</v>
      </c>
      <c r="AQ8" s="182">
        <v>1682585</v>
      </c>
      <c r="AR8" s="182">
        <v>20863859</v>
      </c>
      <c r="AS8" s="182">
        <v>161554005</v>
      </c>
      <c r="AT8" s="182">
        <v>4735548</v>
      </c>
      <c r="AU8" s="182">
        <v>2998527</v>
      </c>
      <c r="AV8" s="182">
        <v>9486064</v>
      </c>
      <c r="AW8" s="182">
        <v>1769586</v>
      </c>
      <c r="AX8" s="182">
        <v>3041891</v>
      </c>
      <c r="AY8" s="184">
        <v>183585621</v>
      </c>
      <c r="AZ8" s="182">
        <v>204449480</v>
      </c>
      <c r="BA8" s="182">
        <v>7099519</v>
      </c>
      <c r="BB8" s="182">
        <v>18695324</v>
      </c>
      <c r="BC8" s="182">
        <v>9168521</v>
      </c>
      <c r="BD8" s="182">
        <v>34963364</v>
      </c>
      <c r="BE8" s="182">
        <v>8051544</v>
      </c>
      <c r="BF8" s="182">
        <v>16758637</v>
      </c>
      <c r="BG8" s="182">
        <v>8824625</v>
      </c>
      <c r="BH8" s="182">
        <v>33634806</v>
      </c>
      <c r="BI8" s="182">
        <v>36118319</v>
      </c>
      <c r="BJ8" s="182">
        <v>19605556</v>
      </c>
      <c r="BK8" s="182">
        <v>55723875</v>
      </c>
      <c r="BL8" s="182">
        <v>1867084</v>
      </c>
      <c r="BM8" s="182">
        <v>4927444</v>
      </c>
      <c r="BN8" s="182">
        <v>497335</v>
      </c>
      <c r="BO8" s="182">
        <v>7291863</v>
      </c>
      <c r="BP8" s="182">
        <v>262505</v>
      </c>
      <c r="BQ8" s="182">
        <v>7554368</v>
      </c>
      <c r="BR8" s="182">
        <v>5127810</v>
      </c>
      <c r="BS8" s="182">
        <v>5490659</v>
      </c>
      <c r="BT8" s="182">
        <v>7191519</v>
      </c>
      <c r="BU8" s="182">
        <v>655500</v>
      </c>
      <c r="BV8" s="182">
        <v>6375225</v>
      </c>
      <c r="BW8" s="182">
        <v>9038104</v>
      </c>
      <c r="BX8" s="185">
        <v>2511553</v>
      </c>
      <c r="BY8" s="171">
        <v>16775278</v>
      </c>
    </row>
    <row r="9" spans="1:77" ht="13.5" customHeight="1" x14ac:dyDescent="0.2">
      <c r="A9" s="31"/>
      <c r="B9" s="47" t="s">
        <v>62</v>
      </c>
      <c r="C9" s="47"/>
      <c r="D9" s="48"/>
      <c r="E9" s="159">
        <v>2735454</v>
      </c>
      <c r="F9" s="158">
        <v>3093154</v>
      </c>
      <c r="G9" s="67">
        <v>357700</v>
      </c>
      <c r="H9" s="68">
        <v>13.1</v>
      </c>
      <c r="I9" s="45">
        <v>14.8</v>
      </c>
      <c r="J9" s="165">
        <v>13.5</v>
      </c>
      <c r="K9" s="45">
        <v>14.7</v>
      </c>
      <c r="L9" s="68">
        <v>1.2</v>
      </c>
      <c r="M9" s="165">
        <v>35.9</v>
      </c>
      <c r="N9" s="45">
        <v>39.700000000000003</v>
      </c>
      <c r="O9" s="68">
        <v>3.8</v>
      </c>
      <c r="P9" s="46">
        <v>6320507</v>
      </c>
      <c r="Q9" s="158">
        <v>6138505</v>
      </c>
      <c r="R9" s="95">
        <v>-182002</v>
      </c>
      <c r="S9" s="68">
        <v>-2.9</v>
      </c>
      <c r="T9" s="45">
        <v>10.9</v>
      </c>
      <c r="U9" s="42">
        <v>107693</v>
      </c>
      <c r="W9" s="180"/>
      <c r="X9" s="181" t="s">
        <v>63</v>
      </c>
      <c r="Y9" s="182">
        <v>373</v>
      </c>
      <c r="Z9" s="182">
        <v>2</v>
      </c>
      <c r="AA9" s="182" t="s">
        <v>61</v>
      </c>
      <c r="AB9" s="182">
        <v>375</v>
      </c>
      <c r="AC9" s="182">
        <v>28045</v>
      </c>
      <c r="AD9" s="182">
        <v>11547</v>
      </c>
      <c r="AE9" s="182">
        <v>39592</v>
      </c>
      <c r="AF9" s="182" t="s">
        <v>61</v>
      </c>
      <c r="AG9" s="182" t="s">
        <v>61</v>
      </c>
      <c r="AH9" s="182" t="s">
        <v>61</v>
      </c>
      <c r="AI9" s="182">
        <v>39592</v>
      </c>
      <c r="AJ9" s="182">
        <v>192348363</v>
      </c>
      <c r="AK9" s="182">
        <v>2813010</v>
      </c>
      <c r="AL9" s="182">
        <v>4247792</v>
      </c>
      <c r="AM9" s="182">
        <v>199409165</v>
      </c>
      <c r="AN9" s="184">
        <v>195904060</v>
      </c>
      <c r="AO9" s="182">
        <v>46708404</v>
      </c>
      <c r="AP9" s="182">
        <v>15276537</v>
      </c>
      <c r="AQ9" s="182">
        <v>1296362</v>
      </c>
      <c r="AR9" s="182">
        <v>16572899</v>
      </c>
      <c r="AS9" s="182">
        <v>120026378</v>
      </c>
      <c r="AT9" s="182">
        <v>4309388</v>
      </c>
      <c r="AU9" s="182">
        <v>2268987</v>
      </c>
      <c r="AV9" s="182">
        <v>7292931</v>
      </c>
      <c r="AW9" s="182">
        <v>897436</v>
      </c>
      <c r="AX9" s="182">
        <v>2774594</v>
      </c>
      <c r="AY9" s="184">
        <v>137569714</v>
      </c>
      <c r="AZ9" s="182">
        <v>154142613</v>
      </c>
      <c r="BA9" s="182">
        <v>5773528</v>
      </c>
      <c r="BB9" s="182">
        <v>9572661</v>
      </c>
      <c r="BC9" s="182">
        <v>7000384</v>
      </c>
      <c r="BD9" s="182">
        <v>22346573</v>
      </c>
      <c r="BE9" s="182">
        <v>6757462</v>
      </c>
      <c r="BF9" s="182">
        <v>9339371</v>
      </c>
      <c r="BG9" s="182">
        <v>6782114</v>
      </c>
      <c r="BH9" s="182">
        <v>22878947</v>
      </c>
      <c r="BI9" s="182">
        <v>28233912</v>
      </c>
      <c r="BJ9" s="182">
        <v>14335209</v>
      </c>
      <c r="BK9" s="182">
        <v>42569121</v>
      </c>
      <c r="BL9" s="182">
        <v>1550896</v>
      </c>
      <c r="BM9" s="182">
        <v>4278031</v>
      </c>
      <c r="BN9" s="182">
        <v>412271</v>
      </c>
      <c r="BO9" s="182">
        <v>6241198</v>
      </c>
      <c r="BP9" s="182">
        <v>252502</v>
      </c>
      <c r="BQ9" s="182">
        <v>6493700</v>
      </c>
      <c r="BR9" s="182">
        <v>4314768</v>
      </c>
      <c r="BS9" s="182">
        <v>4704627</v>
      </c>
      <c r="BT9" s="182">
        <v>6103841</v>
      </c>
      <c r="BU9" s="182">
        <v>514607</v>
      </c>
      <c r="BV9" s="182">
        <v>5097492</v>
      </c>
      <c r="BW9" s="182">
        <v>9025794</v>
      </c>
      <c r="BX9" s="185">
        <v>1758405</v>
      </c>
      <c r="BY9" s="171">
        <f>SUM(BY11:BY18)</f>
        <v>12404061</v>
      </c>
    </row>
    <row r="10" spans="1:77" ht="13.5" customHeight="1" x14ac:dyDescent="0.2">
      <c r="A10" s="31"/>
      <c r="B10" s="47" t="s">
        <v>64</v>
      </c>
      <c r="C10" s="47"/>
      <c r="D10" s="48"/>
      <c r="E10" s="159">
        <v>418857</v>
      </c>
      <c r="F10" s="158">
        <v>497366</v>
      </c>
      <c r="G10" s="67">
        <v>78509</v>
      </c>
      <c r="H10" s="68">
        <v>18.7</v>
      </c>
      <c r="I10" s="45">
        <v>2.4</v>
      </c>
      <c r="J10" s="165">
        <v>12.5</v>
      </c>
      <c r="K10" s="45">
        <v>11.6</v>
      </c>
      <c r="L10" s="68">
        <v>-0.9</v>
      </c>
      <c r="M10" s="165">
        <v>27</v>
      </c>
      <c r="N10" s="45">
        <v>23.5</v>
      </c>
      <c r="O10" s="68">
        <v>-3.5</v>
      </c>
      <c r="P10" s="46">
        <v>1817227</v>
      </c>
      <c r="Q10" s="158">
        <v>1594192</v>
      </c>
      <c r="R10" s="95">
        <v>-223035</v>
      </c>
      <c r="S10" s="68">
        <v>-12.27</v>
      </c>
      <c r="T10" s="45">
        <v>2.8</v>
      </c>
      <c r="U10" s="42">
        <v>79710</v>
      </c>
      <c r="V10" s="168"/>
      <c r="W10" s="180"/>
      <c r="X10" s="181" t="s">
        <v>65</v>
      </c>
      <c r="Y10" s="182">
        <v>105</v>
      </c>
      <c r="Z10" s="182" t="s">
        <v>61</v>
      </c>
      <c r="AA10" s="182" t="s">
        <v>61</v>
      </c>
      <c r="AB10" s="182">
        <v>105</v>
      </c>
      <c r="AC10" s="182">
        <v>7480</v>
      </c>
      <c r="AD10" s="182">
        <v>2965</v>
      </c>
      <c r="AE10" s="182">
        <v>10445</v>
      </c>
      <c r="AF10" s="182" t="s">
        <v>61</v>
      </c>
      <c r="AG10" s="182" t="s">
        <v>61</v>
      </c>
      <c r="AH10" s="182" t="s">
        <v>61</v>
      </c>
      <c r="AI10" s="182">
        <v>10445</v>
      </c>
      <c r="AJ10" s="182">
        <v>67674664</v>
      </c>
      <c r="AK10" s="182">
        <v>859959</v>
      </c>
      <c r="AL10" s="182">
        <v>833817</v>
      </c>
      <c r="AM10" s="182">
        <v>69368440</v>
      </c>
      <c r="AN10" s="184">
        <v>66799317</v>
      </c>
      <c r="AO10" s="182">
        <v>19574036</v>
      </c>
      <c r="AP10" s="182">
        <v>3904737</v>
      </c>
      <c r="AQ10" s="182">
        <v>386223</v>
      </c>
      <c r="AR10" s="182">
        <v>4290960</v>
      </c>
      <c r="AS10" s="182">
        <v>41527627</v>
      </c>
      <c r="AT10" s="182">
        <v>426160</v>
      </c>
      <c r="AU10" s="182">
        <v>729540</v>
      </c>
      <c r="AV10" s="182">
        <v>2193133</v>
      </c>
      <c r="AW10" s="182">
        <v>872150</v>
      </c>
      <c r="AX10" s="182">
        <v>267297</v>
      </c>
      <c r="AY10" s="184">
        <v>46015907</v>
      </c>
      <c r="AZ10" s="182">
        <v>50306867</v>
      </c>
      <c r="BA10" s="182">
        <v>1325991</v>
      </c>
      <c r="BB10" s="182">
        <v>9122663</v>
      </c>
      <c r="BC10" s="182">
        <v>2168137</v>
      </c>
      <c r="BD10" s="182">
        <v>12616791</v>
      </c>
      <c r="BE10" s="182">
        <v>1294082</v>
      </c>
      <c r="BF10" s="182">
        <v>7419266</v>
      </c>
      <c r="BG10" s="182">
        <v>2042511</v>
      </c>
      <c r="BH10" s="182">
        <v>10755859</v>
      </c>
      <c r="BI10" s="182">
        <v>7884407</v>
      </c>
      <c r="BJ10" s="182">
        <v>5270347</v>
      </c>
      <c r="BK10" s="182">
        <v>13154754</v>
      </c>
      <c r="BL10" s="182">
        <v>316188</v>
      </c>
      <c r="BM10" s="182">
        <v>649413</v>
      </c>
      <c r="BN10" s="182">
        <v>85064</v>
      </c>
      <c r="BO10" s="182">
        <v>1050665</v>
      </c>
      <c r="BP10" s="182">
        <v>10003</v>
      </c>
      <c r="BQ10" s="182">
        <v>1060668</v>
      </c>
      <c r="BR10" s="182">
        <v>813042</v>
      </c>
      <c r="BS10" s="182">
        <v>786032</v>
      </c>
      <c r="BT10" s="182">
        <v>1087678</v>
      </c>
      <c r="BU10" s="182">
        <v>140893</v>
      </c>
      <c r="BV10" s="182">
        <v>1277733</v>
      </c>
      <c r="BW10" s="182">
        <v>12310</v>
      </c>
      <c r="BX10" s="185">
        <v>753148</v>
      </c>
      <c r="BY10" s="171">
        <f>BY19+BY22+BY24+BY26+BY29</f>
        <v>4371217</v>
      </c>
    </row>
    <row r="11" spans="1:77" ht="13.5" customHeight="1" x14ac:dyDescent="0.2">
      <c r="A11" s="31"/>
      <c r="B11" s="47" t="s">
        <v>66</v>
      </c>
      <c r="C11" s="47"/>
      <c r="D11" s="48"/>
      <c r="E11" s="159">
        <v>4472224</v>
      </c>
      <c r="F11" s="158">
        <v>5148425</v>
      </c>
      <c r="G11" s="67">
        <v>676201</v>
      </c>
      <c r="H11" s="68">
        <v>15.1</v>
      </c>
      <c r="I11" s="45">
        <v>24.7</v>
      </c>
      <c r="J11" s="165">
        <v>6.6</v>
      </c>
      <c r="K11" s="45">
        <v>7.8</v>
      </c>
      <c r="L11" s="68">
        <v>1.2</v>
      </c>
      <c r="M11" s="165">
        <v>21.8</v>
      </c>
      <c r="N11" s="45">
        <v>25.6</v>
      </c>
      <c r="O11" s="68">
        <v>3.8</v>
      </c>
      <c r="P11" s="46">
        <v>11494243</v>
      </c>
      <c r="Q11" s="158">
        <v>11901909</v>
      </c>
      <c r="R11" s="95">
        <v>407666</v>
      </c>
      <c r="S11" s="68">
        <v>3.5</v>
      </c>
      <c r="T11" s="45">
        <v>21.2</v>
      </c>
      <c r="U11" s="42">
        <v>82082</v>
      </c>
      <c r="W11" s="180">
        <v>201</v>
      </c>
      <c r="X11" s="181" t="s">
        <v>67</v>
      </c>
      <c r="Y11" s="182">
        <v>109</v>
      </c>
      <c r="Z11" s="182">
        <v>1</v>
      </c>
      <c r="AA11" s="182" t="s">
        <v>61</v>
      </c>
      <c r="AB11" s="182">
        <v>110</v>
      </c>
      <c r="AC11" s="182">
        <v>7252</v>
      </c>
      <c r="AD11" s="182">
        <v>3116</v>
      </c>
      <c r="AE11" s="182">
        <v>10368</v>
      </c>
      <c r="AF11" s="182" t="s">
        <v>61</v>
      </c>
      <c r="AG11" s="182" t="s">
        <v>61</v>
      </c>
      <c r="AH11" s="182" t="s">
        <v>61</v>
      </c>
      <c r="AI11" s="182">
        <v>10368</v>
      </c>
      <c r="AJ11" s="182">
        <v>23771186</v>
      </c>
      <c r="AK11" s="182">
        <v>903811</v>
      </c>
      <c r="AL11" s="182">
        <v>1260575</v>
      </c>
      <c r="AM11" s="182">
        <v>25935572</v>
      </c>
      <c r="AN11" s="184">
        <v>24386026</v>
      </c>
      <c r="AO11" s="182">
        <v>10169753</v>
      </c>
      <c r="AP11" s="182">
        <v>3684403</v>
      </c>
      <c r="AQ11" s="182">
        <v>222880</v>
      </c>
      <c r="AR11" s="182">
        <v>3907283</v>
      </c>
      <c r="AS11" s="182">
        <v>11599608</v>
      </c>
      <c r="AT11" s="182">
        <v>156469</v>
      </c>
      <c r="AU11" s="182">
        <v>303177</v>
      </c>
      <c r="AV11" s="182">
        <v>1457709</v>
      </c>
      <c r="AW11" s="182">
        <v>172468</v>
      </c>
      <c r="AX11" s="182">
        <v>725457</v>
      </c>
      <c r="AY11" s="184">
        <v>14414888</v>
      </c>
      <c r="AZ11" s="182">
        <v>18322171</v>
      </c>
      <c r="BA11" s="182">
        <v>837097</v>
      </c>
      <c r="BB11" s="182">
        <v>1268936</v>
      </c>
      <c r="BC11" s="182">
        <v>777888</v>
      </c>
      <c r="BD11" s="182">
        <v>2883921</v>
      </c>
      <c r="BE11" s="182">
        <v>624077</v>
      </c>
      <c r="BF11" s="182">
        <v>1194134</v>
      </c>
      <c r="BG11" s="182">
        <v>778345</v>
      </c>
      <c r="BH11" s="182">
        <v>2596556</v>
      </c>
      <c r="BI11" s="182">
        <v>3901872</v>
      </c>
      <c r="BJ11" s="182">
        <v>2354708</v>
      </c>
      <c r="BK11" s="182">
        <v>6256580</v>
      </c>
      <c r="BL11" s="182">
        <v>532758</v>
      </c>
      <c r="BM11" s="182">
        <v>459901</v>
      </c>
      <c r="BN11" s="182">
        <v>113746</v>
      </c>
      <c r="BO11" s="182">
        <v>1106405</v>
      </c>
      <c r="BP11" s="182">
        <v>49950</v>
      </c>
      <c r="BQ11" s="182">
        <v>1156355</v>
      </c>
      <c r="BR11" s="182">
        <v>161666</v>
      </c>
      <c r="BS11" s="182">
        <v>155103</v>
      </c>
      <c r="BT11" s="182">
        <v>1162918</v>
      </c>
      <c r="BU11" s="182">
        <v>99383</v>
      </c>
      <c r="BV11" s="182">
        <v>690651</v>
      </c>
      <c r="BW11" s="182" t="s">
        <v>61</v>
      </c>
      <c r="BX11" s="185">
        <v>372458</v>
      </c>
      <c r="BY11" s="171">
        <v>1234594</v>
      </c>
    </row>
    <row r="12" spans="1:77" ht="13.5" customHeight="1" x14ac:dyDescent="0.2">
      <c r="A12" s="31"/>
      <c r="B12" s="47" t="s">
        <v>68</v>
      </c>
      <c r="C12" s="47"/>
      <c r="D12" s="48"/>
      <c r="E12" s="159">
        <v>8091809</v>
      </c>
      <c r="F12" s="158">
        <v>8034757</v>
      </c>
      <c r="G12" s="67">
        <v>-57052</v>
      </c>
      <c r="H12" s="68">
        <v>-0.7</v>
      </c>
      <c r="I12" s="45">
        <v>38.5</v>
      </c>
      <c r="J12" s="165">
        <v>6.4</v>
      </c>
      <c r="K12" s="45">
        <v>6.3</v>
      </c>
      <c r="L12" s="68">
        <v>-0.10000000000000053</v>
      </c>
      <c r="M12" s="165">
        <v>31.1</v>
      </c>
      <c r="N12" s="45">
        <v>33.700000000000003</v>
      </c>
      <c r="O12" s="68">
        <v>2.6</v>
      </c>
      <c r="P12" s="46">
        <v>27909195</v>
      </c>
      <c r="Q12" s="158">
        <v>25073829</v>
      </c>
      <c r="R12" s="95">
        <v>-2835366</v>
      </c>
      <c r="S12" s="68">
        <v>-10.199999999999999</v>
      </c>
      <c r="T12" s="45">
        <v>44.6</v>
      </c>
      <c r="U12" s="42">
        <v>162817</v>
      </c>
      <c r="W12" s="180">
        <v>202</v>
      </c>
      <c r="X12" s="181" t="s">
        <v>69</v>
      </c>
      <c r="Y12" s="182">
        <v>58</v>
      </c>
      <c r="Z12" s="182" t="s">
        <v>61</v>
      </c>
      <c r="AA12" s="182" t="s">
        <v>61</v>
      </c>
      <c r="AB12" s="182">
        <v>58</v>
      </c>
      <c r="AC12" s="182">
        <v>4600</v>
      </c>
      <c r="AD12" s="182">
        <v>1605</v>
      </c>
      <c r="AE12" s="182">
        <v>6205</v>
      </c>
      <c r="AF12" s="182" t="s">
        <v>61</v>
      </c>
      <c r="AG12" s="182" t="s">
        <v>61</v>
      </c>
      <c r="AH12" s="182" t="s">
        <v>61</v>
      </c>
      <c r="AI12" s="182">
        <v>6205</v>
      </c>
      <c r="AJ12" s="182">
        <v>20517573</v>
      </c>
      <c r="AK12" s="182">
        <v>1246231</v>
      </c>
      <c r="AL12" s="182">
        <v>305291</v>
      </c>
      <c r="AM12" s="182">
        <v>22069095</v>
      </c>
      <c r="AN12" s="184">
        <v>21724598</v>
      </c>
      <c r="AO12" s="182">
        <v>6365856</v>
      </c>
      <c r="AP12" s="182">
        <v>2449298</v>
      </c>
      <c r="AQ12" s="182">
        <v>197344</v>
      </c>
      <c r="AR12" s="182">
        <v>2646642</v>
      </c>
      <c r="AS12" s="182">
        <v>11434498</v>
      </c>
      <c r="AT12" s="182">
        <v>106098</v>
      </c>
      <c r="AU12" s="182">
        <v>304060</v>
      </c>
      <c r="AV12" s="182">
        <v>2544751</v>
      </c>
      <c r="AW12" s="182">
        <v>407441</v>
      </c>
      <c r="AX12" s="182">
        <v>217843</v>
      </c>
      <c r="AY12" s="184">
        <v>15014691</v>
      </c>
      <c r="AZ12" s="182">
        <v>17661333</v>
      </c>
      <c r="BA12" s="182">
        <v>490365</v>
      </c>
      <c r="BB12" s="182">
        <v>2484160</v>
      </c>
      <c r="BC12" s="182">
        <v>527752</v>
      </c>
      <c r="BD12" s="182">
        <v>3502277</v>
      </c>
      <c r="BE12" s="182">
        <v>526651</v>
      </c>
      <c r="BF12" s="182">
        <v>2409300</v>
      </c>
      <c r="BG12" s="182">
        <v>532799</v>
      </c>
      <c r="BH12" s="182">
        <v>3468750</v>
      </c>
      <c r="BI12" s="182">
        <v>4221822</v>
      </c>
      <c r="BJ12" s="182">
        <v>2490212</v>
      </c>
      <c r="BK12" s="182">
        <v>6712034</v>
      </c>
      <c r="BL12" s="182">
        <v>236516</v>
      </c>
      <c r="BM12" s="182">
        <v>507125</v>
      </c>
      <c r="BN12" s="182">
        <v>60551</v>
      </c>
      <c r="BO12" s="182">
        <v>804192</v>
      </c>
      <c r="BP12" s="182">
        <v>28269</v>
      </c>
      <c r="BQ12" s="182">
        <v>832461</v>
      </c>
      <c r="BR12" s="182">
        <v>652142</v>
      </c>
      <c r="BS12" s="182">
        <v>757483</v>
      </c>
      <c r="BT12" s="182">
        <v>727120</v>
      </c>
      <c r="BU12" s="182">
        <v>270788</v>
      </c>
      <c r="BV12" s="182">
        <v>718595</v>
      </c>
      <c r="BW12" s="182" t="s">
        <v>61</v>
      </c>
      <c r="BX12" s="187">
        <v>-68621</v>
      </c>
      <c r="BY12" s="171">
        <v>2326410</v>
      </c>
    </row>
    <row r="13" spans="1:77" ht="13.5" customHeight="1" x14ac:dyDescent="0.2">
      <c r="A13" s="31"/>
      <c r="B13" s="47" t="s">
        <v>71</v>
      </c>
      <c r="C13" s="47"/>
      <c r="D13" s="48"/>
      <c r="E13" s="159">
        <v>3875996</v>
      </c>
      <c r="F13" s="158">
        <v>4090157</v>
      </c>
      <c r="G13" s="67">
        <v>214161</v>
      </c>
      <c r="H13" s="68">
        <v>5.5</v>
      </c>
      <c r="I13" s="45">
        <v>19.600000000000001</v>
      </c>
      <c r="J13" s="165">
        <v>13.2</v>
      </c>
      <c r="K13" s="45">
        <v>12.9</v>
      </c>
      <c r="L13" s="68">
        <v>-0.29999999999999893</v>
      </c>
      <c r="M13" s="165">
        <v>33.799999999999997</v>
      </c>
      <c r="N13" s="45">
        <v>33</v>
      </c>
      <c r="O13" s="68">
        <v>-0.79999999999999716</v>
      </c>
      <c r="P13" s="46">
        <v>10231081</v>
      </c>
      <c r="Q13" s="158">
        <v>11539083</v>
      </c>
      <c r="R13" s="95">
        <v>1308002</v>
      </c>
      <c r="S13" s="68">
        <v>12.8</v>
      </c>
      <c r="T13" s="45">
        <v>20.5</v>
      </c>
      <c r="U13" s="42">
        <v>110953</v>
      </c>
      <c r="W13" s="180">
        <v>203</v>
      </c>
      <c r="X13" s="181" t="s">
        <v>72</v>
      </c>
      <c r="Y13" s="182">
        <v>31</v>
      </c>
      <c r="Z13" s="182" t="s">
        <v>61</v>
      </c>
      <c r="AA13" s="182" t="s">
        <v>61</v>
      </c>
      <c r="AB13" s="182">
        <v>31</v>
      </c>
      <c r="AC13" s="182">
        <v>3855</v>
      </c>
      <c r="AD13" s="182">
        <v>927</v>
      </c>
      <c r="AE13" s="182">
        <v>4782</v>
      </c>
      <c r="AF13" s="182" t="s">
        <v>61</v>
      </c>
      <c r="AG13" s="182" t="s">
        <v>61</v>
      </c>
      <c r="AH13" s="182" t="s">
        <v>61</v>
      </c>
      <c r="AI13" s="182">
        <v>4782</v>
      </c>
      <c r="AJ13" s="182">
        <v>93576631</v>
      </c>
      <c r="AK13" s="182">
        <v>54576</v>
      </c>
      <c r="AL13" s="182">
        <v>360729</v>
      </c>
      <c r="AM13" s="182">
        <v>93991936</v>
      </c>
      <c r="AN13" s="184">
        <v>93783237</v>
      </c>
      <c r="AO13" s="182">
        <v>9051923</v>
      </c>
      <c r="AP13" s="182">
        <v>2145341</v>
      </c>
      <c r="AQ13" s="182">
        <v>286284</v>
      </c>
      <c r="AR13" s="182">
        <v>2431625</v>
      </c>
      <c r="AS13" s="182">
        <v>68825990</v>
      </c>
      <c r="AT13" s="182">
        <v>3467630</v>
      </c>
      <c r="AU13" s="182">
        <v>635989</v>
      </c>
      <c r="AV13" s="182">
        <v>687231</v>
      </c>
      <c r="AW13" s="182">
        <v>105518</v>
      </c>
      <c r="AX13" s="182">
        <v>138688</v>
      </c>
      <c r="AY13" s="184">
        <v>73861046</v>
      </c>
      <c r="AZ13" s="182">
        <v>76292671</v>
      </c>
      <c r="BA13" s="182">
        <v>1699736</v>
      </c>
      <c r="BB13" s="182">
        <v>2593113</v>
      </c>
      <c r="BC13" s="182">
        <v>3849656</v>
      </c>
      <c r="BD13" s="182">
        <v>8142505</v>
      </c>
      <c r="BE13" s="182">
        <v>1837923</v>
      </c>
      <c r="BF13" s="182">
        <v>2606956</v>
      </c>
      <c r="BG13" s="182">
        <v>3350431</v>
      </c>
      <c r="BH13" s="182">
        <v>7795310</v>
      </c>
      <c r="BI13" s="182">
        <v>7619594</v>
      </c>
      <c r="BJ13" s="182">
        <v>3967015</v>
      </c>
      <c r="BK13" s="182">
        <v>11586609</v>
      </c>
      <c r="BL13" s="182">
        <v>244991</v>
      </c>
      <c r="BM13" s="182">
        <v>1392794</v>
      </c>
      <c r="BN13" s="182">
        <v>60940</v>
      </c>
      <c r="BO13" s="182">
        <v>1698725</v>
      </c>
      <c r="BP13" s="182">
        <v>117311</v>
      </c>
      <c r="BQ13" s="182">
        <v>1816036</v>
      </c>
      <c r="BR13" s="182">
        <v>2752892</v>
      </c>
      <c r="BS13" s="182">
        <v>2932877</v>
      </c>
      <c r="BT13" s="182">
        <v>1636051</v>
      </c>
      <c r="BU13" s="182">
        <v>31225</v>
      </c>
      <c r="BV13" s="182">
        <v>1553339</v>
      </c>
      <c r="BW13" s="182">
        <v>9025794</v>
      </c>
      <c r="BX13" s="185">
        <v>651864</v>
      </c>
      <c r="BY13" s="171">
        <v>4496611</v>
      </c>
    </row>
    <row r="14" spans="1:77" ht="13.5" customHeight="1" thickBot="1" x14ac:dyDescent="0.25">
      <c r="A14" s="49"/>
      <c r="B14" s="49"/>
      <c r="C14" s="49"/>
      <c r="D14" s="50"/>
      <c r="E14" s="120"/>
      <c r="F14" s="55"/>
      <c r="G14" s="70"/>
      <c r="H14" s="71"/>
      <c r="I14" s="57"/>
      <c r="J14" s="121"/>
      <c r="K14" s="57"/>
      <c r="L14" s="71"/>
      <c r="M14" s="121"/>
      <c r="N14" s="57"/>
      <c r="O14" s="71"/>
      <c r="P14" s="56"/>
      <c r="Q14" s="69"/>
      <c r="R14" s="122"/>
      <c r="S14" s="71"/>
      <c r="T14" s="57"/>
      <c r="U14" s="69"/>
      <c r="W14" s="180">
        <v>204</v>
      </c>
      <c r="X14" s="181" t="s">
        <v>73</v>
      </c>
      <c r="Y14" s="182">
        <v>15</v>
      </c>
      <c r="Z14" s="182" t="s">
        <v>61</v>
      </c>
      <c r="AA14" s="182" t="s">
        <v>61</v>
      </c>
      <c r="AB14" s="182">
        <v>15</v>
      </c>
      <c r="AC14" s="182">
        <v>732</v>
      </c>
      <c r="AD14" s="182">
        <v>322</v>
      </c>
      <c r="AE14" s="182">
        <v>1054</v>
      </c>
      <c r="AF14" s="182" t="s">
        <v>61</v>
      </c>
      <c r="AG14" s="182" t="s">
        <v>61</v>
      </c>
      <c r="AH14" s="182" t="s">
        <v>61</v>
      </c>
      <c r="AI14" s="182">
        <v>1054</v>
      </c>
      <c r="AJ14" s="182">
        <v>2581740</v>
      </c>
      <c r="AK14" s="182">
        <v>5329</v>
      </c>
      <c r="AL14" s="182">
        <v>305535</v>
      </c>
      <c r="AM14" s="182">
        <v>2892604</v>
      </c>
      <c r="AN14" s="184">
        <v>2553700</v>
      </c>
      <c r="AO14" s="182">
        <v>923291</v>
      </c>
      <c r="AP14" s="182">
        <v>381757</v>
      </c>
      <c r="AQ14" s="182">
        <v>22281</v>
      </c>
      <c r="AR14" s="182">
        <v>404038</v>
      </c>
      <c r="AS14" s="182">
        <v>1327787</v>
      </c>
      <c r="AT14" s="182">
        <v>22186</v>
      </c>
      <c r="AU14" s="182">
        <v>39755</v>
      </c>
      <c r="AV14" s="182">
        <v>179856</v>
      </c>
      <c r="AW14" s="182">
        <v>8115</v>
      </c>
      <c r="AX14" s="182">
        <v>249381</v>
      </c>
      <c r="AY14" s="184">
        <v>1827080</v>
      </c>
      <c r="AZ14" s="182">
        <v>2231118</v>
      </c>
      <c r="BA14" s="182">
        <v>123213</v>
      </c>
      <c r="BB14" s="182">
        <v>186978</v>
      </c>
      <c r="BC14" s="182">
        <v>83853</v>
      </c>
      <c r="BD14" s="182">
        <v>394044</v>
      </c>
      <c r="BE14" s="182">
        <v>130270</v>
      </c>
      <c r="BF14" s="182">
        <v>146552</v>
      </c>
      <c r="BG14" s="182">
        <v>73722</v>
      </c>
      <c r="BH14" s="182">
        <v>350544</v>
      </c>
      <c r="BI14" s="182">
        <v>547664</v>
      </c>
      <c r="BJ14" s="182">
        <v>229940</v>
      </c>
      <c r="BK14" s="182">
        <v>777604</v>
      </c>
      <c r="BL14" s="182">
        <v>11801</v>
      </c>
      <c r="BM14" s="182">
        <v>45126</v>
      </c>
      <c r="BN14" s="182">
        <v>5067</v>
      </c>
      <c r="BO14" s="182">
        <v>61994</v>
      </c>
      <c r="BP14" s="182">
        <v>800</v>
      </c>
      <c r="BQ14" s="182">
        <v>62794</v>
      </c>
      <c r="BR14" s="182">
        <v>3987</v>
      </c>
      <c r="BS14" s="182">
        <v>1557</v>
      </c>
      <c r="BT14" s="182">
        <v>65224</v>
      </c>
      <c r="BU14" s="182">
        <v>2492</v>
      </c>
      <c r="BV14" s="182">
        <v>60866</v>
      </c>
      <c r="BW14" s="182" t="s">
        <v>61</v>
      </c>
      <c r="BX14" s="185">
        <v>47998</v>
      </c>
      <c r="BY14" s="171">
        <v>153211</v>
      </c>
    </row>
    <row r="15" spans="1:77" ht="13.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W15" s="180">
        <v>205</v>
      </c>
      <c r="X15" s="181" t="s">
        <v>74</v>
      </c>
      <c r="Y15" s="182">
        <v>44</v>
      </c>
      <c r="Z15" s="182">
        <v>1</v>
      </c>
      <c r="AA15" s="182" t="s">
        <v>61</v>
      </c>
      <c r="AB15" s="182">
        <v>45</v>
      </c>
      <c r="AC15" s="182">
        <v>2740</v>
      </c>
      <c r="AD15" s="182">
        <v>2011</v>
      </c>
      <c r="AE15" s="182">
        <v>4751</v>
      </c>
      <c r="AF15" s="182" t="s">
        <v>61</v>
      </c>
      <c r="AG15" s="182" t="s">
        <v>61</v>
      </c>
      <c r="AH15" s="182" t="s">
        <v>61</v>
      </c>
      <c r="AI15" s="182">
        <v>4751</v>
      </c>
      <c r="AJ15" s="182">
        <v>14392554</v>
      </c>
      <c r="AK15" s="182">
        <v>34084</v>
      </c>
      <c r="AL15" s="182">
        <v>299919</v>
      </c>
      <c r="AM15" s="182">
        <v>14726557</v>
      </c>
      <c r="AN15" s="182">
        <v>14473303</v>
      </c>
      <c r="AO15" s="182">
        <v>5757475</v>
      </c>
      <c r="AP15" s="182">
        <v>1689733</v>
      </c>
      <c r="AQ15" s="182">
        <v>199714</v>
      </c>
      <c r="AR15" s="182">
        <v>1889447</v>
      </c>
      <c r="AS15" s="182">
        <v>7213098</v>
      </c>
      <c r="AT15" s="182">
        <v>99163</v>
      </c>
      <c r="AU15" s="182">
        <v>263991</v>
      </c>
      <c r="AV15" s="182">
        <v>215986</v>
      </c>
      <c r="AW15" s="182">
        <v>99296</v>
      </c>
      <c r="AX15" s="182">
        <v>273323</v>
      </c>
      <c r="AY15" s="182">
        <v>8164857</v>
      </c>
      <c r="AZ15" s="182">
        <v>10054304</v>
      </c>
      <c r="BA15" s="182">
        <v>476393</v>
      </c>
      <c r="BB15" s="182">
        <v>901493</v>
      </c>
      <c r="BC15" s="182">
        <v>497740</v>
      </c>
      <c r="BD15" s="182">
        <v>1875626</v>
      </c>
      <c r="BE15" s="182">
        <v>494310</v>
      </c>
      <c r="BF15" s="182">
        <v>930241</v>
      </c>
      <c r="BG15" s="182">
        <v>521569</v>
      </c>
      <c r="BH15" s="182">
        <v>1946120</v>
      </c>
      <c r="BI15" s="182">
        <v>3476834</v>
      </c>
      <c r="BJ15" s="182">
        <v>1113097</v>
      </c>
      <c r="BK15" s="182">
        <v>4589931</v>
      </c>
      <c r="BL15" s="182">
        <v>195425</v>
      </c>
      <c r="BM15" s="182">
        <v>426427</v>
      </c>
      <c r="BN15" s="182">
        <v>50340</v>
      </c>
      <c r="BO15" s="182">
        <v>672192</v>
      </c>
      <c r="BP15" s="182">
        <v>1192</v>
      </c>
      <c r="BQ15" s="182">
        <v>673384</v>
      </c>
      <c r="BR15" s="182">
        <v>10403</v>
      </c>
      <c r="BS15" s="182">
        <v>15080</v>
      </c>
      <c r="BT15" s="182">
        <v>668707</v>
      </c>
      <c r="BU15" s="182">
        <v>7433</v>
      </c>
      <c r="BV15" s="182">
        <v>578728</v>
      </c>
      <c r="BW15" s="182" t="s">
        <v>61</v>
      </c>
      <c r="BX15" s="185">
        <v>272162</v>
      </c>
      <c r="BY15" s="171">
        <v>733338</v>
      </c>
    </row>
    <row r="16" spans="1:77" ht="13.5" customHeight="1" thickBot="1" x14ac:dyDescent="0.25">
      <c r="A16" s="60" t="s">
        <v>143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W16" s="180">
        <v>206</v>
      </c>
      <c r="X16" s="181" t="s">
        <v>75</v>
      </c>
      <c r="Y16" s="182">
        <v>31</v>
      </c>
      <c r="Z16" s="182" t="s">
        <v>61</v>
      </c>
      <c r="AA16" s="182" t="s">
        <v>61</v>
      </c>
      <c r="AB16" s="182">
        <v>31</v>
      </c>
      <c r="AC16" s="182">
        <v>2825</v>
      </c>
      <c r="AD16" s="182">
        <v>898</v>
      </c>
      <c r="AE16" s="182">
        <v>3723</v>
      </c>
      <c r="AF16" s="182" t="s">
        <v>61</v>
      </c>
      <c r="AG16" s="182" t="s">
        <v>61</v>
      </c>
      <c r="AH16" s="182" t="s">
        <v>61</v>
      </c>
      <c r="AI16" s="182">
        <v>3723</v>
      </c>
      <c r="AJ16" s="182">
        <v>12013394</v>
      </c>
      <c r="AK16" s="182">
        <v>177407</v>
      </c>
      <c r="AL16" s="182">
        <v>241464</v>
      </c>
      <c r="AM16" s="182">
        <v>12432265</v>
      </c>
      <c r="AN16" s="182">
        <v>12414087</v>
      </c>
      <c r="AO16" s="182">
        <v>3426630</v>
      </c>
      <c r="AP16" s="182">
        <v>1392491</v>
      </c>
      <c r="AQ16" s="182">
        <v>130518</v>
      </c>
      <c r="AR16" s="182">
        <v>1523009</v>
      </c>
      <c r="AS16" s="182">
        <v>7453898</v>
      </c>
      <c r="AT16" s="182">
        <v>53135</v>
      </c>
      <c r="AU16" s="182">
        <v>121855</v>
      </c>
      <c r="AV16" s="182">
        <v>1028800</v>
      </c>
      <c r="AW16" s="182">
        <v>30363</v>
      </c>
      <c r="AX16" s="182">
        <v>112216</v>
      </c>
      <c r="AY16" s="182">
        <v>8800267</v>
      </c>
      <c r="AZ16" s="182">
        <v>10323276</v>
      </c>
      <c r="BA16" s="182">
        <v>716455</v>
      </c>
      <c r="BB16" s="182">
        <v>795199</v>
      </c>
      <c r="BC16" s="182">
        <v>390736</v>
      </c>
      <c r="BD16" s="182">
        <v>1902390</v>
      </c>
      <c r="BE16" s="182">
        <v>1202118</v>
      </c>
      <c r="BF16" s="182">
        <v>538592</v>
      </c>
      <c r="BG16" s="182">
        <v>654718</v>
      </c>
      <c r="BH16" s="182">
        <v>2395428</v>
      </c>
      <c r="BI16" s="182">
        <v>1856351</v>
      </c>
      <c r="BJ16" s="182">
        <v>1372011</v>
      </c>
      <c r="BK16" s="182">
        <v>3228362</v>
      </c>
      <c r="BL16" s="182">
        <v>47017</v>
      </c>
      <c r="BM16" s="182">
        <v>127984</v>
      </c>
      <c r="BN16" s="182">
        <v>19251</v>
      </c>
      <c r="BO16" s="182">
        <v>194252</v>
      </c>
      <c r="BP16" s="182">
        <v>5724</v>
      </c>
      <c r="BQ16" s="182">
        <v>199976</v>
      </c>
      <c r="BR16" s="182">
        <v>43104</v>
      </c>
      <c r="BS16" s="182">
        <v>34950</v>
      </c>
      <c r="BT16" s="182">
        <v>208130</v>
      </c>
      <c r="BU16" s="182">
        <v>51899</v>
      </c>
      <c r="BV16" s="182">
        <v>298558</v>
      </c>
      <c r="BW16" s="182" t="s">
        <v>61</v>
      </c>
      <c r="BX16" s="185">
        <v>135866</v>
      </c>
      <c r="BY16" s="171">
        <v>1080508</v>
      </c>
    </row>
    <row r="17" spans="1:77" ht="13.5" customHeight="1" x14ac:dyDescent="0.2">
      <c r="A17" s="195" t="s">
        <v>96</v>
      </c>
      <c r="B17" s="195"/>
      <c r="C17" s="195"/>
      <c r="D17" s="196"/>
      <c r="E17" s="74" t="s">
        <v>144</v>
      </c>
      <c r="F17" s="74"/>
      <c r="G17" s="74"/>
      <c r="H17" s="74"/>
      <c r="I17" s="74"/>
      <c r="J17" s="75"/>
      <c r="K17" s="74" t="s">
        <v>145</v>
      </c>
      <c r="L17" s="75"/>
      <c r="M17" s="74"/>
      <c r="N17" s="76" t="s">
        <v>146</v>
      </c>
      <c r="O17" s="74"/>
      <c r="P17" s="74"/>
      <c r="Q17" s="74"/>
      <c r="R17" s="74"/>
      <c r="S17" s="74"/>
      <c r="T17" s="74"/>
      <c r="U17" s="74"/>
      <c r="W17" s="180">
        <v>207</v>
      </c>
      <c r="X17" s="181" t="s">
        <v>76</v>
      </c>
      <c r="Y17" s="182">
        <v>26</v>
      </c>
      <c r="Z17" s="182" t="s">
        <v>61</v>
      </c>
      <c r="AA17" s="182" t="s">
        <v>61</v>
      </c>
      <c r="AB17" s="182">
        <v>26</v>
      </c>
      <c r="AC17" s="182">
        <v>2133</v>
      </c>
      <c r="AD17" s="182">
        <v>950</v>
      </c>
      <c r="AE17" s="182">
        <v>3083</v>
      </c>
      <c r="AF17" s="182" t="s">
        <v>61</v>
      </c>
      <c r="AG17" s="182" t="s">
        <v>61</v>
      </c>
      <c r="AH17" s="182" t="s">
        <v>61</v>
      </c>
      <c r="AI17" s="182">
        <v>3083</v>
      </c>
      <c r="AJ17" s="182">
        <v>8750438</v>
      </c>
      <c r="AK17" s="182">
        <v>51121</v>
      </c>
      <c r="AL17" s="182">
        <v>594637</v>
      </c>
      <c r="AM17" s="182">
        <v>9396196</v>
      </c>
      <c r="AN17" s="182">
        <v>8789960</v>
      </c>
      <c r="AO17" s="182">
        <v>4368993</v>
      </c>
      <c r="AP17" s="182">
        <v>1492092</v>
      </c>
      <c r="AQ17" s="182">
        <v>78053</v>
      </c>
      <c r="AR17" s="182">
        <v>1570145</v>
      </c>
      <c r="AS17" s="182">
        <v>2999418</v>
      </c>
      <c r="AT17" s="182">
        <v>80973</v>
      </c>
      <c r="AU17" s="182">
        <v>165680</v>
      </c>
      <c r="AV17" s="182">
        <v>717006</v>
      </c>
      <c r="AW17" s="182">
        <v>9595</v>
      </c>
      <c r="AX17" s="182">
        <v>505054</v>
      </c>
      <c r="AY17" s="182">
        <v>4477726</v>
      </c>
      <c r="AZ17" s="182">
        <v>6047871</v>
      </c>
      <c r="BA17" s="182">
        <v>397523</v>
      </c>
      <c r="BB17" s="182">
        <v>262599</v>
      </c>
      <c r="BC17" s="182">
        <v>260158</v>
      </c>
      <c r="BD17" s="182">
        <v>920280</v>
      </c>
      <c r="BE17" s="182">
        <v>371091</v>
      </c>
      <c r="BF17" s="182">
        <v>277432</v>
      </c>
      <c r="BG17" s="182">
        <v>256785</v>
      </c>
      <c r="BH17" s="182">
        <v>905308</v>
      </c>
      <c r="BI17" s="182">
        <v>2287061</v>
      </c>
      <c r="BJ17" s="182">
        <v>769003</v>
      </c>
      <c r="BK17" s="182">
        <v>3056064</v>
      </c>
      <c r="BL17" s="182">
        <v>52753</v>
      </c>
      <c r="BM17" s="182">
        <v>359058</v>
      </c>
      <c r="BN17" s="182">
        <v>21189</v>
      </c>
      <c r="BO17" s="182">
        <v>433000</v>
      </c>
      <c r="BP17" s="182">
        <v>24501</v>
      </c>
      <c r="BQ17" s="182">
        <v>457501</v>
      </c>
      <c r="BR17" s="182">
        <v>240009</v>
      </c>
      <c r="BS17" s="182">
        <v>368990</v>
      </c>
      <c r="BT17" s="182">
        <v>328520</v>
      </c>
      <c r="BU17" s="182">
        <v>7753</v>
      </c>
      <c r="BV17" s="182">
        <v>445188</v>
      </c>
      <c r="BW17" s="182" t="s">
        <v>61</v>
      </c>
      <c r="BX17" s="185">
        <v>92690</v>
      </c>
      <c r="BY17" s="171">
        <v>582325</v>
      </c>
    </row>
    <row r="18" spans="1:77" ht="13.5" customHeight="1" x14ac:dyDescent="0.2">
      <c r="A18" s="197"/>
      <c r="B18" s="197"/>
      <c r="C18" s="197"/>
      <c r="D18" s="198"/>
      <c r="E18" s="80"/>
      <c r="F18" s="58"/>
      <c r="G18" s="111"/>
      <c r="H18" s="111"/>
      <c r="I18" s="111"/>
      <c r="J18" s="80"/>
      <c r="K18" s="80"/>
      <c r="L18" s="80"/>
      <c r="M18" s="59"/>
      <c r="N18" s="110"/>
      <c r="O18" s="58"/>
      <c r="P18" s="111"/>
      <c r="Q18" s="111"/>
      <c r="R18" s="111"/>
      <c r="S18" s="59"/>
      <c r="T18" s="59"/>
      <c r="U18" s="59"/>
      <c r="W18" s="180">
        <v>208</v>
      </c>
      <c r="X18" s="181" t="s">
        <v>77</v>
      </c>
      <c r="Y18" s="182">
        <v>59</v>
      </c>
      <c r="Z18" s="182" t="s">
        <v>61</v>
      </c>
      <c r="AA18" s="182" t="s">
        <v>61</v>
      </c>
      <c r="AB18" s="182">
        <v>59</v>
      </c>
      <c r="AC18" s="182">
        <v>3908</v>
      </c>
      <c r="AD18" s="182">
        <v>1718</v>
      </c>
      <c r="AE18" s="182">
        <v>5626</v>
      </c>
      <c r="AF18" s="182" t="s">
        <v>61</v>
      </c>
      <c r="AG18" s="182" t="s">
        <v>61</v>
      </c>
      <c r="AH18" s="182" t="s">
        <v>61</v>
      </c>
      <c r="AI18" s="182">
        <v>5626</v>
      </c>
      <c r="AJ18" s="182">
        <v>16744847</v>
      </c>
      <c r="AK18" s="182">
        <v>340451</v>
      </c>
      <c r="AL18" s="182">
        <v>879642</v>
      </c>
      <c r="AM18" s="182">
        <v>17964940</v>
      </c>
      <c r="AN18" s="182">
        <v>17779149</v>
      </c>
      <c r="AO18" s="182">
        <v>6644483</v>
      </c>
      <c r="AP18" s="182">
        <v>2041422</v>
      </c>
      <c r="AQ18" s="182">
        <v>159288</v>
      </c>
      <c r="AR18" s="182">
        <v>2200710</v>
      </c>
      <c r="AS18" s="182">
        <v>9172081</v>
      </c>
      <c r="AT18" s="182">
        <v>323734</v>
      </c>
      <c r="AU18" s="182">
        <v>434480</v>
      </c>
      <c r="AV18" s="182">
        <v>461592</v>
      </c>
      <c r="AW18" s="182">
        <v>64640</v>
      </c>
      <c r="AX18" s="182">
        <v>552632</v>
      </c>
      <c r="AY18" s="182">
        <v>11009159</v>
      </c>
      <c r="AZ18" s="182">
        <v>13209869</v>
      </c>
      <c r="BA18" s="182">
        <v>1032746</v>
      </c>
      <c r="BB18" s="182">
        <v>1080183</v>
      </c>
      <c r="BC18" s="182">
        <v>612601</v>
      </c>
      <c r="BD18" s="182">
        <v>2725530</v>
      </c>
      <c r="BE18" s="182">
        <v>1571022</v>
      </c>
      <c r="BF18" s="182">
        <v>1236164</v>
      </c>
      <c r="BG18" s="182">
        <v>613745</v>
      </c>
      <c r="BH18" s="182">
        <v>3420931</v>
      </c>
      <c r="BI18" s="182">
        <v>4322714</v>
      </c>
      <c r="BJ18" s="182">
        <v>2039223</v>
      </c>
      <c r="BK18" s="182">
        <v>6361937</v>
      </c>
      <c r="BL18" s="182">
        <v>229635</v>
      </c>
      <c r="BM18" s="182">
        <v>959616</v>
      </c>
      <c r="BN18" s="182">
        <v>81187</v>
      </c>
      <c r="BO18" s="182">
        <v>1270438</v>
      </c>
      <c r="BP18" s="182">
        <v>24755</v>
      </c>
      <c r="BQ18" s="182">
        <v>1295193</v>
      </c>
      <c r="BR18" s="182">
        <v>450565</v>
      </c>
      <c r="BS18" s="182">
        <v>438587</v>
      </c>
      <c r="BT18" s="182">
        <v>1307171</v>
      </c>
      <c r="BU18" s="182">
        <v>43634</v>
      </c>
      <c r="BV18" s="182">
        <v>751567</v>
      </c>
      <c r="BW18" s="182" t="s">
        <v>61</v>
      </c>
      <c r="BX18" s="185">
        <v>253988</v>
      </c>
      <c r="BY18" s="171">
        <v>1797064</v>
      </c>
    </row>
    <row r="19" spans="1:77" ht="13.5" customHeight="1" x14ac:dyDescent="0.2">
      <c r="A19" s="197"/>
      <c r="B19" s="197"/>
      <c r="C19" s="197"/>
      <c r="D19" s="198"/>
      <c r="E19" s="13" t="s">
        <v>121</v>
      </c>
      <c r="F19" s="123" t="s">
        <v>122</v>
      </c>
      <c r="G19" s="209" t="s">
        <v>147</v>
      </c>
      <c r="H19" s="209" t="s">
        <v>101</v>
      </c>
      <c r="I19" s="209" t="s">
        <v>79</v>
      </c>
      <c r="J19" s="211" t="s">
        <v>117</v>
      </c>
      <c r="K19" s="13" t="s">
        <v>121</v>
      </c>
      <c r="L19" s="13" t="s">
        <v>122</v>
      </c>
      <c r="M19" s="12" t="s">
        <v>115</v>
      </c>
      <c r="N19" s="125" t="s">
        <v>121</v>
      </c>
      <c r="O19" s="126" t="s">
        <v>122</v>
      </c>
      <c r="P19" s="209" t="s">
        <v>136</v>
      </c>
      <c r="Q19" s="209" t="s">
        <v>101</v>
      </c>
      <c r="R19" s="209" t="s">
        <v>126</v>
      </c>
      <c r="S19" s="211" t="s">
        <v>116</v>
      </c>
      <c r="T19" s="124"/>
      <c r="U19" s="114"/>
      <c r="W19" s="180"/>
      <c r="X19" s="181" t="s">
        <v>80</v>
      </c>
      <c r="Y19" s="182">
        <v>20</v>
      </c>
      <c r="Z19" s="182">
        <v>0</v>
      </c>
      <c r="AA19" s="182">
        <v>0</v>
      </c>
      <c r="AB19" s="182">
        <v>20</v>
      </c>
      <c r="AC19" s="182">
        <v>884</v>
      </c>
      <c r="AD19" s="182">
        <v>588</v>
      </c>
      <c r="AE19" s="182">
        <v>1472</v>
      </c>
      <c r="AF19" s="182">
        <v>0</v>
      </c>
      <c r="AG19" s="182">
        <v>0</v>
      </c>
      <c r="AH19" s="182">
        <v>0</v>
      </c>
      <c r="AI19" s="182">
        <v>1472</v>
      </c>
      <c r="AJ19" s="182">
        <v>4301160</v>
      </c>
      <c r="AK19" s="182">
        <v>56555</v>
      </c>
      <c r="AL19" s="182">
        <v>190056</v>
      </c>
      <c r="AM19" s="182">
        <v>4547771</v>
      </c>
      <c r="AN19" s="182">
        <v>4383022</v>
      </c>
      <c r="AO19" s="182">
        <v>2120753</v>
      </c>
      <c r="AP19" s="182">
        <v>442194</v>
      </c>
      <c r="AQ19" s="182">
        <v>55172</v>
      </c>
      <c r="AR19" s="182">
        <v>497366</v>
      </c>
      <c r="AS19" s="182">
        <v>1948219</v>
      </c>
      <c r="AT19" s="182">
        <v>65850</v>
      </c>
      <c r="AU19" s="182">
        <v>54373</v>
      </c>
      <c r="AV19" s="182">
        <v>84885</v>
      </c>
      <c r="AW19" s="182">
        <v>12889</v>
      </c>
      <c r="AX19" s="182">
        <v>39528</v>
      </c>
      <c r="AY19" s="182">
        <v>2205744</v>
      </c>
      <c r="AZ19" s="182">
        <v>2703110</v>
      </c>
      <c r="BA19" s="182">
        <v>134117</v>
      </c>
      <c r="BB19" s="182">
        <v>166685</v>
      </c>
      <c r="BC19" s="182">
        <v>697319</v>
      </c>
      <c r="BD19" s="182">
        <v>998121</v>
      </c>
      <c r="BE19" s="182">
        <v>143961</v>
      </c>
      <c r="BF19" s="182">
        <v>182148</v>
      </c>
      <c r="BG19" s="182">
        <v>588414</v>
      </c>
      <c r="BH19" s="182">
        <v>914523</v>
      </c>
      <c r="BI19" s="182">
        <v>961620</v>
      </c>
      <c r="BJ19" s="182">
        <v>704140</v>
      </c>
      <c r="BK19" s="182">
        <v>1665760</v>
      </c>
      <c r="BL19" s="182">
        <v>9103</v>
      </c>
      <c r="BM19" s="182">
        <v>54388</v>
      </c>
      <c r="BN19" s="182">
        <v>7270</v>
      </c>
      <c r="BO19" s="182">
        <v>70761</v>
      </c>
      <c r="BP19" s="182">
        <v>900</v>
      </c>
      <c r="BQ19" s="182">
        <v>71661</v>
      </c>
      <c r="BR19" s="182">
        <v>33068</v>
      </c>
      <c r="BS19" s="182">
        <v>32553</v>
      </c>
      <c r="BT19" s="182">
        <v>72176</v>
      </c>
      <c r="BU19" s="182">
        <v>9894</v>
      </c>
      <c r="BV19" s="182">
        <v>133335</v>
      </c>
      <c r="BW19" s="182">
        <v>0</v>
      </c>
      <c r="BX19" s="185">
        <v>113246</v>
      </c>
      <c r="BY19" s="171">
        <f>SUM(BY20:BY21)</f>
        <v>797218</v>
      </c>
    </row>
    <row r="20" spans="1:77" ht="13.5" customHeight="1" thickBot="1" x14ac:dyDescent="0.25">
      <c r="A20" s="199"/>
      <c r="B20" s="199"/>
      <c r="C20" s="199"/>
      <c r="D20" s="200"/>
      <c r="E20" s="91"/>
      <c r="F20" s="127"/>
      <c r="G20" s="210"/>
      <c r="H20" s="210"/>
      <c r="I20" s="210"/>
      <c r="J20" s="212"/>
      <c r="K20" s="91"/>
      <c r="L20" s="91"/>
      <c r="M20" s="129"/>
      <c r="N20" s="116"/>
      <c r="O20" s="91"/>
      <c r="P20" s="210"/>
      <c r="Q20" s="210"/>
      <c r="R20" s="210"/>
      <c r="S20" s="212"/>
      <c r="T20" s="128"/>
      <c r="U20" s="117"/>
      <c r="W20" s="180">
        <v>322</v>
      </c>
      <c r="X20" s="181" t="s">
        <v>81</v>
      </c>
      <c r="Y20" s="182">
        <v>5</v>
      </c>
      <c r="Z20" s="182" t="s">
        <v>61</v>
      </c>
      <c r="AA20" s="182" t="s">
        <v>61</v>
      </c>
      <c r="AB20" s="182">
        <v>5</v>
      </c>
      <c r="AC20" s="182">
        <v>228</v>
      </c>
      <c r="AD20" s="182">
        <v>164</v>
      </c>
      <c r="AE20" s="182">
        <v>392</v>
      </c>
      <c r="AF20" s="182" t="s">
        <v>61</v>
      </c>
      <c r="AG20" s="182" t="s">
        <v>61</v>
      </c>
      <c r="AH20" s="182" t="s">
        <v>61</v>
      </c>
      <c r="AI20" s="182">
        <v>392</v>
      </c>
      <c r="AJ20" s="182">
        <v>2310182</v>
      </c>
      <c r="AK20" s="182">
        <v>52140</v>
      </c>
      <c r="AL20" s="182">
        <v>3150</v>
      </c>
      <c r="AM20" s="182">
        <v>2365472</v>
      </c>
      <c r="AN20" s="182">
        <v>2380568</v>
      </c>
      <c r="AO20" s="182">
        <v>1135553</v>
      </c>
      <c r="AP20" s="182">
        <v>137916</v>
      </c>
      <c r="AQ20" s="182">
        <v>893</v>
      </c>
      <c r="AR20" s="182">
        <v>138809</v>
      </c>
      <c r="AS20" s="182">
        <v>1016205</v>
      </c>
      <c r="AT20" s="182">
        <v>35004</v>
      </c>
      <c r="AU20" s="182">
        <v>17702</v>
      </c>
      <c r="AV20" s="182">
        <v>48996</v>
      </c>
      <c r="AW20" s="182">
        <v>237</v>
      </c>
      <c r="AX20" s="182">
        <v>2520</v>
      </c>
      <c r="AY20" s="182">
        <v>1120664</v>
      </c>
      <c r="AZ20" s="182">
        <v>1259473</v>
      </c>
      <c r="BA20" s="182">
        <v>78640</v>
      </c>
      <c r="BB20" s="182">
        <v>58834</v>
      </c>
      <c r="BC20" s="182">
        <v>324692</v>
      </c>
      <c r="BD20" s="182">
        <v>462166</v>
      </c>
      <c r="BE20" s="182">
        <v>92611</v>
      </c>
      <c r="BF20" s="182">
        <v>63109</v>
      </c>
      <c r="BG20" s="182">
        <v>238773</v>
      </c>
      <c r="BH20" s="182">
        <v>394493</v>
      </c>
      <c r="BI20" s="182">
        <v>395835</v>
      </c>
      <c r="BJ20" s="182">
        <v>66353</v>
      </c>
      <c r="BK20" s="182">
        <v>462188</v>
      </c>
      <c r="BL20" s="182">
        <v>2145</v>
      </c>
      <c r="BM20" s="182">
        <v>28070</v>
      </c>
      <c r="BN20" s="182">
        <v>2707</v>
      </c>
      <c r="BO20" s="182">
        <v>32922</v>
      </c>
      <c r="BP20" s="182">
        <v>200</v>
      </c>
      <c r="BQ20" s="182">
        <v>33122</v>
      </c>
      <c r="BR20" s="182">
        <v>32805</v>
      </c>
      <c r="BS20" s="182">
        <v>32504</v>
      </c>
      <c r="BT20" s="182">
        <v>33423</v>
      </c>
      <c r="BU20" s="182">
        <v>1601</v>
      </c>
      <c r="BV20" s="182">
        <v>65739</v>
      </c>
      <c r="BW20" s="182" t="s">
        <v>61</v>
      </c>
      <c r="BX20" s="185">
        <v>61762</v>
      </c>
      <c r="BY20" s="171">
        <v>63264</v>
      </c>
    </row>
    <row r="21" spans="1:77" ht="13.5" customHeight="1" x14ac:dyDescent="0.2">
      <c r="A21" s="31"/>
      <c r="B21" s="31"/>
      <c r="C21" s="31"/>
      <c r="D21" s="32"/>
      <c r="E21" s="119" t="s">
        <v>57</v>
      </c>
      <c r="F21" s="119" t="s">
        <v>57</v>
      </c>
      <c r="G21" s="119" t="s">
        <v>57</v>
      </c>
      <c r="H21" s="119" t="s">
        <v>55</v>
      </c>
      <c r="I21" s="119" t="s">
        <v>55</v>
      </c>
      <c r="J21" s="130" t="s">
        <v>57</v>
      </c>
      <c r="K21" s="119"/>
      <c r="L21" s="119"/>
      <c r="M21" s="131"/>
      <c r="N21" s="118" t="s">
        <v>57</v>
      </c>
      <c r="O21" s="119" t="s">
        <v>57</v>
      </c>
      <c r="P21" s="119" t="s">
        <v>57</v>
      </c>
      <c r="Q21" s="119" t="s">
        <v>55</v>
      </c>
      <c r="R21" s="119" t="s">
        <v>55</v>
      </c>
      <c r="S21" s="119" t="s">
        <v>57</v>
      </c>
      <c r="T21" s="119"/>
      <c r="U21" s="119"/>
      <c r="W21" s="180">
        <v>324</v>
      </c>
      <c r="X21" s="181" t="s">
        <v>82</v>
      </c>
      <c r="Y21" s="182">
        <v>15</v>
      </c>
      <c r="Z21" s="182" t="s">
        <v>61</v>
      </c>
      <c r="AA21" s="182" t="s">
        <v>61</v>
      </c>
      <c r="AB21" s="182">
        <v>15</v>
      </c>
      <c r="AC21" s="182">
        <v>656</v>
      </c>
      <c r="AD21" s="182">
        <v>424</v>
      </c>
      <c r="AE21" s="182">
        <v>1080</v>
      </c>
      <c r="AF21" s="182" t="s">
        <v>61</v>
      </c>
      <c r="AG21" s="182" t="s">
        <v>61</v>
      </c>
      <c r="AH21" s="182" t="s">
        <v>61</v>
      </c>
      <c r="AI21" s="182">
        <v>1080</v>
      </c>
      <c r="AJ21" s="182">
        <v>1990978</v>
      </c>
      <c r="AK21" s="182">
        <v>4415</v>
      </c>
      <c r="AL21" s="182">
        <v>186906</v>
      </c>
      <c r="AM21" s="182">
        <v>2182299</v>
      </c>
      <c r="AN21" s="182">
        <v>2002454</v>
      </c>
      <c r="AO21" s="182">
        <v>985200</v>
      </c>
      <c r="AP21" s="182">
        <v>304278</v>
      </c>
      <c r="AQ21" s="182">
        <v>54279</v>
      </c>
      <c r="AR21" s="182">
        <v>358557</v>
      </c>
      <c r="AS21" s="182">
        <v>932014</v>
      </c>
      <c r="AT21" s="182">
        <v>30846</v>
      </c>
      <c r="AU21" s="182">
        <v>36671</v>
      </c>
      <c r="AV21" s="182">
        <v>35889</v>
      </c>
      <c r="AW21" s="182">
        <v>12652</v>
      </c>
      <c r="AX21" s="182">
        <v>37008</v>
      </c>
      <c r="AY21" s="182">
        <v>1085080</v>
      </c>
      <c r="AZ21" s="182">
        <v>1443637</v>
      </c>
      <c r="BA21" s="182">
        <v>55477</v>
      </c>
      <c r="BB21" s="182">
        <v>107851</v>
      </c>
      <c r="BC21" s="182">
        <v>372627</v>
      </c>
      <c r="BD21" s="182">
        <v>535955</v>
      </c>
      <c r="BE21" s="182">
        <v>51350</v>
      </c>
      <c r="BF21" s="182">
        <v>119039</v>
      </c>
      <c r="BG21" s="182">
        <v>349641</v>
      </c>
      <c r="BH21" s="182">
        <v>520030</v>
      </c>
      <c r="BI21" s="182">
        <v>565785</v>
      </c>
      <c r="BJ21" s="182">
        <v>637787</v>
      </c>
      <c r="BK21" s="182">
        <v>1203572</v>
      </c>
      <c r="BL21" s="182">
        <v>6958</v>
      </c>
      <c r="BM21" s="182">
        <v>26318</v>
      </c>
      <c r="BN21" s="182">
        <v>4563</v>
      </c>
      <c r="BO21" s="182">
        <v>37839</v>
      </c>
      <c r="BP21" s="182">
        <v>700</v>
      </c>
      <c r="BQ21" s="182">
        <v>38539</v>
      </c>
      <c r="BR21" s="182">
        <v>263</v>
      </c>
      <c r="BS21" s="182">
        <v>49</v>
      </c>
      <c r="BT21" s="182">
        <v>38753</v>
      </c>
      <c r="BU21" s="182">
        <v>8293</v>
      </c>
      <c r="BV21" s="182">
        <v>67596</v>
      </c>
      <c r="BW21" s="182" t="s">
        <v>61</v>
      </c>
      <c r="BX21" s="185">
        <v>51484</v>
      </c>
      <c r="BY21" s="171">
        <v>733954</v>
      </c>
    </row>
    <row r="22" spans="1:77" ht="13.5" customHeight="1" x14ac:dyDescent="0.2">
      <c r="A22" s="31"/>
      <c r="B22" s="38" t="s">
        <v>58</v>
      </c>
      <c r="C22" s="38"/>
      <c r="D22" s="32"/>
      <c r="E22" s="42">
        <v>6264137</v>
      </c>
      <c r="F22" s="42">
        <v>7191519</v>
      </c>
      <c r="G22" s="95">
        <v>927382</v>
      </c>
      <c r="H22" s="68">
        <v>14.8</v>
      </c>
      <c r="I22" s="45">
        <v>100</v>
      </c>
      <c r="J22" s="132">
        <v>14982</v>
      </c>
      <c r="K22" s="169">
        <v>0.23400000000000001</v>
      </c>
      <c r="L22" s="169">
        <v>0.224</v>
      </c>
      <c r="M22" s="133">
        <v>-0.01</v>
      </c>
      <c r="N22" s="134">
        <v>4746543</v>
      </c>
      <c r="O22" s="95">
        <v>-1328558</v>
      </c>
      <c r="P22" s="95">
        <v>-6075101</v>
      </c>
      <c r="Q22" s="68">
        <v>-128</v>
      </c>
      <c r="R22" s="68">
        <v>100</v>
      </c>
      <c r="S22" s="95">
        <v>-2768</v>
      </c>
      <c r="T22" s="95"/>
      <c r="U22" s="95"/>
      <c r="W22" s="180"/>
      <c r="X22" s="181" t="s">
        <v>83</v>
      </c>
      <c r="Y22" s="182">
        <v>15</v>
      </c>
      <c r="Z22" s="182" t="s">
        <v>61</v>
      </c>
      <c r="AA22" s="182" t="s">
        <v>61</v>
      </c>
      <c r="AB22" s="182">
        <v>15</v>
      </c>
      <c r="AC22" s="182">
        <v>581</v>
      </c>
      <c r="AD22" s="182">
        <v>204</v>
      </c>
      <c r="AE22" s="182">
        <v>785</v>
      </c>
      <c r="AF22" s="182" t="s">
        <v>61</v>
      </c>
      <c r="AG22" s="182" t="s">
        <v>61</v>
      </c>
      <c r="AH22" s="182" t="s">
        <v>61</v>
      </c>
      <c r="AI22" s="182">
        <v>785</v>
      </c>
      <c r="AJ22" s="182">
        <v>1862220</v>
      </c>
      <c r="AK22" s="182">
        <v>47050</v>
      </c>
      <c r="AL22" s="182">
        <v>66818</v>
      </c>
      <c r="AM22" s="182">
        <v>1976088</v>
      </c>
      <c r="AN22" s="182">
        <v>1939929</v>
      </c>
      <c r="AO22" s="182">
        <v>1191003</v>
      </c>
      <c r="AP22" s="182">
        <v>274562</v>
      </c>
      <c r="AQ22" s="182">
        <v>6999</v>
      </c>
      <c r="AR22" s="182">
        <v>281561</v>
      </c>
      <c r="AS22" s="182">
        <v>481347</v>
      </c>
      <c r="AT22" s="182">
        <v>6048</v>
      </c>
      <c r="AU22" s="182">
        <v>30221</v>
      </c>
      <c r="AV22" s="182">
        <v>124597</v>
      </c>
      <c r="AW22" s="182">
        <v>28396</v>
      </c>
      <c r="AX22" s="182">
        <v>11735</v>
      </c>
      <c r="AY22" s="182">
        <v>682344</v>
      </c>
      <c r="AZ22" s="182">
        <v>963905</v>
      </c>
      <c r="BA22" s="182">
        <v>62165</v>
      </c>
      <c r="BB22" s="182">
        <v>135348</v>
      </c>
      <c r="BC22" s="182">
        <v>56133</v>
      </c>
      <c r="BD22" s="182">
        <v>253646</v>
      </c>
      <c r="BE22" s="182">
        <v>93762</v>
      </c>
      <c r="BF22" s="182">
        <v>134410</v>
      </c>
      <c r="BG22" s="182">
        <v>82790</v>
      </c>
      <c r="BH22" s="182">
        <v>310962</v>
      </c>
      <c r="BI22" s="182">
        <v>586068</v>
      </c>
      <c r="BJ22" s="182">
        <v>313666</v>
      </c>
      <c r="BK22" s="182">
        <v>899734</v>
      </c>
      <c r="BL22" s="182">
        <v>132066</v>
      </c>
      <c r="BM22" s="182">
        <v>77209</v>
      </c>
      <c r="BN22" s="182">
        <v>8290</v>
      </c>
      <c r="BO22" s="182">
        <v>217565</v>
      </c>
      <c r="BP22" s="182">
        <v>2722</v>
      </c>
      <c r="BQ22" s="182">
        <v>220287</v>
      </c>
      <c r="BR22" s="182">
        <v>213821</v>
      </c>
      <c r="BS22" s="182">
        <v>183496</v>
      </c>
      <c r="BT22" s="182">
        <v>250612</v>
      </c>
      <c r="BU22" s="182">
        <v>19112</v>
      </c>
      <c r="BV22" s="182">
        <v>91684</v>
      </c>
      <c r="BW22" s="182" t="s">
        <v>61</v>
      </c>
      <c r="BX22" s="185">
        <v>41716</v>
      </c>
      <c r="BY22" s="171">
        <f>+BY23</f>
        <v>258993</v>
      </c>
    </row>
    <row r="23" spans="1:77" ht="13.5" customHeight="1" x14ac:dyDescent="0.2">
      <c r="A23" s="31"/>
      <c r="B23" s="38"/>
      <c r="C23" s="38"/>
      <c r="D23" s="32"/>
      <c r="E23" s="42"/>
      <c r="F23" s="42"/>
      <c r="G23" s="95"/>
      <c r="H23" s="68"/>
      <c r="I23" s="45"/>
      <c r="J23" s="132"/>
      <c r="K23" s="169"/>
      <c r="L23" s="169"/>
      <c r="M23" s="133"/>
      <c r="N23" s="135"/>
      <c r="O23" s="95"/>
      <c r="P23" s="95"/>
      <c r="Q23" s="68"/>
      <c r="R23" s="68"/>
      <c r="S23" s="95"/>
      <c r="T23" s="95"/>
      <c r="U23" s="95"/>
      <c r="W23" s="180">
        <v>341</v>
      </c>
      <c r="X23" s="181" t="s">
        <v>84</v>
      </c>
      <c r="Y23" s="182">
        <v>15</v>
      </c>
      <c r="Z23" s="182" t="s">
        <v>61</v>
      </c>
      <c r="AA23" s="182" t="s">
        <v>61</v>
      </c>
      <c r="AB23" s="182">
        <v>15</v>
      </c>
      <c r="AC23" s="182">
        <v>581</v>
      </c>
      <c r="AD23" s="182">
        <v>204</v>
      </c>
      <c r="AE23" s="182">
        <v>785</v>
      </c>
      <c r="AF23" s="182" t="s">
        <v>61</v>
      </c>
      <c r="AG23" s="182" t="s">
        <v>61</v>
      </c>
      <c r="AH23" s="182" t="s">
        <v>61</v>
      </c>
      <c r="AI23" s="182">
        <v>785</v>
      </c>
      <c r="AJ23" s="182">
        <v>1862220</v>
      </c>
      <c r="AK23" s="182">
        <v>47050</v>
      </c>
      <c r="AL23" s="182">
        <v>66818</v>
      </c>
      <c r="AM23" s="182">
        <v>1976088</v>
      </c>
      <c r="AN23" s="182">
        <v>1939929</v>
      </c>
      <c r="AO23" s="182">
        <v>1191003</v>
      </c>
      <c r="AP23" s="182">
        <v>274562</v>
      </c>
      <c r="AQ23" s="182">
        <v>6999</v>
      </c>
      <c r="AR23" s="182">
        <v>281561</v>
      </c>
      <c r="AS23" s="182">
        <v>481347</v>
      </c>
      <c r="AT23" s="182">
        <v>6048</v>
      </c>
      <c r="AU23" s="182">
        <v>30221</v>
      </c>
      <c r="AV23" s="182">
        <v>124597</v>
      </c>
      <c r="AW23" s="182">
        <v>28396</v>
      </c>
      <c r="AX23" s="182">
        <v>11735</v>
      </c>
      <c r="AY23" s="182">
        <v>682344</v>
      </c>
      <c r="AZ23" s="182">
        <v>963905</v>
      </c>
      <c r="BA23" s="182">
        <v>62165</v>
      </c>
      <c r="BB23" s="182">
        <v>135348</v>
      </c>
      <c r="BC23" s="182">
        <v>56133</v>
      </c>
      <c r="BD23" s="182">
        <v>253646</v>
      </c>
      <c r="BE23" s="182">
        <v>93762</v>
      </c>
      <c r="BF23" s="182">
        <v>134410</v>
      </c>
      <c r="BG23" s="182">
        <v>82790</v>
      </c>
      <c r="BH23" s="182">
        <v>310962</v>
      </c>
      <c r="BI23" s="182">
        <v>586068</v>
      </c>
      <c r="BJ23" s="182">
        <v>313666</v>
      </c>
      <c r="BK23" s="182">
        <v>899734</v>
      </c>
      <c r="BL23" s="182">
        <v>132066</v>
      </c>
      <c r="BM23" s="182">
        <v>77209</v>
      </c>
      <c r="BN23" s="182">
        <v>8290</v>
      </c>
      <c r="BO23" s="182">
        <v>217565</v>
      </c>
      <c r="BP23" s="182">
        <v>2722</v>
      </c>
      <c r="BQ23" s="182">
        <v>220287</v>
      </c>
      <c r="BR23" s="182">
        <v>213821</v>
      </c>
      <c r="BS23" s="182">
        <v>183496</v>
      </c>
      <c r="BT23" s="182">
        <v>250612</v>
      </c>
      <c r="BU23" s="182">
        <v>19112</v>
      </c>
      <c r="BV23" s="182">
        <v>91684</v>
      </c>
      <c r="BW23" s="182" t="s">
        <v>61</v>
      </c>
      <c r="BX23" s="185">
        <v>41716</v>
      </c>
      <c r="BY23" s="171">
        <v>258993</v>
      </c>
    </row>
    <row r="24" spans="1:77" ht="13.5" customHeight="1" x14ac:dyDescent="0.2">
      <c r="A24" s="31"/>
      <c r="B24" s="47" t="s">
        <v>62</v>
      </c>
      <c r="C24" s="47"/>
      <c r="D24" s="48"/>
      <c r="E24" s="159">
        <v>674639</v>
      </c>
      <c r="F24" s="158">
        <v>536650</v>
      </c>
      <c r="G24" s="95">
        <v>-137989</v>
      </c>
      <c r="H24" s="68">
        <v>-20.5</v>
      </c>
      <c r="I24" s="45">
        <v>7.5</v>
      </c>
      <c r="J24" s="132">
        <v>9415</v>
      </c>
      <c r="K24" s="169">
        <v>0.312</v>
      </c>
      <c r="L24" s="169">
        <v>0.29299999999999998</v>
      </c>
      <c r="M24" s="136">
        <v>-1.9000000000000017E-2</v>
      </c>
      <c r="N24" s="158">
        <v>173892</v>
      </c>
      <c r="O24" s="158">
        <v>478066</v>
      </c>
      <c r="P24" s="95">
        <v>304174</v>
      </c>
      <c r="Q24" s="68">
        <v>174.9</v>
      </c>
      <c r="R24" s="68">
        <v>-36</v>
      </c>
      <c r="S24" s="95">
        <v>8387</v>
      </c>
      <c r="T24" s="95"/>
      <c r="U24" s="95"/>
      <c r="W24" s="180"/>
      <c r="X24" s="181" t="s">
        <v>85</v>
      </c>
      <c r="Y24" s="182">
        <v>3</v>
      </c>
      <c r="Z24" s="182" t="s">
        <v>61</v>
      </c>
      <c r="AA24" s="182" t="s">
        <v>61</v>
      </c>
      <c r="AB24" s="182">
        <v>3</v>
      </c>
      <c r="AC24" s="182">
        <v>469</v>
      </c>
      <c r="AD24" s="182">
        <v>39</v>
      </c>
      <c r="AE24" s="182">
        <v>508</v>
      </c>
      <c r="AF24" s="182" t="s">
        <v>61</v>
      </c>
      <c r="AG24" s="182" t="s">
        <v>61</v>
      </c>
      <c r="AH24" s="182" t="s">
        <v>61</v>
      </c>
      <c r="AI24" s="182">
        <v>508</v>
      </c>
      <c r="AJ24" s="182">
        <v>38061551</v>
      </c>
      <c r="AK24" s="182">
        <v>69983</v>
      </c>
      <c r="AL24" s="182" t="s">
        <v>61</v>
      </c>
      <c r="AM24" s="182">
        <v>38131534</v>
      </c>
      <c r="AN24" s="182">
        <v>37238514</v>
      </c>
      <c r="AO24" s="182">
        <v>7507152</v>
      </c>
      <c r="AP24" s="182">
        <v>259596</v>
      </c>
      <c r="AQ24" s="182">
        <v>62105</v>
      </c>
      <c r="AR24" s="182">
        <v>321701</v>
      </c>
      <c r="AS24" s="182">
        <v>27750232</v>
      </c>
      <c r="AT24" s="182">
        <v>218593</v>
      </c>
      <c r="AU24" s="182">
        <v>338214</v>
      </c>
      <c r="AV24" s="182">
        <v>41232</v>
      </c>
      <c r="AW24" s="182">
        <v>581269</v>
      </c>
      <c r="AX24" s="182" t="s">
        <v>61</v>
      </c>
      <c r="AY24" s="182">
        <v>28929540</v>
      </c>
      <c r="AZ24" s="182">
        <v>29251241</v>
      </c>
      <c r="BA24" s="182">
        <v>429615</v>
      </c>
      <c r="BB24" s="182">
        <v>3862831</v>
      </c>
      <c r="BC24" s="182">
        <v>850034</v>
      </c>
      <c r="BD24" s="182">
        <v>5142480</v>
      </c>
      <c r="BE24" s="182">
        <v>522987</v>
      </c>
      <c r="BF24" s="182">
        <v>2876439</v>
      </c>
      <c r="BG24" s="182">
        <v>880201</v>
      </c>
      <c r="BH24" s="182">
        <v>4279627</v>
      </c>
      <c r="BI24" s="182">
        <v>2368050</v>
      </c>
      <c r="BJ24" s="182">
        <v>631716</v>
      </c>
      <c r="BK24" s="182">
        <v>2999766</v>
      </c>
      <c r="BL24" s="182">
        <v>74463</v>
      </c>
      <c r="BM24" s="182">
        <v>198463</v>
      </c>
      <c r="BN24" s="182">
        <v>8310</v>
      </c>
      <c r="BO24" s="182">
        <v>281236</v>
      </c>
      <c r="BP24" s="182" t="s">
        <v>61</v>
      </c>
      <c r="BQ24" s="182">
        <v>281236</v>
      </c>
      <c r="BR24" s="182">
        <v>287733</v>
      </c>
      <c r="BS24" s="182">
        <v>275163</v>
      </c>
      <c r="BT24" s="182">
        <v>293806</v>
      </c>
      <c r="BU24" s="182">
        <v>17299</v>
      </c>
      <c r="BV24" s="182">
        <v>379831</v>
      </c>
      <c r="BW24" s="182" t="s">
        <v>61</v>
      </c>
      <c r="BX24" s="185">
        <v>421991</v>
      </c>
      <c r="BY24" s="171">
        <f>+BY25</f>
        <v>548726</v>
      </c>
    </row>
    <row r="25" spans="1:77" ht="13.5" customHeight="1" x14ac:dyDescent="0.2">
      <c r="A25" s="31"/>
      <c r="B25" s="47" t="s">
        <v>64</v>
      </c>
      <c r="C25" s="47"/>
      <c r="D25" s="48"/>
      <c r="E25" s="159">
        <v>101545</v>
      </c>
      <c r="F25" s="158">
        <v>72176</v>
      </c>
      <c r="G25" s="95">
        <v>-29369</v>
      </c>
      <c r="H25" s="68">
        <v>-28.9</v>
      </c>
      <c r="I25" s="45">
        <v>1</v>
      </c>
      <c r="J25" s="132">
        <v>3609</v>
      </c>
      <c r="K25" s="169">
        <v>0.54200000000000004</v>
      </c>
      <c r="L25" s="169">
        <v>0.373</v>
      </c>
      <c r="M25" s="136">
        <v>-0.16900000000000004</v>
      </c>
      <c r="N25" s="158">
        <v>-133336</v>
      </c>
      <c r="O25" s="158">
        <v>-83598</v>
      </c>
      <c r="P25" s="95">
        <v>49738</v>
      </c>
      <c r="Q25" s="68">
        <v>37.299999999999997</v>
      </c>
      <c r="R25" s="68">
        <v>6.3</v>
      </c>
      <c r="S25" s="95">
        <v>-4180</v>
      </c>
      <c r="T25" s="95"/>
      <c r="U25" s="95"/>
      <c r="W25" s="180">
        <v>364</v>
      </c>
      <c r="X25" s="181" t="s">
        <v>86</v>
      </c>
      <c r="Y25" s="182">
        <v>3</v>
      </c>
      <c r="Z25" s="182" t="s">
        <v>61</v>
      </c>
      <c r="AA25" s="182" t="s">
        <v>61</v>
      </c>
      <c r="AB25" s="182">
        <v>3</v>
      </c>
      <c r="AC25" s="182">
        <v>469</v>
      </c>
      <c r="AD25" s="182">
        <v>39</v>
      </c>
      <c r="AE25" s="182">
        <v>508</v>
      </c>
      <c r="AF25" s="182" t="s">
        <v>61</v>
      </c>
      <c r="AG25" s="182" t="s">
        <v>61</v>
      </c>
      <c r="AH25" s="182" t="s">
        <v>61</v>
      </c>
      <c r="AI25" s="182">
        <v>508</v>
      </c>
      <c r="AJ25" s="182">
        <v>38061551</v>
      </c>
      <c r="AK25" s="182">
        <v>69983</v>
      </c>
      <c r="AL25" s="182" t="s">
        <v>61</v>
      </c>
      <c r="AM25" s="182">
        <v>38131534</v>
      </c>
      <c r="AN25" s="182">
        <v>37238514</v>
      </c>
      <c r="AO25" s="182">
        <v>7507152</v>
      </c>
      <c r="AP25" s="182">
        <v>259596</v>
      </c>
      <c r="AQ25" s="182">
        <v>62105</v>
      </c>
      <c r="AR25" s="182">
        <v>321701</v>
      </c>
      <c r="AS25" s="182">
        <v>27750232</v>
      </c>
      <c r="AT25" s="182">
        <v>218593</v>
      </c>
      <c r="AU25" s="182">
        <v>338214</v>
      </c>
      <c r="AV25" s="182">
        <v>41232</v>
      </c>
      <c r="AW25" s="182">
        <v>581269</v>
      </c>
      <c r="AX25" s="182" t="s">
        <v>61</v>
      </c>
      <c r="AY25" s="182">
        <v>28929540</v>
      </c>
      <c r="AZ25" s="182">
        <v>29251241</v>
      </c>
      <c r="BA25" s="182">
        <v>429615</v>
      </c>
      <c r="BB25" s="182">
        <v>3862831</v>
      </c>
      <c r="BC25" s="182">
        <v>850034</v>
      </c>
      <c r="BD25" s="182">
        <v>5142480</v>
      </c>
      <c r="BE25" s="182">
        <v>522987</v>
      </c>
      <c r="BF25" s="182">
        <v>2876439</v>
      </c>
      <c r="BG25" s="182">
        <v>880201</v>
      </c>
      <c r="BH25" s="182">
        <v>4279627</v>
      </c>
      <c r="BI25" s="182">
        <v>2368050</v>
      </c>
      <c r="BJ25" s="182">
        <v>631716</v>
      </c>
      <c r="BK25" s="182">
        <v>2999766</v>
      </c>
      <c r="BL25" s="182">
        <v>74463</v>
      </c>
      <c r="BM25" s="182">
        <v>198463</v>
      </c>
      <c r="BN25" s="182">
        <v>8310</v>
      </c>
      <c r="BO25" s="182">
        <v>281236</v>
      </c>
      <c r="BP25" s="182" t="s">
        <v>61</v>
      </c>
      <c r="BQ25" s="182">
        <v>281236</v>
      </c>
      <c r="BR25" s="182">
        <v>287733</v>
      </c>
      <c r="BS25" s="182">
        <v>275163</v>
      </c>
      <c r="BT25" s="182">
        <v>293806</v>
      </c>
      <c r="BU25" s="182">
        <v>17299</v>
      </c>
      <c r="BV25" s="182">
        <v>379831</v>
      </c>
      <c r="BW25" s="182" t="s">
        <v>61</v>
      </c>
      <c r="BX25" s="185">
        <v>421991</v>
      </c>
      <c r="BY25" s="171">
        <v>548726</v>
      </c>
    </row>
    <row r="26" spans="1:77" ht="13.5" customHeight="1" x14ac:dyDescent="0.2">
      <c r="A26" s="31"/>
      <c r="B26" s="47" t="s">
        <v>66</v>
      </c>
      <c r="C26" s="47"/>
      <c r="D26" s="48"/>
      <c r="E26" s="159">
        <v>962888</v>
      </c>
      <c r="F26" s="158">
        <v>1841169</v>
      </c>
      <c r="G26" s="95">
        <v>878281</v>
      </c>
      <c r="H26" s="68">
        <v>91.2</v>
      </c>
      <c r="I26" s="45">
        <v>25.6</v>
      </c>
      <c r="J26" s="132">
        <v>12698</v>
      </c>
      <c r="K26" s="169">
        <v>0.17</v>
      </c>
      <c r="L26" s="169">
        <v>0.17899999999999999</v>
      </c>
      <c r="M26" s="136">
        <v>8.9999999999999802E-3</v>
      </c>
      <c r="N26" s="158">
        <v>993169</v>
      </c>
      <c r="O26" s="158">
        <v>-1170278</v>
      </c>
      <c r="P26" s="95">
        <v>-2163447</v>
      </c>
      <c r="Q26" s="68">
        <v>-217.8</v>
      </c>
      <c r="R26" s="68">
        <v>88.1</v>
      </c>
      <c r="S26" s="95">
        <v>-8071</v>
      </c>
      <c r="T26" s="95"/>
      <c r="U26" s="95"/>
      <c r="W26" s="180"/>
      <c r="X26" s="181" t="s">
        <v>87</v>
      </c>
      <c r="Y26" s="182">
        <v>28</v>
      </c>
      <c r="Z26" s="182">
        <v>0</v>
      </c>
      <c r="AA26" s="182">
        <v>0</v>
      </c>
      <c r="AB26" s="182">
        <v>28</v>
      </c>
      <c r="AC26" s="182">
        <v>2084</v>
      </c>
      <c r="AD26" s="182">
        <v>1164</v>
      </c>
      <c r="AE26" s="182">
        <v>3248</v>
      </c>
      <c r="AF26" s="182">
        <v>0</v>
      </c>
      <c r="AG26" s="182">
        <v>0</v>
      </c>
      <c r="AH26" s="182">
        <v>0</v>
      </c>
      <c r="AI26" s="182">
        <v>3248</v>
      </c>
      <c r="AJ26" s="182">
        <v>7088505</v>
      </c>
      <c r="AK26" s="182">
        <v>124408</v>
      </c>
      <c r="AL26" s="182">
        <v>174688</v>
      </c>
      <c r="AM26" s="182">
        <v>7387601</v>
      </c>
      <c r="AN26" s="182">
        <v>7102210</v>
      </c>
      <c r="AO26" s="182">
        <v>2809124</v>
      </c>
      <c r="AP26" s="182">
        <v>1208224</v>
      </c>
      <c r="AQ26" s="182">
        <v>73385</v>
      </c>
      <c r="AR26" s="182">
        <v>1281609</v>
      </c>
      <c r="AS26" s="182">
        <v>3074299</v>
      </c>
      <c r="AT26" s="182">
        <v>80090</v>
      </c>
      <c r="AU26" s="182">
        <v>125967</v>
      </c>
      <c r="AV26" s="182">
        <v>602984</v>
      </c>
      <c r="AW26" s="182">
        <v>74671</v>
      </c>
      <c r="AX26" s="182">
        <v>119649</v>
      </c>
      <c r="AY26" s="182">
        <v>4077660</v>
      </c>
      <c r="AZ26" s="182">
        <v>5359269</v>
      </c>
      <c r="BA26" s="182">
        <v>416556</v>
      </c>
      <c r="BB26" s="182">
        <v>229925</v>
      </c>
      <c r="BC26" s="182">
        <v>186061</v>
      </c>
      <c r="BD26" s="182">
        <v>832542</v>
      </c>
      <c r="BE26" s="182">
        <v>324710</v>
      </c>
      <c r="BF26" s="182">
        <v>211068</v>
      </c>
      <c r="BG26" s="182">
        <v>177834</v>
      </c>
      <c r="BH26" s="182">
        <v>713612</v>
      </c>
      <c r="BI26" s="182">
        <v>1349235</v>
      </c>
      <c r="BJ26" s="182">
        <v>918155</v>
      </c>
      <c r="BK26" s="182">
        <v>2267390</v>
      </c>
      <c r="BL26" s="182">
        <v>56008</v>
      </c>
      <c r="BM26" s="182">
        <v>120179</v>
      </c>
      <c r="BN26" s="182">
        <v>21900</v>
      </c>
      <c r="BO26" s="182">
        <v>198087</v>
      </c>
      <c r="BP26" s="182">
        <v>3351</v>
      </c>
      <c r="BQ26" s="182">
        <v>201438</v>
      </c>
      <c r="BR26" s="182">
        <v>137413</v>
      </c>
      <c r="BS26" s="182">
        <v>108781</v>
      </c>
      <c r="BT26" s="182">
        <v>230070</v>
      </c>
      <c r="BU26" s="182">
        <v>21628</v>
      </c>
      <c r="BV26" s="182">
        <v>248746</v>
      </c>
      <c r="BW26" s="182">
        <v>82</v>
      </c>
      <c r="BX26" s="185">
        <v>141286</v>
      </c>
      <c r="BY26" s="171">
        <f>+BY27+BY28</f>
        <v>999277</v>
      </c>
    </row>
    <row r="27" spans="1:77" ht="13.5" customHeight="1" x14ac:dyDescent="0.2">
      <c r="A27" s="31"/>
      <c r="B27" s="47" t="s">
        <v>68</v>
      </c>
      <c r="C27" s="47"/>
      <c r="D27" s="48"/>
      <c r="E27" s="159">
        <v>3592154</v>
      </c>
      <c r="F27" s="158">
        <v>2765646</v>
      </c>
      <c r="G27" s="95">
        <v>-826508</v>
      </c>
      <c r="H27" s="68">
        <v>-23</v>
      </c>
      <c r="I27" s="45">
        <v>38.5</v>
      </c>
      <c r="J27" s="132">
        <v>17959</v>
      </c>
      <c r="K27" s="169">
        <v>0.22</v>
      </c>
      <c r="L27" s="169">
        <v>0.19600000000000001</v>
      </c>
      <c r="M27" s="136">
        <v>-2.3999999999999994E-2</v>
      </c>
      <c r="N27" s="158">
        <v>3928362</v>
      </c>
      <c r="O27" s="158">
        <v>-1318643</v>
      </c>
      <c r="P27" s="95">
        <v>-5247005</v>
      </c>
      <c r="Q27" s="68">
        <v>-133.6</v>
      </c>
      <c r="R27" s="68">
        <v>99.3</v>
      </c>
      <c r="S27" s="95">
        <v>-8563</v>
      </c>
      <c r="T27" s="95"/>
      <c r="U27" s="95"/>
      <c r="W27" s="180">
        <v>386</v>
      </c>
      <c r="X27" s="181" t="s">
        <v>88</v>
      </c>
      <c r="Y27" s="182">
        <v>11</v>
      </c>
      <c r="Z27" s="182" t="s">
        <v>61</v>
      </c>
      <c r="AA27" s="182" t="s">
        <v>61</v>
      </c>
      <c r="AB27" s="182">
        <v>11</v>
      </c>
      <c r="AC27" s="182">
        <v>1019</v>
      </c>
      <c r="AD27" s="182">
        <v>636</v>
      </c>
      <c r="AE27" s="182">
        <v>1655</v>
      </c>
      <c r="AF27" s="182" t="s">
        <v>61</v>
      </c>
      <c r="AG27" s="182" t="s">
        <v>61</v>
      </c>
      <c r="AH27" s="182" t="s">
        <v>61</v>
      </c>
      <c r="AI27" s="182">
        <v>1655</v>
      </c>
      <c r="AJ27" s="182">
        <v>3295833</v>
      </c>
      <c r="AK27" s="182">
        <v>108406</v>
      </c>
      <c r="AL27" s="182">
        <v>49084</v>
      </c>
      <c r="AM27" s="182">
        <v>3453323</v>
      </c>
      <c r="AN27" s="182">
        <v>3370307</v>
      </c>
      <c r="AO27" s="182">
        <v>1527677</v>
      </c>
      <c r="AP27" s="182">
        <v>594241</v>
      </c>
      <c r="AQ27" s="182">
        <v>49488</v>
      </c>
      <c r="AR27" s="182">
        <v>643729</v>
      </c>
      <c r="AS27" s="182">
        <v>1134670</v>
      </c>
      <c r="AT27" s="182">
        <v>55090</v>
      </c>
      <c r="AU27" s="182">
        <v>73200</v>
      </c>
      <c r="AV27" s="182">
        <v>343607</v>
      </c>
      <c r="AW27" s="182">
        <v>65724</v>
      </c>
      <c r="AX27" s="182">
        <v>17438</v>
      </c>
      <c r="AY27" s="182">
        <v>1689729</v>
      </c>
      <c r="AZ27" s="182">
        <v>2333458</v>
      </c>
      <c r="BA27" s="182">
        <v>78250</v>
      </c>
      <c r="BB27" s="182">
        <v>144860</v>
      </c>
      <c r="BC27" s="182">
        <v>52193</v>
      </c>
      <c r="BD27" s="182">
        <v>275303</v>
      </c>
      <c r="BE27" s="182">
        <v>59164</v>
      </c>
      <c r="BF27" s="182">
        <v>130014</v>
      </c>
      <c r="BG27" s="182">
        <v>44571</v>
      </c>
      <c r="BH27" s="182">
        <v>233749</v>
      </c>
      <c r="BI27" s="182">
        <v>628689</v>
      </c>
      <c r="BJ27" s="182">
        <v>210323</v>
      </c>
      <c r="BK27" s="182">
        <v>839012</v>
      </c>
      <c r="BL27" s="182">
        <v>26936</v>
      </c>
      <c r="BM27" s="182">
        <v>60947</v>
      </c>
      <c r="BN27" s="182">
        <v>10333</v>
      </c>
      <c r="BO27" s="182">
        <v>98216</v>
      </c>
      <c r="BP27" s="182">
        <v>2139</v>
      </c>
      <c r="BQ27" s="182">
        <v>100355</v>
      </c>
      <c r="BR27" s="182">
        <v>88661</v>
      </c>
      <c r="BS27" s="182">
        <v>92779</v>
      </c>
      <c r="BT27" s="182">
        <v>96237</v>
      </c>
      <c r="BU27" s="182">
        <v>3931</v>
      </c>
      <c r="BV27" s="182">
        <v>122893</v>
      </c>
      <c r="BW27" s="182" t="s">
        <v>61</v>
      </c>
      <c r="BX27" s="185">
        <v>79092</v>
      </c>
      <c r="BY27" s="171">
        <v>407442</v>
      </c>
    </row>
    <row r="28" spans="1:77" ht="13.5" customHeight="1" x14ac:dyDescent="0.2">
      <c r="A28" s="31"/>
      <c r="B28" s="47" t="s">
        <v>71</v>
      </c>
      <c r="C28" s="47"/>
      <c r="D28" s="48"/>
      <c r="E28" s="159">
        <v>932911</v>
      </c>
      <c r="F28" s="158">
        <v>1975878</v>
      </c>
      <c r="G28" s="95">
        <v>1042967</v>
      </c>
      <c r="H28" s="68">
        <v>111.8</v>
      </c>
      <c r="I28" s="45">
        <v>27.5</v>
      </c>
      <c r="J28" s="132">
        <v>18999</v>
      </c>
      <c r="K28" s="169">
        <v>0.34799999999999998</v>
      </c>
      <c r="L28" s="169">
        <v>0.36399999999999999</v>
      </c>
      <c r="M28" s="136">
        <v>1.6000000000000014E-2</v>
      </c>
      <c r="N28" s="158">
        <v>-215544</v>
      </c>
      <c r="O28" s="158">
        <v>765895</v>
      </c>
      <c r="P28" s="95">
        <v>981439</v>
      </c>
      <c r="Q28" s="68">
        <v>455.3</v>
      </c>
      <c r="R28" s="68">
        <v>-57.6</v>
      </c>
      <c r="S28" s="95">
        <v>7364</v>
      </c>
      <c r="T28" s="95"/>
      <c r="U28" s="95"/>
      <c r="W28" s="180">
        <v>387</v>
      </c>
      <c r="X28" s="181" t="s">
        <v>89</v>
      </c>
      <c r="Y28" s="182">
        <v>17</v>
      </c>
      <c r="Z28" s="182" t="s">
        <v>61</v>
      </c>
      <c r="AA28" s="182" t="s">
        <v>61</v>
      </c>
      <c r="AB28" s="182">
        <v>17</v>
      </c>
      <c r="AC28" s="182">
        <v>1065</v>
      </c>
      <c r="AD28" s="182">
        <v>528</v>
      </c>
      <c r="AE28" s="182">
        <v>1593</v>
      </c>
      <c r="AF28" s="182" t="s">
        <v>61</v>
      </c>
      <c r="AG28" s="182" t="s">
        <v>61</v>
      </c>
      <c r="AH28" s="182" t="s">
        <v>61</v>
      </c>
      <c r="AI28" s="182">
        <v>1593</v>
      </c>
      <c r="AJ28" s="182">
        <v>3792672</v>
      </c>
      <c r="AK28" s="182">
        <v>16002</v>
      </c>
      <c r="AL28" s="182">
        <v>125604</v>
      </c>
      <c r="AM28" s="182">
        <v>3934278</v>
      </c>
      <c r="AN28" s="182">
        <v>3731903</v>
      </c>
      <c r="AO28" s="182">
        <v>1281447</v>
      </c>
      <c r="AP28" s="182">
        <v>613983</v>
      </c>
      <c r="AQ28" s="182">
        <v>23897</v>
      </c>
      <c r="AR28" s="182">
        <v>637880</v>
      </c>
      <c r="AS28" s="182">
        <v>1939629</v>
      </c>
      <c r="AT28" s="182">
        <v>25000</v>
      </c>
      <c r="AU28" s="182">
        <v>52767</v>
      </c>
      <c r="AV28" s="182">
        <v>259377</v>
      </c>
      <c r="AW28" s="182">
        <v>8947</v>
      </c>
      <c r="AX28" s="182">
        <v>102211</v>
      </c>
      <c r="AY28" s="182">
        <v>2387931</v>
      </c>
      <c r="AZ28" s="182">
        <v>3025811</v>
      </c>
      <c r="BA28" s="182">
        <v>338306</v>
      </c>
      <c r="BB28" s="182">
        <v>85065</v>
      </c>
      <c r="BC28" s="182">
        <v>133868</v>
      </c>
      <c r="BD28" s="182">
        <v>557239</v>
      </c>
      <c r="BE28" s="182">
        <v>265546</v>
      </c>
      <c r="BF28" s="182">
        <v>81054</v>
      </c>
      <c r="BG28" s="182">
        <v>133263</v>
      </c>
      <c r="BH28" s="182">
        <v>479863</v>
      </c>
      <c r="BI28" s="182">
        <v>720546</v>
      </c>
      <c r="BJ28" s="182">
        <v>707832</v>
      </c>
      <c r="BK28" s="182">
        <v>1428378</v>
      </c>
      <c r="BL28" s="182">
        <v>29072</v>
      </c>
      <c r="BM28" s="182">
        <v>59232</v>
      </c>
      <c r="BN28" s="182">
        <v>11567</v>
      </c>
      <c r="BO28" s="182">
        <v>99871</v>
      </c>
      <c r="BP28" s="182">
        <v>1212</v>
      </c>
      <c r="BQ28" s="182">
        <v>101083</v>
      </c>
      <c r="BR28" s="182">
        <v>48752</v>
      </c>
      <c r="BS28" s="182">
        <v>16002</v>
      </c>
      <c r="BT28" s="182">
        <v>133833</v>
      </c>
      <c r="BU28" s="182">
        <v>17697</v>
      </c>
      <c r="BV28" s="182">
        <v>125853</v>
      </c>
      <c r="BW28" s="182">
        <v>82</v>
      </c>
      <c r="BX28" s="185">
        <v>62194</v>
      </c>
      <c r="BY28" s="171">
        <v>591835</v>
      </c>
    </row>
    <row r="29" spans="1:77" ht="13.5" customHeight="1" thickBot="1" x14ac:dyDescent="0.25">
      <c r="A29" s="49"/>
      <c r="B29" s="49"/>
      <c r="C29" s="49"/>
      <c r="D29" s="50"/>
      <c r="E29" s="55"/>
      <c r="F29" s="55"/>
      <c r="G29" s="122"/>
      <c r="H29" s="71"/>
      <c r="I29" s="57"/>
      <c r="J29" s="137"/>
      <c r="K29" s="138"/>
      <c r="L29" s="138"/>
      <c r="M29" s="139"/>
      <c r="N29" s="140"/>
      <c r="O29" s="122"/>
      <c r="P29" s="122"/>
      <c r="Q29" s="71"/>
      <c r="R29" s="71"/>
      <c r="S29" s="122"/>
      <c r="T29" s="122"/>
      <c r="U29" s="122"/>
      <c r="W29" s="180"/>
      <c r="X29" s="181" t="s">
        <v>90</v>
      </c>
      <c r="Y29" s="182">
        <v>39</v>
      </c>
      <c r="Z29" s="182">
        <v>0</v>
      </c>
      <c r="AA29" s="182">
        <v>0</v>
      </c>
      <c r="AB29" s="182">
        <v>39</v>
      </c>
      <c r="AC29" s="182">
        <v>3462</v>
      </c>
      <c r="AD29" s="182">
        <v>970</v>
      </c>
      <c r="AE29" s="182">
        <v>4432</v>
      </c>
      <c r="AF29" s="182">
        <v>0</v>
      </c>
      <c r="AG29" s="182">
        <v>0</v>
      </c>
      <c r="AH29" s="182">
        <v>0</v>
      </c>
      <c r="AI29" s="182">
        <v>4432</v>
      </c>
      <c r="AJ29" s="182">
        <v>16361228</v>
      </c>
      <c r="AK29" s="182">
        <v>561963</v>
      </c>
      <c r="AL29" s="182">
        <v>402255</v>
      </c>
      <c r="AM29" s="182">
        <v>17325446</v>
      </c>
      <c r="AN29" s="182">
        <v>16135642</v>
      </c>
      <c r="AO29" s="182">
        <v>5946004</v>
      </c>
      <c r="AP29" s="182">
        <v>1720161</v>
      </c>
      <c r="AQ29" s="182">
        <v>188562</v>
      </c>
      <c r="AR29" s="182">
        <v>1908723</v>
      </c>
      <c r="AS29" s="182">
        <v>8273530</v>
      </c>
      <c r="AT29" s="182">
        <v>55579</v>
      </c>
      <c r="AU29" s="182">
        <v>180765</v>
      </c>
      <c r="AV29" s="182">
        <v>1339435</v>
      </c>
      <c r="AW29" s="182">
        <v>174925</v>
      </c>
      <c r="AX29" s="182">
        <v>96385</v>
      </c>
      <c r="AY29" s="182">
        <v>10120619</v>
      </c>
      <c r="AZ29" s="182">
        <v>12029342</v>
      </c>
      <c r="BA29" s="182">
        <v>283538</v>
      </c>
      <c r="BB29" s="182">
        <v>4727874</v>
      </c>
      <c r="BC29" s="182">
        <v>378590</v>
      </c>
      <c r="BD29" s="182">
        <v>5390002</v>
      </c>
      <c r="BE29" s="182">
        <v>208662</v>
      </c>
      <c r="BF29" s="182">
        <v>4015201</v>
      </c>
      <c r="BG29" s="182">
        <v>313272</v>
      </c>
      <c r="BH29" s="182">
        <v>4537135</v>
      </c>
      <c r="BI29" s="182">
        <v>2619434</v>
      </c>
      <c r="BJ29" s="182">
        <v>2702670</v>
      </c>
      <c r="BK29" s="182">
        <v>5322104</v>
      </c>
      <c r="BL29" s="182">
        <v>44548</v>
      </c>
      <c r="BM29" s="182">
        <v>199174</v>
      </c>
      <c r="BN29" s="182">
        <v>39294</v>
      </c>
      <c r="BO29" s="182">
        <v>283016</v>
      </c>
      <c r="BP29" s="182">
        <v>3030</v>
      </c>
      <c r="BQ29" s="182">
        <v>286046</v>
      </c>
      <c r="BR29" s="182">
        <v>141007</v>
      </c>
      <c r="BS29" s="182">
        <v>186039</v>
      </c>
      <c r="BT29" s="182">
        <v>241014</v>
      </c>
      <c r="BU29" s="182">
        <v>72960</v>
      </c>
      <c r="BV29" s="182">
        <v>424137</v>
      </c>
      <c r="BW29" s="182">
        <v>12228</v>
      </c>
      <c r="BX29" s="185">
        <v>34909</v>
      </c>
      <c r="BY29" s="171">
        <f>SUM(BY30:BY32)</f>
        <v>1767003</v>
      </c>
    </row>
    <row r="30" spans="1:77" ht="13.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W30" s="180">
        <v>403</v>
      </c>
      <c r="X30" s="181" t="s">
        <v>91</v>
      </c>
      <c r="Y30" s="182">
        <v>2</v>
      </c>
      <c r="Z30" s="182" t="s">
        <v>61</v>
      </c>
      <c r="AA30" s="182" t="s">
        <v>61</v>
      </c>
      <c r="AB30" s="182">
        <v>2</v>
      </c>
      <c r="AC30" s="182">
        <v>108</v>
      </c>
      <c r="AD30" s="182">
        <v>79</v>
      </c>
      <c r="AE30" s="182">
        <v>187</v>
      </c>
      <c r="AF30" s="182" t="s">
        <v>61</v>
      </c>
      <c r="AG30" s="182" t="s">
        <v>61</v>
      </c>
      <c r="AH30" s="182" t="s">
        <v>61</v>
      </c>
      <c r="AI30" s="182">
        <v>187</v>
      </c>
      <c r="AJ30" s="182">
        <v>287954</v>
      </c>
      <c r="AK30" s="182" t="s">
        <v>61</v>
      </c>
      <c r="AL30" s="182">
        <v>254</v>
      </c>
      <c r="AM30" s="182">
        <v>288208</v>
      </c>
      <c r="AN30" s="182">
        <v>288819</v>
      </c>
      <c r="AO30" s="182">
        <v>90407</v>
      </c>
      <c r="AP30" s="182">
        <v>42134</v>
      </c>
      <c r="AQ30" s="182">
        <v>9830</v>
      </c>
      <c r="AR30" s="182">
        <v>51964</v>
      </c>
      <c r="AS30" s="182">
        <v>173342</v>
      </c>
      <c r="AT30" s="182">
        <v>4273</v>
      </c>
      <c r="AU30" s="182">
        <v>2220</v>
      </c>
      <c r="AV30" s="182">
        <v>7801</v>
      </c>
      <c r="AW30" s="182">
        <v>740</v>
      </c>
      <c r="AX30" s="182">
        <v>343</v>
      </c>
      <c r="AY30" s="182">
        <v>188719</v>
      </c>
      <c r="AZ30" s="182">
        <v>240683</v>
      </c>
      <c r="BA30" s="182">
        <v>5642</v>
      </c>
      <c r="BB30" s="182">
        <v>4361</v>
      </c>
      <c r="BC30" s="182">
        <v>5683</v>
      </c>
      <c r="BD30" s="182">
        <v>15686</v>
      </c>
      <c r="BE30" s="182">
        <v>6338</v>
      </c>
      <c r="BF30" s="182">
        <v>4530</v>
      </c>
      <c r="BG30" s="182">
        <v>5470</v>
      </c>
      <c r="BH30" s="182">
        <v>16338</v>
      </c>
      <c r="BI30" s="182">
        <v>27464</v>
      </c>
      <c r="BJ30" s="182">
        <v>3860</v>
      </c>
      <c r="BK30" s="182">
        <v>31324</v>
      </c>
      <c r="BL30" s="182">
        <v>2225</v>
      </c>
      <c r="BM30" s="182">
        <v>634</v>
      </c>
      <c r="BN30" s="182">
        <v>310</v>
      </c>
      <c r="BO30" s="182">
        <v>3169</v>
      </c>
      <c r="BP30" s="182">
        <v>102</v>
      </c>
      <c r="BQ30" s="182">
        <v>3271</v>
      </c>
      <c r="BR30" s="182" t="s">
        <v>61</v>
      </c>
      <c r="BS30" s="182" t="s">
        <v>61</v>
      </c>
      <c r="BT30" s="182">
        <v>3271</v>
      </c>
      <c r="BU30" s="182">
        <v>62</v>
      </c>
      <c r="BV30" s="182">
        <v>5350</v>
      </c>
      <c r="BW30" s="182" t="s">
        <v>61</v>
      </c>
      <c r="BX30" s="185">
        <v>4597</v>
      </c>
      <c r="BY30" s="171">
        <v>15589</v>
      </c>
    </row>
    <row r="31" spans="1:77" ht="13.5" customHeight="1" thickBot="1" x14ac:dyDescent="0.25">
      <c r="A31" s="60" t="s">
        <v>143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W31" s="180">
        <v>404</v>
      </c>
      <c r="X31" s="181" t="s">
        <v>92</v>
      </c>
      <c r="Y31" s="182">
        <v>27</v>
      </c>
      <c r="Z31" s="182" t="s">
        <v>61</v>
      </c>
      <c r="AA31" s="182" t="s">
        <v>61</v>
      </c>
      <c r="AB31" s="182">
        <v>27</v>
      </c>
      <c r="AC31" s="182">
        <v>2722</v>
      </c>
      <c r="AD31" s="182">
        <v>678</v>
      </c>
      <c r="AE31" s="182">
        <v>3400</v>
      </c>
      <c r="AF31" s="182" t="s">
        <v>61</v>
      </c>
      <c r="AG31" s="182" t="s">
        <v>61</v>
      </c>
      <c r="AH31" s="182" t="s">
        <v>61</v>
      </c>
      <c r="AI31" s="182">
        <v>3400</v>
      </c>
      <c r="AJ31" s="182">
        <v>13758665</v>
      </c>
      <c r="AK31" s="182">
        <v>491095</v>
      </c>
      <c r="AL31" s="182">
        <v>367487</v>
      </c>
      <c r="AM31" s="182">
        <v>14617247</v>
      </c>
      <c r="AN31" s="182">
        <v>13460408</v>
      </c>
      <c r="AO31" s="182">
        <v>5069917</v>
      </c>
      <c r="AP31" s="182">
        <v>1363981</v>
      </c>
      <c r="AQ31" s="182">
        <v>157791</v>
      </c>
      <c r="AR31" s="182">
        <v>1521772</v>
      </c>
      <c r="AS31" s="182">
        <v>6872469</v>
      </c>
      <c r="AT31" s="182">
        <v>38347</v>
      </c>
      <c r="AU31" s="182">
        <v>118877</v>
      </c>
      <c r="AV31" s="182">
        <v>1190444</v>
      </c>
      <c r="AW31" s="182">
        <v>161481</v>
      </c>
      <c r="AX31" s="182">
        <v>70390</v>
      </c>
      <c r="AY31" s="182">
        <v>8452008</v>
      </c>
      <c r="AZ31" s="182">
        <v>9973780</v>
      </c>
      <c r="BA31" s="182">
        <v>180083</v>
      </c>
      <c r="BB31" s="182">
        <v>4689252</v>
      </c>
      <c r="BC31" s="182">
        <v>319441</v>
      </c>
      <c r="BD31" s="182">
        <v>5188776</v>
      </c>
      <c r="BE31" s="182">
        <v>106365</v>
      </c>
      <c r="BF31" s="182">
        <v>3973618</v>
      </c>
      <c r="BG31" s="182">
        <v>253638</v>
      </c>
      <c r="BH31" s="182">
        <v>4333621</v>
      </c>
      <c r="BI31" s="182">
        <v>1860740</v>
      </c>
      <c r="BJ31" s="182">
        <v>2454269</v>
      </c>
      <c r="BK31" s="182">
        <v>4315009</v>
      </c>
      <c r="BL31" s="182">
        <v>33002</v>
      </c>
      <c r="BM31" s="182">
        <v>111869</v>
      </c>
      <c r="BN31" s="182">
        <v>31753</v>
      </c>
      <c r="BO31" s="182">
        <v>176624</v>
      </c>
      <c r="BP31" s="182">
        <v>2928</v>
      </c>
      <c r="BQ31" s="182">
        <v>179552</v>
      </c>
      <c r="BR31" s="182">
        <v>119155</v>
      </c>
      <c r="BS31" s="182">
        <v>126686</v>
      </c>
      <c r="BT31" s="182">
        <v>172021</v>
      </c>
      <c r="BU31" s="182">
        <v>49655</v>
      </c>
      <c r="BV31" s="182">
        <v>304439</v>
      </c>
      <c r="BW31" s="182">
        <v>12228</v>
      </c>
      <c r="BX31" s="187">
        <v>-10697</v>
      </c>
      <c r="BY31" s="171">
        <v>1418890</v>
      </c>
    </row>
    <row r="32" spans="1:77" ht="13.5" customHeight="1" x14ac:dyDescent="0.2">
      <c r="A32" s="195" t="s">
        <v>96</v>
      </c>
      <c r="B32" s="195"/>
      <c r="C32" s="195"/>
      <c r="D32" s="196"/>
      <c r="E32" s="76" t="s">
        <v>118</v>
      </c>
      <c r="F32" s="74"/>
      <c r="G32" s="74"/>
      <c r="H32" s="74"/>
      <c r="I32" s="74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W32" s="188">
        <v>406</v>
      </c>
      <c r="X32" s="189" t="s">
        <v>94</v>
      </c>
      <c r="Y32" s="190">
        <v>10</v>
      </c>
      <c r="Z32" s="190" t="s">
        <v>61</v>
      </c>
      <c r="AA32" s="190" t="s">
        <v>61</v>
      </c>
      <c r="AB32" s="190">
        <v>10</v>
      </c>
      <c r="AC32" s="190">
        <v>632</v>
      </c>
      <c r="AD32" s="190">
        <v>213</v>
      </c>
      <c r="AE32" s="190">
        <v>845</v>
      </c>
      <c r="AF32" s="190" t="s">
        <v>61</v>
      </c>
      <c r="AG32" s="190" t="s">
        <v>61</v>
      </c>
      <c r="AH32" s="190" t="s">
        <v>61</v>
      </c>
      <c r="AI32" s="190">
        <v>845</v>
      </c>
      <c r="AJ32" s="190">
        <v>2314609</v>
      </c>
      <c r="AK32" s="190">
        <v>70868</v>
      </c>
      <c r="AL32" s="190">
        <v>34514</v>
      </c>
      <c r="AM32" s="190">
        <v>2419991</v>
      </c>
      <c r="AN32" s="190">
        <v>2386415</v>
      </c>
      <c r="AO32" s="190">
        <v>785680</v>
      </c>
      <c r="AP32" s="190">
        <v>314046</v>
      </c>
      <c r="AQ32" s="190">
        <v>20941</v>
      </c>
      <c r="AR32" s="190">
        <v>334987</v>
      </c>
      <c r="AS32" s="190">
        <v>1227719</v>
      </c>
      <c r="AT32" s="190">
        <v>12959</v>
      </c>
      <c r="AU32" s="190">
        <v>59668</v>
      </c>
      <c r="AV32" s="190">
        <v>141190</v>
      </c>
      <c r="AW32" s="190">
        <v>12704</v>
      </c>
      <c r="AX32" s="190">
        <v>25652</v>
      </c>
      <c r="AY32" s="190">
        <v>1479892</v>
      </c>
      <c r="AZ32" s="190">
        <v>1814879</v>
      </c>
      <c r="BA32" s="190">
        <v>97813</v>
      </c>
      <c r="BB32" s="190">
        <v>34261</v>
      </c>
      <c r="BC32" s="190">
        <v>53466</v>
      </c>
      <c r="BD32" s="190">
        <v>185540</v>
      </c>
      <c r="BE32" s="190">
        <v>95959</v>
      </c>
      <c r="BF32" s="190">
        <v>37053</v>
      </c>
      <c r="BG32" s="190">
        <v>54164</v>
      </c>
      <c r="BH32" s="190">
        <v>187176</v>
      </c>
      <c r="BI32" s="190">
        <v>731230</v>
      </c>
      <c r="BJ32" s="190">
        <v>244541</v>
      </c>
      <c r="BK32" s="190">
        <v>975771</v>
      </c>
      <c r="BL32" s="190">
        <v>9321</v>
      </c>
      <c r="BM32" s="190">
        <v>86671</v>
      </c>
      <c r="BN32" s="190">
        <v>7231</v>
      </c>
      <c r="BO32" s="190">
        <v>103223</v>
      </c>
      <c r="BP32" s="190" t="s">
        <v>61</v>
      </c>
      <c r="BQ32" s="190">
        <v>103223</v>
      </c>
      <c r="BR32" s="190">
        <v>21852</v>
      </c>
      <c r="BS32" s="190">
        <v>59353</v>
      </c>
      <c r="BT32" s="190">
        <v>65722</v>
      </c>
      <c r="BU32" s="190">
        <v>23243</v>
      </c>
      <c r="BV32" s="190">
        <v>114348</v>
      </c>
      <c r="BW32" s="190" t="s">
        <v>61</v>
      </c>
      <c r="BX32" s="191">
        <v>41009</v>
      </c>
      <c r="BY32" s="171">
        <v>332524</v>
      </c>
    </row>
    <row r="33" spans="1:77" ht="13.5" customHeight="1" x14ac:dyDescent="0.2">
      <c r="A33" s="197"/>
      <c r="B33" s="197"/>
      <c r="C33" s="197"/>
      <c r="D33" s="198"/>
      <c r="E33" s="110"/>
      <c r="F33" s="58"/>
      <c r="G33" s="111"/>
      <c r="H33" s="111"/>
      <c r="I33" s="111"/>
      <c r="J33" s="59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BY33" s="171"/>
    </row>
    <row r="34" spans="1:77" ht="13.5" customHeight="1" x14ac:dyDescent="0.25">
      <c r="A34" s="197"/>
      <c r="B34" s="197"/>
      <c r="C34" s="197"/>
      <c r="D34" s="198"/>
      <c r="E34" s="125" t="s">
        <v>121</v>
      </c>
      <c r="F34" s="126" t="s">
        <v>122</v>
      </c>
      <c r="G34" s="209" t="s">
        <v>119</v>
      </c>
      <c r="H34" s="209" t="s">
        <v>101</v>
      </c>
      <c r="I34" s="209" t="s">
        <v>79</v>
      </c>
      <c r="J34" s="207" t="s">
        <v>120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X34" s="192" t="s">
        <v>108</v>
      </c>
      <c r="Y34" s="193">
        <f t="shared" ref="Y34:BD34" si="0">Y16+Y17</f>
        <v>57</v>
      </c>
      <c r="Z34" s="193">
        <f t="shared" si="0"/>
        <v>0</v>
      </c>
      <c r="AA34" s="193">
        <f t="shared" si="0"/>
        <v>0</v>
      </c>
      <c r="AB34" s="193">
        <f t="shared" si="0"/>
        <v>57</v>
      </c>
      <c r="AC34" s="193">
        <f t="shared" si="0"/>
        <v>4958</v>
      </c>
      <c r="AD34" s="193">
        <f t="shared" si="0"/>
        <v>1848</v>
      </c>
      <c r="AE34" s="193">
        <f t="shared" si="0"/>
        <v>6806</v>
      </c>
      <c r="AF34" s="193">
        <f t="shared" si="0"/>
        <v>0</v>
      </c>
      <c r="AG34" s="193">
        <f t="shared" si="0"/>
        <v>0</v>
      </c>
      <c r="AH34" s="193">
        <f t="shared" si="0"/>
        <v>0</v>
      </c>
      <c r="AI34" s="193">
        <f t="shared" si="0"/>
        <v>6806</v>
      </c>
      <c r="AJ34" s="193">
        <f t="shared" si="0"/>
        <v>20763832</v>
      </c>
      <c r="AK34" s="193">
        <f t="shared" si="0"/>
        <v>228528</v>
      </c>
      <c r="AL34" s="193">
        <f t="shared" si="0"/>
        <v>836101</v>
      </c>
      <c r="AM34" s="193">
        <f t="shared" si="0"/>
        <v>21828461</v>
      </c>
      <c r="AN34" s="193">
        <f t="shared" si="0"/>
        <v>21204047</v>
      </c>
      <c r="AO34" s="193">
        <f t="shared" si="0"/>
        <v>7795623</v>
      </c>
      <c r="AP34" s="193">
        <f t="shared" si="0"/>
        <v>2884583</v>
      </c>
      <c r="AQ34" s="193">
        <f t="shared" si="0"/>
        <v>208571</v>
      </c>
      <c r="AR34" s="193">
        <f t="shared" si="0"/>
        <v>3093154</v>
      </c>
      <c r="AS34" s="193">
        <f t="shared" si="0"/>
        <v>10453316</v>
      </c>
      <c r="AT34" s="193">
        <f t="shared" si="0"/>
        <v>134108</v>
      </c>
      <c r="AU34" s="193">
        <f t="shared" si="0"/>
        <v>287535</v>
      </c>
      <c r="AV34" s="193">
        <f t="shared" si="0"/>
        <v>1745806</v>
      </c>
      <c r="AW34" s="193">
        <f t="shared" si="0"/>
        <v>39958</v>
      </c>
      <c r="AX34" s="193">
        <f t="shared" si="0"/>
        <v>617270</v>
      </c>
      <c r="AY34" s="193">
        <f t="shared" si="0"/>
        <v>13277993</v>
      </c>
      <c r="AZ34" s="193">
        <f t="shared" si="0"/>
        <v>16371147</v>
      </c>
      <c r="BA34" s="193">
        <f t="shared" si="0"/>
        <v>1113978</v>
      </c>
      <c r="BB34" s="193">
        <f t="shared" si="0"/>
        <v>1057798</v>
      </c>
      <c r="BC34" s="193">
        <f t="shared" si="0"/>
        <v>650894</v>
      </c>
      <c r="BD34" s="193">
        <f t="shared" si="0"/>
        <v>2822670</v>
      </c>
      <c r="BE34" s="193">
        <f t="shared" ref="BE34:BY34" si="1">BE16+BE17</f>
        <v>1573209</v>
      </c>
      <c r="BF34" s="193">
        <f t="shared" si="1"/>
        <v>816024</v>
      </c>
      <c r="BG34" s="193">
        <f t="shared" si="1"/>
        <v>911503</v>
      </c>
      <c r="BH34" s="193">
        <f t="shared" si="1"/>
        <v>3300736</v>
      </c>
      <c r="BI34" s="193">
        <f t="shared" si="1"/>
        <v>4143412</v>
      </c>
      <c r="BJ34" s="193">
        <f t="shared" si="1"/>
        <v>2141014</v>
      </c>
      <c r="BK34" s="193">
        <f t="shared" si="1"/>
        <v>6284426</v>
      </c>
      <c r="BL34" s="193">
        <f t="shared" si="1"/>
        <v>99770</v>
      </c>
      <c r="BM34" s="193">
        <f t="shared" si="1"/>
        <v>487042</v>
      </c>
      <c r="BN34" s="193">
        <f t="shared" si="1"/>
        <v>40440</v>
      </c>
      <c r="BO34" s="193">
        <f t="shared" si="1"/>
        <v>627252</v>
      </c>
      <c r="BP34" s="193">
        <f t="shared" si="1"/>
        <v>30225</v>
      </c>
      <c r="BQ34" s="193">
        <f t="shared" si="1"/>
        <v>657477</v>
      </c>
      <c r="BR34" s="193">
        <f t="shared" si="1"/>
        <v>283113</v>
      </c>
      <c r="BS34" s="193">
        <f t="shared" si="1"/>
        <v>403940</v>
      </c>
      <c r="BT34" s="193">
        <f t="shared" si="1"/>
        <v>536650</v>
      </c>
      <c r="BU34" s="193">
        <f t="shared" si="1"/>
        <v>59652</v>
      </c>
      <c r="BV34" s="193">
        <f t="shared" si="1"/>
        <v>743746</v>
      </c>
      <c r="BW34" s="193">
        <f t="shared" si="1"/>
        <v>0</v>
      </c>
      <c r="BX34" s="193">
        <f t="shared" si="1"/>
        <v>228556</v>
      </c>
      <c r="BY34" s="193">
        <f t="shared" si="1"/>
        <v>1662833</v>
      </c>
    </row>
    <row r="35" spans="1:77" ht="13.5" customHeight="1" thickBot="1" x14ac:dyDescent="0.3">
      <c r="A35" s="199"/>
      <c r="B35" s="199"/>
      <c r="C35" s="199"/>
      <c r="D35" s="200"/>
      <c r="E35" s="116"/>
      <c r="F35" s="91"/>
      <c r="G35" s="210"/>
      <c r="H35" s="210"/>
      <c r="I35" s="210"/>
      <c r="J35" s="20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X35" s="192" t="s">
        <v>109</v>
      </c>
      <c r="Y35" s="193">
        <f t="shared" ref="Y35:BD35" si="2">Y19</f>
        <v>20</v>
      </c>
      <c r="Z35" s="193">
        <f t="shared" si="2"/>
        <v>0</v>
      </c>
      <c r="AA35" s="193">
        <f t="shared" si="2"/>
        <v>0</v>
      </c>
      <c r="AB35" s="193">
        <f t="shared" si="2"/>
        <v>20</v>
      </c>
      <c r="AC35" s="193">
        <f t="shared" si="2"/>
        <v>884</v>
      </c>
      <c r="AD35" s="193">
        <f t="shared" si="2"/>
        <v>588</v>
      </c>
      <c r="AE35" s="193">
        <f t="shared" si="2"/>
        <v>1472</v>
      </c>
      <c r="AF35" s="193">
        <f t="shared" si="2"/>
        <v>0</v>
      </c>
      <c r="AG35" s="193">
        <f t="shared" si="2"/>
        <v>0</v>
      </c>
      <c r="AH35" s="193">
        <f t="shared" si="2"/>
        <v>0</v>
      </c>
      <c r="AI35" s="193">
        <f t="shared" si="2"/>
        <v>1472</v>
      </c>
      <c r="AJ35" s="193">
        <f t="shared" si="2"/>
        <v>4301160</v>
      </c>
      <c r="AK35" s="193">
        <f t="shared" si="2"/>
        <v>56555</v>
      </c>
      <c r="AL35" s="193">
        <f t="shared" si="2"/>
        <v>190056</v>
      </c>
      <c r="AM35" s="193">
        <f t="shared" si="2"/>
        <v>4547771</v>
      </c>
      <c r="AN35" s="193">
        <f t="shared" si="2"/>
        <v>4383022</v>
      </c>
      <c r="AO35" s="193">
        <f t="shared" si="2"/>
        <v>2120753</v>
      </c>
      <c r="AP35" s="193">
        <f t="shared" si="2"/>
        <v>442194</v>
      </c>
      <c r="AQ35" s="193">
        <f t="shared" si="2"/>
        <v>55172</v>
      </c>
      <c r="AR35" s="193">
        <f t="shared" si="2"/>
        <v>497366</v>
      </c>
      <c r="AS35" s="193">
        <f t="shared" si="2"/>
        <v>1948219</v>
      </c>
      <c r="AT35" s="193">
        <f t="shared" si="2"/>
        <v>65850</v>
      </c>
      <c r="AU35" s="193">
        <f t="shared" si="2"/>
        <v>54373</v>
      </c>
      <c r="AV35" s="193">
        <f t="shared" si="2"/>
        <v>84885</v>
      </c>
      <c r="AW35" s="193">
        <f t="shared" si="2"/>
        <v>12889</v>
      </c>
      <c r="AX35" s="193">
        <f t="shared" si="2"/>
        <v>39528</v>
      </c>
      <c r="AY35" s="193">
        <f t="shared" si="2"/>
        <v>2205744</v>
      </c>
      <c r="AZ35" s="193">
        <f t="shared" si="2"/>
        <v>2703110</v>
      </c>
      <c r="BA35" s="193">
        <f t="shared" si="2"/>
        <v>134117</v>
      </c>
      <c r="BB35" s="193">
        <f t="shared" si="2"/>
        <v>166685</v>
      </c>
      <c r="BC35" s="193">
        <f t="shared" si="2"/>
        <v>697319</v>
      </c>
      <c r="BD35" s="193">
        <f t="shared" si="2"/>
        <v>998121</v>
      </c>
      <c r="BE35" s="193">
        <f t="shared" ref="BE35:BY35" si="3">BE19</f>
        <v>143961</v>
      </c>
      <c r="BF35" s="193">
        <f t="shared" si="3"/>
        <v>182148</v>
      </c>
      <c r="BG35" s="193">
        <f t="shared" si="3"/>
        <v>588414</v>
      </c>
      <c r="BH35" s="193">
        <f t="shared" si="3"/>
        <v>914523</v>
      </c>
      <c r="BI35" s="193">
        <f t="shared" si="3"/>
        <v>961620</v>
      </c>
      <c r="BJ35" s="193">
        <f t="shared" si="3"/>
        <v>704140</v>
      </c>
      <c r="BK35" s="193">
        <f t="shared" si="3"/>
        <v>1665760</v>
      </c>
      <c r="BL35" s="193">
        <f t="shared" si="3"/>
        <v>9103</v>
      </c>
      <c r="BM35" s="193">
        <f t="shared" si="3"/>
        <v>54388</v>
      </c>
      <c r="BN35" s="193">
        <f t="shared" si="3"/>
        <v>7270</v>
      </c>
      <c r="BO35" s="193">
        <f t="shared" si="3"/>
        <v>70761</v>
      </c>
      <c r="BP35" s="193">
        <f t="shared" si="3"/>
        <v>900</v>
      </c>
      <c r="BQ35" s="193">
        <f t="shared" si="3"/>
        <v>71661</v>
      </c>
      <c r="BR35" s="193">
        <f t="shared" si="3"/>
        <v>33068</v>
      </c>
      <c r="BS35" s="193">
        <f t="shared" si="3"/>
        <v>32553</v>
      </c>
      <c r="BT35" s="193">
        <f t="shared" si="3"/>
        <v>72176</v>
      </c>
      <c r="BU35" s="193">
        <f t="shared" si="3"/>
        <v>9894</v>
      </c>
      <c r="BV35" s="193">
        <f t="shared" si="3"/>
        <v>133335</v>
      </c>
      <c r="BW35" s="193">
        <f t="shared" si="3"/>
        <v>0</v>
      </c>
      <c r="BX35" s="193">
        <f t="shared" si="3"/>
        <v>113246</v>
      </c>
      <c r="BY35" s="193">
        <f t="shared" si="3"/>
        <v>797218</v>
      </c>
    </row>
    <row r="36" spans="1:77" ht="13.5" customHeight="1" x14ac:dyDescent="0.25">
      <c r="A36" s="31"/>
      <c r="B36" s="31"/>
      <c r="C36" s="31"/>
      <c r="D36" s="32"/>
      <c r="E36" s="118" t="s">
        <v>148</v>
      </c>
      <c r="F36" s="119" t="s">
        <v>148</v>
      </c>
      <c r="G36" s="119" t="s">
        <v>148</v>
      </c>
      <c r="H36" s="119" t="s">
        <v>55</v>
      </c>
      <c r="I36" s="119" t="s">
        <v>55</v>
      </c>
      <c r="J36" s="119" t="s">
        <v>148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X36" s="192" t="s">
        <v>110</v>
      </c>
      <c r="Y36" s="193">
        <f t="shared" ref="Y36:BD36" si="4">Y11+Y23+Y25+Y28</f>
        <v>144</v>
      </c>
      <c r="Z36" s="193">
        <f t="shared" si="4"/>
        <v>1</v>
      </c>
      <c r="AA36" s="193">
        <f t="shared" si="4"/>
        <v>0</v>
      </c>
      <c r="AB36" s="193">
        <f t="shared" si="4"/>
        <v>145</v>
      </c>
      <c r="AC36" s="193">
        <f t="shared" si="4"/>
        <v>9367</v>
      </c>
      <c r="AD36" s="193">
        <f t="shared" si="4"/>
        <v>3887</v>
      </c>
      <c r="AE36" s="193">
        <f t="shared" si="4"/>
        <v>13254</v>
      </c>
      <c r="AF36" s="193">
        <f t="shared" si="4"/>
        <v>0</v>
      </c>
      <c r="AG36" s="193">
        <f t="shared" si="4"/>
        <v>0</v>
      </c>
      <c r="AH36" s="193">
        <f t="shared" si="4"/>
        <v>0</v>
      </c>
      <c r="AI36" s="193">
        <f t="shared" si="4"/>
        <v>13254</v>
      </c>
      <c r="AJ36" s="193">
        <f t="shared" si="4"/>
        <v>67487629</v>
      </c>
      <c r="AK36" s="193">
        <f t="shared" si="4"/>
        <v>1036846</v>
      </c>
      <c r="AL36" s="193">
        <f t="shared" si="4"/>
        <v>1452997</v>
      </c>
      <c r="AM36" s="193">
        <f t="shared" si="4"/>
        <v>69977472</v>
      </c>
      <c r="AN36" s="193">
        <f t="shared" si="4"/>
        <v>67296372</v>
      </c>
      <c r="AO36" s="193">
        <f t="shared" si="4"/>
        <v>20149355</v>
      </c>
      <c r="AP36" s="193">
        <f t="shared" si="4"/>
        <v>4832544</v>
      </c>
      <c r="AQ36" s="193">
        <f t="shared" si="4"/>
        <v>315881</v>
      </c>
      <c r="AR36" s="193">
        <f t="shared" si="4"/>
        <v>5148425</v>
      </c>
      <c r="AS36" s="193">
        <f t="shared" si="4"/>
        <v>41770816</v>
      </c>
      <c r="AT36" s="193">
        <f t="shared" si="4"/>
        <v>406110</v>
      </c>
      <c r="AU36" s="193">
        <f t="shared" si="4"/>
        <v>724379</v>
      </c>
      <c r="AV36" s="193">
        <f t="shared" si="4"/>
        <v>1882915</v>
      </c>
      <c r="AW36" s="193">
        <f t="shared" si="4"/>
        <v>791080</v>
      </c>
      <c r="AX36" s="193">
        <f t="shared" si="4"/>
        <v>839403</v>
      </c>
      <c r="AY36" s="193">
        <f t="shared" si="4"/>
        <v>46414703</v>
      </c>
      <c r="AZ36" s="193">
        <f t="shared" si="4"/>
        <v>51563128</v>
      </c>
      <c r="BA36" s="193">
        <f t="shared" si="4"/>
        <v>1667183</v>
      </c>
      <c r="BB36" s="193">
        <f t="shared" si="4"/>
        <v>5352180</v>
      </c>
      <c r="BC36" s="193">
        <f t="shared" si="4"/>
        <v>1817923</v>
      </c>
      <c r="BD36" s="193">
        <f t="shared" si="4"/>
        <v>8837286</v>
      </c>
      <c r="BE36" s="193">
        <f t="shared" ref="BE36:BY36" si="5">BE11+BE23+BE25+BE28</f>
        <v>1506372</v>
      </c>
      <c r="BF36" s="193">
        <f t="shared" si="5"/>
        <v>4286037</v>
      </c>
      <c r="BG36" s="193">
        <f t="shared" si="5"/>
        <v>1874599</v>
      </c>
      <c r="BH36" s="193">
        <f t="shared" si="5"/>
        <v>7667008</v>
      </c>
      <c r="BI36" s="193">
        <f t="shared" si="5"/>
        <v>7576536</v>
      </c>
      <c r="BJ36" s="193">
        <f t="shared" si="5"/>
        <v>4007922</v>
      </c>
      <c r="BK36" s="193">
        <f t="shared" si="5"/>
        <v>11584458</v>
      </c>
      <c r="BL36" s="193">
        <f t="shared" si="5"/>
        <v>768359</v>
      </c>
      <c r="BM36" s="193">
        <f t="shared" si="5"/>
        <v>794805</v>
      </c>
      <c r="BN36" s="193">
        <f t="shared" si="5"/>
        <v>141913</v>
      </c>
      <c r="BO36" s="193">
        <f t="shared" si="5"/>
        <v>1705077</v>
      </c>
      <c r="BP36" s="193">
        <f t="shared" si="5"/>
        <v>53884</v>
      </c>
      <c r="BQ36" s="193">
        <f t="shared" si="5"/>
        <v>1758961</v>
      </c>
      <c r="BR36" s="193">
        <f t="shared" si="5"/>
        <v>711972</v>
      </c>
      <c r="BS36" s="193">
        <f t="shared" si="5"/>
        <v>629764</v>
      </c>
      <c r="BT36" s="193">
        <f t="shared" si="5"/>
        <v>1841169</v>
      </c>
      <c r="BU36" s="193">
        <f t="shared" si="5"/>
        <v>153491</v>
      </c>
      <c r="BV36" s="193">
        <f t="shared" si="5"/>
        <v>1288019</v>
      </c>
      <c r="BW36" s="193">
        <f t="shared" si="5"/>
        <v>82</v>
      </c>
      <c r="BX36" s="193">
        <f t="shared" si="5"/>
        <v>898359</v>
      </c>
      <c r="BY36" s="193">
        <f t="shared" si="5"/>
        <v>2634148</v>
      </c>
    </row>
    <row r="37" spans="1:77" ht="13.5" customHeight="1" x14ac:dyDescent="0.25">
      <c r="A37" s="31"/>
      <c r="B37" s="38" t="s">
        <v>58</v>
      </c>
      <c r="C37" s="38"/>
      <c r="D37" s="32"/>
      <c r="E37" s="134">
        <v>16653171</v>
      </c>
      <c r="F37" s="95">
        <v>16775278</v>
      </c>
      <c r="G37" s="95">
        <v>122107</v>
      </c>
      <c r="H37" s="68">
        <v>0.7</v>
      </c>
      <c r="I37" s="68">
        <v>100</v>
      </c>
      <c r="J37" s="95">
        <v>34948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X37" s="192" t="s">
        <v>111</v>
      </c>
      <c r="Y37" s="194">
        <f t="shared" ref="Y37:BD37" si="6">Y12+Y13+Y14+Y27+Y30+Y31+Y32</f>
        <v>154</v>
      </c>
      <c r="Z37" s="194">
        <f t="shared" si="6"/>
        <v>0</v>
      </c>
      <c r="AA37" s="194">
        <f t="shared" si="6"/>
        <v>0</v>
      </c>
      <c r="AB37" s="194">
        <f t="shared" si="6"/>
        <v>154</v>
      </c>
      <c r="AC37" s="194">
        <f t="shared" si="6"/>
        <v>13668</v>
      </c>
      <c r="AD37" s="194">
        <f t="shared" si="6"/>
        <v>4460</v>
      </c>
      <c r="AE37" s="194">
        <f t="shared" si="6"/>
        <v>18128</v>
      </c>
      <c r="AF37" s="194">
        <f t="shared" si="6"/>
        <v>0</v>
      </c>
      <c r="AG37" s="194">
        <f t="shared" si="6"/>
        <v>0</v>
      </c>
      <c r="AH37" s="194">
        <f t="shared" si="6"/>
        <v>0</v>
      </c>
      <c r="AI37" s="194">
        <f t="shared" si="6"/>
        <v>18128</v>
      </c>
      <c r="AJ37" s="194">
        <f t="shared" si="6"/>
        <v>136333005</v>
      </c>
      <c r="AK37" s="194">
        <f t="shared" si="6"/>
        <v>1976505</v>
      </c>
      <c r="AL37" s="194">
        <f t="shared" si="6"/>
        <v>1422894</v>
      </c>
      <c r="AM37" s="194">
        <f t="shared" si="6"/>
        <v>139732404</v>
      </c>
      <c r="AN37" s="194">
        <f t="shared" si="6"/>
        <v>137567484</v>
      </c>
      <c r="AO37" s="194">
        <f t="shared" si="6"/>
        <v>23814751</v>
      </c>
      <c r="AP37" s="194">
        <f t="shared" si="6"/>
        <v>7290798</v>
      </c>
      <c r="AQ37" s="194">
        <f t="shared" si="6"/>
        <v>743959</v>
      </c>
      <c r="AR37" s="194">
        <f t="shared" si="6"/>
        <v>8034757</v>
      </c>
      <c r="AS37" s="194">
        <f t="shared" si="6"/>
        <v>90996475</v>
      </c>
      <c r="AT37" s="194">
        <f t="shared" si="6"/>
        <v>3706583</v>
      </c>
      <c r="AU37" s="194">
        <f t="shared" si="6"/>
        <v>1233769</v>
      </c>
      <c r="AV37" s="194">
        <f t="shared" si="6"/>
        <v>5094880</v>
      </c>
      <c r="AW37" s="194">
        <f t="shared" si="6"/>
        <v>761723</v>
      </c>
      <c r="AX37" s="194">
        <f t="shared" si="6"/>
        <v>719735</v>
      </c>
      <c r="AY37" s="194">
        <f t="shared" si="6"/>
        <v>102513165</v>
      </c>
      <c r="AZ37" s="194">
        <f t="shared" si="6"/>
        <v>110547922</v>
      </c>
      <c r="BA37" s="194">
        <f t="shared" si="6"/>
        <v>2675102</v>
      </c>
      <c r="BB37" s="194">
        <f t="shared" si="6"/>
        <v>10136985</v>
      </c>
      <c r="BC37" s="194">
        <f t="shared" si="6"/>
        <v>4892044</v>
      </c>
      <c r="BD37" s="194">
        <f t="shared" si="6"/>
        <v>17704131</v>
      </c>
      <c r="BE37" s="194">
        <f t="shared" ref="BE37:BY37" si="7">BE12+BE13+BE14+BE27+BE30+BE31+BE32</f>
        <v>2762670</v>
      </c>
      <c r="BF37" s="194">
        <f t="shared" si="7"/>
        <v>9308023</v>
      </c>
      <c r="BG37" s="194">
        <f t="shared" si="7"/>
        <v>4314795</v>
      </c>
      <c r="BH37" s="194">
        <f t="shared" si="7"/>
        <v>16385488</v>
      </c>
      <c r="BI37" s="194">
        <f t="shared" si="7"/>
        <v>15637203</v>
      </c>
      <c r="BJ37" s="194">
        <f t="shared" si="7"/>
        <v>9600160</v>
      </c>
      <c r="BK37" s="194">
        <f t="shared" si="7"/>
        <v>25237363</v>
      </c>
      <c r="BL37" s="194">
        <f t="shared" si="7"/>
        <v>564792</v>
      </c>
      <c r="BM37" s="194">
        <f t="shared" si="7"/>
        <v>2205166</v>
      </c>
      <c r="BN37" s="194">
        <f t="shared" si="7"/>
        <v>176185</v>
      </c>
      <c r="BO37" s="194">
        <f t="shared" si="7"/>
        <v>2946143</v>
      </c>
      <c r="BP37" s="194">
        <f t="shared" si="7"/>
        <v>151549</v>
      </c>
      <c r="BQ37" s="194">
        <f t="shared" si="7"/>
        <v>3097692</v>
      </c>
      <c r="BR37" s="194">
        <f t="shared" si="7"/>
        <v>3638689</v>
      </c>
      <c r="BS37" s="194">
        <f t="shared" si="7"/>
        <v>3970735</v>
      </c>
      <c r="BT37" s="194">
        <f t="shared" si="7"/>
        <v>2765646</v>
      </c>
      <c r="BU37" s="194">
        <f t="shared" si="7"/>
        <v>381396</v>
      </c>
      <c r="BV37" s="194">
        <f t="shared" si="7"/>
        <v>2879830</v>
      </c>
      <c r="BW37" s="194">
        <f t="shared" si="7"/>
        <v>9038022</v>
      </c>
      <c r="BX37" s="194">
        <f t="shared" si="7"/>
        <v>745242</v>
      </c>
      <c r="BY37" s="194">
        <f t="shared" si="7"/>
        <v>9150677</v>
      </c>
    </row>
    <row r="38" spans="1:77" ht="13.5" customHeight="1" x14ac:dyDescent="0.25">
      <c r="A38" s="31"/>
      <c r="B38" s="38"/>
      <c r="C38" s="38"/>
      <c r="D38" s="32"/>
      <c r="E38" s="134"/>
      <c r="F38" s="95"/>
      <c r="G38" s="95"/>
      <c r="H38" s="68"/>
      <c r="I38" s="68"/>
      <c r="J38" s="9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X38" s="192" t="s">
        <v>112</v>
      </c>
      <c r="Y38" s="194">
        <f t="shared" ref="Y38:BD38" si="8">Y15+Y18</f>
        <v>103</v>
      </c>
      <c r="Z38" s="194">
        <f t="shared" si="8"/>
        <v>1</v>
      </c>
      <c r="AA38" s="194">
        <f t="shared" si="8"/>
        <v>0</v>
      </c>
      <c r="AB38" s="194">
        <f t="shared" si="8"/>
        <v>104</v>
      </c>
      <c r="AC38" s="194">
        <f t="shared" si="8"/>
        <v>6648</v>
      </c>
      <c r="AD38" s="194">
        <f t="shared" si="8"/>
        <v>3729</v>
      </c>
      <c r="AE38" s="194">
        <f t="shared" si="8"/>
        <v>10377</v>
      </c>
      <c r="AF38" s="194">
        <f t="shared" si="8"/>
        <v>0</v>
      </c>
      <c r="AG38" s="194">
        <f t="shared" si="8"/>
        <v>0</v>
      </c>
      <c r="AH38" s="194">
        <f t="shared" si="8"/>
        <v>0</v>
      </c>
      <c r="AI38" s="194">
        <f t="shared" si="8"/>
        <v>10377</v>
      </c>
      <c r="AJ38" s="194">
        <f t="shared" si="8"/>
        <v>31137401</v>
      </c>
      <c r="AK38" s="194">
        <f t="shared" si="8"/>
        <v>374535</v>
      </c>
      <c r="AL38" s="194">
        <f t="shared" si="8"/>
        <v>1179561</v>
      </c>
      <c r="AM38" s="194">
        <f t="shared" si="8"/>
        <v>32691497</v>
      </c>
      <c r="AN38" s="194">
        <f t="shared" si="8"/>
        <v>32252452</v>
      </c>
      <c r="AO38" s="194">
        <f t="shared" si="8"/>
        <v>12401958</v>
      </c>
      <c r="AP38" s="194">
        <f t="shared" si="8"/>
        <v>3731155</v>
      </c>
      <c r="AQ38" s="194">
        <f t="shared" si="8"/>
        <v>359002</v>
      </c>
      <c r="AR38" s="194">
        <f t="shared" si="8"/>
        <v>4090157</v>
      </c>
      <c r="AS38" s="194">
        <f t="shared" si="8"/>
        <v>16385179</v>
      </c>
      <c r="AT38" s="194">
        <f t="shared" si="8"/>
        <v>422897</v>
      </c>
      <c r="AU38" s="194">
        <f t="shared" si="8"/>
        <v>698471</v>
      </c>
      <c r="AV38" s="194">
        <f t="shared" si="8"/>
        <v>677578</v>
      </c>
      <c r="AW38" s="194">
        <f t="shared" si="8"/>
        <v>163936</v>
      </c>
      <c r="AX38" s="194">
        <f t="shared" si="8"/>
        <v>825955</v>
      </c>
      <c r="AY38" s="194">
        <f t="shared" si="8"/>
        <v>19174016</v>
      </c>
      <c r="AZ38" s="194">
        <f t="shared" si="8"/>
        <v>23264173</v>
      </c>
      <c r="BA38" s="194">
        <f t="shared" si="8"/>
        <v>1509139</v>
      </c>
      <c r="BB38" s="194">
        <f t="shared" si="8"/>
        <v>1981676</v>
      </c>
      <c r="BC38" s="194">
        <f t="shared" si="8"/>
        <v>1110341</v>
      </c>
      <c r="BD38" s="194">
        <f t="shared" si="8"/>
        <v>4601156</v>
      </c>
      <c r="BE38" s="194">
        <f t="shared" ref="BE38:BY38" si="9">BE15+BE18</f>
        <v>2065332</v>
      </c>
      <c r="BF38" s="194">
        <f t="shared" si="9"/>
        <v>2166405</v>
      </c>
      <c r="BG38" s="194">
        <f t="shared" si="9"/>
        <v>1135314</v>
      </c>
      <c r="BH38" s="194">
        <f t="shared" si="9"/>
        <v>5367051</v>
      </c>
      <c r="BI38" s="194">
        <f t="shared" si="9"/>
        <v>7799548</v>
      </c>
      <c r="BJ38" s="194">
        <f t="shared" si="9"/>
        <v>3152320</v>
      </c>
      <c r="BK38" s="194">
        <f t="shared" si="9"/>
        <v>10951868</v>
      </c>
      <c r="BL38" s="194">
        <f t="shared" si="9"/>
        <v>425060</v>
      </c>
      <c r="BM38" s="194">
        <f t="shared" si="9"/>
        <v>1386043</v>
      </c>
      <c r="BN38" s="194">
        <f t="shared" si="9"/>
        <v>131527</v>
      </c>
      <c r="BO38" s="194">
        <f t="shared" si="9"/>
        <v>1942630</v>
      </c>
      <c r="BP38" s="194">
        <f t="shared" si="9"/>
        <v>25947</v>
      </c>
      <c r="BQ38" s="194">
        <f t="shared" si="9"/>
        <v>1968577</v>
      </c>
      <c r="BR38" s="194">
        <f t="shared" si="9"/>
        <v>460968</v>
      </c>
      <c r="BS38" s="194">
        <f t="shared" si="9"/>
        <v>453667</v>
      </c>
      <c r="BT38" s="194">
        <f t="shared" si="9"/>
        <v>1975878</v>
      </c>
      <c r="BU38" s="194">
        <f t="shared" si="9"/>
        <v>51067</v>
      </c>
      <c r="BV38" s="194">
        <f t="shared" si="9"/>
        <v>1330295</v>
      </c>
      <c r="BW38" s="194">
        <f t="shared" si="9"/>
        <v>0</v>
      </c>
      <c r="BX38" s="194">
        <f t="shared" si="9"/>
        <v>526150</v>
      </c>
      <c r="BY38" s="194">
        <f t="shared" si="9"/>
        <v>2530402</v>
      </c>
    </row>
    <row r="39" spans="1:77" ht="13.5" customHeight="1" x14ac:dyDescent="0.25">
      <c r="A39" s="31"/>
      <c r="B39" s="47" t="s">
        <v>62</v>
      </c>
      <c r="C39" s="47"/>
      <c r="D39" s="48"/>
      <c r="E39" s="95">
        <v>1496884</v>
      </c>
      <c r="F39" s="95">
        <v>1662833</v>
      </c>
      <c r="G39" s="95">
        <v>165949</v>
      </c>
      <c r="H39" s="68">
        <v>11.1</v>
      </c>
      <c r="I39" s="68">
        <v>9.9</v>
      </c>
      <c r="J39" s="95">
        <v>29173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X39" s="192" t="s">
        <v>113</v>
      </c>
      <c r="Y39" s="194">
        <f t="shared" ref="Y39:BD39" si="10">SUM(Y34:Y38)</f>
        <v>478</v>
      </c>
      <c r="Z39" s="194">
        <f t="shared" si="10"/>
        <v>2</v>
      </c>
      <c r="AA39" s="194">
        <f t="shared" si="10"/>
        <v>0</v>
      </c>
      <c r="AB39" s="194">
        <f t="shared" si="10"/>
        <v>480</v>
      </c>
      <c r="AC39" s="194">
        <f t="shared" si="10"/>
        <v>35525</v>
      </c>
      <c r="AD39" s="194">
        <f t="shared" si="10"/>
        <v>14512</v>
      </c>
      <c r="AE39" s="194">
        <f t="shared" si="10"/>
        <v>50037</v>
      </c>
      <c r="AF39" s="194">
        <f t="shared" si="10"/>
        <v>0</v>
      </c>
      <c r="AG39" s="194">
        <f t="shared" si="10"/>
        <v>0</v>
      </c>
      <c r="AH39" s="194">
        <f t="shared" si="10"/>
        <v>0</v>
      </c>
      <c r="AI39" s="194">
        <f t="shared" si="10"/>
        <v>50037</v>
      </c>
      <c r="AJ39" s="194">
        <f t="shared" si="10"/>
        <v>260023027</v>
      </c>
      <c r="AK39" s="194">
        <f t="shared" si="10"/>
        <v>3672969</v>
      </c>
      <c r="AL39" s="194">
        <f t="shared" si="10"/>
        <v>5081609</v>
      </c>
      <c r="AM39" s="194">
        <f t="shared" si="10"/>
        <v>268777605</v>
      </c>
      <c r="AN39" s="194">
        <f t="shared" si="10"/>
        <v>262703377</v>
      </c>
      <c r="AO39" s="194">
        <f t="shared" si="10"/>
        <v>66282440</v>
      </c>
      <c r="AP39" s="194">
        <f t="shared" si="10"/>
        <v>19181274</v>
      </c>
      <c r="AQ39" s="194">
        <f t="shared" si="10"/>
        <v>1682585</v>
      </c>
      <c r="AR39" s="194">
        <f t="shared" si="10"/>
        <v>20863859</v>
      </c>
      <c r="AS39" s="194">
        <f t="shared" si="10"/>
        <v>161554005</v>
      </c>
      <c r="AT39" s="194">
        <f t="shared" si="10"/>
        <v>4735548</v>
      </c>
      <c r="AU39" s="194">
        <f t="shared" si="10"/>
        <v>2998527</v>
      </c>
      <c r="AV39" s="194">
        <f t="shared" si="10"/>
        <v>9486064</v>
      </c>
      <c r="AW39" s="194">
        <f t="shared" si="10"/>
        <v>1769586</v>
      </c>
      <c r="AX39" s="194">
        <f t="shared" si="10"/>
        <v>3041891</v>
      </c>
      <c r="AY39" s="194">
        <f t="shared" si="10"/>
        <v>183585621</v>
      </c>
      <c r="AZ39" s="194">
        <f t="shared" si="10"/>
        <v>204449480</v>
      </c>
      <c r="BA39" s="194">
        <f t="shared" si="10"/>
        <v>7099519</v>
      </c>
      <c r="BB39" s="194">
        <f t="shared" si="10"/>
        <v>18695324</v>
      </c>
      <c r="BC39" s="194">
        <f t="shared" si="10"/>
        <v>9168521</v>
      </c>
      <c r="BD39" s="194">
        <f t="shared" si="10"/>
        <v>34963364</v>
      </c>
      <c r="BE39" s="194">
        <f t="shared" ref="BE39:BY39" si="11">SUM(BE34:BE38)</f>
        <v>8051544</v>
      </c>
      <c r="BF39" s="194">
        <f t="shared" si="11"/>
        <v>16758637</v>
      </c>
      <c r="BG39" s="194">
        <f t="shared" si="11"/>
        <v>8824625</v>
      </c>
      <c r="BH39" s="194">
        <f t="shared" si="11"/>
        <v>33634806</v>
      </c>
      <c r="BI39" s="194">
        <f t="shared" si="11"/>
        <v>36118319</v>
      </c>
      <c r="BJ39" s="194">
        <f t="shared" si="11"/>
        <v>19605556</v>
      </c>
      <c r="BK39" s="194">
        <f t="shared" si="11"/>
        <v>55723875</v>
      </c>
      <c r="BL39" s="194">
        <f t="shared" si="11"/>
        <v>1867084</v>
      </c>
      <c r="BM39" s="194">
        <f t="shared" si="11"/>
        <v>4927444</v>
      </c>
      <c r="BN39" s="194">
        <f t="shared" si="11"/>
        <v>497335</v>
      </c>
      <c r="BO39" s="194">
        <f t="shared" si="11"/>
        <v>7291863</v>
      </c>
      <c r="BP39" s="194">
        <f t="shared" si="11"/>
        <v>262505</v>
      </c>
      <c r="BQ39" s="194">
        <f t="shared" si="11"/>
        <v>7554368</v>
      </c>
      <c r="BR39" s="194">
        <f t="shared" si="11"/>
        <v>5127810</v>
      </c>
      <c r="BS39" s="194">
        <f t="shared" si="11"/>
        <v>5490659</v>
      </c>
      <c r="BT39" s="194">
        <f t="shared" si="11"/>
        <v>7191519</v>
      </c>
      <c r="BU39" s="194">
        <f t="shared" si="11"/>
        <v>655500</v>
      </c>
      <c r="BV39" s="194">
        <f t="shared" si="11"/>
        <v>6375225</v>
      </c>
      <c r="BW39" s="194">
        <f t="shared" si="11"/>
        <v>9038104</v>
      </c>
      <c r="BX39" s="194">
        <f t="shared" si="11"/>
        <v>2511553</v>
      </c>
      <c r="BY39" s="194">
        <f t="shared" si="11"/>
        <v>16775278</v>
      </c>
    </row>
    <row r="40" spans="1:77" ht="13.5" customHeight="1" x14ac:dyDescent="0.2">
      <c r="A40" s="31"/>
      <c r="B40" s="47" t="s">
        <v>64</v>
      </c>
      <c r="C40" s="47"/>
      <c r="D40" s="48"/>
      <c r="E40" s="95">
        <v>785455</v>
      </c>
      <c r="F40" s="95">
        <v>797218</v>
      </c>
      <c r="G40" s="95">
        <v>11763</v>
      </c>
      <c r="H40" s="68">
        <v>1.5</v>
      </c>
      <c r="I40" s="68">
        <v>4.8</v>
      </c>
      <c r="J40" s="95">
        <v>39861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BY40" s="171"/>
    </row>
    <row r="41" spans="1:77" ht="13.5" customHeight="1" x14ac:dyDescent="0.2">
      <c r="A41" s="31"/>
      <c r="B41" s="47" t="s">
        <v>66</v>
      </c>
      <c r="C41" s="47"/>
      <c r="D41" s="48"/>
      <c r="E41" s="95">
        <v>2527140</v>
      </c>
      <c r="F41" s="95">
        <v>2634148</v>
      </c>
      <c r="G41" s="95">
        <v>107008</v>
      </c>
      <c r="H41" s="68">
        <v>4.2</v>
      </c>
      <c r="I41" s="68">
        <v>15.7</v>
      </c>
      <c r="J41" s="95">
        <v>18167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77" ht="13.5" customHeight="1" x14ac:dyDescent="0.2">
      <c r="A42" s="31"/>
      <c r="B42" s="47" t="s">
        <v>68</v>
      </c>
      <c r="C42" s="47"/>
      <c r="D42" s="48"/>
      <c r="E42" s="95">
        <v>9294202</v>
      </c>
      <c r="F42" s="95">
        <v>9150677</v>
      </c>
      <c r="G42" s="95">
        <v>-143525</v>
      </c>
      <c r="H42" s="68">
        <v>-1.5</v>
      </c>
      <c r="I42" s="68">
        <v>54.5</v>
      </c>
      <c r="J42" s="95">
        <v>59420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77" ht="13.5" customHeight="1" x14ac:dyDescent="0.2">
      <c r="A43" s="31"/>
      <c r="B43" s="47" t="s">
        <v>71</v>
      </c>
      <c r="C43" s="47"/>
      <c r="D43" s="48"/>
      <c r="E43" s="95">
        <v>2549490</v>
      </c>
      <c r="F43" s="95">
        <v>2530402</v>
      </c>
      <c r="G43" s="95">
        <v>-19088</v>
      </c>
      <c r="H43" s="68">
        <v>-0.7</v>
      </c>
      <c r="I43" s="68">
        <v>15.1</v>
      </c>
      <c r="J43" s="95">
        <v>24331</v>
      </c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77" ht="13.5" customHeight="1" thickBot="1" x14ac:dyDescent="0.25">
      <c r="A44" s="49"/>
      <c r="B44" s="49"/>
      <c r="C44" s="49"/>
      <c r="D44" s="50"/>
      <c r="E44" s="141"/>
      <c r="F44" s="102"/>
      <c r="G44" s="102"/>
      <c r="H44" s="99"/>
      <c r="I44" s="99"/>
      <c r="J44" s="102"/>
    </row>
  </sheetData>
  <mergeCells count="22">
    <mergeCell ref="A2:D5"/>
    <mergeCell ref="I4:I5"/>
    <mergeCell ref="G4:G5"/>
    <mergeCell ref="H4:H5"/>
    <mergeCell ref="T4:T5"/>
    <mergeCell ref="R4:R5"/>
    <mergeCell ref="U4:U5"/>
    <mergeCell ref="S4:S5"/>
    <mergeCell ref="S19:S20"/>
    <mergeCell ref="J19:J20"/>
    <mergeCell ref="Q19:Q20"/>
    <mergeCell ref="R19:R20"/>
    <mergeCell ref="P19:P20"/>
    <mergeCell ref="J34:J35"/>
    <mergeCell ref="A32:D35"/>
    <mergeCell ref="A17:D20"/>
    <mergeCell ref="G34:G35"/>
    <mergeCell ref="H34:H35"/>
    <mergeCell ref="I34:I35"/>
    <mergeCell ref="G19:G20"/>
    <mergeCell ref="H19:H20"/>
    <mergeCell ref="I19:I20"/>
  </mergeCells>
  <phoneticPr fontId="3"/>
  <pageMargins left="0.78740157480314965" right="0.31" top="0.78740157480314965" bottom="0.39370078740157483" header="0.51181102362204722" footer="0.51181102362204722"/>
  <pageSetup paperSize="9" scale="7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分析表７表１</vt:lpstr>
      <vt:lpstr>分析表７表２</vt:lpstr>
      <vt:lpstr>分析表７表１!Print_Area</vt:lpstr>
      <vt:lpstr>分析表７表２!Print_Area</vt:lpstr>
      <vt:lpstr>分析10表の１</vt:lpstr>
      <vt:lpstr>分析10表の２</vt:lpstr>
      <vt:lpstr>分析10表の４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2021-10-25T07:42:35Z</dcterms:created>
  <dcterms:modified xsi:type="dcterms:W3CDTF">2021-10-25T07:42:45Z</dcterms:modified>
</cp:coreProperties>
</file>