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84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21" i="1" l="1"/>
  <c r="H43" i="1"/>
  <c r="H44" i="1"/>
  <c r="D13" i="1"/>
  <c r="D21" i="1" s="1"/>
  <c r="K21" i="1" s="1"/>
  <c r="I44" i="1"/>
  <c r="I43" i="1"/>
  <c r="D15" i="1" s="1"/>
  <c r="I21" i="1" s="1"/>
  <c r="D24" i="1"/>
  <c r="F24" i="1" l="1"/>
  <c r="I24" i="1"/>
  <c r="M24" i="1" s="1"/>
</calcChain>
</file>

<file path=xl/sharedStrings.xml><?xml version="1.0" encoding="utf-8"?>
<sst xmlns="http://schemas.openxmlformats.org/spreadsheetml/2006/main" count="58" uniqueCount="50">
  <si>
    <t>身長別標準体重</t>
    <rPh sb="0" eb="2">
      <t>シンチョウ</t>
    </rPh>
    <rPh sb="2" eb="3">
      <t>ベツ</t>
    </rPh>
    <rPh sb="3" eb="5">
      <t>ヒョウジュン</t>
    </rPh>
    <rPh sb="5" eb="7">
      <t>タイジュウ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</si>
  <si>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</si>
  <si>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</si>
  <si>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男の子</t>
    <rPh sb="0" eb="1">
      <t>オトコ</t>
    </rPh>
    <rPh sb="2" eb="3">
      <t>コ</t>
    </rPh>
    <phoneticPr fontId="1"/>
  </si>
  <si>
    <t>女の子</t>
    <rPh sb="0" eb="1">
      <t>オンナ</t>
    </rPh>
    <rPh sb="2" eb="3">
      <t>コ</t>
    </rPh>
    <phoneticPr fontId="1"/>
  </si>
  <si>
    <t>係数a</t>
    <rPh sb="0" eb="2">
      <t>ケイスウ</t>
    </rPh>
    <phoneticPr fontId="1"/>
  </si>
  <si>
    <t>係数ｂ</t>
    <rPh sb="0" eb="2">
      <t>ケイスウ</t>
    </rPh>
    <phoneticPr fontId="1"/>
  </si>
  <si>
    <t>a</t>
    <phoneticPr fontId="1"/>
  </si>
  <si>
    <t>b</t>
    <phoneticPr fontId="1"/>
  </si>
  <si>
    <t>a</t>
    <phoneticPr fontId="1"/>
  </si>
  <si>
    <t>肥満度</t>
    <rPh sb="0" eb="2">
      <t>ヒマン</t>
    </rPh>
    <rPh sb="2" eb="3">
      <t>ド</t>
    </rPh>
    <phoneticPr fontId="1"/>
  </si>
  <si>
    <t>お子さんの体重（ｋｇ）</t>
    <rPh sb="1" eb="2">
      <t>コ</t>
    </rPh>
    <rPh sb="5" eb="7">
      <t>タイジュウ</t>
    </rPh>
    <phoneticPr fontId="1"/>
  </si>
  <si>
    <t>身長別標準体重（ｋｇ）</t>
    <rPh sb="0" eb="2">
      <t>シンチョウ</t>
    </rPh>
    <rPh sb="2" eb="3">
      <t>ベツ</t>
    </rPh>
    <rPh sb="3" eb="5">
      <t>ヒョウジュン</t>
    </rPh>
    <rPh sb="5" eb="7">
      <t>タイジュウ</t>
    </rPh>
    <phoneticPr fontId="1"/>
  </si>
  <si>
    <t>肥満度（％）</t>
    <rPh sb="0" eb="2">
      <t>ヒマン</t>
    </rPh>
    <rPh sb="2" eb="3">
      <t>ド</t>
    </rPh>
    <phoneticPr fontId="1"/>
  </si>
  <si>
    <t>－</t>
    <phoneticPr fontId="1"/>
  </si>
  <si>
    <t>◆ お子さんの肥満度を実際に計算してみましょう。</t>
    <rPh sb="3" eb="4">
      <t>コ</t>
    </rPh>
    <rPh sb="7" eb="9">
      <t>ヒマン</t>
    </rPh>
    <rPh sb="9" eb="10">
      <t>ド</t>
    </rPh>
    <rPh sb="11" eb="13">
      <t>ジッサイ</t>
    </rPh>
    <rPh sb="14" eb="16">
      <t>ケイサン</t>
    </rPh>
    <phoneticPr fontId="1"/>
  </si>
  <si>
    <t>才です。</t>
    <rPh sb="0" eb="1">
      <t>サイ</t>
    </rPh>
    <phoneticPr fontId="1"/>
  </si>
  <si>
    <t>Q.　あなたのお子さんについて、お答えください。</t>
    <rPh sb="8" eb="9">
      <t>コ</t>
    </rPh>
    <rPh sb="17" eb="18">
      <t>コタ</t>
    </rPh>
    <phoneticPr fontId="1"/>
  </si>
  <si>
    <t>　１　性別は、</t>
    <rPh sb="3" eb="5">
      <t>セイベツ</t>
    </rPh>
    <phoneticPr fontId="1"/>
  </si>
  <si>
    <t>　２　年齢は、</t>
    <rPh sb="3" eb="5">
      <t>ネンレイ</t>
    </rPh>
    <phoneticPr fontId="1"/>
  </si>
  <si>
    <t>　３　お子さんの身長、</t>
    <rPh sb="4" eb="5">
      <t>コ</t>
    </rPh>
    <rPh sb="8" eb="10">
      <t>シンチョウ</t>
    </rPh>
    <phoneticPr fontId="1"/>
  </si>
  <si>
    <t>　４　お子さんの体重は、</t>
    <rPh sb="4" eb="5">
      <t>コ</t>
    </rPh>
    <rPh sb="8" eb="10">
      <t>タイジュウ</t>
    </rPh>
    <phoneticPr fontId="1"/>
  </si>
  <si>
    <t>です。</t>
    <phoneticPr fontId="1"/>
  </si>
  <si>
    <t>cmです。</t>
    <phoneticPr fontId="1"/>
  </si>
  <si>
    <t>ｋｇです。</t>
    <phoneticPr fontId="1"/>
  </si>
  <si>
    <t>⇒　実際に、お子さんの肥満度を計算します。</t>
    <rPh sb="2" eb="4">
      <t>ジッサイ</t>
    </rPh>
    <rPh sb="7" eb="8">
      <t>コ</t>
    </rPh>
    <rPh sb="11" eb="13">
      <t>ヒマン</t>
    </rPh>
    <rPh sb="13" eb="14">
      <t>ド</t>
    </rPh>
    <rPh sb="15" eb="17">
      <t>ケイサン</t>
    </rPh>
    <phoneticPr fontId="1"/>
  </si>
  <si>
    <t>お子さんの身長(cm)</t>
    <rPh sb="1" eb="2">
      <t>コ</t>
    </rPh>
    <rPh sb="5" eb="7">
      <t>シンチョウ</t>
    </rPh>
    <phoneticPr fontId="1"/>
  </si>
  <si>
    <t>身長別標準体重(kg)</t>
    <rPh sb="0" eb="2">
      <t>シンチョウ</t>
    </rPh>
    <rPh sb="2" eb="3">
      <t>ベツ</t>
    </rPh>
    <rPh sb="3" eb="5">
      <t>ヒョウジュン</t>
    </rPh>
    <rPh sb="5" eb="7">
      <t>タイジュウ</t>
    </rPh>
    <phoneticPr fontId="1"/>
  </si>
  <si>
    <t>×</t>
    <phoneticPr fontId="1"/>
  </si>
  <si>
    <t>－</t>
    <phoneticPr fontId="1"/>
  </si>
  <si>
    <t>＝</t>
    <phoneticPr fontId="1"/>
  </si>
  <si>
    <t>(</t>
    <phoneticPr fontId="1"/>
  </si>
  <si>
    <t>)</t>
    <phoneticPr fontId="1"/>
  </si>
  <si>
    <t>÷</t>
    <phoneticPr fontId="1"/>
  </si>
  <si>
    <t>分類</t>
    <rPh sb="0" eb="2">
      <t>ブンルイ</t>
    </rPh>
    <phoneticPr fontId="1"/>
  </si>
  <si>
    <t>痩身（やせ）傾向・肥満傾向</t>
    <rPh sb="0" eb="2">
      <t>ソウシン</t>
    </rPh>
    <rPh sb="6" eb="8">
      <t>ケイコウ</t>
    </rPh>
    <rPh sb="9" eb="11">
      <t>ヒマン</t>
    </rPh>
    <rPh sb="11" eb="13">
      <t>ケイコウ</t>
    </rPh>
    <phoneticPr fontId="1"/>
  </si>
  <si>
    <t>軽度肥満</t>
    <rPh sb="0" eb="2">
      <t>ケイド</t>
    </rPh>
    <rPh sb="2" eb="4">
      <t>ヒマン</t>
    </rPh>
    <phoneticPr fontId="1"/>
  </si>
  <si>
    <t>中等度肥満</t>
    <rPh sb="0" eb="2">
      <t>チュウトウ</t>
    </rPh>
    <rPh sb="2" eb="3">
      <t>ド</t>
    </rPh>
    <rPh sb="3" eb="5">
      <t>ヒマン</t>
    </rPh>
    <phoneticPr fontId="1"/>
  </si>
  <si>
    <t>高度肥満</t>
    <rPh sb="0" eb="2">
      <t>コウド</t>
    </rPh>
    <rPh sb="2" eb="4">
      <t>ヒマン</t>
    </rPh>
    <phoneticPr fontId="1"/>
  </si>
  <si>
    <t>肥　満　度</t>
    <rPh sb="0" eb="1">
      <t>コエ</t>
    </rPh>
    <rPh sb="2" eb="3">
      <t>マン</t>
    </rPh>
    <rPh sb="4" eb="5">
      <t>ド</t>
    </rPh>
    <phoneticPr fontId="1"/>
  </si>
  <si>
    <t>　　　－２０％以下</t>
    <rPh sb="7" eb="9">
      <t>イカ</t>
    </rPh>
    <phoneticPr fontId="1"/>
  </si>
  <si>
    <t xml:space="preserve">         ５０％以上</t>
    <rPh sb="12" eb="14">
      <t>イジョウ</t>
    </rPh>
    <phoneticPr fontId="1"/>
  </si>
  <si>
    <t>やせ</t>
    <phoneticPr fontId="1"/>
  </si>
  <si>
    <t>　　　－２０％～２０％</t>
    <phoneticPr fontId="1"/>
  </si>
  <si>
    <t>ふつう</t>
    <phoneticPr fontId="1"/>
  </si>
  <si>
    <t>　　　　 ２０％～３０％</t>
    <phoneticPr fontId="1"/>
  </si>
  <si>
    <t xml:space="preserve">         ３０％～５０％</t>
    <phoneticPr fontId="1"/>
  </si>
  <si>
    <t>痩身（やせ）傾向</t>
    <rPh sb="0" eb="2">
      <t>ソウシン</t>
    </rPh>
    <rPh sb="6" eb="8">
      <t>ケイコウ</t>
    </rPh>
    <phoneticPr fontId="1"/>
  </si>
  <si>
    <t>肥満傾向</t>
    <rPh sb="0" eb="2">
      <t>ヒマン</t>
    </rPh>
    <rPh sb="2" eb="4">
      <t>ケイコウ</t>
    </rPh>
    <phoneticPr fontId="1"/>
  </si>
  <si>
    <t>肥満度分類（文部科学省方式）</t>
    <rPh sb="0" eb="2">
      <t>ヒマン</t>
    </rPh>
    <rPh sb="2" eb="3">
      <t>ド</t>
    </rPh>
    <rPh sb="3" eb="5">
      <t>ブンルイ</t>
    </rPh>
    <rPh sb="6" eb="8">
      <t>モンブ</t>
    </rPh>
    <rPh sb="8" eb="11">
      <t>カガクショウ</t>
    </rPh>
    <rPh sb="11" eb="13">
      <t>ホウシキ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</si>
</sst>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176" fontId="3" fillId="2" borderId="1" xfId="0" applyNumberFormat="1" applyFont="1" applyFill="1" applyBorder="1" applyProtection="1">
      <alignment vertical="center"/>
      <protection locked="0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indent="2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552450</xdr:colOff>
          <xdr:row>1</xdr:row>
          <xdr:rowOff>142875</xdr:rowOff>
        </xdr:from>
        <xdr:to>
          <xdr:col>15</xdr:col>
          <xdr:colOff>419100</xdr:colOff>
          <xdr:row>18</xdr:row>
          <xdr:rowOff>38100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61"/>
  <sheetViews>
    <sheetView tabSelected="1" workbookViewId="0">
      <selection activeCell="D11" sqref="D11"/>
    </sheetView>
  </sheetViews>
  <sheetFormatPr defaultRowHeight="13.5" x14ac:dyDescent="0.15"/>
  <cols>
    <col min="1" max="1" width="2.625" customWidth="1"/>
    <col min="2" max="2" width="23.75" customWidth="1"/>
    <col min="3" max="3" width="2.125" customWidth="1"/>
    <col min="4" max="4" width="11.25" customWidth="1"/>
    <col min="5" max="5" width="6.125" customWidth="1"/>
    <col min="6" max="6" width="11.625" customWidth="1"/>
    <col min="7" max="7" width="3.25" customWidth="1"/>
    <col min="8" max="8" width="4" customWidth="1"/>
    <col min="9" max="9" width="11.875" customWidth="1"/>
    <col min="10" max="10" width="4.125" customWidth="1"/>
    <col min="11" max="11" width="12" customWidth="1"/>
    <col min="13" max="13" width="12" customWidth="1"/>
  </cols>
  <sheetData>
    <row r="1" spans="2:13" ht="18.75" customHeight="1" x14ac:dyDescent="0.15">
      <c r="B1" s="21" t="s">
        <v>15</v>
      </c>
      <c r="C1" s="9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3" ht="14.25" x14ac:dyDescent="0.1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2:13" ht="18.75" customHeight="1" x14ac:dyDescent="0.15">
      <c r="B3" s="23" t="s">
        <v>17</v>
      </c>
      <c r="C3" s="9"/>
      <c r="D3" s="6"/>
      <c r="E3" s="6"/>
      <c r="F3" s="6"/>
      <c r="G3" s="6"/>
      <c r="H3" s="6"/>
      <c r="I3" s="6"/>
      <c r="J3" s="6"/>
      <c r="K3" s="6"/>
      <c r="L3" s="6"/>
      <c r="M3" s="6"/>
    </row>
    <row r="4" spans="2:13" ht="16.5" customHeight="1" x14ac:dyDescent="0.15">
      <c r="B4" s="9"/>
      <c r="C4" s="9"/>
      <c r="D4" s="6"/>
      <c r="E4" s="6"/>
      <c r="F4" s="6"/>
      <c r="G4" s="6"/>
      <c r="H4" s="6"/>
      <c r="I4" s="6"/>
      <c r="J4" s="6"/>
      <c r="K4" s="6"/>
      <c r="L4" s="6"/>
      <c r="M4" s="6"/>
    </row>
    <row r="5" spans="2:13" ht="30" customHeight="1" x14ac:dyDescent="0.15">
      <c r="B5" s="9" t="s">
        <v>18</v>
      </c>
      <c r="C5" s="9"/>
      <c r="D5" s="24"/>
      <c r="E5" s="9" t="s">
        <v>22</v>
      </c>
      <c r="F5" s="9"/>
      <c r="G5" s="9"/>
      <c r="H5" s="6"/>
      <c r="I5" s="6"/>
      <c r="J5" s="6"/>
      <c r="K5" s="6"/>
      <c r="L5" s="6"/>
      <c r="M5" s="6"/>
    </row>
    <row r="6" spans="2:13" ht="6" customHeight="1" x14ac:dyDescent="0.15">
      <c r="B6" s="9"/>
      <c r="C6" s="9"/>
      <c r="D6" s="10"/>
      <c r="E6" s="9"/>
      <c r="F6" s="9"/>
      <c r="G6" s="9"/>
      <c r="H6" s="6"/>
      <c r="I6" s="6"/>
      <c r="J6" s="6"/>
      <c r="K6" s="6"/>
      <c r="L6" s="6"/>
      <c r="M6" s="6"/>
    </row>
    <row r="7" spans="2:13" ht="30" customHeight="1" x14ac:dyDescent="0.15">
      <c r="B7" s="9" t="s">
        <v>19</v>
      </c>
      <c r="C7" s="9"/>
      <c r="D7" s="25"/>
      <c r="E7" s="9" t="s">
        <v>16</v>
      </c>
      <c r="F7" s="9"/>
      <c r="G7" s="9"/>
      <c r="H7" s="6"/>
      <c r="I7" s="6"/>
      <c r="J7" s="6"/>
      <c r="K7" s="6"/>
      <c r="L7" s="6"/>
      <c r="M7" s="6"/>
    </row>
    <row r="8" spans="2:13" ht="6.75" customHeight="1" x14ac:dyDescent="0.15">
      <c r="B8" s="9"/>
      <c r="C8" s="9"/>
      <c r="D8" s="10"/>
      <c r="E8" s="9"/>
      <c r="F8" s="9"/>
      <c r="G8" s="9"/>
      <c r="H8" s="6"/>
      <c r="I8" s="6"/>
      <c r="J8" s="6"/>
      <c r="K8" s="6"/>
      <c r="L8" s="6"/>
      <c r="M8" s="6"/>
    </row>
    <row r="9" spans="2:13" ht="30" customHeight="1" x14ac:dyDescent="0.15">
      <c r="B9" s="9" t="s">
        <v>20</v>
      </c>
      <c r="C9" s="9"/>
      <c r="D9" s="25"/>
      <c r="E9" s="9" t="s">
        <v>23</v>
      </c>
      <c r="F9" s="9"/>
      <c r="G9" s="9"/>
      <c r="H9" s="6"/>
      <c r="I9" s="6"/>
      <c r="J9" s="6"/>
      <c r="K9" s="6"/>
      <c r="L9" s="6"/>
      <c r="M9" s="6"/>
    </row>
    <row r="10" spans="2:13" ht="6.75" customHeight="1" x14ac:dyDescent="0.15">
      <c r="B10" s="9"/>
      <c r="C10" s="9"/>
      <c r="D10" s="10"/>
      <c r="E10" s="9"/>
      <c r="F10" s="9"/>
      <c r="G10" s="9"/>
      <c r="H10" s="6"/>
      <c r="I10" s="6"/>
      <c r="J10" s="6"/>
      <c r="K10" s="6"/>
      <c r="L10" s="6"/>
      <c r="M10" s="6"/>
    </row>
    <row r="11" spans="2:13" ht="30" customHeight="1" x14ac:dyDescent="0.15">
      <c r="B11" s="9" t="s">
        <v>21</v>
      </c>
      <c r="C11" s="9"/>
      <c r="D11" s="25"/>
      <c r="E11" s="9" t="s">
        <v>24</v>
      </c>
      <c r="F11" s="9"/>
      <c r="G11" s="9"/>
      <c r="H11" s="6"/>
      <c r="I11" s="6"/>
      <c r="J11" s="6"/>
      <c r="K11" s="6"/>
      <c r="L11" s="6"/>
      <c r="M11" s="6"/>
    </row>
    <row r="12" spans="2:13" ht="7.5" customHeight="1" x14ac:dyDescent="0.15">
      <c r="B12" s="6"/>
      <c r="C12" s="6"/>
      <c r="D12" s="7"/>
      <c r="E12" s="6"/>
      <c r="F12" s="6"/>
      <c r="G12" s="6"/>
      <c r="H12" s="6"/>
      <c r="I12" s="6"/>
      <c r="J12" s="6"/>
      <c r="K12" s="6"/>
      <c r="L12" s="6"/>
      <c r="M12" s="6"/>
    </row>
    <row r="13" spans="2:13" ht="14.25" hidden="1" x14ac:dyDescent="0.15">
      <c r="B13" s="6" t="s">
        <v>5</v>
      </c>
      <c r="C13" s="6"/>
      <c r="D13" s="8" t="str">
        <f>IF(D5="男の子",H43,IF(D5="女の子",H44,""))</f>
        <v/>
      </c>
      <c r="E13" s="6"/>
      <c r="F13" s="6"/>
      <c r="G13" s="6"/>
      <c r="H13" s="6"/>
      <c r="I13" s="6"/>
      <c r="J13" s="6"/>
      <c r="K13" s="6"/>
      <c r="L13" s="6"/>
      <c r="M13" s="6"/>
    </row>
    <row r="14" spans="2:13" ht="6.75" hidden="1" customHeight="1" x14ac:dyDescent="0.1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2:13" ht="14.25" hidden="1" x14ac:dyDescent="0.15">
      <c r="B15" s="6" t="s">
        <v>6</v>
      </c>
      <c r="C15" s="6"/>
      <c r="D15" s="8" t="str">
        <f>IF(D5="男の子",I43,IF(D5="女の子",I44,""))</f>
        <v/>
      </c>
      <c r="E15" s="6"/>
      <c r="F15" s="6"/>
      <c r="G15" s="6"/>
      <c r="H15" s="6"/>
      <c r="I15" s="6"/>
      <c r="J15" s="6"/>
      <c r="K15" s="6"/>
      <c r="L15" s="6"/>
      <c r="M15" s="6"/>
    </row>
    <row r="16" spans="2:13" ht="9" customHeight="1" x14ac:dyDescent="0.15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2:14" ht="7.5" customHeight="1" x14ac:dyDescent="0.15">
      <c r="B17" s="6"/>
      <c r="C17" s="6"/>
      <c r="D17" s="7"/>
      <c r="E17" s="6"/>
      <c r="F17" s="6"/>
      <c r="G17" s="6"/>
      <c r="H17" s="6"/>
      <c r="I17" s="6"/>
      <c r="J17" s="6"/>
      <c r="K17" s="6"/>
      <c r="L17" s="6"/>
      <c r="M17" s="6"/>
    </row>
    <row r="18" spans="2:14" ht="18.75" x14ac:dyDescent="0.15">
      <c r="B18" s="23" t="s">
        <v>25</v>
      </c>
      <c r="C18" s="9"/>
      <c r="D18" s="7"/>
      <c r="E18" s="6"/>
      <c r="F18" s="6"/>
      <c r="G18" s="6"/>
      <c r="H18" s="6"/>
      <c r="I18" s="6"/>
      <c r="J18" s="6"/>
      <c r="K18" s="6"/>
      <c r="L18" s="6"/>
      <c r="M18" s="6"/>
    </row>
    <row r="19" spans="2:14" ht="8.25" customHeight="1" x14ac:dyDescent="0.15">
      <c r="B19" s="6"/>
      <c r="C19" s="6"/>
      <c r="D19" s="7"/>
      <c r="E19" s="6"/>
      <c r="F19" s="6"/>
      <c r="G19" s="6"/>
      <c r="H19" s="6"/>
      <c r="I19" s="6"/>
      <c r="J19" s="6"/>
      <c r="K19" s="6"/>
      <c r="L19" s="6"/>
      <c r="M19" s="6"/>
    </row>
    <row r="20" spans="2:14" ht="28.5" x14ac:dyDescent="0.15">
      <c r="B20" s="9"/>
      <c r="C20" s="9"/>
      <c r="D20" s="13" t="s">
        <v>5</v>
      </c>
      <c r="E20" s="9"/>
      <c r="F20" s="15" t="s">
        <v>26</v>
      </c>
      <c r="G20" s="15"/>
      <c r="H20" s="9"/>
      <c r="I20" s="13" t="s">
        <v>6</v>
      </c>
      <c r="J20" s="9"/>
      <c r="K20" s="14" t="s">
        <v>27</v>
      </c>
      <c r="L20" s="9"/>
      <c r="M20" s="9"/>
      <c r="N20" s="11"/>
    </row>
    <row r="21" spans="2:14" ht="30" customHeight="1" x14ac:dyDescent="0.15">
      <c r="B21" s="9" t="s">
        <v>0</v>
      </c>
      <c r="C21" s="9"/>
      <c r="D21" s="25" t="str">
        <f>D13</f>
        <v/>
      </c>
      <c r="E21" s="18" t="s">
        <v>28</v>
      </c>
      <c r="F21" s="25" t="str">
        <f>IF(D9="","",D9)</f>
        <v/>
      </c>
      <c r="G21" s="41" t="s">
        <v>29</v>
      </c>
      <c r="H21" s="42"/>
      <c r="I21" s="25" t="str">
        <f>D15</f>
        <v/>
      </c>
      <c r="J21" s="18" t="s">
        <v>30</v>
      </c>
      <c r="K21" s="25" t="str">
        <f>IF(OR(D21="",F21=""),"",(D21*F21)-I21)</f>
        <v/>
      </c>
      <c r="L21" s="9"/>
      <c r="M21" s="9"/>
      <c r="N21" s="11"/>
    </row>
    <row r="22" spans="2:14" ht="14.25" x14ac:dyDescent="0.15">
      <c r="B22" s="9"/>
      <c r="C22" s="9"/>
      <c r="D22" s="9"/>
      <c r="E22" s="9"/>
      <c r="F22" s="9"/>
      <c r="G22" s="16"/>
      <c r="H22" s="9"/>
      <c r="I22" s="9"/>
      <c r="J22" s="9"/>
      <c r="K22" s="9"/>
      <c r="L22" s="9"/>
      <c r="M22" s="9"/>
      <c r="N22" s="11"/>
    </row>
    <row r="23" spans="2:14" s="9" customFormat="1" ht="28.5" x14ac:dyDescent="0.15">
      <c r="D23" s="14" t="s">
        <v>11</v>
      </c>
      <c r="E23" s="14"/>
      <c r="F23" s="14" t="s">
        <v>12</v>
      </c>
      <c r="G23" s="17"/>
      <c r="H23" s="14"/>
      <c r="I23" s="14" t="s">
        <v>12</v>
      </c>
      <c r="J23" s="14"/>
      <c r="K23" s="14"/>
      <c r="L23" s="14"/>
      <c r="M23" s="14" t="s">
        <v>13</v>
      </c>
    </row>
    <row r="24" spans="2:14" s="9" customFormat="1" ht="30" customHeight="1" x14ac:dyDescent="0.15">
      <c r="B24" s="9" t="s">
        <v>10</v>
      </c>
      <c r="C24" s="19" t="s">
        <v>31</v>
      </c>
      <c r="D24" s="25" t="str">
        <f>IF(D11="","",D11)</f>
        <v/>
      </c>
      <c r="E24" s="13" t="s">
        <v>14</v>
      </c>
      <c r="F24" s="25" t="str">
        <f>K21</f>
        <v/>
      </c>
      <c r="G24" s="20" t="s">
        <v>32</v>
      </c>
      <c r="H24" s="19" t="s">
        <v>33</v>
      </c>
      <c r="I24" s="25" t="str">
        <f>K21</f>
        <v/>
      </c>
      <c r="J24" s="19" t="s">
        <v>28</v>
      </c>
      <c r="K24" s="18">
        <v>100</v>
      </c>
      <c r="L24" s="18" t="s">
        <v>30</v>
      </c>
      <c r="M24" s="26" t="str">
        <f>IF(I24="","",(D24-F24)/I24*100)</f>
        <v/>
      </c>
    </row>
    <row r="27" spans="2:14" ht="18.75" x14ac:dyDescent="0.15">
      <c r="B27" s="23" t="s">
        <v>49</v>
      </c>
    </row>
    <row r="28" spans="2:14" ht="9" customHeight="1" x14ac:dyDescent="0.15"/>
    <row r="29" spans="2:14" ht="21.75" customHeight="1" x14ac:dyDescent="0.15">
      <c r="B29" s="22" t="s">
        <v>39</v>
      </c>
      <c r="C29" s="28" t="s">
        <v>34</v>
      </c>
      <c r="D29" s="28"/>
      <c r="E29" s="28"/>
      <c r="F29" s="43" t="s">
        <v>35</v>
      </c>
      <c r="G29" s="43"/>
      <c r="H29" s="43"/>
      <c r="I29" s="43"/>
    </row>
    <row r="30" spans="2:14" ht="21.75" customHeight="1" x14ac:dyDescent="0.15">
      <c r="B30" s="12" t="s">
        <v>40</v>
      </c>
      <c r="C30" s="28" t="s">
        <v>42</v>
      </c>
      <c r="D30" s="28"/>
      <c r="E30" s="28"/>
      <c r="F30" s="43" t="s">
        <v>47</v>
      </c>
      <c r="G30" s="43"/>
      <c r="H30" s="43"/>
      <c r="I30" s="43"/>
    </row>
    <row r="31" spans="2:14" ht="21.75" customHeight="1" x14ac:dyDescent="0.15">
      <c r="B31" s="12" t="s">
        <v>43</v>
      </c>
      <c r="C31" s="28" t="s">
        <v>44</v>
      </c>
      <c r="D31" s="28"/>
      <c r="E31" s="28"/>
      <c r="F31" s="43"/>
      <c r="G31" s="43"/>
      <c r="H31" s="43"/>
      <c r="I31" s="43"/>
    </row>
    <row r="32" spans="2:14" ht="21.75" customHeight="1" x14ac:dyDescent="0.15">
      <c r="B32" s="12" t="s">
        <v>45</v>
      </c>
      <c r="C32" s="28" t="s">
        <v>36</v>
      </c>
      <c r="D32" s="28"/>
      <c r="E32" s="28"/>
      <c r="F32" s="32" t="s">
        <v>48</v>
      </c>
      <c r="G32" s="33"/>
      <c r="H32" s="33"/>
      <c r="I32" s="34"/>
    </row>
    <row r="33" spans="2:9" ht="21.75" customHeight="1" x14ac:dyDescent="0.15">
      <c r="B33" s="12" t="s">
        <v>46</v>
      </c>
      <c r="C33" s="29" t="s">
        <v>37</v>
      </c>
      <c r="D33" s="30"/>
      <c r="E33" s="31"/>
      <c r="F33" s="35"/>
      <c r="G33" s="36"/>
      <c r="H33" s="36"/>
      <c r="I33" s="37"/>
    </row>
    <row r="34" spans="2:9" ht="21.75" customHeight="1" x14ac:dyDescent="0.15">
      <c r="B34" s="12" t="s">
        <v>41</v>
      </c>
      <c r="C34" s="28" t="s">
        <v>38</v>
      </c>
      <c r="D34" s="28"/>
      <c r="E34" s="28"/>
      <c r="F34" s="38"/>
      <c r="G34" s="39"/>
      <c r="H34" s="39"/>
      <c r="I34" s="40"/>
    </row>
    <row r="42" spans="2:9" hidden="1" x14ac:dyDescent="0.15">
      <c r="H42" t="s">
        <v>9</v>
      </c>
      <c r="I42" t="s">
        <v>8</v>
      </c>
    </row>
    <row r="43" spans="2:9" hidden="1" x14ac:dyDescent="0.15">
      <c r="D43" t="s">
        <v>3</v>
      </c>
      <c r="H43" t="str">
        <f>IF(D7="","",VLOOKUP(D7,D48:H60,2,FALSE))</f>
        <v/>
      </c>
      <c r="I43" t="str">
        <f>IF(D7="","",VLOOKUP(D7,D48:H60,3,FALSE))</f>
        <v/>
      </c>
    </row>
    <row r="44" spans="2:9" hidden="1" x14ac:dyDescent="0.15">
      <c r="D44" t="s">
        <v>4</v>
      </c>
      <c r="H44" t="str">
        <f>IF(D7="","",VLOOKUP(D7,D48:H60,4,FALSE))</f>
        <v/>
      </c>
      <c r="I44" t="str">
        <f>IF(D7="","",VLOOKUP(D7,D48:H60,5,FALSE))</f>
        <v/>
      </c>
    </row>
    <row r="45" spans="2:9" hidden="1" x14ac:dyDescent="0.15"/>
    <row r="46" spans="2:9" hidden="1" x14ac:dyDescent="0.15">
      <c r="D46" s="4"/>
      <c r="E46" s="27" t="s">
        <v>1</v>
      </c>
      <c r="F46" s="27"/>
      <c r="G46" s="27" t="s">
        <v>2</v>
      </c>
      <c r="H46" s="27"/>
    </row>
    <row r="47" spans="2:9" ht="12.75" hidden="1" customHeight="1" x14ac:dyDescent="0.15">
      <c r="D47" s="5"/>
      <c r="E47" s="3" t="s">
        <v>7</v>
      </c>
      <c r="F47" s="3" t="s">
        <v>8</v>
      </c>
      <c r="G47" s="3" t="s">
        <v>7</v>
      </c>
      <c r="H47" s="3" t="s">
        <v>8</v>
      </c>
    </row>
    <row r="48" spans="2:9" hidden="1" x14ac:dyDescent="0.15">
      <c r="D48" s="2">
        <v>5</v>
      </c>
      <c r="E48" s="1">
        <v>0.38600000000000001</v>
      </c>
      <c r="F48" s="1">
        <v>23.699000000000002</v>
      </c>
      <c r="G48" s="1">
        <v>0.377</v>
      </c>
      <c r="H48" s="1">
        <v>22.75</v>
      </c>
    </row>
    <row r="49" spans="4:8" hidden="1" x14ac:dyDescent="0.15">
      <c r="D49" s="2">
        <v>6</v>
      </c>
      <c r="E49" s="1">
        <v>0.46100000000000002</v>
      </c>
      <c r="F49" s="1">
        <v>32.381999999999998</v>
      </c>
      <c r="G49" s="1">
        <v>0.45800000000000002</v>
      </c>
      <c r="H49" s="1">
        <v>32.079000000000001</v>
      </c>
    </row>
    <row r="50" spans="4:8" hidden="1" x14ac:dyDescent="0.15">
      <c r="D50" s="2">
        <v>7</v>
      </c>
      <c r="E50" s="1">
        <v>0.51300000000000001</v>
      </c>
      <c r="F50" s="1">
        <v>38.878</v>
      </c>
      <c r="G50" s="1">
        <v>0.50800000000000001</v>
      </c>
      <c r="H50" s="1">
        <v>38.366999999999997</v>
      </c>
    </row>
    <row r="51" spans="4:8" hidden="1" x14ac:dyDescent="0.15">
      <c r="D51" s="2">
        <v>8</v>
      </c>
      <c r="E51" s="1">
        <v>0.59199999999999997</v>
      </c>
      <c r="F51" s="1">
        <v>48.804000000000002</v>
      </c>
      <c r="G51" s="1">
        <v>0.56100000000000005</v>
      </c>
      <c r="H51" s="1">
        <v>45.006</v>
      </c>
    </row>
    <row r="52" spans="4:8" hidden="1" x14ac:dyDescent="0.15">
      <c r="D52" s="2">
        <v>9</v>
      </c>
      <c r="E52" s="1">
        <v>0.68700000000000006</v>
      </c>
      <c r="F52" s="1">
        <v>61.39</v>
      </c>
      <c r="G52" s="1">
        <v>0.65200000000000002</v>
      </c>
      <c r="H52" s="1">
        <v>56.991999999999997</v>
      </c>
    </row>
    <row r="53" spans="4:8" hidden="1" x14ac:dyDescent="0.15">
      <c r="D53" s="2">
        <v>10</v>
      </c>
      <c r="E53" s="1">
        <v>0.752</v>
      </c>
      <c r="F53" s="1">
        <v>70.460999999999999</v>
      </c>
      <c r="G53" s="1">
        <v>0.73</v>
      </c>
      <c r="H53" s="1">
        <v>68.090999999999994</v>
      </c>
    </row>
    <row r="54" spans="4:8" hidden="1" x14ac:dyDescent="0.15">
      <c r="D54" s="2">
        <v>11</v>
      </c>
      <c r="E54" s="1">
        <v>0.78200000000000003</v>
      </c>
      <c r="F54" s="1">
        <v>75.105999999999995</v>
      </c>
      <c r="G54" s="1">
        <v>0.80600000000000005</v>
      </c>
      <c r="H54" s="1">
        <v>78.846000000000004</v>
      </c>
    </row>
    <row r="55" spans="4:8" hidden="1" x14ac:dyDescent="0.15">
      <c r="D55" s="2">
        <v>12</v>
      </c>
      <c r="E55" s="1">
        <v>0.78300000000000003</v>
      </c>
      <c r="F55" s="1">
        <v>75.641999999999996</v>
      </c>
      <c r="G55" s="1">
        <v>0.79600000000000004</v>
      </c>
      <c r="H55" s="1">
        <v>76.933999999999997</v>
      </c>
    </row>
    <row r="56" spans="4:8" hidden="1" x14ac:dyDescent="0.15">
      <c r="D56" s="2">
        <v>13</v>
      </c>
      <c r="E56" s="1">
        <v>0.81499999999999995</v>
      </c>
      <c r="F56" s="1">
        <v>81.347999999999999</v>
      </c>
      <c r="G56" s="1">
        <v>0.65500000000000003</v>
      </c>
      <c r="H56" s="1">
        <v>54.234000000000002</v>
      </c>
    </row>
    <row r="57" spans="4:8" hidden="1" x14ac:dyDescent="0.15">
      <c r="D57" s="2">
        <v>14</v>
      </c>
      <c r="E57" s="1">
        <v>0.83199999999999996</v>
      </c>
      <c r="F57" s="1">
        <v>83.694999999999993</v>
      </c>
      <c r="G57" s="1">
        <v>0.59399999999999997</v>
      </c>
      <c r="H57" s="1">
        <v>43.264000000000003</v>
      </c>
    </row>
    <row r="58" spans="4:8" hidden="1" x14ac:dyDescent="0.15">
      <c r="D58" s="2">
        <v>15</v>
      </c>
      <c r="E58" s="1">
        <v>0.76600000000000001</v>
      </c>
      <c r="F58" s="1">
        <v>70.989000000000004</v>
      </c>
      <c r="G58" s="1">
        <v>0.56000000000000005</v>
      </c>
      <c r="H58" s="1">
        <v>37.002000000000002</v>
      </c>
    </row>
    <row r="59" spans="4:8" hidden="1" x14ac:dyDescent="0.15">
      <c r="D59" s="2">
        <v>16</v>
      </c>
      <c r="E59" s="1">
        <v>0.65600000000000003</v>
      </c>
      <c r="F59" s="1">
        <v>51.822000000000003</v>
      </c>
      <c r="G59" s="1">
        <v>0.57799999999999996</v>
      </c>
      <c r="H59" s="1">
        <v>39.057000000000002</v>
      </c>
    </row>
    <row r="60" spans="4:8" hidden="1" x14ac:dyDescent="0.15">
      <c r="D60" s="2">
        <v>17</v>
      </c>
      <c r="E60" s="1">
        <v>0.67200000000000004</v>
      </c>
      <c r="F60" s="1">
        <v>53.642000000000003</v>
      </c>
      <c r="G60" s="1">
        <v>0.59799999999999998</v>
      </c>
      <c r="H60" s="1">
        <v>42.338999999999999</v>
      </c>
    </row>
    <row r="61" spans="4:8" hidden="1" x14ac:dyDescent="0.15"/>
  </sheetData>
  <sheetProtection selectLockedCells="1"/>
  <mergeCells count="13">
    <mergeCell ref="G21:H21"/>
    <mergeCell ref="C29:E29"/>
    <mergeCell ref="C30:E30"/>
    <mergeCell ref="C31:E31"/>
    <mergeCell ref="F29:I29"/>
    <mergeCell ref="F30:I30"/>
    <mergeCell ref="F31:I31"/>
    <mergeCell ref="E46:F46"/>
    <mergeCell ref="G46:H46"/>
    <mergeCell ref="C32:E32"/>
    <mergeCell ref="C33:E33"/>
    <mergeCell ref="C34:E34"/>
    <mergeCell ref="F32:I34"/>
  </mergeCells>
  <phoneticPr fontId="1"/>
  <dataValidations count="4">
    <dataValidation type="list" allowBlank="1" showInputMessage="1" showErrorMessage="1" sqref="D6">
      <formula1>$D$43:$D$44</formula1>
    </dataValidation>
    <dataValidation type="list" allowBlank="1" showInputMessage="1" showErrorMessage="1" sqref="D8">
      <formula1>$D$48:$D$60</formula1>
    </dataValidation>
    <dataValidation type="list" allowBlank="1" showInputMessage="1" showErrorMessage="1" sqref="D5">
      <formula1>$D$42:$D$44</formula1>
    </dataValidation>
    <dataValidation type="list" allowBlank="1" showInputMessage="1" showErrorMessage="1" sqref="D7">
      <formula1>$D$47:$D$60</formula1>
    </dataValidation>
  </dataValidations>
  <pageMargins left="0.75" right="0.75" top="1" bottom="1" header="0.51200000000000001" footer="0.51200000000000001"/>
  <pageSetup paperSize="9" scale="8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8" r:id="rId4">
          <objectPr defaultSize="0" autoPict="0" r:id="rId5">
            <anchor moveWithCells="1">
              <from>
                <xdr:col>11</xdr:col>
                <xdr:colOff>552450</xdr:colOff>
                <xdr:row>1</xdr:row>
                <xdr:rowOff>142875</xdr:rowOff>
              </from>
              <to>
                <xdr:col>15</xdr:col>
                <xdr:colOff>419100</xdr:colOff>
                <xdr:row>18</xdr:row>
                <xdr:rowOff>38100</xdr:rowOff>
              </to>
            </anchor>
          </objectPr>
        </oleObject>
      </mc:Choice>
      <mc:Fallback>
        <oleObject progId="MSPhotoEd.3" shapeId="102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2021-11-10T02:26:01Z</dcterms:created>
  <dcterms:modified xsi:type="dcterms:W3CDTF">2021-11-10T02:26:18Z</dcterms:modified>
</cp:coreProperties>
</file>