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4決算\04総務省回答・県ＨＰ掲載\案2_HP掲載データ\"/>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C39" i="10"/>
  <c r="CO38" i="10"/>
  <c r="BE38" i="10"/>
  <c r="AM38" i="10"/>
  <c r="C38" i="10"/>
  <c r="CO37" i="10"/>
  <c r="BE37" i="10"/>
  <c r="AM37" i="10"/>
  <c r="C37" i="10"/>
  <c r="CO36" i="10"/>
  <c r="BE36" i="10"/>
  <c r="AM36" i="10"/>
  <c r="C36" i="10"/>
  <c r="BE35" i="10"/>
  <c r="BW34" i="10"/>
  <c r="BW35" i="10" s="1"/>
  <c r="BW36" i="10" s="1"/>
  <c r="BW37" i="10" s="1"/>
  <c r="BW38" i="10" s="1"/>
  <c r="C34" i="10"/>
  <c r="C35" i="10" s="1"/>
  <c r="CO34" i="10" l="1"/>
  <c r="CO35" i="10" s="1"/>
  <c r="U34" i="10"/>
  <c r="U35" i="10" s="1"/>
  <c r="U36" i="10" s="1"/>
  <c r="U37" i="10" s="1"/>
  <c r="U38" i="10" s="1"/>
  <c r="U39"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<sst xmlns="http://schemas.openxmlformats.org/spreadsheetml/2006/main" count="1094" uniqueCount="613">
  <si>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</si>
  <si>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</si>
  <si>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</si>
  <si>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</si>
  <si>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</si>
  <si>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</si>
  <si>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</si>
  <si>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</si>
  <si>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</si>
  <si>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</si>
  <si>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</si>
  <si>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</si>
  <si>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</si>
  <si>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</si>
  <si>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</si>
  <si>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</si>
  <si>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</si>
  <si>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</si>
  <si>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</si>
  <si>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</si>
  <si>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</si>
  <si>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</si>
  <si>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</si>
  <si>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</si>
  <si>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</si>
  <si>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</si>
  <si>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</si>
  <si>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</si>
  <si>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</si>
  <si>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</si>
  <si>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</si>
  <si>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</si>
  <si>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</si>
  <si>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</si>
  <si>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</si>
  <si>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</si>
  <si>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</si>
  <si>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</si>
  <si>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</si>
  <si>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</si>
  <si>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</si>
  <si>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</si>
  <si>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</si>
  <si>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</si>
  <si>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</si>
  <si>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</si>
  <si>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</si>
  <si>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</si>
  <si>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</si>
  <si>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</si>
  <si>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</si>
  <si>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</si>
  <si>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</si>
  <si>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</si>
  <si>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</si>
  <si>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</si>
  <si>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</si>
  <si>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</si>
  <si>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</si>
  <si>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</si>
  <si>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</si>
  <si>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</si>
  <si>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</si>
  <si>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</si>
  <si>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</si>
  <si>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</si>
  <si>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</si>
  <si>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</si>
  <si>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</si>
  <si>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</si>
  <si>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</si>
  <si>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</si>
  <si>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</si>
  <si>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</si>
  <si>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</si>
  <si>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</si>
  <si>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</si>
  <si>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</si>
  <si>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</si>
  <si>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</si>
  <si>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</si>
  <si>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</si>
  <si>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</si>
  <si>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</si>
  <si>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</si>
  <si>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</si>
  <si>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</si>
  <si>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</si>
  <si>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</si>
  <si>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</si>
  <si>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</si>
  <si>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</si>
  <si>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</si>
  <si>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</si>
  <si>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</si>
  <si>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</si>
  <si>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</si>
  <si>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</si>
  <si>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</si>
  <si>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</si>
  <si>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坂出市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</si>
  <si>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</si>
  <si>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</si>
  <si>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</si>
  <si>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</si>
  <si>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</si>
  <si>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</si>
  <si>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</si>
  <si>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</si>
  <si>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</si>
  <si>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</si>
  <si>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</si>
  <si>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</si>
  <si>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</si>
  <si>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</si>
  <si>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</si>
  <si>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</si>
  <si>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</si>
  <si>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</si>
  <si>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</si>
  <si>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</si>
  <si>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</si>
  <si>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</si>
  <si>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</si>
  <si>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</si>
  <si>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</si>
  <si>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</si>
  <si>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</si>
  <si>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</si>
  <si>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</si>
  <si>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</si>
  <si>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</si>
  <si>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</si>
  <si>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</si>
  <si>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</si>
  <si>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</si>
  <si>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</si>
  <si>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</si>
  <si>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</si>
  <si>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</si>
  <si>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</si>
  <si>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</si>
  <si>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</si>
  <si>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</si>
  <si>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</si>
  <si>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</si>
  <si>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</si>
  <si>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</si>
  <si>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</si>
  <si>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</si>
  <si>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</si>
  <si>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</si>
  <si>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</si>
  <si>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</si>
  <si>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</si>
  <si>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</si>
  <si>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</si>
  <si>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</si>
  <si>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</si>
  <si>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</si>
  <si>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</si>
  <si>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</si>
  <si>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</si>
  <si>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</si>
  <si>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</si>
  <si>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</si>
  <si>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</si>
  <si>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</si>
  <si>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</si>
  <si>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</si>
  <si>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</si>
  <si>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</si>
  <si>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</si>
  <si>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</si>
  <si>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</si>
  <si>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</si>
  <si>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</si>
  <si>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</si>
  <si>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</si>
  <si>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</si>
  <si>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</si>
  <si>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</si>
  <si>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</si>
  <si>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</si>
  <si>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</si>
  <si>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</si>
  <si>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</si>
  <si>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</si>
  <si>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</si>
  <si>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</si>
  <si>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</si>
  <si>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</si>
  <si>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</si>
  <si>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</si>
  <si>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</si>
  <si>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</si>
  <si>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</si>
  <si>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</si>
  <si>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</si>
  <si>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</si>
  <si>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</si>
  <si>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</si>
  <si>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</si>
  <si>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</si>
  <si>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</si>
  <si>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</si>
  <si>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</si>
  <si>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</si>
  <si>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</si>
  <si>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</si>
  <si>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</si>
  <si>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</si>
  <si>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</si>
  <si>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</si>
  <si>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</si>
  <si>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</si>
  <si>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</si>
  <si>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香川県坂出市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</si>
  <si>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</si>
  <si>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</si>
  <si>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</si>
  <si>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</si>
  <si>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</si>
  <si>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</si>
  <si>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</si>
  <si>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</si>
  <si>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</si>
  <si>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</si>
  <si>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</si>
  <si>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</si>
  <si>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</si>
  <si>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</si>
  <si>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</si>
  <si>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</si>
  <si>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</si>
  <si>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</si>
  <si>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</si>
  <si>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</si>
  <si>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</si>
  <si>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</si>
  <si>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</si>
  <si>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</si>
  <si>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</si>
  <si>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</si>
  <si>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</si>
  <si>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</si>
  <si>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</si>
  <si>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</si>
  <si>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</si>
  <si>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</si>
  <si>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</si>
  <si>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</si>
  <si>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</si>
  <si>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</si>
  <si>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</si>
  <si>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</si>
  <si>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</si>
  <si>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</si>
  <si>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</si>
  <si>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</si>
  <si>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</si>
  <si>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</si>
  <si>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</si>
  <si>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</si>
  <si>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</si>
  <si>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</si>
  <si>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</si>
  <si>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</si>
  <si>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</si>
  <si>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</si>
  <si>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</si>
  <si>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</si>
  <si>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</si>
  <si>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</si>
  <si>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</si>
  <si>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</si>
  <si>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</si>
  <si>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</si>
  <si>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</si>
  <si>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</si>
  <si>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</si>
  <si>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</si>
  <si>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</si>
  <si>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</si>
  <si>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</si>
  <si>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</si>
  <si>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</si>
  <si>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</si>
  <si>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</si>
  <si>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</si>
  <si>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</si>
  <si>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</si>
  <si>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</si>
  <si>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</si>
  <si>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</si>
  <si>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</si>
  <si>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</si>
  <si>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</si>
  <si>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</si>
  <si>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</si>
  <si>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</si>
  <si>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</si>
  <si>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</si>
  <si>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</si>
  <si>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</si>
  <si>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</si>
  <si>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</si>
  <si>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</si>
  <si>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</si>
  <si>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</si>
  <si>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</si>
  <si>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</si>
  <si>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</si>
  <si>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</si>
  <si>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</si>
  <si>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</si>
  <si>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</si>
  <si>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</si>
  <si>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</si>
  <si>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</si>
  <si>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</si>
  <si>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</si>
  <si>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</si>
  <si>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</si>
  <si>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</si>
  <si>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</si>
  <si>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</si>
  <si>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</si>
  <si>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</si>
  <si>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</si>
  <si>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</si>
  <si>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</si>
  <si>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</si>
  <si>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</si>
  <si>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</si>
  <si>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</si>
  <si>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</si>
  <si>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</si>
  <si>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</si>
  <si>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</si>
  <si>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</si>
  <si>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</si>
  <si>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</si>
  <si>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駐車場整備</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</si>
  <si>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</si>
  <si>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</si>
  <si>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</si>
  <si>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</si>
  <si>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</si>
  <si>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</si>
  <si>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</si>
  <si>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</si>
  <si>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</si>
  <si>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</si>
  <si>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</si>
  <si>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</si>
  <si>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</si>
  <si>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</si>
  <si>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</si>
  <si>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</si>
  <si>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</si>
  <si>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</si>
  <si>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</si>
  <si>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</si>
  <si>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</si>
  <si>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</si>
  <si>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</si>
  <si>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</si>
  <si>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</si>
  <si>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</si>
  <si>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香川県坂出市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</si>
  <si>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</si>
  <si>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</si>
  <si>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</si>
  <si>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</si>
  <si>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</si>
  <si>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</si>
  <si>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</si>
  <si>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</si>
  <si>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</si>
  <si>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</si>
  <si>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</si>
  <si>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</si>
  <si>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</si>
  <si>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</si>
  <si>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</si>
  <si>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</si>
  <si>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</si>
  <si>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</si>
  <si>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</si>
  <si>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</si>
  <si>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王越診療所特別会計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</si>
  <si>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</si>
  <si>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</si>
  <si>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</si>
  <si>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</si>
  <si>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</si>
  <si>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</si>
  <si>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</si>
  <si>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</si>
  <si>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</si>
  <si>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</si>
  <si>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</si>
  <si>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</si>
  <si>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</si>
  <si>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</si>
  <si>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</si>
  <si>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</si>
  <si>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国民健康保険与島診療所特別会計</t>
    <phoneticPr fontId="5"/>
  </si>
  <si>
    <t>-</t>
    <phoneticPr fontId="5"/>
  </si>
  <si>
    <t>介護保険特別会計</t>
    <phoneticPr fontId="5"/>
  </si>
  <si>
    <t>介護保険介護予防支援事業特別会計</t>
    <phoneticPr fontId="5"/>
  </si>
  <si>
    <t>-</t>
    <phoneticPr fontId="5"/>
  </si>
  <si>
    <t>坂出駅北口地下駐車場事業特別会計</t>
    <phoneticPr fontId="5"/>
  </si>
  <si>
    <t>後期高齢者医療特別会計</t>
    <phoneticPr fontId="5"/>
  </si>
  <si>
    <t>病院事業会計</t>
    <phoneticPr fontId="5"/>
  </si>
  <si>
    <t>法適用企業</t>
    <phoneticPr fontId="5"/>
  </si>
  <si>
    <t>下水道事業会計</t>
    <phoneticPr fontId="5"/>
  </si>
  <si>
    <t>法適用企業</t>
    <phoneticPr fontId="5"/>
  </si>
  <si>
    <t>坂出港港湾整備事業特別会計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</si>
  <si>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</si>
  <si>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</si>
  <si>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</si>
  <si>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</si>
  <si>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</si>
  <si>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</si>
  <si>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</si>
  <si>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</si>
  <si>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</si>
  <si>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</si>
  <si>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</si>
  <si>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</si>
  <si>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</si>
  <si>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</si>
  <si>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</si>
  <si>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</si>
  <si>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</si>
  <si>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</si>
  <si>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</si>
  <si>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</si>
  <si>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</si>
  <si>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</si>
  <si>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</si>
  <si>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</si>
  <si>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</si>
  <si>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</si>
  <si>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</si>
  <si>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</si>
  <si>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</si>
  <si>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</si>
  <si>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</si>
  <si>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</si>
  <si>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</si>
  <si>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</si>
  <si>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</si>
  <si>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</si>
  <si>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</si>
  <si>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</si>
  <si>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</si>
  <si>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</si>
  <si>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</si>
  <si>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</si>
  <si>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</si>
  <si>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</si>
  <si>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</si>
  <si>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</si>
  <si>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</si>
  <si>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</si>
  <si>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</si>
  <si>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</si>
  <si>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</si>
  <si>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</si>
  <si>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</si>
  <si>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</si>
  <si>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</si>
  <si>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</si>
  <si>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</si>
  <si>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</si>
  <si>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</si>
  <si>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</si>
  <si>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</si>
  <si>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</si>
  <si>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</si>
  <si>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</si>
  <si>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</si>
  <si>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</si>
  <si>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</si>
  <si>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</si>
  <si>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</si>
  <si>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</si>
  <si>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介護保険介護予防支援事業特別会計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</si>
  <si>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</si>
  <si>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</si>
  <si>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</si>
  <si>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</si>
  <si>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</si>
  <si>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</si>
  <si>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</si>
  <si>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</si>
  <si>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</si>
  <si>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</si>
  <si>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</si>
  <si>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</si>
  <si>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</si>
  <si>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</si>
  <si>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</si>
  <si>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</si>
  <si>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</si>
  <si>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</si>
  <si>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</si>
  <si>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</si>
  <si>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</si>
  <si>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</si>
  <si>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</si>
  <si>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</si>
  <si>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</si>
  <si>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</si>
  <si>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</si>
  <si>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</si>
  <si>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</si>
  <si>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</si>
  <si>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</si>
  <si>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</si>
  <si>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</si>
  <si>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</si>
  <si>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</si>
  <si>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</si>
  <si>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</si>
  <si>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</si>
  <si>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</si>
  <si>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</si>
  <si>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</si>
  <si>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</si>
  <si>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</si>
  <si>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</si>
  <si>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</si>
  <si>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</si>
  <si>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</si>
  <si>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</si>
  <si>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</si>
  <si>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</si>
  <si>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</si>
  <si>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</si>
  <si>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</si>
  <si>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</si>
  <si>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</si>
  <si>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</si>
  <si>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</si>
  <si>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</si>
  <si>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</si>
  <si>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</si>
  <si>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</si>
  <si>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</si>
  <si>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</si>
  <si>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</si>
  <si>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</si>
  <si>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</si>
  <si>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</si>
  <si>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</si>
  <si>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</si>
  <si>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</si>
  <si>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</si>
  <si>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</si>
  <si>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</si>
  <si>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</si>
  <si>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</si>
  <si>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</si>
  <si>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</si>
  <si>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</si>
  <si>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</si>
  <si>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</si>
  <si>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</si>
  <si>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</si>
  <si>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</si>
  <si>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</si>
  <si>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</si>
  <si>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</si>
  <si>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</si>
  <si>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</si>
  <si>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</si>
  <si>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</si>
  <si>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病院事業会計</t>
  </si>
  <si>
    <t>一般会計</t>
  </si>
  <si>
    <t>国民健康保険特別会計</t>
  </si>
  <si>
    <t>介護保険特別会計</t>
  </si>
  <si>
    <t>坂出港港湾整備事業特別会計</t>
  </si>
  <si>
    <t>下水道事業会計</t>
  </si>
  <si>
    <t>後期高齢者医療特別会計</t>
  </si>
  <si>
    <t>王越診療所特別会計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</si>
  <si>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</si>
  <si>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</si>
  <si>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</si>
  <si>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</si>
  <si>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</si>
  <si>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</si>
  <si>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</si>
  <si>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</si>
  <si>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</si>
  <si>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本州四国総合開発（株）</t>
    <rPh sb="0" eb="2">
      <t>ホンシュウ</t>
    </rPh>
    <rPh sb="2" eb="4">
      <t>シコク</t>
    </rPh>
    <rPh sb="4" eb="6">
      <t>ソウゴウ</t>
    </rPh>
    <rPh sb="6" eb="8">
      <t>カイハツ</t>
    </rPh>
    <rPh sb="8" eb="11">
      <t>カブ</t>
    </rPh>
    <phoneticPr fontId="2"/>
  </si>
  <si>
    <t>（公財）坂出市学校給食会</t>
    <rPh sb="1" eb="3">
      <t>コウザイ</t>
    </rPh>
    <rPh sb="4" eb="7">
      <t>サカイデシ</t>
    </rPh>
    <rPh sb="7" eb="9">
      <t>ガッコウ</t>
    </rPh>
    <rPh sb="9" eb="11">
      <t>キュウショク</t>
    </rPh>
    <rPh sb="11" eb="12">
      <t>カイ</t>
    </rPh>
    <phoneticPr fontId="2"/>
  </si>
  <si>
    <t>公共施設等総合管理基金</t>
    <rPh sb="0" eb="2">
      <t>コウキョウ</t>
    </rPh>
    <rPh sb="2" eb="4">
      <t>シセツ</t>
    </rPh>
    <rPh sb="4" eb="5">
      <t>ナド</t>
    </rPh>
    <rPh sb="5" eb="7">
      <t>ソウゴウ</t>
    </rPh>
    <rPh sb="7" eb="9">
      <t>カンリ</t>
    </rPh>
    <rPh sb="9" eb="11">
      <t>キキン</t>
    </rPh>
    <phoneticPr fontId="2"/>
  </si>
  <si>
    <t>ふるさと坂出応援寄付基金</t>
    <rPh sb="4" eb="6">
      <t>サカイデ</t>
    </rPh>
    <rPh sb="6" eb="8">
      <t>オウエン</t>
    </rPh>
    <rPh sb="8" eb="10">
      <t>キフ</t>
    </rPh>
    <rPh sb="10" eb="12">
      <t>キキン</t>
    </rPh>
    <phoneticPr fontId="2"/>
  </si>
  <si>
    <t>長寿社会福祉基金</t>
    <rPh sb="0" eb="2">
      <t>チョウジュ</t>
    </rPh>
    <rPh sb="2" eb="4">
      <t>シャカイ</t>
    </rPh>
    <rPh sb="4" eb="6">
      <t>フクシ</t>
    </rPh>
    <rPh sb="6" eb="8">
      <t>キキン</t>
    </rPh>
    <phoneticPr fontId="2"/>
  </si>
  <si>
    <t>まちづくり未来基金</t>
    <rPh sb="5" eb="7">
      <t>ミライ</t>
    </rPh>
    <rPh sb="7" eb="9">
      <t>キキン</t>
    </rPh>
    <phoneticPr fontId="2"/>
  </si>
  <si>
    <t>社会体育施設等整備基金</t>
    <rPh sb="0" eb="2">
      <t>シャカイ</t>
    </rPh>
    <rPh sb="2" eb="4">
      <t>タイイク</t>
    </rPh>
    <rPh sb="4" eb="6">
      <t>シセツ</t>
    </rPh>
    <rPh sb="6" eb="7">
      <t>ナド</t>
    </rPh>
    <rPh sb="7" eb="9">
      <t>セイビ</t>
    </rPh>
    <rPh sb="9" eb="11">
      <t>キキン</t>
    </rPh>
    <phoneticPr fontId="2"/>
  </si>
  <si>
    <t>-</t>
    <phoneticPr fontId="2"/>
  </si>
  <si>
    <t>坂出、宇多津広域行政事務組合</t>
    <rPh sb="0" eb="2">
      <t>サカイデ</t>
    </rPh>
    <rPh sb="3" eb="6">
      <t>ウタヅ</t>
    </rPh>
    <rPh sb="6" eb="8">
      <t>コウイキ</t>
    </rPh>
    <rPh sb="8" eb="10">
      <t>ギョウセイ</t>
    </rPh>
    <rPh sb="10" eb="12">
      <t>ジム</t>
    </rPh>
    <rPh sb="12" eb="14">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</si>
  <si>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</si>
  <si>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</si>
  <si>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</si>
  <si>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</si>
  <si>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法適用企業</t>
    <rPh sb="0" eb="1">
      <t>ホウ</t>
    </rPh>
    <rPh sb="1" eb="3">
      <t>テキヨウ</t>
    </rPh>
    <rPh sb="3" eb="5">
      <t>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</si>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</sst>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45945</c:v>
                </c:pt>
                <c:pt idx="4">
                  <c:v>44475</c:v>
                </c:pt>
              </c:numCache>
            </c:numRef>
          </c:val>
          <c:smooth val="0"/>
          <c:extLst>
            <c:ext xmlns:c16="http://schemas.microsoft.com/office/drawing/2014/chart" uri="{C3380CC4-5D6E-409C-BE32-E72D297353CC}">
              <c16:uniqueId val="{00000000-787B-4B4B-9722-56E576250E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60043</c:v>
                </c:pt>
                <c:pt idx="1">
                  <c:v>79374</c:v>
                </c:pt>
                <c:pt idx="2">
                  <c:v>69898</c:v>
                </c:pt>
                <c:pt idx="3">
                  <c:v>64471</c:v>
                </c:pt>
                <c:pt idx="4">
                  <c:v>84251</c:v>
                </c:pt>
              </c:numCache>
            </c:numRef>
          </c:val>
          <c:smooth val="0"/>
          <c:extLst>
            <c:ext xmlns:c16="http://schemas.microsoft.com/office/drawing/2014/chart" uri="{C3380CC4-5D6E-409C-BE32-E72D297353CC}">
              <c16:uniqueId val="{00000001-787B-4B4B-9722-56E576250E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c:v>
                </c:pt>
                <c:pt idx="1">
                  <c:v>1.79</c:v>
                </c:pt>
                <c:pt idx="2">
                  <c:v>2.1800000000000002</c:v>
                </c:pt>
                <c:pt idx="3">
                  <c:v>5.34</c:v>
                </c:pt>
                <c:pt idx="4">
                  <c:v>3.36</c:v>
                </c:pt>
              </c:numCache>
            </c:numRef>
          </c:val>
          <c:extLst>
            <c:ext xmlns:c16="http://schemas.microsoft.com/office/drawing/2014/chart" uri="{C3380CC4-5D6E-409C-BE32-E72D297353CC}">
              <c16:uniqueId val="{00000000-E17C-4572-BE31-EB980E015E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21.53</c:v>
                </c:pt>
                <c:pt idx="1">
                  <c:v>23.29</c:v>
                </c:pt>
                <c:pt idx="2">
                  <c:v>23.66</c:v>
                </c:pt>
                <c:pt idx="3">
                  <c:v>23.62</c:v>
                </c:pt>
                <c:pt idx="4">
                  <c:v>26.96</c:v>
                </c:pt>
              </c:numCache>
            </c:numRef>
          </c:val>
          <c:extLst>
            <c:ext xmlns:c16="http://schemas.microsoft.com/office/drawing/2014/chart" uri="{C3380CC4-5D6E-409C-BE32-E72D297353CC}">
              <c16:uniqueId val="{00000001-E17C-4572-BE31-EB980E015E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7.0000000000000007E-2</c:v>
                </c:pt>
                <c:pt idx="1">
                  <c:v>0.45</c:v>
                </c:pt>
                <c:pt idx="2">
                  <c:v>1.37</c:v>
                </c:pt>
                <c:pt idx="3">
                  <c:v>4.33</c:v>
                </c:pt>
                <c:pt idx="4">
                  <c:v>0.64</c:v>
                </c:pt>
              </c:numCache>
            </c:numRef>
          </c:val>
          <c:smooth val="0"/>
          <c:extLst>
            <c:ext xmlns:c16="http://schemas.microsoft.com/office/drawing/2014/chart" uri="{C3380CC4-5D6E-409C-BE32-E72D297353CC}">
              <c16:uniqueId val="{00000002-E17C-4572-BE31-EB980E015E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3A5-415A-9C18-D68BFD5095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A5-415A-9C18-D68BFD50954B}"/>
            </c:ext>
          </c:extLst>
        </c:ser>
        <c:ser>
          <c:idx val="2"/>
          <c:order val="2"/>
          <c:tx>
            <c:strRef>
              <c:f>データシート!$A$29</c:f>
              <c:strCache>
                <c:ptCount val="1"/>
                <c:pt idx="0">
                  <c:v>王越診療所特別会計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3A5-415A-9C18-D68BFD50954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F3A5-415A-9C18-D68BFD50954B}"/>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0.34</c:v>
                </c:pt>
                <c:pt idx="6">
                  <c:v>#N/A</c:v>
                </c:pt>
                <c:pt idx="7">
                  <c:v>0.32</c:v>
                </c:pt>
                <c:pt idx="8">
                  <c:v>#N/A</c:v>
                </c:pt>
                <c:pt idx="9">
                  <c:v>0.28999999999999998</c:v>
                </c:pt>
              </c:numCache>
            </c:numRef>
          </c:val>
          <c:extLst>
            <c:ext xmlns:c16="http://schemas.microsoft.com/office/drawing/2014/chart" uri="{C3380CC4-5D6E-409C-BE32-E72D297353CC}">
              <c16:uniqueId val="{00000004-F3A5-415A-9C18-D68BFD50954B}"/>
            </c:ext>
          </c:extLst>
        </c:ser>
        <c:ser>
          <c:idx val="5"/>
          <c:order val="5"/>
          <c:tx>
            <c:strRef>
              <c:f>データシート!$A$32</c:f>
              <c:strCache>
                <c:ptCount val="1"/>
                <c:pt idx="0">
                  <c:v>坂出港港湾整備事業特別会計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0.73</c:v>
                </c:pt>
                <c:pt idx="2">
                  <c:v>#N/A</c:v>
                </c:pt>
                <c:pt idx="3">
                  <c:v>0.82</c:v>
                </c:pt>
                <c:pt idx="4">
                  <c:v>#N/A</c:v>
                </c:pt>
                <c:pt idx="5">
                  <c:v>0.88</c:v>
                </c:pt>
                <c:pt idx="6">
                  <c:v>#N/A</c:v>
                </c:pt>
                <c:pt idx="7">
                  <c:v>0.9</c:v>
                </c:pt>
                <c:pt idx="8">
                  <c:v>#N/A</c:v>
                </c:pt>
                <c:pt idx="9">
                  <c:v>1</c:v>
                </c:pt>
              </c:numCache>
            </c:numRef>
          </c:val>
          <c:extLst>
            <c:ext xmlns:c16="http://schemas.microsoft.com/office/drawing/2014/chart" uri="{C3380CC4-5D6E-409C-BE32-E72D297353CC}">
              <c16:uniqueId val="{00000005-F3A5-415A-9C18-D68BFD50954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1.08</c:v>
                </c:pt>
                <c:pt idx="2">
                  <c:v>#N/A</c:v>
                </c:pt>
                <c:pt idx="3">
                  <c:v>0.65</c:v>
                </c:pt>
                <c:pt idx="4">
                  <c:v>#N/A</c:v>
                </c:pt>
                <c:pt idx="5">
                  <c:v>0.46</c:v>
                </c:pt>
                <c:pt idx="6">
                  <c:v>#N/A</c:v>
                </c:pt>
                <c:pt idx="7">
                  <c:v>0.84</c:v>
                </c:pt>
                <c:pt idx="8">
                  <c:v>#N/A</c:v>
                </c:pt>
                <c:pt idx="9">
                  <c:v>1.1299999999999999</c:v>
                </c:pt>
              </c:numCache>
            </c:numRef>
          </c:val>
          <c:extLst>
            <c:ext xmlns:c16="http://schemas.microsoft.com/office/drawing/2014/chart" uri="{C3380CC4-5D6E-409C-BE32-E72D297353CC}">
              <c16:uniqueId val="{00000006-F3A5-415A-9C18-D68BFD50954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0.16</c:v>
                </c:pt>
                <c:pt idx="2">
                  <c:v>#N/A</c:v>
                </c:pt>
                <c:pt idx="3">
                  <c:v>0.02</c:v>
                </c:pt>
                <c:pt idx="4">
                  <c:v>#N/A</c:v>
                </c:pt>
                <c:pt idx="5">
                  <c:v>0.27</c:v>
                </c:pt>
                <c:pt idx="6">
                  <c:v>#N/A</c:v>
                </c:pt>
                <c:pt idx="7">
                  <c:v>1.19</c:v>
                </c:pt>
                <c:pt idx="8">
                  <c:v>#N/A</c:v>
                </c:pt>
                <c:pt idx="9">
                  <c:v>1.31</c:v>
                </c:pt>
              </c:numCache>
            </c:numRef>
          </c:val>
          <c:extLst>
            <c:ext xmlns:c16="http://schemas.microsoft.com/office/drawing/2014/chart" uri="{C3380CC4-5D6E-409C-BE32-E72D297353CC}">
              <c16:uniqueId val="{00000007-F3A5-415A-9C18-D68BFD50954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2.89</c:v>
                </c:pt>
                <c:pt idx="2">
                  <c:v>#N/A</c:v>
                </c:pt>
                <c:pt idx="3">
                  <c:v>1.79</c:v>
                </c:pt>
                <c:pt idx="4">
                  <c:v>#N/A</c:v>
                </c:pt>
                <c:pt idx="5">
                  <c:v>2.1800000000000002</c:v>
                </c:pt>
                <c:pt idx="6">
                  <c:v>#N/A</c:v>
                </c:pt>
                <c:pt idx="7">
                  <c:v>5.33</c:v>
                </c:pt>
                <c:pt idx="8">
                  <c:v>#N/A</c:v>
                </c:pt>
                <c:pt idx="9">
                  <c:v>3.35</c:v>
                </c:pt>
              </c:numCache>
            </c:numRef>
          </c:val>
          <c:extLst>
            <c:ext xmlns:c16="http://schemas.microsoft.com/office/drawing/2014/chart" uri="{C3380CC4-5D6E-409C-BE32-E72D297353CC}">
              <c16:uniqueId val="{00000008-F3A5-415A-9C18-D68BFD50954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27.74</c:v>
                </c:pt>
                <c:pt idx="2">
                  <c:v>#N/A</c:v>
                </c:pt>
                <c:pt idx="3">
                  <c:v>33.56</c:v>
                </c:pt>
                <c:pt idx="4">
                  <c:v>#N/A</c:v>
                </c:pt>
                <c:pt idx="5">
                  <c:v>33.159999999999997</c:v>
                </c:pt>
                <c:pt idx="6">
                  <c:v>#N/A</c:v>
                </c:pt>
                <c:pt idx="7">
                  <c:v>36.61</c:v>
                </c:pt>
                <c:pt idx="8">
                  <c:v>#N/A</c:v>
                </c:pt>
                <c:pt idx="9">
                  <c:v>45.99</c:v>
                </c:pt>
              </c:numCache>
            </c:numRef>
          </c:val>
          <c:extLst>
            <c:ext xmlns:c16="http://schemas.microsoft.com/office/drawing/2014/chart" uri="{C3380CC4-5D6E-409C-BE32-E72D297353CC}">
              <c16:uniqueId val="{00000009-F3A5-415A-9C18-D68BFD50954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1510</c:v>
                </c:pt>
                <c:pt idx="5">
                  <c:v>1500</c:v>
                </c:pt>
                <c:pt idx="8">
                  <c:v>1448</c:v>
                </c:pt>
                <c:pt idx="11">
                  <c:v>1440</c:v>
                </c:pt>
                <c:pt idx="14">
                  <c:v>1466</c:v>
                </c:pt>
              </c:numCache>
            </c:numRef>
          </c:val>
          <c:extLst>
            <c:ext xmlns:c16="http://schemas.microsoft.com/office/drawing/2014/chart" uri="{C3380CC4-5D6E-409C-BE32-E72D297353CC}">
              <c16:uniqueId val="{00000000-18D9-4EF2-B3DB-3BED260B89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D9-4EF2-B3DB-3BED260B89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24</c:v>
                </c:pt>
              </c:numCache>
            </c:numRef>
          </c:val>
          <c:extLst>
            <c:ext xmlns:c16="http://schemas.microsoft.com/office/drawing/2014/chart" uri="{C3380CC4-5D6E-409C-BE32-E72D297353CC}">
              <c16:uniqueId val="{00000002-18D9-4EF2-B3DB-3BED260B89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1</c:v>
                </c:pt>
                <c:pt idx="6">
                  <c:v>1</c:v>
                </c:pt>
                <c:pt idx="9">
                  <c:v>1</c:v>
                </c:pt>
                <c:pt idx="12">
                  <c:v>2</c:v>
                </c:pt>
              </c:numCache>
            </c:numRef>
          </c:val>
          <c:extLst>
            <c:ext xmlns:c16="http://schemas.microsoft.com/office/drawing/2014/chart" uri="{C3380CC4-5D6E-409C-BE32-E72D297353CC}">
              <c16:uniqueId val="{00000003-18D9-4EF2-B3DB-3BED260B89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639</c:v>
                </c:pt>
                <c:pt idx="3">
                  <c:v>673</c:v>
                </c:pt>
                <c:pt idx="6">
                  <c:v>523</c:v>
                </c:pt>
                <c:pt idx="9">
                  <c:v>489</c:v>
                </c:pt>
                <c:pt idx="12">
                  <c:v>461</c:v>
                </c:pt>
              </c:numCache>
            </c:numRef>
          </c:val>
          <c:extLst>
            <c:ext xmlns:c16="http://schemas.microsoft.com/office/drawing/2014/chart" uri="{C3380CC4-5D6E-409C-BE32-E72D297353CC}">
              <c16:uniqueId val="{00000004-18D9-4EF2-B3DB-3BED260B89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D9-4EF2-B3DB-3BED260B89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D9-4EF2-B3DB-3BED260B89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2103</c:v>
                </c:pt>
                <c:pt idx="3">
                  <c:v>2024</c:v>
                </c:pt>
                <c:pt idx="6">
                  <c:v>1921</c:v>
                </c:pt>
                <c:pt idx="9">
                  <c:v>1927</c:v>
                </c:pt>
                <c:pt idx="12">
                  <c:v>2002</c:v>
                </c:pt>
              </c:numCache>
            </c:numRef>
          </c:val>
          <c:extLst>
            <c:ext xmlns:c16="http://schemas.microsoft.com/office/drawing/2014/chart" uri="{C3380CC4-5D6E-409C-BE32-E72D297353CC}">
              <c16:uniqueId val="{00000007-18D9-4EF2-B3DB-3BED260B89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1233</c:v>
                </c:pt>
                <c:pt idx="2">
                  <c:v>#N/A</c:v>
                </c:pt>
                <c:pt idx="3">
                  <c:v>#N/A</c:v>
                </c:pt>
                <c:pt idx="4">
                  <c:v>1199</c:v>
                </c:pt>
                <c:pt idx="5">
                  <c:v>#N/A</c:v>
                </c:pt>
                <c:pt idx="6">
                  <c:v>#N/A</c:v>
                </c:pt>
                <c:pt idx="7">
                  <c:v>998</c:v>
                </c:pt>
                <c:pt idx="8">
                  <c:v>#N/A</c:v>
                </c:pt>
                <c:pt idx="9">
                  <c:v>#N/A</c:v>
                </c:pt>
                <c:pt idx="10">
                  <c:v>978</c:v>
                </c:pt>
                <c:pt idx="11">
                  <c:v>#N/A</c:v>
                </c:pt>
                <c:pt idx="12">
                  <c:v>#N/A</c:v>
                </c:pt>
                <c:pt idx="13">
                  <c:v>1023</c:v>
                </c:pt>
                <c:pt idx="14">
                  <c:v>#N/A</c:v>
                </c:pt>
              </c:numCache>
            </c:numRef>
          </c:val>
          <c:smooth val="0"/>
          <c:extLst>
            <c:ext xmlns:c16="http://schemas.microsoft.com/office/drawing/2014/chart" uri="{C3380CC4-5D6E-409C-BE32-E72D297353CC}">
              <c16:uniqueId val="{00000008-18D9-4EF2-B3DB-3BED260B89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18821</c:v>
                </c:pt>
                <c:pt idx="5">
                  <c:v>19346</c:v>
                </c:pt>
                <c:pt idx="8">
                  <c:v>19513</c:v>
                </c:pt>
                <c:pt idx="11">
                  <c:v>19475</c:v>
                </c:pt>
                <c:pt idx="14">
                  <c:v>19146</c:v>
                </c:pt>
              </c:numCache>
            </c:numRef>
          </c:val>
          <c:extLst>
            <c:ext xmlns:c16="http://schemas.microsoft.com/office/drawing/2014/chart" uri="{C3380CC4-5D6E-409C-BE32-E72D297353CC}">
              <c16:uniqueId val="{00000000-DF5F-47A0-890C-864AC4D893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c:v>
                </c:pt>
                <c:pt idx="5">
                  <c:v>1</c:v>
                </c:pt>
                <c:pt idx="8">
                  <c:v>0</c:v>
                </c:pt>
                <c:pt idx="11">
                  <c:v>0</c:v>
                </c:pt>
                <c:pt idx="14">
                  <c:v>0</c:v>
                </c:pt>
              </c:numCache>
            </c:numRef>
          </c:val>
          <c:extLst>
            <c:ext xmlns:c16="http://schemas.microsoft.com/office/drawing/2014/chart" uri="{C3380CC4-5D6E-409C-BE32-E72D297353CC}">
              <c16:uniqueId val="{00000001-DF5F-47A0-890C-864AC4D893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5673</c:v>
                </c:pt>
                <c:pt idx="5">
                  <c:v>5250</c:v>
                </c:pt>
                <c:pt idx="8">
                  <c:v>5300</c:v>
                </c:pt>
                <c:pt idx="11">
                  <c:v>5748</c:v>
                </c:pt>
                <c:pt idx="14">
                  <c:v>6623</c:v>
                </c:pt>
              </c:numCache>
            </c:numRef>
          </c:val>
          <c:extLst>
            <c:ext xmlns:c16="http://schemas.microsoft.com/office/drawing/2014/chart" uri="{C3380CC4-5D6E-409C-BE32-E72D297353CC}">
              <c16:uniqueId val="{00000002-DF5F-47A0-890C-864AC4D893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5F-47A0-890C-864AC4D893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5F-47A0-890C-864AC4D893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5F-47A0-890C-864AC4D893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2976</c:v>
                </c:pt>
                <c:pt idx="3">
                  <c:v>3093</c:v>
                </c:pt>
                <c:pt idx="6">
                  <c:v>3130</c:v>
                </c:pt>
                <c:pt idx="9">
                  <c:v>2953</c:v>
                </c:pt>
                <c:pt idx="12">
                  <c:v>3030</c:v>
                </c:pt>
              </c:numCache>
            </c:numRef>
          </c:val>
          <c:extLst>
            <c:ext xmlns:c16="http://schemas.microsoft.com/office/drawing/2014/chart" uri="{C3380CC4-5D6E-409C-BE32-E72D297353CC}">
              <c16:uniqueId val="{00000006-DF5F-47A0-890C-864AC4D893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123</c:v>
                </c:pt>
                <c:pt idx="9">
                  <c:v>177</c:v>
                </c:pt>
                <c:pt idx="12">
                  <c:v>591</c:v>
                </c:pt>
              </c:numCache>
            </c:numRef>
          </c:val>
          <c:extLst>
            <c:ext xmlns:c16="http://schemas.microsoft.com/office/drawing/2014/chart" uri="{C3380CC4-5D6E-409C-BE32-E72D297353CC}">
              <c16:uniqueId val="{00000007-DF5F-47A0-890C-864AC4D893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8589</c:v>
                </c:pt>
                <c:pt idx="3">
                  <c:v>8246</c:v>
                </c:pt>
                <c:pt idx="6">
                  <c:v>7417</c:v>
                </c:pt>
                <c:pt idx="9">
                  <c:v>6719</c:v>
                </c:pt>
                <c:pt idx="12">
                  <c:v>5939</c:v>
                </c:pt>
              </c:numCache>
            </c:numRef>
          </c:val>
          <c:extLst>
            <c:ext xmlns:c16="http://schemas.microsoft.com/office/drawing/2014/chart" uri="{C3380CC4-5D6E-409C-BE32-E72D297353CC}">
              <c16:uniqueId val="{00000008-DF5F-47A0-890C-864AC4D893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c:v>
                </c:pt>
                <c:pt idx="3">
                  <c:v>4</c:v>
                </c:pt>
                <c:pt idx="6">
                  <c:v>3</c:v>
                </c:pt>
                <c:pt idx="9">
                  <c:v>1</c:v>
                </c:pt>
                <c:pt idx="12">
                  <c:v>443</c:v>
                </c:pt>
              </c:numCache>
            </c:numRef>
          </c:val>
          <c:extLst>
            <c:ext xmlns:c16="http://schemas.microsoft.com/office/drawing/2014/chart" uri="{C3380CC4-5D6E-409C-BE32-E72D297353CC}">
              <c16:uniqueId val="{00000009-DF5F-47A0-890C-864AC4D893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22393</c:v>
                </c:pt>
                <c:pt idx="3">
                  <c:v>23601</c:v>
                </c:pt>
                <c:pt idx="6">
                  <c:v>24349</c:v>
                </c:pt>
                <c:pt idx="9">
                  <c:v>24473</c:v>
                </c:pt>
                <c:pt idx="12">
                  <c:v>25099</c:v>
                </c:pt>
              </c:numCache>
            </c:numRef>
          </c:val>
          <c:extLst>
            <c:ext xmlns:c16="http://schemas.microsoft.com/office/drawing/2014/chart" uri="{C3380CC4-5D6E-409C-BE32-E72D297353CC}">
              <c16:uniqueId val="{0000000A-DF5F-47A0-890C-864AC4D893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9468</c:v>
                </c:pt>
                <c:pt idx="2">
                  <c:v>#N/A</c:v>
                </c:pt>
                <c:pt idx="3">
                  <c:v>#N/A</c:v>
                </c:pt>
                <c:pt idx="4">
                  <c:v>10347</c:v>
                </c:pt>
                <c:pt idx="5">
                  <c:v>#N/A</c:v>
                </c:pt>
                <c:pt idx="6">
                  <c:v>#N/A</c:v>
                </c:pt>
                <c:pt idx="7">
                  <c:v>10208</c:v>
                </c:pt>
                <c:pt idx="8">
                  <c:v>#N/A</c:v>
                </c:pt>
                <c:pt idx="9">
                  <c:v>#N/A</c:v>
                </c:pt>
                <c:pt idx="10">
                  <c:v>9100</c:v>
                </c:pt>
                <c:pt idx="11">
                  <c:v>#N/A</c:v>
                </c:pt>
                <c:pt idx="12">
                  <c:v>#N/A</c:v>
                </c:pt>
                <c:pt idx="13">
                  <c:v>9333</c:v>
                </c:pt>
                <c:pt idx="14">
                  <c:v>#N/A</c:v>
                </c:pt>
              </c:numCache>
            </c:numRef>
          </c:val>
          <c:smooth val="0"/>
          <c:extLst>
            <c:ext xmlns:c16="http://schemas.microsoft.com/office/drawing/2014/chart" uri="{C3380CC4-5D6E-409C-BE32-E72D297353CC}">
              <c16:uniqueId val="{0000000B-DF5F-47A0-890C-864AC4D893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3259</c:v>
                </c:pt>
                <c:pt idx="1">
                  <c:v>3414</c:v>
                </c:pt>
                <c:pt idx="2">
                  <c:v>3803</c:v>
                </c:pt>
              </c:numCache>
            </c:numRef>
          </c:val>
          <c:extLst>
            <c:ext xmlns:c16="http://schemas.microsoft.com/office/drawing/2014/chart" uri="{C3380CC4-5D6E-409C-BE32-E72D297353CC}">
              <c16:uniqueId val="{00000000-8AC8-42FA-9961-6D44B4CCCD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c:v>
                </c:pt>
                <c:pt idx="1">
                  <c:v>18</c:v>
                </c:pt>
                <c:pt idx="2">
                  <c:v>18</c:v>
                </c:pt>
              </c:numCache>
            </c:numRef>
          </c:val>
          <c:extLst>
            <c:ext xmlns:c16="http://schemas.microsoft.com/office/drawing/2014/chart" uri="{C3380CC4-5D6E-409C-BE32-E72D297353CC}">
              <c16:uniqueId val="{00000001-8AC8-42FA-9961-6D44B4CCCD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1562</c:v>
                </c:pt>
                <c:pt idx="1">
                  <c:v>1823</c:v>
                </c:pt>
                <c:pt idx="2">
                  <c:v>2143</c:v>
                </c:pt>
              </c:numCache>
            </c:numRef>
          </c:val>
          <c:extLst>
            <c:ext xmlns:c16="http://schemas.microsoft.com/office/drawing/2014/chart" uri="{C3380CC4-5D6E-409C-BE32-E72D297353CC}">
              <c16:uniqueId val="{00000002-8AC8-42FA-9961-6D44B4CCCD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＜元利償還金＞</a:t>
          </a:r>
        </a:p>
        <a:p>
          <a:r>
            <a:rPr kumimoji="1" lang="ja-JP" altLang="en-US" sz="900">
              <a:latin typeface="ＭＳ ゴシック" pitchFamily="49" charset="-128"/>
              <a:ea typeface="ＭＳ ゴシック" pitchFamily="49" charset="-128"/>
            </a:rPr>
            <a:t>平成</a:t>
          </a:r>
          <a:r>
            <a:rPr kumimoji="1" lang="en-US" altLang="ja-JP" sz="900">
              <a:latin typeface="ＭＳ ゴシック" pitchFamily="49" charset="-128"/>
              <a:ea typeface="ＭＳ ゴシック" pitchFamily="49" charset="-128"/>
            </a:rPr>
            <a:t>17</a:t>
          </a:r>
          <a:r>
            <a:rPr kumimoji="1" lang="ja-JP" altLang="en-US" sz="900">
              <a:latin typeface="ＭＳ ゴシック" pitchFamily="49" charset="-128"/>
              <a:ea typeface="ＭＳ ゴシック" pitchFamily="49" charset="-128"/>
            </a:rPr>
            <a:t>年度にて坂出駅周辺整備主要プロジェクト等の大規模事業が終了しており、元利償還金は減少傾向にあったが、今後は、新庁舎建設および学校給食センター建設等に係る元利償還金の増加が見込まれる。引き続き、事業の厳しい取捨選択を行い、市債の新規発行を極力抑制し将来に過大な負担を残さないよう努める。</a:t>
          </a:r>
        </a:p>
        <a:p>
          <a:r>
            <a:rPr kumimoji="1" lang="ja-JP" altLang="en-US" sz="900">
              <a:latin typeface="ＭＳ ゴシック" pitchFamily="49" charset="-128"/>
              <a:ea typeface="ＭＳ ゴシック" pitchFamily="49" charset="-128"/>
            </a:rPr>
            <a:t>＜公営企業債の元利償還金に対する繰入金＞</a:t>
          </a:r>
        </a:p>
        <a:p>
          <a:r>
            <a:rPr kumimoji="1" lang="ja-JP" altLang="en-US" sz="900">
              <a:latin typeface="ＭＳ ゴシック" pitchFamily="49" charset="-128"/>
              <a:ea typeface="ＭＳ ゴシック" pitchFamily="49" charset="-128"/>
            </a:rPr>
            <a:t>主な構成要素となっている病院事業会計については、新病院建設（平成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完了）に伴う医療機器整備事業債の元金償還が終了となる一方で、施設整備事業債の元金償還が開始となり繰入金が同程度となっているが、下水道事業会計については、主に雨水処理に要する経費に対する繰入金が減となっており，全体では減少している。</a:t>
          </a:r>
        </a:p>
        <a:p>
          <a:r>
            <a:rPr kumimoji="1" lang="ja-JP" altLang="en-US" sz="900">
              <a:latin typeface="ＭＳ ゴシック" pitchFamily="49" charset="-128"/>
              <a:ea typeface="ＭＳ ゴシック" pitchFamily="49" charset="-128"/>
            </a:rPr>
            <a:t>＜実質公債費比率の分子＞</a:t>
          </a:r>
        </a:p>
        <a:p>
          <a:r>
            <a:rPr kumimoji="1" lang="ja-JP" altLang="en-US" sz="900">
              <a:latin typeface="ＭＳ ゴシック" pitchFamily="49" charset="-128"/>
              <a:ea typeface="ＭＳ ゴシック" pitchFamily="49" charset="-128"/>
            </a:rPr>
            <a:t>主に公債費充当一般財源等額の増加に伴い、増加している。</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早期健全化基準未満であるが、今後とも市債の新規発行を極力抑制し、実質公債費比率が</a:t>
          </a:r>
          <a:r>
            <a:rPr kumimoji="1" lang="en-US" altLang="ja-JP" sz="900">
              <a:latin typeface="ＭＳ ゴシック" pitchFamily="49" charset="-128"/>
              <a:ea typeface="ＭＳ ゴシック" pitchFamily="49" charset="-128"/>
            </a:rPr>
            <a:t>12</a:t>
          </a:r>
          <a:r>
            <a:rPr kumimoji="1" lang="ja-JP" altLang="en-US" sz="900">
              <a:latin typeface="ＭＳ ゴシック" pitchFamily="49" charset="-128"/>
              <a:ea typeface="ＭＳ ゴシック" pitchFamily="49" charset="-128"/>
            </a:rPr>
            <a:t>％を超えないように努める。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満期一括償還地方債を発行していないため、その財源として積み立てた減債基金残高はない。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＜一般会計等に係る地方債現在高＞</a:t>
          </a:r>
        </a:p>
        <a:p>
          <a:r>
            <a:rPr kumimoji="1" lang="ja-JP" altLang="en-US" sz="1200">
              <a:latin typeface="ＭＳ ゴシック" pitchFamily="49" charset="-128"/>
              <a:ea typeface="ＭＳ ゴシック" pitchFamily="49" charset="-128"/>
            </a:rPr>
            <a:t>主に学校給食センター整備事業の進捗に伴い増加している。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＜公営企業債等繰入見込額＞</a:t>
          </a:r>
        </a:p>
        <a:p>
          <a:r>
            <a:rPr kumimoji="1" lang="ja-JP" altLang="en-US" sz="1200">
              <a:latin typeface="ＭＳ ゴシック" pitchFamily="49" charset="-128"/>
              <a:ea typeface="ＭＳ ゴシック" pitchFamily="49" charset="-128"/>
            </a:rPr>
            <a:t>主に下水道事業会計における繰入金の減少により、公営企業債等繰入見込額は減少傾向となっている。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＜将来負担比率の分子＞</a:t>
          </a:r>
        </a:p>
        <a:p>
          <a:r>
            <a:rPr kumimoji="1" lang="ja-JP" altLang="en-US" sz="1200">
              <a:latin typeface="ＭＳ ゴシック" pitchFamily="49" charset="-128"/>
              <a:ea typeface="ＭＳ ゴシック" pitchFamily="49" charset="-128"/>
            </a:rPr>
            <a:t>主に一般会計等に係る地方債現在高の増加により増加している。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早期健全化基準未満であるが、第６次坂出市行財政改革大綱に基づき、市債残高の逓減などに取り組み、比率のさらなる改善に努める。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香川県坂出市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百万円となっており、前年度末から約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主な増要因としては、公共施設等総合管理基金を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年度に新設したまちづくり未来基金を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百万円積み立てたことが挙げられる。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社会保障費の増大に伴う扶助費や介護保険特別会計への繰出金の増加傾向などから、基金残高の減少が予想される。一方で、ふるさと寄附金の増加に伴うふるさと坂出応援寄付基金の増や積み増しに伴うまちづくり未来基金の増が予想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・ふるさと坂出応援寄付基金：寄附金を基として、豊かで活力のあるふるさとづくりに資する経費へ充当。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・公共施設等総合管理基金：公共施設等の更新、統廃合、長寿命化等に要する経費へ充当。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・まちづくり未来基金：ふるさと坂出の将来に希望を抱き、市民が誇りと愛着を持つことができるうるおいと活力に満ちたまちづくりを推進するための経費へ充当。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百万円を積立てた一方で、豊かで活力のあるふるさとづくりに資する経費の財源として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・公共施設等総合管理基金：収支状況を鑑み、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百万円を新たに積み立てたことによる増加。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・まちづくり未来基金：令和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百万円を新たに積み立てたことによる増加。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・ふるさと坂出応援寄付基金：今後も豊かで活力のあるふるさとづくりに資する経費の財源として取崩予定。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・公共施設等総合管理基金：今後も公共施設等の更新，統廃合，長寿命化等に要する経費へ充当予定。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・まちづくり未来基金：今後も、ふるさと坂出の将来に希望を抱き、市民が誇りと愛着を持つことができるうるおいと活力に満ちたまちづくりを推進するための経費へ充当予定。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決算余剰金および基金運用収入を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引き続き社会保障費の増大に伴う扶助費や介護保険特別会計への繰出金の増加傾向などから、基金残高の減少が予想される。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基金運用収入を積立てたことによる増加。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現時点において、大規模な積立・取崩の予定はなし。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50,931
49,695
92.49
27,436,071
26,835,424
473,565
14,104,835
25,099,322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0.80</a:t>
          </a:r>
          <a:r>
            <a:rPr kumimoji="1" lang="ja-JP" altLang="en-US" sz="1300">
              <a:latin typeface="ＭＳ Ｐゴシック" panose="020B0600070205080204" pitchFamily="50" charset="-128"/>
              <a:ea typeface="ＭＳ Ｐゴシック" panose="020B0600070205080204" pitchFamily="50" charset="-128"/>
            </a:rPr>
            <a:t>となり、類似団体平均を上回っている。主な要因としては、本市は臨海型の埋め立て工業地帯を有していることなどから、市税収入が類似団体に比べ多いためである。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648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106892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045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26458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87.0</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年度の比率が前年度と比較して</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昇した主な要因としては、分母となる経常一般財源が、臨時財政対策債や地方特例交付金の減などにより減少となったためである。今後、人件費の高騰や、社会保障費の増大に伴う扶助費や介護保険特別会計への繰出金などの増加傾向が危惧される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月に策定した「第６次坂出市行財政改革大綱」に基づき、市債発行の抑制などに取り組み、財政基盤の強化に努める。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61</xdr:row>
      <xdr:rowOff>95250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4001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61</xdr:row>
      <xdr:rowOff>79163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40010"/>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79163</xdr:rowOff>
    </xdr:from>
    <xdr:to>
      <xdr:col>15</xdr:col>
      <xdr:colOff>82550</xdr:colOff>
      <xdr:row>62</xdr:row>
      <xdr:rowOff>132927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37613"/>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63</xdr:row>
      <xdr:rowOff>17780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6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141833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13987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28363</xdr:rowOff>
    </xdr:from>
    <xdr:to>
      <xdr:col>15</xdr:col>
      <xdr:colOff>133350</xdr:colOff>
      <xdr:row>61</xdr:row>
      <xdr:rowOff>129963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140140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82127</xdr:rowOff>
    </xdr:from>
    <xdr:to>
      <xdr:col>11</xdr:col>
      <xdr:colOff>82550</xdr:colOff>
      <xdr:row>63</xdr:row>
      <xdr:rowOff>12277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22454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159,483</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5,900</a:t>
          </a:r>
          <a:r>
            <a:rPr kumimoji="1" lang="ja-JP" altLang="en-US" sz="1300">
              <a:latin typeface="ＭＳ Ｐゴシック" panose="020B0600070205080204" pitchFamily="50" charset="-128"/>
              <a:ea typeface="ＭＳ Ｐゴシック" panose="020B0600070205080204" pitchFamily="50" charset="-128"/>
            </a:rPr>
            <a:t>円増加し、類似団体平均より高い。本市は、良質なサービスを提供するため直営にて実施している業務があることや消防事務において他町から委託を受けていることにより職員数が類似団体に比べ多いためで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72013</xdr:rowOff>
    </xdr:from>
    <xdr:to>
      <xdr:col>23</xdr:col>
      <xdr:colOff>133350</xdr:colOff>
      <xdr:row>84</xdr:row>
      <xdr:rowOff>139807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73813"/>
          <a:ext cx="8382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70358</xdr:rowOff>
    </xdr:from>
    <xdr:to>
      <xdr:col>19</xdr:col>
      <xdr:colOff>133350</xdr:colOff>
      <xdr:row>84</xdr:row>
      <xdr:rowOff>72013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72158"/>
          <a:ext cx="8890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99143</xdr:rowOff>
    </xdr:from>
    <xdr:to>
      <xdr:col>15</xdr:col>
      <xdr:colOff>82550</xdr:colOff>
      <xdr:row>84</xdr:row>
      <xdr:rowOff>70358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29493"/>
          <a:ext cx="889000" cy="14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16721</xdr:rowOff>
    </xdr:from>
    <xdr:to>
      <xdr:col>15</xdr:col>
      <xdr:colOff>133350</xdr:colOff>
      <xdr:row>83</xdr:row>
      <xdr:rowOff>118321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128498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1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25467</xdr:rowOff>
    </xdr:from>
    <xdr:to>
      <xdr:col>11</xdr:col>
      <xdr:colOff>31750</xdr:colOff>
      <xdr:row>83</xdr:row>
      <xdr:rowOff>99143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55817"/>
          <a:ext cx="889000" cy="7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75369</xdr:rowOff>
    </xdr:from>
    <xdr:to>
      <xdr:col>11</xdr:col>
      <xdr:colOff>82550</xdr:colOff>
      <xdr:row>83</xdr:row>
      <xdr:rowOff>5519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15696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35164</xdr:rowOff>
    </xdr:from>
    <xdr:to>
      <xdr:col>7</xdr:col>
      <xdr:colOff>31750</xdr:colOff>
      <xdr:row>82</xdr:row>
      <xdr:rowOff>136764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146941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6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89007</xdr:rowOff>
    </xdr:from>
    <xdr:to>
      <xdr:col>23</xdr:col>
      <xdr:colOff>184150</xdr:colOff>
      <xdr:row>85</xdr:row>
      <xdr:rowOff>19157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9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61084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6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21213</xdr:rowOff>
    </xdr:from>
    <xdr:to>
      <xdr:col>19</xdr:col>
      <xdr:colOff>184150</xdr:colOff>
      <xdr:row>84</xdr:row>
      <xdr:rowOff>122813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2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107590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09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19558</xdr:rowOff>
    </xdr:from>
    <xdr:to>
      <xdr:col>15</xdr:col>
      <xdr:colOff>133350</xdr:colOff>
      <xdr:row>84</xdr:row>
      <xdr:rowOff>121158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2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105935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0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48343</xdr:rowOff>
    </xdr:from>
    <xdr:to>
      <xdr:col>11</xdr:col>
      <xdr:colOff>82550</xdr:colOff>
      <xdr:row>83</xdr:row>
      <xdr:rowOff>149943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7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134720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6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146117</xdr:rowOff>
    </xdr:from>
    <xdr:to>
      <xdr:col>7</xdr:col>
      <xdr:colOff>31750</xdr:colOff>
      <xdr:row>83</xdr:row>
      <xdr:rowOff>76267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0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61044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9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日現在において</a:t>
          </a:r>
          <a:r>
            <a:rPr kumimoji="1" lang="en-US" altLang="ja-JP" sz="1100">
              <a:latin typeface="ＭＳ Ｐゴシック" panose="020B0600070205080204" pitchFamily="50" charset="-128"/>
              <a:ea typeface="ＭＳ Ｐゴシック" panose="020B0600070205080204" pitchFamily="50" charset="-128"/>
            </a:rPr>
            <a:t>99.9</a:t>
          </a:r>
          <a:r>
            <a:rPr kumimoji="1" lang="ja-JP" altLang="en-US" sz="1100">
              <a:latin typeface="ＭＳ Ｐゴシック" panose="020B0600070205080204" pitchFamily="50" charset="-128"/>
              <a:ea typeface="ＭＳ Ｐゴシック" panose="020B0600070205080204" pitchFamily="50" charset="-128"/>
            </a:rPr>
            <a:t>と類似団体平均より高い。本市の給与については、国家公務員の取り扱いに準じつつ、香川県、近隣市町の動向を見守りながら、その適正化に取り組んできた。平成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月には平均</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％の給与水準引き下げや査定昇給制度の導入などを柱とした給与構造改革を実施し、給与の適正化に努めてきたところである。その結果、ラスパイレス指数は、昭和</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a:t>
          </a:r>
          <a:r>
            <a:rPr kumimoji="1" lang="en-US" altLang="ja-JP" sz="1100">
              <a:latin typeface="ＭＳ Ｐゴシック" panose="020B0600070205080204" pitchFamily="50" charset="-128"/>
              <a:ea typeface="ＭＳ Ｐゴシック" panose="020B0600070205080204" pitchFamily="50" charset="-128"/>
            </a:rPr>
            <a:t>105.2</a:t>
          </a:r>
          <a:r>
            <a:rPr kumimoji="1" lang="ja-JP" altLang="en-US" sz="1100">
              <a:latin typeface="ＭＳ Ｐゴシック" panose="020B0600070205080204" pitchFamily="50" charset="-128"/>
              <a:ea typeface="ＭＳ Ｐゴシック" panose="020B0600070205080204" pitchFamily="50" charset="-128"/>
            </a:rPr>
            <a:t>から下がり始め、平成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日には</a:t>
          </a:r>
          <a:r>
            <a:rPr kumimoji="1" lang="en-US" altLang="ja-JP" sz="1100">
              <a:latin typeface="ＭＳ Ｐゴシック" panose="020B0600070205080204" pitchFamily="50" charset="-128"/>
              <a:ea typeface="ＭＳ Ｐゴシック" panose="020B0600070205080204" pitchFamily="50" charset="-128"/>
            </a:rPr>
            <a:t>98.1</a:t>
          </a:r>
          <a:r>
            <a:rPr kumimoji="1" lang="ja-JP" altLang="en-US" sz="1100">
              <a:latin typeface="ＭＳ Ｐゴシック" panose="020B0600070205080204" pitchFamily="50" charset="-128"/>
              <a:ea typeface="ＭＳ Ｐゴシック" panose="020B0600070205080204" pitchFamily="50" charset="-128"/>
            </a:rPr>
            <a:t>となり、国家公務員を下回る水準まで低減した。平成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月以降は、国との給与構造改革実施時期の相違の影響などにより若干上昇したものの、今後、人事評価制度の厳格な運用などにより、さらなる給与の適正化を推進する。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17236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104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34471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048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89</xdr:row>
      <xdr:rowOff>18143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1220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日現在の職員数は人口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9.74</a:t>
          </a:r>
          <a:r>
            <a:rPr kumimoji="1" lang="ja-JP" altLang="en-US" sz="1100">
              <a:latin typeface="ＭＳ Ｐゴシック" panose="020B0600070205080204" pitchFamily="50" charset="-128"/>
              <a:ea typeface="ＭＳ Ｐゴシック" panose="020B0600070205080204" pitchFamily="50" charset="-128"/>
            </a:rPr>
            <a:t>人となり、類似団体平均より多い。本市の職員数については、定員適正化計画に基づき中・長期的な定員管理を行い、平成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月時点で</a:t>
          </a:r>
          <a:r>
            <a:rPr kumimoji="1" lang="en-US" altLang="ja-JP" sz="1100">
              <a:latin typeface="ＭＳ Ｐゴシック" panose="020B0600070205080204" pitchFamily="50" charset="-128"/>
              <a:ea typeface="ＭＳ Ｐゴシック" panose="020B0600070205080204" pitchFamily="50" charset="-128"/>
            </a:rPr>
            <a:t>839</a:t>
          </a:r>
          <a:r>
            <a:rPr kumimoji="1" lang="ja-JP" altLang="en-US" sz="1100">
              <a:latin typeface="ＭＳ Ｐゴシック" panose="020B0600070205080204" pitchFamily="50" charset="-128"/>
              <a:ea typeface="ＭＳ Ｐゴシック" panose="020B0600070205080204" pitchFamily="50" charset="-128"/>
            </a:rPr>
            <a:t>人であった普通会計等の職員数は、平成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月時点では</a:t>
          </a:r>
          <a:r>
            <a:rPr kumimoji="1" lang="en-US" altLang="ja-JP" sz="1100">
              <a:latin typeface="ＭＳ Ｐゴシック" panose="020B0600070205080204" pitchFamily="50" charset="-128"/>
              <a:ea typeface="ＭＳ Ｐゴシック" panose="020B0600070205080204" pitchFamily="50" charset="-128"/>
            </a:rPr>
            <a:t>503</a:t>
          </a:r>
          <a:r>
            <a:rPr kumimoji="1" lang="ja-JP" altLang="en-US" sz="1100">
              <a:latin typeface="ＭＳ Ｐゴシック" panose="020B0600070205080204" pitchFamily="50" charset="-128"/>
              <a:ea typeface="ＭＳ Ｐゴシック" panose="020B0600070205080204" pitchFamily="50" charset="-128"/>
            </a:rPr>
            <a:t>人へと</a:t>
          </a:r>
          <a:r>
            <a:rPr kumimoji="1" lang="en-US" altLang="ja-JP" sz="1100">
              <a:latin typeface="ＭＳ Ｐゴシック" panose="020B0600070205080204" pitchFamily="50" charset="-128"/>
              <a:ea typeface="ＭＳ Ｐゴシック" panose="020B0600070205080204" pitchFamily="50" charset="-128"/>
            </a:rPr>
            <a:t>336</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40.0</a:t>
          </a:r>
          <a:r>
            <a:rPr kumimoji="1" lang="ja-JP" altLang="en-US" sz="1100">
              <a:latin typeface="ＭＳ Ｐゴシック" panose="020B0600070205080204" pitchFamily="50" charset="-128"/>
              <a:ea typeface="ＭＳ Ｐゴシック" panose="020B0600070205080204" pitchFamily="50" charset="-128"/>
            </a:rPr>
            <a:t>％）の削減を図り計画を概ね達成し、令和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月現在では</a:t>
          </a:r>
          <a:r>
            <a:rPr kumimoji="1" lang="en-US" altLang="ja-JP" sz="1100">
              <a:latin typeface="ＭＳ Ｐゴシック" panose="020B0600070205080204" pitchFamily="50" charset="-128"/>
              <a:ea typeface="ＭＳ Ｐゴシック" panose="020B0600070205080204" pitchFamily="50" charset="-128"/>
            </a:rPr>
            <a:t>498</a:t>
          </a:r>
          <a:r>
            <a:rPr kumimoji="1" lang="ja-JP" altLang="en-US" sz="1100">
              <a:latin typeface="ＭＳ Ｐゴシック" panose="020B0600070205080204" pitchFamily="50" charset="-128"/>
              <a:ea typeface="ＭＳ Ｐゴシック" panose="020B0600070205080204" pitchFamily="50" charset="-128"/>
            </a:rPr>
            <a:t>人となっている。計画終了後は、同計画での目標職員数</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人を基本とし、財政状況・類似団体との比較・行政需要の見通しや事務事業のあり方、民間委託の状況等を踏まえるとともに、年齢構成の平準化と人事の新陳代謝、また、令和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月からの定年引上げや再任用職員等の任用状況も考慮し、長期的な視点に立って適正な定員管理を推進する。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635</xdr:rowOff>
    </xdr:from>
    <xdr:to>
      <xdr:col>81</xdr:col>
      <xdr:colOff>44450</xdr:colOff>
      <xdr:row>65</xdr:row>
      <xdr:rowOff>10689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114488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153988</xdr:rowOff>
    </xdr:from>
    <xdr:to>
      <xdr:col>77</xdr:col>
      <xdr:colOff>44450</xdr:colOff>
      <xdr:row>65</xdr:row>
      <xdr:rowOff>10689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12678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105728</xdr:rowOff>
    </xdr:from>
    <xdr:to>
      <xdr:col>72</xdr:col>
      <xdr:colOff>203200</xdr:colOff>
      <xdr:row>64</xdr:row>
      <xdr:rowOff>153988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078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25294</xdr:rowOff>
    </xdr:from>
    <xdr:to>
      <xdr:col>68</xdr:col>
      <xdr:colOff>152400</xdr:colOff>
      <xdr:row>64</xdr:row>
      <xdr:rowOff>105728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99809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121285</xdr:rowOff>
    </xdr:from>
    <xdr:to>
      <xdr:col>81</xdr:col>
      <xdr:colOff>95250</xdr:colOff>
      <xdr:row>65</xdr:row>
      <xdr:rowOff>51435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93362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0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131339</xdr:rowOff>
    </xdr:from>
    <xdr:to>
      <xdr:col>77</xdr:col>
      <xdr:colOff>95250</xdr:colOff>
      <xdr:row>65</xdr:row>
      <xdr:rowOff>61489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1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46266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190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103188</xdr:rowOff>
    </xdr:from>
    <xdr:to>
      <xdr:col>73</xdr:col>
      <xdr:colOff>44450</xdr:colOff>
      <xdr:row>65</xdr:row>
      <xdr:rowOff>33338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18115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54928</xdr:rowOff>
    </xdr:from>
    <xdr:to>
      <xdr:col>68</xdr:col>
      <xdr:colOff>203200</xdr:colOff>
      <xdr:row>64</xdr:row>
      <xdr:rowOff>156528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141305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145944</xdr:rowOff>
    </xdr:from>
    <xdr:to>
      <xdr:col>64</xdr:col>
      <xdr:colOff>152400</xdr:colOff>
      <xdr:row>64</xdr:row>
      <xdr:rowOff>76094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60871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0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平均より高い。主な要因としては、新庁舎建設等に伴う公債費の増嵩、また病院事業会計への新病院建設に伴う多額の繰出金などが影響している。今後とも、事業の厳しい取捨選択を行い、地方債の発行を抑制し、公債費負担の軽減に努め、実質公債費比率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％を超えないように努める。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65617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21825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138006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2665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138006</xdr:rowOff>
    </xdr:from>
    <xdr:to>
      <xdr:col>72</xdr:col>
      <xdr:colOff>203200</xdr:colOff>
      <xdr:row>43</xdr:row>
      <xdr:rowOff>55033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3389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95250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87206</xdr:rowOff>
    </xdr:from>
    <xdr:to>
      <xdr:col>73</xdr:col>
      <xdr:colOff>44450</xdr:colOff>
      <xdr:row>43</xdr:row>
      <xdr:rowOff>17356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2133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73.8</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高い。主な要因としては、職員数が類似団体に比べ多いことにより退職手当負担見込額が大きいことなどが考えられる。また、将来負担額の中で一番大きな割合を占めている地方債残高については、学校給食センター整備事業等に伴い、残高が増嵩しているが、臨時財政対策債を除く一般会計の市債発行を抑制し、市債残高（臨時財政対策債を除く）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年度末で</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億円程度（令和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年度末約</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億円）となることを目指していく。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50165</xdr:rowOff>
    </xdr:from>
    <xdr:to>
      <xdr:col>81</xdr:col>
      <xdr:colOff>44450</xdr:colOff>
      <xdr:row>19</xdr:row>
      <xdr:rowOff>102447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3307715"/>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50165</xdr:rowOff>
    </xdr:from>
    <xdr:to>
      <xdr:col>77</xdr:col>
      <xdr:colOff>44450</xdr:colOff>
      <xdr:row>20</xdr:row>
      <xdr:rowOff>51647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307715"/>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51647</xdr:rowOff>
    </xdr:from>
    <xdr:to>
      <xdr:col>72</xdr:col>
      <xdr:colOff>203200</xdr:colOff>
      <xdr:row>20</xdr:row>
      <xdr:rowOff>102588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480647"/>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84596</xdr:rowOff>
    </xdr:from>
    <xdr:to>
      <xdr:col>73</xdr:col>
      <xdr:colOff>44450</xdr:colOff>
      <xdr:row>16</xdr:row>
      <xdr:rowOff>14746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24923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2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161431</xdr:rowOff>
    </xdr:from>
    <xdr:to>
      <xdr:col>68</xdr:col>
      <xdr:colOff>152400</xdr:colOff>
      <xdr:row>20</xdr:row>
      <xdr:rowOff>102588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3418981"/>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89958</xdr:rowOff>
    </xdr:from>
    <xdr:to>
      <xdr:col>68</xdr:col>
      <xdr:colOff>203200</xdr:colOff>
      <xdr:row>16</xdr:row>
      <xdr:rowOff>20108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30285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87277</xdr:rowOff>
    </xdr:from>
    <xdr:to>
      <xdr:col>64</xdr:col>
      <xdr:colOff>152400</xdr:colOff>
      <xdr:row>16</xdr:row>
      <xdr:rowOff>17427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27604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51647</xdr:rowOff>
    </xdr:from>
    <xdr:to>
      <xdr:col>81</xdr:col>
      <xdr:colOff>95250</xdr:colOff>
      <xdr:row>19</xdr:row>
      <xdr:rowOff>153247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3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23724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28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170815</xdr:rowOff>
    </xdr:from>
    <xdr:to>
      <xdr:col>77</xdr:col>
      <xdr:colOff>95250</xdr:colOff>
      <xdr:row>19</xdr:row>
      <xdr:rowOff>100965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85742</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34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847</xdr:rowOff>
    </xdr:from>
    <xdr:to>
      <xdr:col>73</xdr:col>
      <xdr:colOff>44450</xdr:colOff>
      <xdr:row>20</xdr:row>
      <xdr:rowOff>102447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42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87224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51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51788</xdr:rowOff>
    </xdr:from>
    <xdr:to>
      <xdr:col>68</xdr:col>
      <xdr:colOff>203200</xdr:colOff>
      <xdr:row>20</xdr:row>
      <xdr:rowOff>153388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4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138165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56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110631</xdr:rowOff>
    </xdr:from>
    <xdr:to>
      <xdr:col>64</xdr:col>
      <xdr:colOff>152400</xdr:colOff>
      <xdr:row>20</xdr:row>
      <xdr:rowOff>40781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3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25558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45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50,931
49,695
92.49
27,436,071
26,835,424
473,565
14,104,835
25,099,322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人件費に係る経常収支比率は、令和</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年度において</a:t>
          </a:r>
          <a:r>
            <a:rPr kumimoji="1" lang="en-US" altLang="ja-JP" sz="900">
              <a:latin typeface="ＭＳ Ｐゴシック" panose="020B0600070205080204" pitchFamily="50" charset="-128"/>
              <a:ea typeface="ＭＳ Ｐゴシック" panose="020B0600070205080204" pitchFamily="50" charset="-128"/>
            </a:rPr>
            <a:t>30.3</a:t>
          </a:r>
          <a:r>
            <a:rPr kumimoji="1" lang="ja-JP" altLang="en-US" sz="900">
              <a:latin typeface="ＭＳ Ｐゴシック" panose="020B0600070205080204" pitchFamily="50" charset="-128"/>
              <a:ea typeface="ＭＳ Ｐゴシック" panose="020B0600070205080204" pitchFamily="50" charset="-128"/>
            </a:rPr>
            <a:t>％となり、前年度と比較して</a:t>
          </a:r>
          <a:r>
            <a:rPr kumimoji="1" lang="en-US" altLang="ja-JP" sz="900">
              <a:latin typeface="ＭＳ Ｐゴシック" panose="020B0600070205080204" pitchFamily="50" charset="-128"/>
              <a:ea typeface="ＭＳ Ｐゴシック" panose="020B0600070205080204" pitchFamily="50" charset="-128"/>
            </a:rPr>
            <a:t>2.1</a:t>
          </a:r>
          <a:r>
            <a:rPr kumimoji="1" lang="ja-JP" altLang="en-US" sz="900">
              <a:latin typeface="ＭＳ Ｐゴシック" panose="020B0600070205080204" pitchFamily="50" charset="-128"/>
              <a:ea typeface="ＭＳ Ｐゴシック" panose="020B0600070205080204" pitchFamily="50" charset="-128"/>
            </a:rPr>
            <a:t>ポイント上昇し、類似団体平均より高い。主な要因としては、良質なサービスを提供するため直営にて実施している業務があることや消防事務において他町から委託を受けていることにより職員数が類似団体に比べ多いことなどが挙げられる。退職手当は、これまで支給率の見直しや退職時の特別昇給の廃止などを実施し適正な支給に努めており、また、退職手当を除く人件費についても、随時給与制度の見直しを実施し、適正な給与水準の維持に努めているところである。今後とも、財政状況・類似団体との比較・行政需要の見通しや事務事業のあり方、民間委託の状況等を踏まえるとともに、年齢構成の平準化と人事の新陳代謝、また、令和</a:t>
          </a:r>
          <a:r>
            <a:rPr kumimoji="1" lang="en-US" altLang="ja-JP" sz="900">
              <a:latin typeface="ＭＳ Ｐゴシック" panose="020B0600070205080204" pitchFamily="50" charset="-128"/>
              <a:ea typeface="ＭＳ Ｐゴシック" panose="020B0600070205080204" pitchFamily="50" charset="-128"/>
            </a:rPr>
            <a:t>5</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月からの定年引上げや、再任用職員等の任用状況も考慮し、長期的な視点に立って適正な定員管理を推進する。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142240</xdr:rowOff>
    </xdr:from>
    <xdr:to>
      <xdr:col>24</xdr:col>
      <xdr:colOff>25400</xdr:colOff>
      <xdr:row>39</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573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142240</xdr:rowOff>
    </xdr:from>
    <xdr:to>
      <xdr:col>19</xdr:col>
      <xdr:colOff>187325</xdr:colOff>
      <xdr:row>39</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57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62230</xdr:rowOff>
    </xdr:from>
    <xdr:to>
      <xdr:col>15</xdr:col>
      <xdr:colOff>98425</xdr:colOff>
      <xdr:row>39</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4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34290</xdr:rowOff>
    </xdr:from>
    <xdr:to>
      <xdr:col>15</xdr:col>
      <xdr:colOff>149225</xdr:colOff>
      <xdr:row>37</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62230</xdr:rowOff>
    </xdr:from>
    <xdr:to>
      <xdr:col>11</xdr:col>
      <xdr:colOff>9525</xdr:colOff>
      <xdr:row>40</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487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80010</xdr:rowOff>
    </xdr:from>
    <xdr:to>
      <xdr:col>24</xdr:col>
      <xdr:colOff>76200</xdr:colOff>
      <xdr:row>40</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52087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91440</xdr:rowOff>
    </xdr:from>
    <xdr:to>
      <xdr:col>20</xdr:col>
      <xdr:colOff>38100</xdr:colOff>
      <xdr:row>39</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6367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11430</xdr:rowOff>
    </xdr:from>
    <xdr:to>
      <xdr:col>11</xdr:col>
      <xdr:colOff>60325</xdr:colOff>
      <xdr:row>39</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163830</xdr:rowOff>
    </xdr:from>
    <xdr:to>
      <xdr:col>6</xdr:col>
      <xdr:colOff>171450</xdr:colOff>
      <xdr:row>40</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物件費に係る経常収支比率は、令和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10.2</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ポイント上昇したものの、類似団体内で</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番目に低い水準にある。これは平成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年度から独自に行財政改革に取り組み、公共施設の管理委託内容の見直し、民営化、また幼稚園・小学校の統廃合等を進めてきた結果である。今後とも平成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第６次坂出市行財政改革大綱」に基づく行財政改革実施計画等により、各種専門的業務について民間委託等を推進していくため、それに伴い主に人件費が減少し物件費が増加することが予想さ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119380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519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34307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6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119380</xdr:rowOff>
    </xdr:from>
    <xdr:to>
      <xdr:col>82</xdr:col>
      <xdr:colOff>196850</xdr:colOff>
      <xdr:row>14</xdr:row>
      <xdr:rowOff>119380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51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xdr:rowOff>
    </xdr:from>
    <xdr:to>
      <xdr:col>82</xdr:col>
      <xdr:colOff>107950</xdr:colOff>
      <xdr:row>15</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80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97807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1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125730</xdr:rowOff>
    </xdr:from>
    <xdr:to>
      <xdr:col>82</xdr:col>
      <xdr:colOff>158750</xdr:colOff>
      <xdr:row>18</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8890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5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34290</xdr:rowOff>
    </xdr:from>
    <xdr:to>
      <xdr:col>78</xdr:col>
      <xdr:colOff>120650</xdr:colOff>
      <xdr:row>17</xdr:row>
      <xdr:rowOff>135890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104140</xdr:rowOff>
    </xdr:from>
    <xdr:to>
      <xdr:col>73</xdr:col>
      <xdr:colOff>180975</xdr:colOff>
      <xdr:row>14</xdr:row>
      <xdr:rowOff>149860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04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27940</xdr:rowOff>
    </xdr:from>
    <xdr:to>
      <xdr:col>69</xdr:col>
      <xdr:colOff>92075</xdr:colOff>
      <xdr:row>14</xdr:row>
      <xdr:rowOff>104140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28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76217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7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129540</xdr:rowOff>
    </xdr:from>
    <xdr:to>
      <xdr:col>78</xdr:col>
      <xdr:colOff>120650</xdr:colOff>
      <xdr:row>15</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69867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99060</xdr:rowOff>
    </xdr:from>
    <xdr:to>
      <xdr:col>74</xdr:col>
      <xdr:colOff>31750</xdr:colOff>
      <xdr:row>15</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53340</xdr:rowOff>
    </xdr:from>
    <xdr:to>
      <xdr:col>69</xdr:col>
      <xdr:colOff>142875</xdr:colOff>
      <xdr:row>14</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165117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148590</xdr:rowOff>
    </xdr:from>
    <xdr:to>
      <xdr:col>65</xdr:col>
      <xdr:colOff>53975</xdr:colOff>
      <xdr:row>14</xdr:row>
      <xdr:rowOff>78740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88917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扶助費に係る経常収支比率は、令和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年度において</a:t>
          </a:r>
          <a:r>
            <a:rPr kumimoji="1" lang="en-US" altLang="ja-JP" sz="1200">
              <a:latin typeface="ＭＳ Ｐゴシック" panose="020B0600070205080204" pitchFamily="50" charset="-128"/>
              <a:ea typeface="ＭＳ Ｐゴシック" panose="020B0600070205080204" pitchFamily="50" charset="-128"/>
            </a:rPr>
            <a:t>9.6</a:t>
          </a:r>
          <a:r>
            <a:rPr kumimoji="1" lang="ja-JP" altLang="en-US" sz="1200">
              <a:latin typeface="ＭＳ Ｐゴシック" panose="020B0600070205080204" pitchFamily="50" charset="-128"/>
              <a:ea typeface="ＭＳ Ｐゴシック" panose="020B0600070205080204" pitchFamily="50" charset="-128"/>
            </a:rPr>
            <a:t>％となり、前年度と比較して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ポイント改善し、類似団体平均を下回っている。主な要因の一つとして、令和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年国勢調査の結果を受け、令和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決算より本市の属する市町村類型が変わり、比較対象となる市町村が大きく変わったことが挙げられる。また、内訳としては、児童福祉費が低いことなどが挙げられる。市民生活の安定と市民福祉の充実のため、職員数の適正化をはじめとして、行政のスリム化や徹底したコストの削減を図り、効率的な行財政運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24130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31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24130</xdr:rowOff>
    </xdr:from>
    <xdr:to>
      <xdr:col>19</xdr:col>
      <xdr:colOff>187325</xdr:colOff>
      <xdr:row>55</xdr:row>
      <xdr:rowOff>85090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53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85090</xdr:rowOff>
    </xdr:from>
    <xdr:to>
      <xdr:col>15</xdr:col>
      <xdr:colOff>98425</xdr:colOff>
      <xdr:row>56</xdr:row>
      <xdr:rowOff>5080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14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11430</xdr:rowOff>
    </xdr:from>
    <xdr:to>
      <xdr:col>15</xdr:col>
      <xdr:colOff>149225</xdr:colOff>
      <xdr:row>55</xdr:row>
      <xdr:rowOff>113030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123207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130810</xdr:rowOff>
    </xdr:from>
    <xdr:to>
      <xdr:col>11</xdr:col>
      <xdr:colOff>9525</xdr:colOff>
      <xdr:row>56</xdr:row>
      <xdr:rowOff>5080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60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144780</xdr:rowOff>
    </xdr:from>
    <xdr:to>
      <xdr:col>20</xdr:col>
      <xdr:colOff>38100</xdr:colOff>
      <xdr:row>55</xdr:row>
      <xdr:rowOff>74930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85107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34290</xdr:rowOff>
    </xdr:from>
    <xdr:to>
      <xdr:col>15</xdr:col>
      <xdr:colOff>149225</xdr:colOff>
      <xdr:row>55</xdr:row>
      <xdr:rowOff>135890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120667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125730</xdr:rowOff>
    </xdr:from>
    <xdr:to>
      <xdr:col>11</xdr:col>
      <xdr:colOff>60325</xdr:colOff>
      <xdr:row>56</xdr:row>
      <xdr:rowOff>55880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40657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80010</xdr:rowOff>
    </xdr:from>
    <xdr:to>
      <xdr:col>6</xdr:col>
      <xdr:colOff>171450</xdr:colOff>
      <xdr:row>56</xdr:row>
      <xdr:rowOff>10160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166387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その他に係る経常収支比率は、令和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年度において</a:t>
          </a:r>
          <a:r>
            <a:rPr kumimoji="1" lang="en-US" altLang="ja-JP" sz="1200">
              <a:latin typeface="ＭＳ Ｐゴシック" panose="020B0600070205080204" pitchFamily="50" charset="-128"/>
              <a:ea typeface="ＭＳ Ｐゴシック" panose="020B0600070205080204" pitchFamily="50" charset="-128"/>
            </a:rPr>
            <a:t>14.1</a:t>
          </a:r>
          <a:r>
            <a:rPr kumimoji="1" lang="ja-JP" altLang="en-US" sz="1200">
              <a:latin typeface="ＭＳ Ｐゴシック" panose="020B0600070205080204" pitchFamily="50" charset="-128"/>
              <a:ea typeface="ＭＳ Ｐゴシック" panose="020B0600070205080204" pitchFamily="50" charset="-128"/>
            </a:rPr>
            <a:t>％となり、前年度と比較して</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ポイント上昇し、類似団体平均より高い。主な要因としては、高齢化に伴う後期高齢者医療事業や介護保険事業への繰出金が増嵩していることなどが挙げられる。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58</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58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114300</xdr:rowOff>
    </xdr:from>
    <xdr:to>
      <xdr:col>78</xdr:col>
      <xdr:colOff>69850</xdr:colOff>
      <xdr:row>59</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58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61</xdr:row>
      <xdr:rowOff>95250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1473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95250</xdr:rowOff>
    </xdr:from>
    <xdr:to>
      <xdr:col>69</xdr:col>
      <xdr:colOff>92075</xdr:colOff>
      <xdr:row>61</xdr:row>
      <xdr:rowOff>95250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63500</xdr:rowOff>
    </xdr:from>
    <xdr:to>
      <xdr:col>78</xdr:col>
      <xdr:colOff>120650</xdr:colOff>
      <xdr:row>58</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149877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44450</xdr:rowOff>
    </xdr:from>
    <xdr:to>
      <xdr:col>69</xdr:col>
      <xdr:colOff>142875</xdr:colOff>
      <xdr:row>61</xdr:row>
      <xdr:rowOff>146050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44450</xdr:rowOff>
    </xdr:from>
    <xdr:to>
      <xdr:col>65</xdr:col>
      <xdr:colOff>53975</xdr:colOff>
      <xdr:row>61</xdr:row>
      <xdr:rowOff>146050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補助費等に係る経常収支比率は、令和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年度において</a:t>
          </a:r>
          <a:r>
            <a:rPr kumimoji="1" lang="en-US" altLang="ja-JP" sz="1200">
              <a:latin typeface="ＭＳ Ｐゴシック" panose="020B0600070205080204" pitchFamily="50" charset="-128"/>
              <a:ea typeface="ＭＳ Ｐゴシック" panose="020B0600070205080204" pitchFamily="50" charset="-128"/>
            </a:rPr>
            <a:t>8.9</a:t>
          </a:r>
          <a:r>
            <a:rPr kumimoji="1" lang="ja-JP" altLang="en-US" sz="1200">
              <a:latin typeface="ＭＳ Ｐゴシック" panose="020B0600070205080204" pitchFamily="50" charset="-128"/>
              <a:ea typeface="ＭＳ Ｐゴシック" panose="020B0600070205080204" pitchFamily="50" charset="-128"/>
            </a:rPr>
            <a:t>％となり、前年度と比較して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ポイント上昇したものの、類似団体平均より低い。主な要因としては、一部事務組合に対する負担金が類似団体に比べ低いことなどが挙げられる。本市のこれまでの主な取組としては、平成</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年度から各種協議会等に対する補助金・負担金等の予算を</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ヵ年で</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％削減し、その後も補助金等交付規則等を制定し適正化を図ってきた。今後とも行政の責任分野、経費負担の在り方、行政効果等を精査し、関係者の理解を得ながら補助金等の整理合理化に努める。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133858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208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143002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60706</xdr:rowOff>
    </xdr:from>
    <xdr:to>
      <xdr:col>73</xdr:col>
      <xdr:colOff>180975</xdr:colOff>
      <xdr:row>35</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614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60706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47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9906</xdr:rowOff>
    </xdr:from>
    <xdr:to>
      <xdr:col>69</xdr:col>
      <xdr:colOff>142875</xdr:colOff>
      <xdr:row>35</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121683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公債費に係る経常収支比率は、令和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13.9</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ポイント上昇したが、類似団体平均を若干下回っている。本市では、平成</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年度にかけて実施した「坂出駅周辺整備主要プロジェクト」、ならびに平成</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年度にかけて実施した「土地開発公社経営健全化計画」に基づく買戻しに伴う公債費は減少している一方で、新庁舎建設や令和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月から供用開始した学校給食センターの建設に係る公債費の増嵩が見込まれる。今後とも事業の厳しい取捨選択を行い、新規発行を極力抑制し将来に過大な負担を残さないよう努める。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19558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18006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14987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56135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166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83565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2577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公債費以外に係る経常収支比率は、令和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年度において</a:t>
          </a:r>
          <a:r>
            <a:rPr kumimoji="1" lang="en-US" altLang="ja-JP" sz="1200">
              <a:latin typeface="ＭＳ Ｐゴシック" panose="020B0600070205080204" pitchFamily="50" charset="-128"/>
              <a:ea typeface="ＭＳ Ｐゴシック" panose="020B0600070205080204" pitchFamily="50" charset="-128"/>
            </a:rPr>
            <a:t>73.1</a:t>
          </a:r>
          <a:r>
            <a:rPr kumimoji="1" lang="ja-JP" altLang="en-US" sz="1200">
              <a:latin typeface="ＭＳ Ｐゴシック" panose="020B0600070205080204" pitchFamily="50" charset="-128"/>
              <a:ea typeface="ＭＳ Ｐゴシック" panose="020B0600070205080204" pitchFamily="50" charset="-128"/>
            </a:rPr>
            <a:t>％となり、前年度と比較して</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ポイント上昇したものの、類似団体平均を下回っている。内訳について、主に人件費が高いものの物件費と補助費等が平均より低いことにより、全体としては類似団体平均を下回っている。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18415</xdr:rowOff>
    </xdr:from>
    <xdr:to>
      <xdr:col>82</xdr:col>
      <xdr:colOff>107950</xdr:colOff>
      <xdr:row>75</xdr:row>
      <xdr:rowOff>18415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70571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18415</xdr:rowOff>
    </xdr:from>
    <xdr:to>
      <xdr:col>78</xdr:col>
      <xdr:colOff>69850</xdr:colOff>
      <xdr:row>75</xdr:row>
      <xdr:rowOff>12700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70571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xdr:rowOff>
    </xdr:from>
    <xdr:to>
      <xdr:col>73</xdr:col>
      <xdr:colOff>180975</xdr:colOff>
      <xdr:row>75</xdr:row>
      <xdr:rowOff>121285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87145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121285</xdr:rowOff>
    </xdr:from>
    <xdr:to>
      <xdr:col>69</xdr:col>
      <xdr:colOff>92075</xdr:colOff>
      <xdr:row>75</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29800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25416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139065</xdr:rowOff>
    </xdr:from>
    <xdr:to>
      <xdr:col>82</xdr:col>
      <xdr:colOff>158750</xdr:colOff>
      <xdr:row>75</xdr:row>
      <xdr:rowOff>69215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155592</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6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139065</xdr:rowOff>
    </xdr:from>
    <xdr:to>
      <xdr:col>78</xdr:col>
      <xdr:colOff>120650</xdr:colOff>
      <xdr:row>74</xdr:row>
      <xdr:rowOff>69215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79392</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42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133350</xdr:rowOff>
    </xdr:from>
    <xdr:to>
      <xdr:col>74</xdr:col>
      <xdr:colOff>31750</xdr:colOff>
      <xdr:row>75</xdr:row>
      <xdr:rowOff>63500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73677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70485</xdr:rowOff>
    </xdr:from>
    <xdr:to>
      <xdr:col>69</xdr:col>
      <xdr:colOff>142875</xdr:colOff>
      <xdr:row>76</xdr:row>
      <xdr:rowOff>636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10812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69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76200</xdr:rowOff>
    </xdr:from>
    <xdr:to>
      <xdr:col>65</xdr:col>
      <xdr:colOff>53975</xdr:colOff>
      <xdr:row>76</xdr:row>
      <xdr:rowOff>6350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45037</xdr:rowOff>
    </xdr:from>
    <xdr:to>
      <xdr:col>29</xdr:col>
      <xdr:colOff>127000</xdr:colOff>
      <xdr:row>16</xdr:row>
      <xdr:rowOff>88786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35862"/>
          <a:ext cx="647700" cy="4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88786</xdr:rowOff>
    </xdr:from>
    <xdr:to>
      <xdr:col>26</xdr:col>
      <xdr:colOff>50800</xdr:colOff>
      <xdr:row>16</xdr:row>
      <xdr:rowOff>120690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79611"/>
          <a:ext cx="698500" cy="31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120690</xdr:rowOff>
    </xdr:from>
    <xdr:to>
      <xdr:col>22</xdr:col>
      <xdr:colOff>114300</xdr:colOff>
      <xdr:row>16</xdr:row>
      <xdr:rowOff>137920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11515"/>
          <a:ext cx="698500" cy="17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102022</xdr:rowOff>
    </xdr:from>
    <xdr:to>
      <xdr:col>22</xdr:col>
      <xdr:colOff>165100</xdr:colOff>
      <xdr:row>18</xdr:row>
      <xdr:rowOff>32172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064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16949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15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120290</xdr:rowOff>
    </xdr:from>
    <xdr:to>
      <xdr:col>18</xdr:col>
      <xdr:colOff>177800</xdr:colOff>
      <xdr:row>16</xdr:row>
      <xdr:rowOff>137920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911115"/>
          <a:ext cx="698500" cy="17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40509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58369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165687</xdr:rowOff>
    </xdr:from>
    <xdr:to>
      <xdr:col>29</xdr:col>
      <xdr:colOff>177800</xdr:colOff>
      <xdr:row>16</xdr:row>
      <xdr:rowOff>95837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85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10764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63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37986</xdr:rowOff>
    </xdr:from>
    <xdr:to>
      <xdr:col>26</xdr:col>
      <xdr:colOff>101600</xdr:colOff>
      <xdr:row>16</xdr:row>
      <xdr:rowOff>139586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28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149763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9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69890</xdr:rowOff>
    </xdr:from>
    <xdr:to>
      <xdr:col>22</xdr:col>
      <xdr:colOff>165100</xdr:colOff>
      <xdr:row>17</xdr:row>
      <xdr:rowOff>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6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2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87120</xdr:rowOff>
    </xdr:from>
    <xdr:to>
      <xdr:col>19</xdr:col>
      <xdr:colOff>38100</xdr:colOff>
      <xdr:row>17</xdr:row>
      <xdr:rowOff>17270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77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27447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4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69490</xdr:rowOff>
    </xdr:from>
    <xdr:to>
      <xdr:col>15</xdr:col>
      <xdr:colOff>101600</xdr:colOff>
      <xdr:row>16</xdr:row>
      <xdr:rowOff>171090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60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9817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18545</xdr:rowOff>
    </xdr:from>
    <xdr:to>
      <xdr:col>29</xdr:col>
      <xdr:colOff>127000</xdr:colOff>
      <xdr:row>35</xdr:row>
      <xdr:rowOff>50974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628895"/>
          <a:ext cx="647700" cy="32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48950</xdr:rowOff>
    </xdr:from>
    <xdr:to>
      <xdr:col>26</xdr:col>
      <xdr:colOff>50800</xdr:colOff>
      <xdr:row>35</xdr:row>
      <xdr:rowOff>50974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6659300"/>
          <a:ext cx="698500" cy="2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275002</xdr:rowOff>
    </xdr:from>
    <xdr:to>
      <xdr:col>22</xdr:col>
      <xdr:colOff>114300</xdr:colOff>
      <xdr:row>35</xdr:row>
      <xdr:rowOff>48950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542452"/>
          <a:ext cx="698500" cy="116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196084</xdr:rowOff>
    </xdr:from>
    <xdr:to>
      <xdr:col>22</xdr:col>
      <xdr:colOff>165100</xdr:colOff>
      <xdr:row>35</xdr:row>
      <xdr:rowOff>297684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06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282461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89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260568</xdr:rowOff>
    </xdr:from>
    <xdr:to>
      <xdr:col>18</xdr:col>
      <xdr:colOff>177800</xdr:colOff>
      <xdr:row>34</xdr:row>
      <xdr:rowOff>275002</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528018"/>
          <a:ext cx="698500" cy="14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196770</xdr:rowOff>
    </xdr:from>
    <xdr:to>
      <xdr:col>19</xdr:col>
      <xdr:colOff>38100</xdr:colOff>
      <xdr:row>35</xdr:row>
      <xdr:rowOff>298370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07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283147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8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182074</xdr:rowOff>
    </xdr:from>
    <xdr:to>
      <xdr:col>15</xdr:col>
      <xdr:colOff>101600</xdr:colOff>
      <xdr:row>35</xdr:row>
      <xdr:rowOff>283674</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79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268451</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87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310645</xdr:rowOff>
    </xdr:from>
    <xdr:to>
      <xdr:col>29</xdr:col>
      <xdr:colOff>177800</xdr:colOff>
      <xdr:row>35</xdr:row>
      <xdr:rowOff>69345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57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155723</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4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174</xdr:rowOff>
    </xdr:from>
    <xdr:to>
      <xdr:col>26</xdr:col>
      <xdr:colOff>101600</xdr:colOff>
      <xdr:row>35</xdr:row>
      <xdr:rowOff>101774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61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111951</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37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341050</xdr:rowOff>
    </xdr:from>
    <xdr:to>
      <xdr:col>22</xdr:col>
      <xdr:colOff>165100</xdr:colOff>
      <xdr:row>35</xdr:row>
      <xdr:rowOff>99750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60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109926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37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224202</xdr:rowOff>
    </xdr:from>
    <xdr:to>
      <xdr:col>19</xdr:col>
      <xdr:colOff>38100</xdr:colOff>
      <xdr:row>34</xdr:row>
      <xdr:rowOff>325802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491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335979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2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209768</xdr:rowOff>
    </xdr:from>
    <xdr:to>
      <xdr:col>15</xdr:col>
      <xdr:colOff>101600</xdr:colOff>
      <xdr:row>34</xdr:row>
      <xdr:rowOff>311368</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47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321545</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24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50,931
49,695
92.49
27,436,071
26,835,424
473,565
14,104,835
25,099,322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156902</xdr:rowOff>
    </xdr:from>
    <xdr:to>
      <xdr:col>24</xdr:col>
      <xdr:colOff>63500</xdr:colOff>
      <xdr:row>33</xdr:row>
      <xdr:rowOff>56242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43302"/>
          <a:ext cx="838200" cy="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56242</xdr:rowOff>
    </xdr:from>
    <xdr:to>
      <xdr:col>19</xdr:col>
      <xdr:colOff>177800</xdr:colOff>
      <xdr:row>33</xdr:row>
      <xdr:rowOff>123069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14092"/>
          <a:ext cx="8890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123069</xdr:rowOff>
    </xdr:from>
    <xdr:to>
      <xdr:col>15</xdr:col>
      <xdr:colOff>50800</xdr:colOff>
      <xdr:row>33</xdr:row>
      <xdr:rowOff>161322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80919"/>
          <a:ext cx="889000" cy="3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87275</xdr:rowOff>
    </xdr:from>
    <xdr:to>
      <xdr:col>10</xdr:col>
      <xdr:colOff>114300</xdr:colOff>
      <xdr:row>33</xdr:row>
      <xdr:rowOff>161322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745125"/>
          <a:ext cx="889000" cy="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106102</xdr:rowOff>
    </xdr:from>
    <xdr:to>
      <xdr:col>24</xdr:col>
      <xdr:colOff>114300</xdr:colOff>
      <xdr:row>33</xdr:row>
      <xdr:rowOff>36252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9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128979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5442</xdr:rowOff>
    </xdr:from>
    <xdr:to>
      <xdr:col>20</xdr:col>
      <xdr:colOff>38100</xdr:colOff>
      <xdr:row>33</xdr:row>
      <xdr:rowOff>107042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123569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3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72269</xdr:rowOff>
    </xdr:from>
    <xdr:to>
      <xdr:col>15</xdr:col>
      <xdr:colOff>101600</xdr:colOff>
      <xdr:row>34</xdr:row>
      <xdr:rowOff>2419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3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18946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0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110522</xdr:rowOff>
    </xdr:from>
    <xdr:to>
      <xdr:col>10</xdr:col>
      <xdr:colOff>165100</xdr:colOff>
      <xdr:row>34</xdr:row>
      <xdr:rowOff>40672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57199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36475</xdr:rowOff>
    </xdr:from>
    <xdr:to>
      <xdr:col>6</xdr:col>
      <xdr:colOff>38100</xdr:colOff>
      <xdr:row>33</xdr:row>
      <xdr:rowOff>138075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154602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6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74473</xdr:rowOff>
    </xdr:from>
    <xdr:to>
      <xdr:col>24</xdr:col>
      <xdr:colOff>63500</xdr:colOff>
      <xdr:row>57</xdr:row>
      <xdr:rowOff>106934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47123"/>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85630</xdr:rowOff>
    </xdr:from>
    <xdr:to>
      <xdr:col>19</xdr:col>
      <xdr:colOff>177800</xdr:colOff>
      <xdr:row>57</xdr:row>
      <xdr:rowOff>106934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58280"/>
          <a:ext cx="889000" cy="2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85630</xdr:rowOff>
    </xdr:from>
    <xdr:to>
      <xdr:col>15</xdr:col>
      <xdr:colOff>50800</xdr:colOff>
      <xdr:row>58</xdr:row>
      <xdr:rowOff>2714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58280"/>
          <a:ext cx="889000" cy="8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2714</xdr:rowOff>
    </xdr:from>
    <xdr:to>
      <xdr:col>10</xdr:col>
      <xdr:colOff>114300</xdr:colOff>
      <xdr:row>58</xdr:row>
      <xdr:rowOff>83562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46814"/>
          <a:ext cx="8890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23673</xdr:rowOff>
    </xdr:from>
    <xdr:to>
      <xdr:col>24</xdr:col>
      <xdr:colOff>114300</xdr:colOff>
      <xdr:row>57</xdr:row>
      <xdr:rowOff>125273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2100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7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56134</xdr:rowOff>
    </xdr:from>
    <xdr:to>
      <xdr:col>20</xdr:col>
      <xdr:colOff>38100</xdr:colOff>
      <xdr:row>57</xdr:row>
      <xdr:rowOff>157734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2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148861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2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34830</xdr:rowOff>
    </xdr:from>
    <xdr:to>
      <xdr:col>15</xdr:col>
      <xdr:colOff>101600</xdr:colOff>
      <xdr:row>57</xdr:row>
      <xdr:rowOff>136430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127557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0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123364</xdr:rowOff>
    </xdr:from>
    <xdr:to>
      <xdr:col>10</xdr:col>
      <xdr:colOff>165100</xdr:colOff>
      <xdr:row>58</xdr:row>
      <xdr:rowOff>53514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9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44641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8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32762</xdr:rowOff>
    </xdr:from>
    <xdr:to>
      <xdr:col>6</xdr:col>
      <xdr:colOff>38100</xdr:colOff>
      <xdr:row>58</xdr:row>
      <xdr:rowOff>134362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125489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70510</xdr:rowOff>
    </xdr:from>
    <xdr:to>
      <xdr:col>24</xdr:col>
      <xdr:colOff>63500</xdr:colOff>
      <xdr:row>78</xdr:row>
      <xdr:rowOff>81102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43610"/>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70510</xdr:rowOff>
    </xdr:from>
    <xdr:to>
      <xdr:col>19</xdr:col>
      <xdr:colOff>177800</xdr:colOff>
      <xdr:row>78</xdr:row>
      <xdr:rowOff>82398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4361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82398</xdr:rowOff>
    </xdr:from>
    <xdr:to>
      <xdr:col>15</xdr:col>
      <xdr:colOff>50800</xdr:colOff>
      <xdr:row>78</xdr:row>
      <xdr:rowOff>91732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55498"/>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83846</xdr:rowOff>
    </xdr:from>
    <xdr:to>
      <xdr:col>10</xdr:col>
      <xdr:colOff>114300</xdr:colOff>
      <xdr:row>78</xdr:row>
      <xdr:rowOff>91732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56946"/>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30302</xdr:rowOff>
    </xdr:from>
    <xdr:to>
      <xdr:col>24</xdr:col>
      <xdr:colOff>114300</xdr:colOff>
      <xdr:row>78</xdr:row>
      <xdr:rowOff>131902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19710</xdr:rowOff>
    </xdr:from>
    <xdr:to>
      <xdr:col>20</xdr:col>
      <xdr:colOff>38100</xdr:colOff>
      <xdr:row>78</xdr:row>
      <xdr:rowOff>121310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112437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8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31598</xdr:rowOff>
    </xdr:from>
    <xdr:to>
      <xdr:col>15</xdr:col>
      <xdr:colOff>101600</xdr:colOff>
      <xdr:row>78</xdr:row>
      <xdr:rowOff>133198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124325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40932</xdr:rowOff>
    </xdr:from>
    <xdr:to>
      <xdr:col>10</xdr:col>
      <xdr:colOff>165100</xdr:colOff>
      <xdr:row>78</xdr:row>
      <xdr:rowOff>142532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133659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33046</xdr:rowOff>
    </xdr:from>
    <xdr:to>
      <xdr:col>6</xdr:col>
      <xdr:colOff>38100</xdr:colOff>
      <xdr:row>78</xdr:row>
      <xdr:rowOff>134646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125773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9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107707</xdr:rowOff>
    </xdr:from>
    <xdr:to>
      <xdr:col>24</xdr:col>
      <xdr:colOff>63500</xdr:colOff>
      <xdr:row>96</xdr:row>
      <xdr:rowOff>115860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95457"/>
          <a:ext cx="838200" cy="17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107707</xdr:rowOff>
    </xdr:from>
    <xdr:to>
      <xdr:col>19</xdr:col>
      <xdr:colOff>177800</xdr:colOff>
      <xdr:row>97</xdr:row>
      <xdr:rowOff>21099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95457"/>
          <a:ext cx="889000" cy="25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21099</xdr:rowOff>
    </xdr:from>
    <xdr:to>
      <xdr:col>15</xdr:col>
      <xdr:colOff>50800</xdr:colOff>
      <xdr:row>97</xdr:row>
      <xdr:rowOff>67636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51749"/>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91208</xdr:rowOff>
    </xdr:from>
    <xdr:to>
      <xdr:col>15</xdr:col>
      <xdr:colOff>101600</xdr:colOff>
      <xdr:row>98</xdr:row>
      <xdr:rowOff>21358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12485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67636</xdr:rowOff>
    </xdr:from>
    <xdr:to>
      <xdr:col>10</xdr:col>
      <xdr:colOff>114300</xdr:colOff>
      <xdr:row>97</xdr:row>
      <xdr:rowOff>79502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98286"/>
          <a:ext cx="8890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129493</xdr:rowOff>
    </xdr:from>
    <xdr:to>
      <xdr:col>10</xdr:col>
      <xdr:colOff>165100</xdr:colOff>
      <xdr:row>98</xdr:row>
      <xdr:rowOff>59643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50770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465</xdr:rowOff>
    </xdr:from>
    <xdr:to>
      <xdr:col>6</xdr:col>
      <xdr:colOff>38100</xdr:colOff>
      <xdr:row>98</xdr:row>
      <xdr:rowOff>102065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93192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65060</xdr:rowOff>
    </xdr:from>
    <xdr:to>
      <xdr:col>24</xdr:col>
      <xdr:colOff>114300</xdr:colOff>
      <xdr:row>96</xdr:row>
      <xdr:rowOff>166660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43487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0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56907</xdr:rowOff>
    </xdr:from>
    <xdr:to>
      <xdr:col>20</xdr:col>
      <xdr:colOff>38100</xdr:colOff>
      <xdr:row>95</xdr:row>
      <xdr:rowOff>158507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149634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3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141749</xdr:rowOff>
    </xdr:from>
    <xdr:to>
      <xdr:col>15</xdr:col>
      <xdr:colOff>101600</xdr:colOff>
      <xdr:row>97</xdr:row>
      <xdr:rowOff>71899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0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88426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7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16836</xdr:rowOff>
    </xdr:from>
    <xdr:to>
      <xdr:col>10</xdr:col>
      <xdr:colOff>165100</xdr:colOff>
      <xdr:row>97</xdr:row>
      <xdr:rowOff>118436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134963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42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28702</xdr:rowOff>
    </xdr:from>
    <xdr:to>
      <xdr:col>6</xdr:col>
      <xdr:colOff>38100</xdr:colOff>
      <xdr:row>97</xdr:row>
      <xdr:rowOff>130302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146829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138688</xdr:rowOff>
    </xdr:from>
    <xdr:to>
      <xdr:col>55</xdr:col>
      <xdr:colOff>0</xdr:colOff>
      <xdr:row>38</xdr:row>
      <xdr:rowOff>108055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482338"/>
          <a:ext cx="838200" cy="1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75448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19337</xdr:rowOff>
    </xdr:from>
    <xdr:to>
      <xdr:col>50</xdr:col>
      <xdr:colOff>114300</xdr:colOff>
      <xdr:row>38</xdr:row>
      <xdr:rowOff>108055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505737"/>
          <a:ext cx="889000" cy="11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100499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2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19337</xdr:rowOff>
    </xdr:from>
    <xdr:to>
      <xdr:col>45</xdr:col>
      <xdr:colOff>177800</xdr:colOff>
      <xdr:row>39</xdr:row>
      <xdr:rowOff>64730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505737"/>
          <a:ext cx="889000" cy="124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64730</xdr:rowOff>
    </xdr:from>
    <xdr:to>
      <xdr:col>41</xdr:col>
      <xdr:colOff>50800</xdr:colOff>
      <xdr:row>39</xdr:row>
      <xdr:rowOff>74843</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751280"/>
          <a:ext cx="8890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87888</xdr:rowOff>
    </xdr:from>
    <xdr:to>
      <xdr:col>55</xdr:col>
      <xdr:colOff>50800</xdr:colOff>
      <xdr:row>38</xdr:row>
      <xdr:rowOff>18038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3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110765</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57255</xdr:rowOff>
    </xdr:from>
    <xdr:to>
      <xdr:col>50</xdr:col>
      <xdr:colOff>165100</xdr:colOff>
      <xdr:row>38</xdr:row>
      <xdr:rowOff>158855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149982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6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139987</xdr:rowOff>
    </xdr:from>
    <xdr:to>
      <xdr:col>46</xdr:col>
      <xdr:colOff>38100</xdr:colOff>
      <xdr:row>32</xdr:row>
      <xdr:rowOff>70137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4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61264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54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13930</xdr:rowOff>
    </xdr:from>
    <xdr:to>
      <xdr:col>41</xdr:col>
      <xdr:colOff>101600</xdr:colOff>
      <xdr:row>39</xdr:row>
      <xdr:rowOff>115530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106657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9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24043</xdr:rowOff>
    </xdr:from>
    <xdr:to>
      <xdr:col>36</xdr:col>
      <xdr:colOff>165100</xdr:colOff>
      <xdr:row>39</xdr:row>
      <xdr:rowOff>125643</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116770</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0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88257</xdr:rowOff>
    </xdr:from>
    <xdr:to>
      <xdr:col>55</xdr:col>
      <xdr:colOff>0</xdr:colOff>
      <xdr:row>56</xdr:row>
      <xdr:rowOff>67531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518007"/>
          <a:ext cx="838200" cy="15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26177</xdr:rowOff>
    </xdr:from>
    <xdr:to>
      <xdr:col>50</xdr:col>
      <xdr:colOff>114300</xdr:colOff>
      <xdr:row>56</xdr:row>
      <xdr:rowOff>67531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627377"/>
          <a:ext cx="889000" cy="4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125420</xdr:rowOff>
    </xdr:from>
    <xdr:to>
      <xdr:col>45</xdr:col>
      <xdr:colOff>177800</xdr:colOff>
      <xdr:row>56</xdr:row>
      <xdr:rowOff>26177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555170"/>
          <a:ext cx="889000" cy="7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21753</xdr:rowOff>
    </xdr:from>
    <xdr:to>
      <xdr:col>46</xdr:col>
      <xdr:colOff>38100</xdr:colOff>
      <xdr:row>56</xdr:row>
      <xdr:rowOff>123353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62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114480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125420</xdr:rowOff>
    </xdr:from>
    <xdr:to>
      <xdr:col>41</xdr:col>
      <xdr:colOff>50800</xdr:colOff>
      <xdr:row>56</xdr:row>
      <xdr:rowOff>101272</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555170"/>
          <a:ext cx="889000" cy="14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125368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7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12585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7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37457</xdr:rowOff>
    </xdr:from>
    <xdr:to>
      <xdr:col>55</xdr:col>
      <xdr:colOff>50800</xdr:colOff>
      <xdr:row>55</xdr:row>
      <xdr:rowOff>139057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46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60334</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3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16731</xdr:rowOff>
    </xdr:from>
    <xdr:to>
      <xdr:col>50</xdr:col>
      <xdr:colOff>165100</xdr:colOff>
      <xdr:row>56</xdr:row>
      <xdr:rowOff>118331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6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134858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39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146827</xdr:rowOff>
    </xdr:from>
    <xdr:to>
      <xdr:col>46</xdr:col>
      <xdr:colOff>38100</xdr:colOff>
      <xdr:row>56</xdr:row>
      <xdr:rowOff>76977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57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93504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74620</xdr:rowOff>
    </xdr:from>
    <xdr:to>
      <xdr:col>41</xdr:col>
      <xdr:colOff>101600</xdr:colOff>
      <xdr:row>56</xdr:row>
      <xdr:rowOff>4770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5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21297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2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50472</xdr:rowOff>
    </xdr:from>
    <xdr:to>
      <xdr:col>36</xdr:col>
      <xdr:colOff>165100</xdr:colOff>
      <xdr:row>56</xdr:row>
      <xdr:rowOff>152072</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168599</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42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76442</xdr:rowOff>
    </xdr:from>
    <xdr:to>
      <xdr:col>55</xdr:col>
      <xdr:colOff>0</xdr:colOff>
      <xdr:row>79</xdr:row>
      <xdr:rowOff>41314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106642"/>
          <a:ext cx="838200" cy="4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11506</xdr:rowOff>
    </xdr:from>
    <xdr:to>
      <xdr:col>50</xdr:col>
      <xdr:colOff>114300</xdr:colOff>
      <xdr:row>79</xdr:row>
      <xdr:rowOff>41314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56056"/>
          <a:ext cx="889000" cy="2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167729</xdr:rowOff>
    </xdr:from>
    <xdr:to>
      <xdr:col>45</xdr:col>
      <xdr:colOff>177800</xdr:colOff>
      <xdr:row>79</xdr:row>
      <xdr:rowOff>11506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40829"/>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101028</xdr:rowOff>
    </xdr:from>
    <xdr:to>
      <xdr:col>46</xdr:col>
      <xdr:colOff>38100</xdr:colOff>
      <xdr:row>78</xdr:row>
      <xdr:rowOff>31178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47705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166066</xdr:rowOff>
    </xdr:from>
    <xdr:to>
      <xdr:col>41</xdr:col>
      <xdr:colOff>50800</xdr:colOff>
      <xdr:row>78</xdr:row>
      <xdr:rowOff>167729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39166"/>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115557</xdr:rowOff>
    </xdr:from>
    <xdr:to>
      <xdr:col>41</xdr:col>
      <xdr:colOff>101600</xdr:colOff>
      <xdr:row>78</xdr:row>
      <xdr:rowOff>45707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62234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156756</xdr:rowOff>
    </xdr:from>
    <xdr:to>
      <xdr:col>36</xdr:col>
      <xdr:colOff>165100</xdr:colOff>
      <xdr:row>78</xdr:row>
      <xdr:rowOff>86906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103433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25642</xdr:rowOff>
    </xdr:from>
    <xdr:to>
      <xdr:col>55</xdr:col>
      <xdr:colOff>50800</xdr:colOff>
      <xdr:row>76</xdr:row>
      <xdr:rowOff>127242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0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48518</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90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161964</xdr:rowOff>
    </xdr:from>
    <xdr:to>
      <xdr:col>50</xdr:col>
      <xdr:colOff>165100</xdr:colOff>
      <xdr:row>79</xdr:row>
      <xdr:rowOff>92114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83241</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50017" y="13627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132156</xdr:rowOff>
    </xdr:from>
    <xdr:to>
      <xdr:col>46</xdr:col>
      <xdr:colOff>38100</xdr:colOff>
      <xdr:row>79</xdr:row>
      <xdr:rowOff>62306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0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53433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116929</xdr:rowOff>
    </xdr:from>
    <xdr:to>
      <xdr:col>41</xdr:col>
      <xdr:colOff>101600</xdr:colOff>
      <xdr:row>79</xdr:row>
      <xdr:rowOff>47079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9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38206</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8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115266</xdr:rowOff>
    </xdr:from>
    <xdr:to>
      <xdr:col>36</xdr:col>
      <xdr:colOff>165100</xdr:colOff>
      <xdr:row>79</xdr:row>
      <xdr:rowOff>45416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36543</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107455</xdr:rowOff>
    </xdr:from>
    <xdr:to>
      <xdr:col>55</xdr:col>
      <xdr:colOff>0</xdr:colOff>
      <xdr:row>96</xdr:row>
      <xdr:rowOff>110313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395205"/>
          <a:ext cx="838200" cy="17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68948</xdr:rowOff>
    </xdr:from>
    <xdr:to>
      <xdr:col>50</xdr:col>
      <xdr:colOff>114300</xdr:colOff>
      <xdr:row>95</xdr:row>
      <xdr:rowOff>107455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356698"/>
          <a:ext cx="889000" cy="3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93827</xdr:rowOff>
    </xdr:from>
    <xdr:to>
      <xdr:col>45</xdr:col>
      <xdr:colOff>177800</xdr:colOff>
      <xdr:row>95</xdr:row>
      <xdr:rowOff>68948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210127"/>
          <a:ext cx="889000" cy="1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43002</xdr:rowOff>
    </xdr:from>
    <xdr:to>
      <xdr:col>46</xdr:col>
      <xdr:colOff>38100</xdr:colOff>
      <xdr:row>96</xdr:row>
      <xdr:rowOff>144602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135729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93827</xdr:rowOff>
    </xdr:from>
    <xdr:to>
      <xdr:col>41</xdr:col>
      <xdr:colOff>50800</xdr:colOff>
      <xdr:row>96</xdr:row>
      <xdr:rowOff>25730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210127"/>
          <a:ext cx="889000" cy="2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65532</xdr:rowOff>
    </xdr:from>
    <xdr:to>
      <xdr:col>41</xdr:col>
      <xdr:colOff>101600</xdr:colOff>
      <xdr:row>96</xdr:row>
      <xdr:rowOff>167132</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158259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123737</xdr:rowOff>
    </xdr:from>
    <xdr:to>
      <xdr:col>36</xdr:col>
      <xdr:colOff>165100</xdr:colOff>
      <xdr:row>97</xdr:row>
      <xdr:rowOff>53887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45014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59513</xdr:rowOff>
    </xdr:from>
    <xdr:to>
      <xdr:col>55</xdr:col>
      <xdr:colOff>50800</xdr:colOff>
      <xdr:row>96</xdr:row>
      <xdr:rowOff>161113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51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82390</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3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56655</xdr:rowOff>
    </xdr:from>
    <xdr:to>
      <xdr:col>50</xdr:col>
      <xdr:colOff>165100</xdr:colOff>
      <xdr:row>95</xdr:row>
      <xdr:rowOff>158255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3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3332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11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18148</xdr:rowOff>
    </xdr:from>
    <xdr:to>
      <xdr:col>46</xdr:col>
      <xdr:colOff>38100</xdr:colOff>
      <xdr:row>95</xdr:row>
      <xdr:rowOff>119748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3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136275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43027</xdr:rowOff>
    </xdr:from>
    <xdr:to>
      <xdr:col>41</xdr:col>
      <xdr:colOff>101600</xdr:colOff>
      <xdr:row>94</xdr:row>
      <xdr:rowOff>144627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1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161154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593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146380</xdr:rowOff>
    </xdr:from>
    <xdr:to>
      <xdr:col>36</xdr:col>
      <xdr:colOff>165100</xdr:colOff>
      <xdr:row>96</xdr:row>
      <xdr:rowOff>76530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4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93057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2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138146</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3246"/>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138146</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5324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66182</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581282"/>
          <a:ext cx="889000" cy="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63480</xdr:rowOff>
    </xdr:from>
    <xdr:to>
      <xdr:col>76</xdr:col>
      <xdr:colOff>165100</xdr:colOff>
      <xdr:row>37</xdr:row>
      <xdr:rowOff>165080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0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10157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1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55438</xdr:rowOff>
    </xdr:from>
    <xdr:to>
      <xdr:col>71</xdr:col>
      <xdr:colOff>177800</xdr:colOff>
      <xdr:row>38</xdr:row>
      <xdr:rowOff>66182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570538"/>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54596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2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107540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2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87346</xdr:rowOff>
    </xdr:from>
    <xdr:to>
      <xdr:col>81</xdr:col>
      <xdr:colOff>101600</xdr:colOff>
      <xdr:row>39</xdr:row>
      <xdr:rowOff>17496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8623</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24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15382</xdr:rowOff>
    </xdr:from>
    <xdr:to>
      <xdr:col>72</xdr:col>
      <xdr:colOff>38100</xdr:colOff>
      <xdr:row>38</xdr:row>
      <xdr:rowOff>116982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3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108109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62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4638</xdr:rowOff>
    </xdr:from>
    <xdr:to>
      <xdr:col>67</xdr:col>
      <xdr:colOff>101600</xdr:colOff>
      <xdr:row>38</xdr:row>
      <xdr:rowOff>106238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1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97365</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61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59601</xdr:rowOff>
    </xdr:from>
    <xdr:to>
      <xdr:col>85</xdr:col>
      <xdr:colOff>127000</xdr:colOff>
      <xdr:row>76</xdr:row>
      <xdr:rowOff>82271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089801"/>
          <a:ext cx="8382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82271</xdr:rowOff>
    </xdr:from>
    <xdr:to>
      <xdr:col>81</xdr:col>
      <xdr:colOff>50800</xdr:colOff>
      <xdr:row>76</xdr:row>
      <xdr:rowOff>90779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112471"/>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68835</xdr:rowOff>
    </xdr:from>
    <xdr:to>
      <xdr:col>76</xdr:col>
      <xdr:colOff>114300</xdr:colOff>
      <xdr:row>76</xdr:row>
      <xdr:rowOff>90779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099035"/>
          <a:ext cx="8890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3747</xdr:rowOff>
    </xdr:from>
    <xdr:to>
      <xdr:col>76</xdr:col>
      <xdr:colOff>165100</xdr:colOff>
      <xdr:row>76</xdr:row>
      <xdr:rowOff>105347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121873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57048</xdr:rowOff>
    </xdr:from>
    <xdr:to>
      <xdr:col>71</xdr:col>
      <xdr:colOff>177800</xdr:colOff>
      <xdr:row>76</xdr:row>
      <xdr:rowOff>68835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087248"/>
          <a:ext cx="889000" cy="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113593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106100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8801</xdr:rowOff>
    </xdr:from>
    <xdr:to>
      <xdr:col>85</xdr:col>
      <xdr:colOff>177800</xdr:colOff>
      <xdr:row>76</xdr:row>
      <xdr:rowOff>110401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0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31678</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9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31471</xdr:rowOff>
    </xdr:from>
    <xdr:to>
      <xdr:col>81</xdr:col>
      <xdr:colOff>101600</xdr:colOff>
      <xdr:row>76</xdr:row>
      <xdr:rowOff>133071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149598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83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39979</xdr:rowOff>
    </xdr:from>
    <xdr:to>
      <xdr:col>76</xdr:col>
      <xdr:colOff>165100</xdr:colOff>
      <xdr:row>76</xdr:row>
      <xdr:rowOff>141579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132706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1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18035</xdr:rowOff>
    </xdr:from>
    <xdr:to>
      <xdr:col>72</xdr:col>
      <xdr:colOff>38100</xdr:colOff>
      <xdr:row>76</xdr:row>
      <xdr:rowOff>119635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110762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1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6248</xdr:rowOff>
    </xdr:from>
    <xdr:to>
      <xdr:col>67</xdr:col>
      <xdr:colOff>101600</xdr:colOff>
      <xdr:row>76</xdr:row>
      <xdr:rowOff>107848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98975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12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111443</xdr:rowOff>
    </xdr:from>
    <xdr:to>
      <xdr:col>85</xdr:col>
      <xdr:colOff>127000</xdr:colOff>
      <xdr:row>98</xdr:row>
      <xdr:rowOff>30302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42093"/>
          <a:ext cx="838200" cy="9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30302</xdr:rowOff>
    </xdr:from>
    <xdr:to>
      <xdr:col>81</xdr:col>
      <xdr:colOff>50800</xdr:colOff>
      <xdr:row>98</xdr:row>
      <xdr:rowOff>40526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32402"/>
          <a:ext cx="8890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40526</xdr:rowOff>
    </xdr:from>
    <xdr:to>
      <xdr:col>76</xdr:col>
      <xdr:colOff>114300</xdr:colOff>
      <xdr:row>98</xdr:row>
      <xdr:rowOff>106338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42626"/>
          <a:ext cx="889000" cy="6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106338</xdr:rowOff>
    </xdr:from>
    <xdr:to>
      <xdr:col>71</xdr:col>
      <xdr:colOff>177800</xdr:colOff>
      <xdr:row>98</xdr:row>
      <xdr:rowOff>164667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08438"/>
          <a:ext cx="889000" cy="5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60643</xdr:rowOff>
    </xdr:from>
    <xdr:to>
      <xdr:col>85</xdr:col>
      <xdr:colOff>177800</xdr:colOff>
      <xdr:row>97</xdr:row>
      <xdr:rowOff>162243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83520</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150952</xdr:rowOff>
    </xdr:from>
    <xdr:to>
      <xdr:col>81</xdr:col>
      <xdr:colOff>101600</xdr:colOff>
      <xdr:row>98</xdr:row>
      <xdr:rowOff>81102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72229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7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161176</xdr:rowOff>
    </xdr:from>
    <xdr:to>
      <xdr:col>76</xdr:col>
      <xdr:colOff>165100</xdr:colOff>
      <xdr:row>98</xdr:row>
      <xdr:rowOff>91326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82453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88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55538</xdr:rowOff>
    </xdr:from>
    <xdr:to>
      <xdr:col>72</xdr:col>
      <xdr:colOff>38100</xdr:colOff>
      <xdr:row>98</xdr:row>
      <xdr:rowOff>157138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148265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5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113867</xdr:rowOff>
    </xdr:from>
    <xdr:to>
      <xdr:col>67</xdr:col>
      <xdr:colOff>101600</xdr:colOff>
      <xdr:row>99</xdr:row>
      <xdr:rowOff>44017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1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35144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0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81080</xdr:rowOff>
    </xdr:from>
    <xdr:to>
      <xdr:col>116</xdr:col>
      <xdr:colOff>63500</xdr:colOff>
      <xdr:row>37</xdr:row>
      <xdr:rowOff>109329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424730"/>
          <a:ext cx="8382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109329</xdr:rowOff>
    </xdr:from>
    <xdr:to>
      <xdr:col>111</xdr:col>
      <xdr:colOff>177800</xdr:colOff>
      <xdr:row>38</xdr:row>
      <xdr:rowOff>35197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452979"/>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35197</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550297"/>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134620</xdr:rowOff>
    </xdr:from>
    <xdr:to>
      <xdr:col>107</xdr:col>
      <xdr:colOff>101600</xdr:colOff>
      <xdr:row>36</xdr:row>
      <xdr:rowOff>64770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81297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119435</xdr:rowOff>
    </xdr:from>
    <xdr:to>
      <xdr:col>102</xdr:col>
      <xdr:colOff>165100</xdr:colOff>
      <xdr:row>37</xdr:row>
      <xdr:rowOff>49585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2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66112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06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148826</xdr:rowOff>
    </xdr:from>
    <xdr:to>
      <xdr:col>98</xdr:col>
      <xdr:colOff>38100</xdr:colOff>
      <xdr:row>37</xdr:row>
      <xdr:rowOff>78976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95503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09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30280</xdr:rowOff>
    </xdr:from>
    <xdr:to>
      <xdr:col>116</xdr:col>
      <xdr:colOff>114300</xdr:colOff>
      <xdr:row>37</xdr:row>
      <xdr:rowOff>131880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3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53157</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22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58529</xdr:rowOff>
    </xdr:from>
    <xdr:to>
      <xdr:col>112</xdr:col>
      <xdr:colOff>38100</xdr:colOff>
      <xdr:row>37</xdr:row>
      <xdr:rowOff>160129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0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5206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17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155847</xdr:rowOff>
    </xdr:from>
    <xdr:to>
      <xdr:col>107</xdr:col>
      <xdr:colOff>101600</xdr:colOff>
      <xdr:row>38</xdr:row>
      <xdr:rowOff>85997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4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77124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59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111163</xdr:rowOff>
    </xdr:from>
    <xdr:to>
      <xdr:col>116</xdr:col>
      <xdr:colOff>63500</xdr:colOff>
      <xdr:row>58</xdr:row>
      <xdr:rowOff>112078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05526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112078</xdr:rowOff>
    </xdr:from>
    <xdr:to>
      <xdr:col>111</xdr:col>
      <xdr:colOff>177800</xdr:colOff>
      <xdr:row>58</xdr:row>
      <xdr:rowOff>113602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561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113602</xdr:rowOff>
    </xdr:from>
    <xdr:to>
      <xdr:col>107</xdr:col>
      <xdr:colOff>50800</xdr:colOff>
      <xdr:row>58</xdr:row>
      <xdr:rowOff>114859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05770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114859</xdr:rowOff>
    </xdr:from>
    <xdr:to>
      <xdr:col>102</xdr:col>
      <xdr:colOff>114300</xdr:colOff>
      <xdr:row>58</xdr:row>
      <xdr:rowOff>115735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058959"/>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60363</xdr:rowOff>
    </xdr:from>
    <xdr:to>
      <xdr:col>116</xdr:col>
      <xdr:colOff>114300</xdr:colOff>
      <xdr:row>58</xdr:row>
      <xdr:rowOff>161963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0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19740</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79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61278</xdr:rowOff>
    </xdr:from>
    <xdr:to>
      <xdr:col>112</xdr:col>
      <xdr:colOff>38100</xdr:colOff>
      <xdr:row>58</xdr:row>
      <xdr:rowOff>162878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7955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78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62802</xdr:rowOff>
    </xdr:from>
    <xdr:to>
      <xdr:col>107</xdr:col>
      <xdr:colOff>101600</xdr:colOff>
      <xdr:row>58</xdr:row>
      <xdr:rowOff>164402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155529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09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64059</xdr:rowOff>
    </xdr:from>
    <xdr:to>
      <xdr:col>102</xdr:col>
      <xdr:colOff>165100</xdr:colOff>
      <xdr:row>58</xdr:row>
      <xdr:rowOff>165659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156786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0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64935</xdr:rowOff>
    </xdr:from>
    <xdr:to>
      <xdr:col>98</xdr:col>
      <xdr:colOff>38100</xdr:colOff>
      <xdr:row>58</xdr:row>
      <xdr:rowOff>166535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0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157662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0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17334</xdr:rowOff>
    </xdr:from>
    <xdr:to>
      <xdr:col>116</xdr:col>
      <xdr:colOff>63500</xdr:colOff>
      <xdr:row>74</xdr:row>
      <xdr:rowOff>25726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704634"/>
          <a:ext cx="838200" cy="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25726</xdr:rowOff>
    </xdr:from>
    <xdr:to>
      <xdr:col>111</xdr:col>
      <xdr:colOff>177800</xdr:colOff>
      <xdr:row>74</xdr:row>
      <xdr:rowOff>54563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713026"/>
          <a:ext cx="8890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121837</xdr:rowOff>
    </xdr:from>
    <xdr:to>
      <xdr:col>107</xdr:col>
      <xdr:colOff>50800</xdr:colOff>
      <xdr:row>74</xdr:row>
      <xdr:rowOff>54563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466237"/>
          <a:ext cx="889000" cy="27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79136</xdr:rowOff>
    </xdr:from>
    <xdr:to>
      <xdr:col>107</xdr:col>
      <xdr:colOff>101600</xdr:colOff>
      <xdr:row>77</xdr:row>
      <xdr:rowOff>9286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413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0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121837</xdr:rowOff>
    </xdr:from>
    <xdr:to>
      <xdr:col>102</xdr:col>
      <xdr:colOff>114300</xdr:colOff>
      <xdr:row>73</xdr:row>
      <xdr:rowOff>16484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466237"/>
          <a:ext cx="889000" cy="6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63101</xdr:rowOff>
    </xdr:from>
    <xdr:to>
      <xdr:col>102</xdr:col>
      <xdr:colOff>165100</xdr:colOff>
      <xdr:row>75</xdr:row>
      <xdr:rowOff>164700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155829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20091</xdr:rowOff>
    </xdr:from>
    <xdr:to>
      <xdr:col>98</xdr:col>
      <xdr:colOff>38100</xdr:colOff>
      <xdr:row>75</xdr:row>
      <xdr:rowOff>121691</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112819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137984</xdr:rowOff>
    </xdr:from>
    <xdr:to>
      <xdr:col>116</xdr:col>
      <xdr:colOff>114300</xdr:colOff>
      <xdr:row>74</xdr:row>
      <xdr:rowOff>68134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65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160861</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5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146376</xdr:rowOff>
    </xdr:from>
    <xdr:to>
      <xdr:col>112</xdr:col>
      <xdr:colOff>38100</xdr:colOff>
      <xdr:row>74</xdr:row>
      <xdr:rowOff>76526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66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93053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43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3763</xdr:rowOff>
    </xdr:from>
    <xdr:to>
      <xdr:col>107</xdr:col>
      <xdr:colOff>101600</xdr:colOff>
      <xdr:row>74</xdr:row>
      <xdr:rowOff>105363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69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121890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46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71037</xdr:rowOff>
    </xdr:from>
    <xdr:to>
      <xdr:col>102</xdr:col>
      <xdr:colOff>165100</xdr:colOff>
      <xdr:row>73</xdr:row>
      <xdr:rowOff>1187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41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17714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19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137134</xdr:rowOff>
    </xdr:from>
    <xdr:to>
      <xdr:col>98</xdr:col>
      <xdr:colOff>38100</xdr:colOff>
      <xdr:row>73</xdr:row>
      <xdr:rowOff>67284</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4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83811</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2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526,898</a:t>
          </a:r>
          <a:r>
            <a:rPr kumimoji="1" lang="ja-JP" altLang="en-US" sz="11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100">
              <a:latin typeface="ＭＳ Ｐゴシック" panose="020B0600070205080204" pitchFamily="50" charset="-128"/>
              <a:ea typeface="ＭＳ Ｐゴシック" panose="020B0600070205080204" pitchFamily="50" charset="-128"/>
            </a:rPr>
            <a:t>31,952</a:t>
          </a:r>
          <a:r>
            <a:rPr kumimoji="1" lang="ja-JP" altLang="en-US" sz="1100">
              <a:latin typeface="ＭＳ Ｐゴシック" panose="020B0600070205080204" pitchFamily="50" charset="-128"/>
              <a:ea typeface="ＭＳ Ｐゴシック" panose="020B0600070205080204" pitchFamily="50" charset="-128"/>
            </a:rPr>
            <a:t>円の増加となっている。特に、普通建設事業費は住民一人当たり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84,251</a:t>
          </a:r>
          <a:r>
            <a:rPr kumimoji="1" lang="ja-JP" altLang="en-US" sz="11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100">
              <a:latin typeface="ＭＳ Ｐゴシック" panose="020B0600070205080204" pitchFamily="50" charset="-128"/>
              <a:ea typeface="ＭＳ Ｐゴシック" panose="020B0600070205080204" pitchFamily="50" charset="-128"/>
            </a:rPr>
            <a:t>19,780</a:t>
          </a:r>
          <a:r>
            <a:rPr kumimoji="1" lang="ja-JP" altLang="en-US" sz="1100">
              <a:latin typeface="ＭＳ Ｐゴシック" panose="020B0600070205080204" pitchFamily="50" charset="-128"/>
              <a:ea typeface="ＭＳ Ｐゴシック" panose="020B0600070205080204" pitchFamily="50" charset="-128"/>
            </a:rPr>
            <a:t>円増加している。増加の主な要因としては、学校給食センター整備事業の皆増などが挙げられる。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97,097</a:t>
          </a:r>
          <a:r>
            <a:rPr kumimoji="1" lang="ja-JP" altLang="en-US" sz="11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100">
              <a:latin typeface="ＭＳ Ｐゴシック" panose="020B0600070205080204" pitchFamily="50" charset="-128"/>
              <a:ea typeface="ＭＳ Ｐゴシック" panose="020B0600070205080204" pitchFamily="50" charset="-128"/>
            </a:rPr>
            <a:t>3,716</a:t>
          </a:r>
          <a:r>
            <a:rPr kumimoji="1" lang="ja-JP" altLang="en-US" sz="1100">
              <a:latin typeface="ＭＳ Ｐゴシック" panose="020B0600070205080204" pitchFamily="50" charset="-128"/>
              <a:ea typeface="ＭＳ Ｐゴシック" panose="020B0600070205080204" pitchFamily="50" charset="-128"/>
            </a:rPr>
            <a:t>円増加し、類似団体平均より高い状況となっている。主な要因としては、良質なサービスを提供するため直営にて実施している業務があることや消防事務において他町から委託を受けていることにより職員数が類似団体に比べ多いことなどが挙げられ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・補助費等は住民一人当たり</a:t>
          </a:r>
          <a:r>
            <a:rPr kumimoji="1" lang="en-US" altLang="ja-JP" sz="1100">
              <a:latin typeface="ＭＳ Ｐゴシック" panose="020B0600070205080204" pitchFamily="50" charset="-128"/>
              <a:ea typeface="ＭＳ Ｐゴシック" panose="020B0600070205080204" pitchFamily="50" charset="-128"/>
            </a:rPr>
            <a:t>57,843</a:t>
          </a:r>
          <a:r>
            <a:rPr kumimoji="1" lang="ja-JP" altLang="en-US" sz="11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100">
              <a:latin typeface="ＭＳ Ｐゴシック" panose="020B0600070205080204" pitchFamily="50" charset="-128"/>
              <a:ea typeface="ＭＳ Ｐゴシック" panose="020B0600070205080204" pitchFamily="50" charset="-128"/>
            </a:rPr>
            <a:t>12,936</a:t>
          </a:r>
          <a:r>
            <a:rPr kumimoji="1" lang="ja-JP" altLang="en-US" sz="1100">
              <a:latin typeface="ＭＳ Ｐゴシック" panose="020B0600070205080204" pitchFamily="50" charset="-128"/>
              <a:ea typeface="ＭＳ Ｐゴシック" panose="020B0600070205080204" pitchFamily="50" charset="-128"/>
            </a:rPr>
            <a:t>円増加し、類似団体平均より若干高い状況となっている。主な要因としては新型コロナウイルス感染症対策として実施した生活支援（プリペイドカード）事業費の皆増などが挙げられる。今後とも行政の責任分野、経費負担の在り方、行政効果等を精査し、関係者の理解を得ながら補助金等の整理合理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50,931
49,695
92.49
27,436,071
26,835,424
473,565
14,104,835
25,099,322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32715</xdr:rowOff>
    </xdr:from>
    <xdr:to>
      <xdr:col>24</xdr:col>
      <xdr:colOff>63500</xdr:colOff>
      <xdr:row>32</xdr:row>
      <xdr:rowOff>34087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51911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34087</xdr:rowOff>
    </xdr:from>
    <xdr:to>
      <xdr:col>19</xdr:col>
      <xdr:colOff>177800</xdr:colOff>
      <xdr:row>32</xdr:row>
      <xdr:rowOff>44602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520487"/>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157531</xdr:rowOff>
    </xdr:from>
    <xdr:to>
      <xdr:col>15</xdr:col>
      <xdr:colOff>50800</xdr:colOff>
      <xdr:row>32</xdr:row>
      <xdr:rowOff>44602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472481"/>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129642</xdr:rowOff>
    </xdr:from>
    <xdr:to>
      <xdr:col>10</xdr:col>
      <xdr:colOff>114300</xdr:colOff>
      <xdr:row>31</xdr:row>
      <xdr:rowOff>157531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444592"/>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153365</xdr:rowOff>
    </xdr:from>
    <xdr:to>
      <xdr:col>24</xdr:col>
      <xdr:colOff>114300</xdr:colOff>
      <xdr:row>32</xdr:row>
      <xdr:rowOff>83515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68292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8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154737</xdr:rowOff>
    </xdr:from>
    <xdr:to>
      <xdr:col>20</xdr:col>
      <xdr:colOff>38100</xdr:colOff>
      <xdr:row>32</xdr:row>
      <xdr:rowOff>84887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6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101414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4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165252</xdr:rowOff>
    </xdr:from>
    <xdr:to>
      <xdr:col>15</xdr:col>
      <xdr:colOff>101600</xdr:colOff>
      <xdr:row>32</xdr:row>
      <xdr:rowOff>95402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111929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25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106731</xdr:rowOff>
    </xdr:from>
    <xdr:to>
      <xdr:col>10</xdr:col>
      <xdr:colOff>165100</xdr:colOff>
      <xdr:row>32</xdr:row>
      <xdr:rowOff>36881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2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53408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9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78842</xdr:rowOff>
    </xdr:from>
    <xdr:to>
      <xdr:col>6</xdr:col>
      <xdr:colOff>38100</xdr:colOff>
      <xdr:row>32</xdr:row>
      <xdr:rowOff>8992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3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25519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16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150544</xdr:rowOff>
    </xdr:from>
    <xdr:to>
      <xdr:col>24</xdr:col>
      <xdr:colOff>63500</xdr:colOff>
      <xdr:row>56</xdr:row>
      <xdr:rowOff>115453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80294"/>
          <a:ext cx="838200" cy="1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38171</xdr:rowOff>
    </xdr:from>
    <xdr:to>
      <xdr:col>19</xdr:col>
      <xdr:colOff>177800</xdr:colOff>
      <xdr:row>56</xdr:row>
      <xdr:rowOff>115453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782121"/>
          <a:ext cx="889000" cy="93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38171</xdr:rowOff>
    </xdr:from>
    <xdr:to>
      <xdr:col>15</xdr:col>
      <xdr:colOff>50800</xdr:colOff>
      <xdr:row>55</xdr:row>
      <xdr:rowOff>45341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782121"/>
          <a:ext cx="889000" cy="69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11914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45341</xdr:rowOff>
    </xdr:from>
    <xdr:to>
      <xdr:col>10</xdr:col>
      <xdr:colOff>114300</xdr:colOff>
      <xdr:row>56</xdr:row>
      <xdr:rowOff>109342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475091"/>
          <a:ext cx="889000" cy="23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132981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169034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99744</xdr:rowOff>
    </xdr:from>
    <xdr:to>
      <xdr:col>24</xdr:col>
      <xdr:colOff>114300</xdr:colOff>
      <xdr:row>56</xdr:row>
      <xdr:rowOff>29894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2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122621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64653</xdr:rowOff>
    </xdr:from>
    <xdr:to>
      <xdr:col>20</xdr:col>
      <xdr:colOff>38100</xdr:colOff>
      <xdr:row>56</xdr:row>
      <xdr:rowOff>166253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6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157380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158821</xdr:rowOff>
    </xdr:from>
    <xdr:to>
      <xdr:col>15</xdr:col>
      <xdr:colOff>101600</xdr:colOff>
      <xdr:row>51</xdr:row>
      <xdr:rowOff>88971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7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105498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50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165991</xdr:rowOff>
    </xdr:from>
    <xdr:to>
      <xdr:col>10</xdr:col>
      <xdr:colOff>165100</xdr:colOff>
      <xdr:row>55</xdr:row>
      <xdr:rowOff>96141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2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112668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19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58542</xdr:rowOff>
    </xdr:from>
    <xdr:to>
      <xdr:col>6</xdr:col>
      <xdr:colOff>38100</xdr:colOff>
      <xdr:row>56</xdr:row>
      <xdr:rowOff>160142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5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151269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5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12812</xdr:rowOff>
    </xdr:from>
    <xdr:to>
      <xdr:col>24</xdr:col>
      <xdr:colOff>63500</xdr:colOff>
      <xdr:row>75</xdr:row>
      <xdr:rowOff>100564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71562"/>
          <a:ext cx="838200" cy="8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12812</xdr:rowOff>
    </xdr:from>
    <xdr:to>
      <xdr:col>19</xdr:col>
      <xdr:colOff>177800</xdr:colOff>
      <xdr:row>76</xdr:row>
      <xdr:rowOff>22413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71562"/>
          <a:ext cx="889000" cy="1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22413</xdr:rowOff>
    </xdr:from>
    <xdr:to>
      <xdr:col>15</xdr:col>
      <xdr:colOff>50800</xdr:colOff>
      <xdr:row>76</xdr:row>
      <xdr:rowOff>79181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52613"/>
          <a:ext cx="889000" cy="5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124279</xdr:rowOff>
    </xdr:from>
    <xdr:to>
      <xdr:col>15</xdr:col>
      <xdr:colOff>101600</xdr:colOff>
      <xdr:row>77</xdr:row>
      <xdr:rowOff>54429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45556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4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79181</xdr:rowOff>
    </xdr:from>
    <xdr:to>
      <xdr:col>10</xdr:col>
      <xdr:colOff>114300</xdr:colOff>
      <xdr:row>76</xdr:row>
      <xdr:rowOff>112847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09381"/>
          <a:ext cx="889000" cy="3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165222</xdr:rowOff>
    </xdr:from>
    <xdr:to>
      <xdr:col>10</xdr:col>
      <xdr:colOff>165100</xdr:colOff>
      <xdr:row>77</xdr:row>
      <xdr:rowOff>95372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86499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8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36337</xdr:rowOff>
    </xdr:from>
    <xdr:to>
      <xdr:col>6</xdr:col>
      <xdr:colOff>38100</xdr:colOff>
      <xdr:row>77</xdr:row>
      <xdr:rowOff>137937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129064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3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49764</xdr:rowOff>
    </xdr:from>
    <xdr:to>
      <xdr:col>24</xdr:col>
      <xdr:colOff>114300</xdr:colOff>
      <xdr:row>75</xdr:row>
      <xdr:rowOff>151364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72641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5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133462</xdr:rowOff>
    </xdr:from>
    <xdr:to>
      <xdr:col>20</xdr:col>
      <xdr:colOff>38100</xdr:colOff>
      <xdr:row>75</xdr:row>
      <xdr:rowOff>63612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80139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143063</xdr:rowOff>
    </xdr:from>
    <xdr:to>
      <xdr:col>15</xdr:col>
      <xdr:colOff>101600</xdr:colOff>
      <xdr:row>76</xdr:row>
      <xdr:rowOff>73213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0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89740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7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28381</xdr:rowOff>
    </xdr:from>
    <xdr:to>
      <xdr:col>10</xdr:col>
      <xdr:colOff>165100</xdr:colOff>
      <xdr:row>76</xdr:row>
      <xdr:rowOff>129981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5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146509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3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62047</xdr:rowOff>
    </xdr:from>
    <xdr:to>
      <xdr:col>6</xdr:col>
      <xdr:colOff>38100</xdr:colOff>
      <xdr:row>76</xdr:row>
      <xdr:rowOff>163647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9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6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122599</xdr:rowOff>
    </xdr:from>
    <xdr:to>
      <xdr:col>24</xdr:col>
      <xdr:colOff>63500</xdr:colOff>
      <xdr:row>97</xdr:row>
      <xdr:rowOff>164443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53249"/>
          <a:ext cx="838200" cy="4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164443</xdr:rowOff>
    </xdr:from>
    <xdr:to>
      <xdr:col>19</xdr:col>
      <xdr:colOff>177800</xdr:colOff>
      <xdr:row>98</xdr:row>
      <xdr:rowOff>58612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95093"/>
          <a:ext cx="889000" cy="6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58612</xdr:rowOff>
    </xdr:from>
    <xdr:to>
      <xdr:col>15</xdr:col>
      <xdr:colOff>50800</xdr:colOff>
      <xdr:row>98</xdr:row>
      <xdr:rowOff>78555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60712"/>
          <a:ext cx="8890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72692</xdr:rowOff>
    </xdr:from>
    <xdr:to>
      <xdr:col>15</xdr:col>
      <xdr:colOff>101600</xdr:colOff>
      <xdr:row>99</xdr:row>
      <xdr:rowOff>2842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7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165419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9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78555</xdr:rowOff>
    </xdr:from>
    <xdr:to>
      <xdr:col>10</xdr:col>
      <xdr:colOff>114300</xdr:colOff>
      <xdr:row>98</xdr:row>
      <xdr:rowOff>93349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80655"/>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50650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54863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2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71799</xdr:rowOff>
    </xdr:from>
    <xdr:to>
      <xdr:col>24</xdr:col>
      <xdr:colOff>114300</xdr:colOff>
      <xdr:row>98</xdr:row>
      <xdr:rowOff>1949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94676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5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113643</xdr:rowOff>
    </xdr:from>
    <xdr:to>
      <xdr:col>20</xdr:col>
      <xdr:colOff>38100</xdr:colOff>
      <xdr:row>98</xdr:row>
      <xdr:rowOff>43793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4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60320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1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7812</xdr:rowOff>
    </xdr:from>
    <xdr:to>
      <xdr:col>15</xdr:col>
      <xdr:colOff>101600</xdr:colOff>
      <xdr:row>98</xdr:row>
      <xdr:rowOff>109412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125939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58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27755</xdr:rowOff>
    </xdr:from>
    <xdr:to>
      <xdr:col>10</xdr:col>
      <xdr:colOff>165100</xdr:colOff>
      <xdr:row>98</xdr:row>
      <xdr:rowOff>129355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2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145882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0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42549</xdr:rowOff>
    </xdr:from>
    <xdr:to>
      <xdr:col>6</xdr:col>
      <xdr:colOff>38100</xdr:colOff>
      <xdr:row>98</xdr:row>
      <xdr:rowOff>144149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4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160676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1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37084</xdr:rowOff>
    </xdr:from>
    <xdr:to>
      <xdr:col>46</xdr:col>
      <xdr:colOff>38100</xdr:colOff>
      <xdr:row>36</xdr:row>
      <xdr:rowOff>138684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155211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159766</xdr:rowOff>
    </xdr:from>
    <xdr:to>
      <xdr:col>41</xdr:col>
      <xdr:colOff>101600</xdr:colOff>
      <xdr:row>36</xdr:row>
      <xdr:rowOff>89916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106443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131191</xdr:rowOff>
    </xdr:from>
    <xdr:to>
      <xdr:col>36</xdr:col>
      <xdr:colOff>165100</xdr:colOff>
      <xdr:row>36</xdr:row>
      <xdr:rowOff>61341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77868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4426</xdr:rowOff>
    </xdr:from>
    <xdr:to>
      <xdr:col>55</xdr:col>
      <xdr:colOff>0</xdr:colOff>
      <xdr:row>58</xdr:row>
      <xdr:rowOff>40773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48526"/>
          <a:ext cx="8382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4426</xdr:rowOff>
    </xdr:from>
    <xdr:to>
      <xdr:col>50</xdr:col>
      <xdr:colOff>114300</xdr:colOff>
      <xdr:row>58</xdr:row>
      <xdr:rowOff>23057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48526"/>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12084</xdr:rowOff>
    </xdr:from>
    <xdr:to>
      <xdr:col>45</xdr:col>
      <xdr:colOff>177800</xdr:colOff>
      <xdr:row>58</xdr:row>
      <xdr:rowOff>23057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5618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94311</xdr:rowOff>
    </xdr:from>
    <xdr:to>
      <xdr:col>46</xdr:col>
      <xdr:colOff>38100</xdr:colOff>
      <xdr:row>58</xdr:row>
      <xdr:rowOff>24461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6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40988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4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166389</xdr:rowOff>
    </xdr:from>
    <xdr:to>
      <xdr:col>41</xdr:col>
      <xdr:colOff>50800</xdr:colOff>
      <xdr:row>58</xdr:row>
      <xdr:rowOff>12084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3903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24871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39711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161423</xdr:rowOff>
    </xdr:from>
    <xdr:to>
      <xdr:col>55</xdr:col>
      <xdr:colOff>50800</xdr:colOff>
      <xdr:row>58</xdr:row>
      <xdr:rowOff>91573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12850</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8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125076</xdr:rowOff>
    </xdr:from>
    <xdr:to>
      <xdr:col>50</xdr:col>
      <xdr:colOff>165100</xdr:colOff>
      <xdr:row>58</xdr:row>
      <xdr:rowOff>55226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71753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67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143707</xdr:rowOff>
    </xdr:from>
    <xdr:to>
      <xdr:col>46</xdr:col>
      <xdr:colOff>38100</xdr:colOff>
      <xdr:row>58</xdr:row>
      <xdr:rowOff>73857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64984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132734</xdr:rowOff>
    </xdr:from>
    <xdr:to>
      <xdr:col>41</xdr:col>
      <xdr:colOff>101600</xdr:colOff>
      <xdr:row>58</xdr:row>
      <xdr:rowOff>62884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0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54011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9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115589</xdr:rowOff>
    </xdr:from>
    <xdr:to>
      <xdr:col>36</xdr:col>
      <xdr:colOff>165100</xdr:colOff>
      <xdr:row>58</xdr:row>
      <xdr:rowOff>45739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36866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8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50470</xdr:rowOff>
    </xdr:from>
    <xdr:to>
      <xdr:col>55</xdr:col>
      <xdr:colOff>0</xdr:colOff>
      <xdr:row>76</xdr:row>
      <xdr:rowOff>121413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080670"/>
          <a:ext cx="838200" cy="7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50470</xdr:rowOff>
    </xdr:from>
    <xdr:to>
      <xdr:col>50</xdr:col>
      <xdr:colOff>114300</xdr:colOff>
      <xdr:row>76</xdr:row>
      <xdr:rowOff>59232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080670"/>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59232</xdr:rowOff>
    </xdr:from>
    <xdr:to>
      <xdr:col>45</xdr:col>
      <xdr:colOff>177800</xdr:colOff>
      <xdr:row>77</xdr:row>
      <xdr:rowOff>157454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089432"/>
          <a:ext cx="889000" cy="26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133058</xdr:rowOff>
    </xdr:from>
    <xdr:to>
      <xdr:col>46</xdr:col>
      <xdr:colOff>38100</xdr:colOff>
      <xdr:row>75</xdr:row>
      <xdr:rowOff>63208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82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79735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5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150634</xdr:rowOff>
    </xdr:from>
    <xdr:to>
      <xdr:col>41</xdr:col>
      <xdr:colOff>50800</xdr:colOff>
      <xdr:row>77</xdr:row>
      <xdr:rowOff>157454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52284"/>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41960</xdr:rowOff>
    </xdr:from>
    <xdr:to>
      <xdr:col>41</xdr:col>
      <xdr:colOff>101600</xdr:colOff>
      <xdr:row>76</xdr:row>
      <xdr:rowOff>143560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160088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8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67145</xdr:rowOff>
    </xdr:from>
    <xdr:to>
      <xdr:col>36</xdr:col>
      <xdr:colOff>165100</xdr:colOff>
      <xdr:row>76</xdr:row>
      <xdr:rowOff>168745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8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70613</xdr:rowOff>
    </xdr:from>
    <xdr:to>
      <xdr:col>55</xdr:col>
      <xdr:colOff>50800</xdr:colOff>
      <xdr:row>77</xdr:row>
      <xdr:rowOff>763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93489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171120</xdr:rowOff>
    </xdr:from>
    <xdr:to>
      <xdr:col>50</xdr:col>
      <xdr:colOff>165100</xdr:colOff>
      <xdr:row>76</xdr:row>
      <xdr:rowOff>101270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117797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80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8432</xdr:rowOff>
    </xdr:from>
    <xdr:to>
      <xdr:col>46</xdr:col>
      <xdr:colOff>38100</xdr:colOff>
      <xdr:row>76</xdr:row>
      <xdr:rowOff>110032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101159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3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106654</xdr:rowOff>
    </xdr:from>
    <xdr:to>
      <xdr:col>41</xdr:col>
      <xdr:colOff>101600</xdr:colOff>
      <xdr:row>78</xdr:row>
      <xdr:rowOff>36804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0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27931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0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99834</xdr:rowOff>
    </xdr:from>
    <xdr:to>
      <xdr:col>36</xdr:col>
      <xdr:colOff>165100</xdr:colOff>
      <xdr:row>78</xdr:row>
      <xdr:rowOff>29984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0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21111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39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122538</xdr:rowOff>
    </xdr:from>
    <xdr:to>
      <xdr:col>55</xdr:col>
      <xdr:colOff>0</xdr:colOff>
      <xdr:row>97</xdr:row>
      <xdr:rowOff>3014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81738"/>
          <a:ext cx="838200" cy="5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122538</xdr:rowOff>
    </xdr:from>
    <xdr:to>
      <xdr:col>50</xdr:col>
      <xdr:colOff>114300</xdr:colOff>
      <xdr:row>96</xdr:row>
      <xdr:rowOff>157547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81738"/>
          <a:ext cx="8890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157547</xdr:rowOff>
    </xdr:from>
    <xdr:to>
      <xdr:col>45</xdr:col>
      <xdr:colOff>177800</xdr:colOff>
      <xdr:row>97</xdr:row>
      <xdr:rowOff>102242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16747"/>
          <a:ext cx="889000" cy="1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157398</xdr:rowOff>
    </xdr:from>
    <xdr:to>
      <xdr:col>46</xdr:col>
      <xdr:colOff>38100</xdr:colOff>
      <xdr:row>97</xdr:row>
      <xdr:rowOff>87548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78675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165793</xdr:rowOff>
    </xdr:from>
    <xdr:to>
      <xdr:col>41</xdr:col>
      <xdr:colOff>50800</xdr:colOff>
      <xdr:row>97</xdr:row>
      <xdr:rowOff>102242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24993"/>
          <a:ext cx="8890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170723</xdr:rowOff>
    </xdr:from>
    <xdr:to>
      <xdr:col>41</xdr:col>
      <xdr:colOff>101600</xdr:colOff>
      <xdr:row>97</xdr:row>
      <xdr:rowOff>100873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117400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0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6294</xdr:rowOff>
    </xdr:from>
    <xdr:to>
      <xdr:col>36</xdr:col>
      <xdr:colOff>165100</xdr:colOff>
      <xdr:row>97</xdr:row>
      <xdr:rowOff>107894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99021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123664</xdr:rowOff>
    </xdr:from>
    <xdr:to>
      <xdr:col>55</xdr:col>
      <xdr:colOff>50800</xdr:colOff>
      <xdr:row>97</xdr:row>
      <xdr:rowOff>53814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146541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71738</xdr:rowOff>
    </xdr:from>
    <xdr:to>
      <xdr:col>50</xdr:col>
      <xdr:colOff>165100</xdr:colOff>
      <xdr:row>97</xdr:row>
      <xdr:rowOff>1888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18415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0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106747</xdr:rowOff>
    </xdr:from>
    <xdr:to>
      <xdr:col>46</xdr:col>
      <xdr:colOff>38100</xdr:colOff>
      <xdr:row>97</xdr:row>
      <xdr:rowOff>36897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6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53424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4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51442</xdr:rowOff>
    </xdr:from>
    <xdr:to>
      <xdr:col>41</xdr:col>
      <xdr:colOff>101600</xdr:colOff>
      <xdr:row>97</xdr:row>
      <xdr:rowOff>153042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8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144169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7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114993</xdr:rowOff>
    </xdr:from>
    <xdr:to>
      <xdr:col>36</xdr:col>
      <xdr:colOff>165100</xdr:colOff>
      <xdr:row>97</xdr:row>
      <xdr:rowOff>45143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61670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4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141072</xdr:rowOff>
    </xdr:from>
    <xdr:to>
      <xdr:col>85</xdr:col>
      <xdr:colOff>127000</xdr:colOff>
      <xdr:row>36</xdr:row>
      <xdr:rowOff>157622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13272"/>
          <a:ext cx="8382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141072</xdr:rowOff>
    </xdr:from>
    <xdr:to>
      <xdr:col>81</xdr:col>
      <xdr:colOff>50800</xdr:colOff>
      <xdr:row>37</xdr:row>
      <xdr:rowOff>44465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13272"/>
          <a:ext cx="8890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44465</xdr:rowOff>
    </xdr:from>
    <xdr:to>
      <xdr:col>76</xdr:col>
      <xdr:colOff>114300</xdr:colOff>
      <xdr:row>37</xdr:row>
      <xdr:rowOff>89134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88115"/>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114000</xdr:rowOff>
    </xdr:from>
    <xdr:to>
      <xdr:col>76</xdr:col>
      <xdr:colOff>165100</xdr:colOff>
      <xdr:row>37</xdr:row>
      <xdr:rowOff>44150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60677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40305</xdr:rowOff>
    </xdr:from>
    <xdr:to>
      <xdr:col>71</xdr:col>
      <xdr:colOff>177800</xdr:colOff>
      <xdr:row>37</xdr:row>
      <xdr:rowOff>89134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83955"/>
          <a:ext cx="889000" cy="4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126253</xdr:rowOff>
    </xdr:from>
    <xdr:to>
      <xdr:col>72</xdr:col>
      <xdr:colOff>38100</xdr:colOff>
      <xdr:row>37</xdr:row>
      <xdr:rowOff>56403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72930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158349</xdr:rowOff>
    </xdr:from>
    <xdr:to>
      <xdr:col>67</xdr:col>
      <xdr:colOff>101600</xdr:colOff>
      <xdr:row>37</xdr:row>
      <xdr:rowOff>88499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105026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106822</xdr:rowOff>
    </xdr:from>
    <xdr:to>
      <xdr:col>85</xdr:col>
      <xdr:colOff>177800</xdr:colOff>
      <xdr:row>37</xdr:row>
      <xdr:rowOff>36972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129699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3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90272</xdr:rowOff>
    </xdr:from>
    <xdr:to>
      <xdr:col>81</xdr:col>
      <xdr:colOff>101600</xdr:colOff>
      <xdr:row>37</xdr:row>
      <xdr:rowOff>20422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36949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03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165115</xdr:rowOff>
    </xdr:from>
    <xdr:to>
      <xdr:col>76</xdr:col>
      <xdr:colOff>165100</xdr:colOff>
      <xdr:row>37</xdr:row>
      <xdr:rowOff>95265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86392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3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38334</xdr:rowOff>
    </xdr:from>
    <xdr:to>
      <xdr:col>72</xdr:col>
      <xdr:colOff>38100</xdr:colOff>
      <xdr:row>37</xdr:row>
      <xdr:rowOff>139934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131060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7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160955</xdr:rowOff>
    </xdr:from>
    <xdr:to>
      <xdr:col>67</xdr:col>
      <xdr:colOff>101600</xdr:colOff>
      <xdr:row>37</xdr:row>
      <xdr:rowOff>91105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82232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93561</xdr:rowOff>
    </xdr:from>
    <xdr:to>
      <xdr:col>85</xdr:col>
      <xdr:colOff>127000</xdr:colOff>
      <xdr:row>55</xdr:row>
      <xdr:rowOff>99028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008961"/>
          <a:ext cx="838200" cy="51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99028</xdr:rowOff>
    </xdr:from>
    <xdr:to>
      <xdr:col>81</xdr:col>
      <xdr:colOff>50800</xdr:colOff>
      <xdr:row>56</xdr:row>
      <xdr:rowOff>70415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528778"/>
          <a:ext cx="889000" cy="14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70415</xdr:rowOff>
    </xdr:from>
    <xdr:to>
      <xdr:col>76</xdr:col>
      <xdr:colOff>114300</xdr:colOff>
      <xdr:row>56</xdr:row>
      <xdr:rowOff>130099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71615"/>
          <a:ext cx="889000" cy="5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154298</xdr:rowOff>
    </xdr:from>
    <xdr:to>
      <xdr:col>76</xdr:col>
      <xdr:colOff>165100</xdr:colOff>
      <xdr:row>55</xdr:row>
      <xdr:rowOff>84448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100975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130099</xdr:rowOff>
    </xdr:from>
    <xdr:to>
      <xdr:col>71</xdr:col>
      <xdr:colOff>177800</xdr:colOff>
      <xdr:row>57</xdr:row>
      <xdr:rowOff>24581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31299"/>
          <a:ext cx="889000" cy="6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40704</xdr:rowOff>
    </xdr:from>
    <xdr:to>
      <xdr:col>72</xdr:col>
      <xdr:colOff>38100</xdr:colOff>
      <xdr:row>55</xdr:row>
      <xdr:rowOff>142304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158831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156090</xdr:rowOff>
    </xdr:from>
    <xdr:to>
      <xdr:col>67</xdr:col>
      <xdr:colOff>101600</xdr:colOff>
      <xdr:row>56</xdr:row>
      <xdr:rowOff>86240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102767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42761</xdr:rowOff>
    </xdr:from>
    <xdr:to>
      <xdr:col>85</xdr:col>
      <xdr:colOff>177800</xdr:colOff>
      <xdr:row>52</xdr:row>
      <xdr:rowOff>144361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895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65638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880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48228</xdr:rowOff>
    </xdr:from>
    <xdr:to>
      <xdr:col>81</xdr:col>
      <xdr:colOff>101600</xdr:colOff>
      <xdr:row>55</xdr:row>
      <xdr:rowOff>149828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4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166355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25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19615</xdr:rowOff>
    </xdr:from>
    <xdr:to>
      <xdr:col>76</xdr:col>
      <xdr:colOff>165100</xdr:colOff>
      <xdr:row>56</xdr:row>
      <xdr:rowOff>121215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112342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79299</xdr:rowOff>
    </xdr:from>
    <xdr:to>
      <xdr:col>72</xdr:col>
      <xdr:colOff>38100</xdr:colOff>
      <xdr:row>57</xdr:row>
      <xdr:rowOff>9449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576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145231</xdr:rowOff>
    </xdr:from>
    <xdr:to>
      <xdr:col>67</xdr:col>
      <xdr:colOff>101600</xdr:colOff>
      <xdr:row>57</xdr:row>
      <xdr:rowOff>75381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66508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3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138145</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1245"/>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138145</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11245"/>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66182</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39282"/>
          <a:ext cx="889000" cy="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63067</xdr:rowOff>
    </xdr:from>
    <xdr:to>
      <xdr:col>76</xdr:col>
      <xdr:colOff>165100</xdr:colOff>
      <xdr:row>77</xdr:row>
      <xdr:rowOff>164667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6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9744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03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55438</xdr:rowOff>
    </xdr:from>
    <xdr:to>
      <xdr:col>71</xdr:col>
      <xdr:colOff>177800</xdr:colOff>
      <xdr:row>78</xdr:row>
      <xdr:rowOff>66182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28538"/>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54596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08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107495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3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87345</xdr:rowOff>
    </xdr:from>
    <xdr:to>
      <xdr:col>81</xdr:col>
      <xdr:colOff>101600</xdr:colOff>
      <xdr:row>79</xdr:row>
      <xdr:rowOff>17495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8622</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24333" y="13553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15382</xdr:rowOff>
    </xdr:from>
    <xdr:to>
      <xdr:col>72</xdr:col>
      <xdr:colOff>38100</xdr:colOff>
      <xdr:row>78</xdr:row>
      <xdr:rowOff>116982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3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108109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48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4638</xdr:rowOff>
    </xdr:from>
    <xdr:to>
      <xdr:col>67</xdr:col>
      <xdr:colOff>101600</xdr:colOff>
      <xdr:row>78</xdr:row>
      <xdr:rowOff>106238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7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97365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47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59601</xdr:rowOff>
    </xdr:from>
    <xdr:to>
      <xdr:col>85</xdr:col>
      <xdr:colOff>127000</xdr:colOff>
      <xdr:row>96</xdr:row>
      <xdr:rowOff>82271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18801"/>
          <a:ext cx="8382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82271</xdr:rowOff>
    </xdr:from>
    <xdr:to>
      <xdr:col>81</xdr:col>
      <xdr:colOff>50800</xdr:colOff>
      <xdr:row>96</xdr:row>
      <xdr:rowOff>90779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41471"/>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68835</xdr:rowOff>
    </xdr:from>
    <xdr:to>
      <xdr:col>76</xdr:col>
      <xdr:colOff>114300</xdr:colOff>
      <xdr:row>96</xdr:row>
      <xdr:rowOff>90779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528035"/>
          <a:ext cx="8890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3733</xdr:rowOff>
    </xdr:from>
    <xdr:to>
      <xdr:col>76</xdr:col>
      <xdr:colOff>165100</xdr:colOff>
      <xdr:row>96</xdr:row>
      <xdr:rowOff>105333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121860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57048</xdr:rowOff>
    </xdr:from>
    <xdr:to>
      <xdr:col>71</xdr:col>
      <xdr:colOff>177800</xdr:colOff>
      <xdr:row>96</xdr:row>
      <xdr:rowOff>68835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516248"/>
          <a:ext cx="889000" cy="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113580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105960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8801</xdr:rowOff>
    </xdr:from>
    <xdr:to>
      <xdr:col>85</xdr:col>
      <xdr:colOff>177800</xdr:colOff>
      <xdr:row>96</xdr:row>
      <xdr:rowOff>110401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31678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31471</xdr:rowOff>
    </xdr:from>
    <xdr:to>
      <xdr:col>81</xdr:col>
      <xdr:colOff>101600</xdr:colOff>
      <xdr:row>96</xdr:row>
      <xdr:rowOff>133071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149598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26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39979</xdr:rowOff>
    </xdr:from>
    <xdr:to>
      <xdr:col>76</xdr:col>
      <xdr:colOff>165100</xdr:colOff>
      <xdr:row>96</xdr:row>
      <xdr:rowOff>141579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132706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59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18035</xdr:rowOff>
    </xdr:from>
    <xdr:to>
      <xdr:col>72</xdr:col>
      <xdr:colOff>38100</xdr:colOff>
      <xdr:row>96</xdr:row>
      <xdr:rowOff>119635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110762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6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6248</xdr:rowOff>
    </xdr:from>
    <xdr:to>
      <xdr:col>67</xdr:col>
      <xdr:colOff>101600</xdr:colOff>
      <xdr:row>96</xdr:row>
      <xdr:rowOff>107848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98975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109474</xdr:rowOff>
    </xdr:from>
    <xdr:to>
      <xdr:col>107</xdr:col>
      <xdr:colOff>101600</xdr:colOff>
      <xdr:row>39</xdr:row>
      <xdr:rowOff>39624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56151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99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97282</xdr:rowOff>
    </xdr:from>
    <xdr:to>
      <xdr:col>102</xdr:col>
      <xdr:colOff>165100</xdr:colOff>
      <xdr:row>39</xdr:row>
      <xdr:rowOff>27432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43959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97282</xdr:rowOff>
    </xdr:from>
    <xdr:to>
      <xdr:col>98</xdr:col>
      <xdr:colOff>38100</xdr:colOff>
      <xdr:row>39</xdr:row>
      <xdr:rowOff>27432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43959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・総務費は、住民一人当たり</a:t>
          </a:r>
          <a:r>
            <a:rPr kumimoji="1" lang="en-US" altLang="ja-JP" sz="1150">
              <a:latin typeface="ＭＳ Ｐゴシック" panose="020B0600070205080204" pitchFamily="50" charset="-128"/>
              <a:ea typeface="ＭＳ Ｐゴシック" panose="020B0600070205080204" pitchFamily="50" charset="-128"/>
            </a:rPr>
            <a:t>76,077</a:t>
          </a:r>
          <a:r>
            <a:rPr kumimoji="1" lang="ja-JP" altLang="en-US" sz="1150">
              <a:latin typeface="ＭＳ Ｐゴシック" panose="020B0600070205080204" pitchFamily="50" charset="-128"/>
              <a:ea typeface="ＭＳ Ｐゴシック" panose="020B0600070205080204" pitchFamily="50" charset="-128"/>
            </a:rPr>
            <a:t>円となっており、前年度と比較し</a:t>
          </a:r>
          <a:r>
            <a:rPr kumimoji="1" lang="en-US" altLang="ja-JP" sz="1150">
              <a:latin typeface="ＭＳ Ｐゴシック" panose="020B0600070205080204" pitchFamily="50" charset="-128"/>
              <a:ea typeface="ＭＳ Ｐゴシック" panose="020B0600070205080204" pitchFamily="50" charset="-128"/>
            </a:rPr>
            <a:t>17,895</a:t>
          </a:r>
          <a:r>
            <a:rPr kumimoji="1" lang="ja-JP" altLang="en-US" sz="1150">
              <a:latin typeface="ＭＳ Ｐゴシック" panose="020B0600070205080204" pitchFamily="50" charset="-128"/>
              <a:ea typeface="ＭＳ Ｐゴシック" panose="020B0600070205080204" pitchFamily="50" charset="-128"/>
            </a:rPr>
            <a:t>円増加し、類似団体平均を上回る状況となっている。増加の主な要因としては、新型コロナウイルス感染症対策として実施した生活支援（プリペイドカード）事業費の皆増などが挙げられる。</a:t>
          </a:r>
        </a:p>
        <a:p>
          <a:endParaRPr kumimoji="1" lang="ja-JP" altLang="en-US"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・民生費は、住民一人当たり</a:t>
          </a:r>
          <a:r>
            <a:rPr kumimoji="1" lang="en-US" altLang="ja-JP" sz="1150">
              <a:latin typeface="ＭＳ Ｐゴシック" panose="020B0600070205080204" pitchFamily="50" charset="-128"/>
              <a:ea typeface="ＭＳ Ｐゴシック" panose="020B0600070205080204" pitchFamily="50" charset="-128"/>
            </a:rPr>
            <a:t>182,636</a:t>
          </a:r>
          <a:r>
            <a:rPr kumimoji="1" lang="ja-JP" altLang="en-US" sz="1150">
              <a:latin typeface="ＭＳ Ｐゴシック" panose="020B0600070205080204" pitchFamily="50" charset="-128"/>
              <a:ea typeface="ＭＳ Ｐゴシック" panose="020B0600070205080204" pitchFamily="50" charset="-128"/>
            </a:rPr>
            <a:t>円となっており、前年度と比較し</a:t>
          </a:r>
          <a:r>
            <a:rPr kumimoji="1" lang="en-US" altLang="ja-JP" sz="1150">
              <a:latin typeface="ＭＳ Ｐゴシック" panose="020B0600070205080204" pitchFamily="50" charset="-128"/>
              <a:ea typeface="ＭＳ Ｐゴシック" panose="020B0600070205080204" pitchFamily="50" charset="-128"/>
            </a:rPr>
            <a:t>11,516</a:t>
          </a:r>
          <a:r>
            <a:rPr kumimoji="1" lang="ja-JP" altLang="en-US" sz="1150">
              <a:latin typeface="ＭＳ Ｐゴシック" panose="020B0600070205080204" pitchFamily="50" charset="-128"/>
              <a:ea typeface="ＭＳ Ｐゴシック" panose="020B0600070205080204" pitchFamily="50" charset="-128"/>
            </a:rPr>
            <a:t>円減少したものの、類似団体平均に比べやや高い状況となっている。減少の主な要因としては、住民税非課税世帯等臨時特別給付金をはじめとする新型コロナウイルス感染症対策関連事業費の減少などが挙げられる。</a:t>
          </a:r>
        </a:p>
        <a:p>
          <a:endParaRPr kumimoji="1" lang="ja-JP" altLang="en-US"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・教育費は、住民一人当たり</a:t>
          </a:r>
          <a:r>
            <a:rPr kumimoji="1" lang="en-US" altLang="ja-JP" sz="1150">
              <a:latin typeface="ＭＳ Ｐゴシック" panose="020B0600070205080204" pitchFamily="50" charset="-128"/>
              <a:ea typeface="ＭＳ Ｐゴシック" panose="020B0600070205080204" pitchFamily="50" charset="-128"/>
            </a:rPr>
            <a:t>80,422</a:t>
          </a:r>
          <a:r>
            <a:rPr kumimoji="1" lang="ja-JP" altLang="en-US" sz="1150">
              <a:latin typeface="ＭＳ Ｐゴシック" panose="020B0600070205080204" pitchFamily="50" charset="-128"/>
              <a:ea typeface="ＭＳ Ｐゴシック" panose="020B0600070205080204" pitchFamily="50" charset="-128"/>
            </a:rPr>
            <a:t>円となっており、前年度と比較し</a:t>
          </a:r>
          <a:r>
            <a:rPr kumimoji="1" lang="en-US" altLang="ja-JP" sz="1150">
              <a:latin typeface="ＭＳ Ｐゴシック" panose="020B0600070205080204" pitchFamily="50" charset="-128"/>
              <a:ea typeface="ＭＳ Ｐゴシック" panose="020B0600070205080204" pitchFamily="50" charset="-128"/>
            </a:rPr>
            <a:t>27,287</a:t>
          </a:r>
          <a:r>
            <a:rPr kumimoji="1" lang="ja-JP" altLang="en-US" sz="1150">
              <a:latin typeface="ＭＳ Ｐゴシック" panose="020B0600070205080204" pitchFamily="50" charset="-128"/>
              <a:ea typeface="ＭＳ Ｐゴシック" panose="020B0600070205080204" pitchFamily="50" charset="-128"/>
            </a:rPr>
            <a:t>円増加し、類似団体平均を上回る状況となっている。増加の主な要因としては、学校給食センター整備事業の皆増などが挙げられる。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＜財政調整基金残高＞</a:t>
          </a:r>
        </a:p>
        <a:p>
          <a:r>
            <a:rPr kumimoji="1" lang="ja-JP" altLang="en-US" sz="1000">
              <a:latin typeface="ＭＳ ゴシック" pitchFamily="49" charset="-128"/>
              <a:ea typeface="ＭＳ ゴシック" pitchFamily="49" charset="-128"/>
            </a:rPr>
            <a:t>令和</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年度決算における収支改善による積立金の増加に伴い、残高は増加となった。</a:t>
          </a:r>
        </a:p>
        <a:p>
          <a:r>
            <a:rPr kumimoji="1" lang="ja-JP" altLang="en-US" sz="1000">
              <a:latin typeface="ＭＳ ゴシック" pitchFamily="49" charset="-128"/>
              <a:ea typeface="ＭＳ ゴシック" pitchFamily="49" charset="-128"/>
            </a:rPr>
            <a:t>＜実質収支額＞</a:t>
          </a:r>
        </a:p>
        <a:p>
          <a:r>
            <a:rPr kumimoji="1" lang="ja-JP" altLang="en-US" sz="1000">
              <a:latin typeface="ＭＳ ゴシック" pitchFamily="49" charset="-128"/>
              <a:ea typeface="ＭＳ ゴシック" pitchFamily="49" charset="-128"/>
            </a:rPr>
            <a:t>主に学校給食センター整備事業の皆増などにより収支が悪化し、現在は標準財政規模比</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％程度となっている。</a:t>
          </a:r>
        </a:p>
        <a:p>
          <a:r>
            <a:rPr kumimoji="1" lang="ja-JP" altLang="en-US" sz="1000">
              <a:latin typeface="ＭＳ ゴシック" pitchFamily="49" charset="-128"/>
              <a:ea typeface="ＭＳ ゴシック" pitchFamily="49" charset="-128"/>
            </a:rPr>
            <a:t>＜実質単年度収支＞</a:t>
          </a:r>
        </a:p>
        <a:p>
          <a:r>
            <a:rPr kumimoji="1" lang="ja-JP" altLang="en-US" sz="1000">
              <a:latin typeface="ＭＳ ゴシック" pitchFamily="49" charset="-128"/>
              <a:ea typeface="ＭＳ ゴシック" pitchFamily="49" charset="-128"/>
            </a:rPr>
            <a:t>主に学校給食センター整備事業の皆増などにより実質単年度収支は悪化したものの、黒字となっている。</a:t>
          </a:r>
        </a:p>
        <a:p>
          <a:r>
            <a:rPr kumimoji="1" lang="ja-JP" altLang="en-US" sz="1000">
              <a:latin typeface="ＭＳ ゴシック" pitchFamily="49" charset="-128"/>
              <a:ea typeface="ＭＳ ゴシック" pitchFamily="49" charset="-128"/>
            </a:rPr>
            <a:t>＜今後の対応＞</a:t>
          </a:r>
        </a:p>
        <a:p>
          <a:r>
            <a:rPr kumimoji="1" lang="ja-JP" altLang="en-US" sz="1000">
              <a:latin typeface="ＭＳ ゴシック" pitchFamily="49" charset="-128"/>
              <a:ea typeface="ＭＳ ゴシック" pitchFamily="49" charset="-128"/>
            </a:rPr>
            <a:t>引き続き社会保障費の増大に伴う扶助費や介護保険特別会計への繰出金の増加傾向などから、財政調整基金を活用しながらの財政運営となることが予想される。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全ての特別会計において赤字となっていない。国民健康保険特別会計については、平成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年度において赤字が解消されたものの、高齢化の進行により、１人当たり医療費の増加による負担が増え、財政運営は厳しい状態となっている。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各会計で適正な財政運営、企業経営を行っていく。単年度収支の赤字が見込まれる特別会計に対し、赤字を解消するため基準外の繰出を行い健全化を図る。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27436071</v>
      </c>
      <c r="BO4" s="449"/>
      <c r="BP4" s="449"/>
      <c r="BQ4" s="449"/>
      <c r="BR4" s="449"/>
      <c r="BS4" s="449"/>
      <c r="BT4" s="449"/>
      <c r="BU4" s="450"/>
      <c r="BV4" s="448">
        <v>26310730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3.4</v>
      </c>
      <c r="CU4" s="589"/>
      <c r="CV4" s="589"/>
      <c r="CW4" s="589"/>
      <c r="CX4" s="589"/>
      <c r="CY4" s="589"/>
      <c r="CZ4" s="589"/>
      <c r="DA4" s="590"/>
      <c r="DB4" s="588">
        <v>5.3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26835424</v>
      </c>
      <c r="BO5" s="420"/>
      <c r="BP5" s="420"/>
      <c r="BQ5" s="420"/>
      <c r="BR5" s="420"/>
      <c r="BS5" s="420"/>
      <c r="BT5" s="420"/>
      <c r="BU5" s="421"/>
      <c r="BV5" s="419">
        <v>25425396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v>
      </c>
      <c r="CU5" s="417"/>
      <c r="CV5" s="417"/>
      <c r="CW5" s="417"/>
      <c r="CX5" s="417"/>
      <c r="CY5" s="417"/>
      <c r="CZ5" s="417"/>
      <c r="DA5" s="418"/>
      <c r="DB5" s="416">
        <v>83.1</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600647</v>
      </c>
      <c r="BO6" s="420"/>
      <c r="BP6" s="420"/>
      <c r="BQ6" s="420"/>
      <c r="BR6" s="420"/>
      <c r="BS6" s="420"/>
      <c r="BT6" s="420"/>
      <c r="BU6" s="421"/>
      <c r="BV6" s="419">
        <v>885334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89</v>
      </c>
      <c r="CU6" s="563"/>
      <c r="CV6" s="563"/>
      <c r="CW6" s="563"/>
      <c r="CX6" s="563"/>
      <c r="CY6" s="563"/>
      <c r="CZ6" s="563"/>
      <c r="DA6" s="564"/>
      <c r="DB6" s="562">
        <v>88.7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127082</v>
      </c>
      <c r="BO7" s="420"/>
      <c r="BP7" s="420"/>
      <c r="BQ7" s="420"/>
      <c r="BR7" s="420"/>
      <c r="BS7" s="420"/>
      <c r="BT7" s="420"/>
      <c r="BU7" s="421"/>
      <c r="BV7" s="419">
        <v>113474</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14104835</v>
      </c>
      <c r="CU7" s="420"/>
      <c r="CV7" s="420"/>
      <c r="CW7" s="420"/>
      <c r="CX7" s="420"/>
      <c r="CY7" s="420"/>
      <c r="CZ7" s="420"/>
      <c r="DA7" s="421"/>
      <c r="DB7" s="419">
        <v>14456379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473565</v>
      </c>
      <c r="BO8" s="420"/>
      <c r="BP8" s="420"/>
      <c r="BQ8" s="420"/>
      <c r="BR8" s="420"/>
      <c r="BS8" s="420"/>
      <c r="BT8" s="420"/>
      <c r="BU8" s="421"/>
      <c r="BV8" s="419">
        <v>771860</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0.8</v>
      </c>
      <c r="CU8" s="523"/>
      <c r="CV8" s="523"/>
      <c r="CW8" s="523"/>
      <c r="CX8" s="523"/>
      <c r="CY8" s="523"/>
      <c r="CZ8" s="523"/>
      <c r="DA8" s="524"/>
      <c r="DB8" s="522">
        <v>0.81</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50624</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-298295</v>
      </c>
      <c r="BO9" s="420"/>
      <c r="BP9" s="420"/>
      <c r="BQ9" s="420"/>
      <c r="BR9" s="420"/>
      <c r="BS9" s="420"/>
      <c r="BT9" s="420"/>
      <c r="BU9" s="421"/>
      <c r="BV9" s="419">
        <v>470966</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11.8</v>
      </c>
      <c r="CU9" s="417"/>
      <c r="CV9" s="417"/>
      <c r="CW9" s="417"/>
      <c r="CX9" s="417"/>
      <c r="CY9" s="417"/>
      <c r="CZ9" s="417"/>
      <c r="DA9" s="418"/>
      <c r="DB9" s="416">
        <v>11.6</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53164</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118</v>
      </c>
      <c r="AV10" s="478"/>
      <c r="AW10" s="478"/>
      <c r="AX10" s="478"/>
      <c r="AY10" s="433" t="s">
        <v>123</v>
      </c>
      <c r="AZ10" s="434"/>
      <c r="BA10" s="434"/>
      <c r="BB10" s="434"/>
      <c r="BC10" s="434"/>
      <c r="BD10" s="434"/>
      <c r="BE10" s="434"/>
      <c r="BF10" s="434"/>
      <c r="BG10" s="434"/>
      <c r="BH10" s="434"/>
      <c r="BI10" s="434"/>
      <c r="BJ10" s="434"/>
      <c r="BK10" s="434"/>
      <c r="BL10" s="434"/>
      <c r="BM10" s="435"/>
      <c r="BN10" s="419">
        <v>388995</v>
      </c>
      <c r="BO10" s="420"/>
      <c r="BP10" s="420"/>
      <c r="BQ10" s="420"/>
      <c r="BR10" s="420"/>
      <c r="BS10" s="420"/>
      <c r="BT10" s="420"/>
      <c r="BU10" s="421"/>
      <c r="BV10" s="419">
        <v>154991</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118</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50931</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49695</v>
      </c>
      <c r="S13" s="507"/>
      <c r="T13" s="507"/>
      <c r="U13" s="507"/>
      <c r="V13" s="508"/>
      <c r="W13" s="509" t="s">
        <v>142</v>
      </c>
      <c r="X13" s="405"/>
      <c r="Y13" s="405"/>
      <c r="Z13" s="405"/>
      <c r="AA13" s="405"/>
      <c r="AB13" s="406"/>
      <c r="AC13" s="372">
        <v>1087</v>
      </c>
      <c r="AD13" s="373"/>
      <c r="AE13" s="373"/>
      <c r="AF13" s="373"/>
      <c r="AG13" s="374"/>
      <c r="AH13" s="372">
        <v>1200</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90700</v>
      </c>
      <c r="BO13" s="420"/>
      <c r="BP13" s="420"/>
      <c r="BQ13" s="420"/>
      <c r="BR13" s="420"/>
      <c r="BS13" s="420"/>
      <c r="BT13" s="420"/>
      <c r="BU13" s="421"/>
      <c r="BV13" s="419">
        <v>625957</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7.9</v>
      </c>
      <c r="CU13" s="417"/>
      <c r="CV13" s="417"/>
      <c r="CW13" s="417"/>
      <c r="CX13" s="417"/>
      <c r="CY13" s="417"/>
      <c r="CZ13" s="417"/>
      <c r="DA13" s="418"/>
      <c r="DB13" s="416">
        <v>8.5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51370</v>
      </c>
      <c r="S14" s="507"/>
      <c r="T14" s="507"/>
      <c r="U14" s="507"/>
      <c r="V14" s="508"/>
      <c r="W14" s="510"/>
      <c r="X14" s="408"/>
      <c r="Y14" s="408"/>
      <c r="Z14" s="408"/>
      <c r="AA14" s="408"/>
      <c r="AB14" s="409"/>
      <c r="AC14" s="499">
        <v>5</v>
      </c>
      <c r="AD14" s="500"/>
      <c r="AE14" s="500"/>
      <c r="AF14" s="500"/>
      <c r="AG14" s="501"/>
      <c r="AH14" s="499">
        <v>5.2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73.8</v>
      </c>
      <c r="CU14" s="517"/>
      <c r="CV14" s="517"/>
      <c r="CW14" s="517"/>
      <c r="CX14" s="517"/>
      <c r="CY14" s="517"/>
      <c r="CZ14" s="517"/>
      <c r="DA14" s="518"/>
      <c r="DB14" s="516">
        <v>69.900000000000006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50432</v>
      </c>
      <c r="S15" s="507"/>
      <c r="T15" s="507"/>
      <c r="U15" s="507"/>
      <c r="V15" s="508"/>
      <c r="W15" s="509" t="s">
        <v>150</v>
      </c>
      <c r="X15" s="405"/>
      <c r="Y15" s="405"/>
      <c r="Z15" s="405"/>
      <c r="AA15" s="405"/>
      <c r="AB15" s="406"/>
      <c r="AC15" s="372">
        <v>5916</v>
      </c>
      <c r="AD15" s="373"/>
      <c r="AE15" s="373"/>
      <c r="AF15" s="373"/>
      <c r="AG15" s="374"/>
      <c r="AH15" s="372">
        <v>6451</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8917562</v>
      </c>
      <c r="BO15" s="449"/>
      <c r="BP15" s="449"/>
      <c r="BQ15" s="449"/>
      <c r="BR15" s="449"/>
      <c r="BS15" s="449"/>
      <c r="BT15" s="449"/>
      <c r="BU15" s="450"/>
      <c r="BV15" s="448">
        <v>8425327</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27.3</v>
      </c>
      <c r="AD16" s="500"/>
      <c r="AE16" s="500"/>
      <c r="AF16" s="500"/>
      <c r="AG16" s="501"/>
      <c r="AH16" s="499">
        <v>27.9</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11244805</v>
      </c>
      <c r="BO16" s="420"/>
      <c r="BP16" s="420"/>
      <c r="BQ16" s="420"/>
      <c r="BR16" s="420"/>
      <c r="BS16" s="420"/>
      <c r="BT16" s="420"/>
      <c r="BU16" s="421"/>
      <c r="BV16" s="419">
        <v>10791385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14640</v>
      </c>
      <c r="AD17" s="373"/>
      <c r="AE17" s="373"/>
      <c r="AF17" s="373"/>
      <c r="AG17" s="374"/>
      <c r="AH17" s="372">
        <v>15458</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11466125</v>
      </c>
      <c r="BO17" s="420"/>
      <c r="BP17" s="420"/>
      <c r="BQ17" s="420"/>
      <c r="BR17" s="420"/>
      <c r="BS17" s="420"/>
      <c r="BT17" s="420"/>
      <c r="BU17" s="421"/>
      <c r="BV17" s="419">
        <v>10797891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92.49</v>
      </c>
      <c r="M18" s="472"/>
      <c r="N18" s="472"/>
      <c r="O18" s="472"/>
      <c r="P18" s="472"/>
      <c r="Q18" s="472"/>
      <c r="R18" s="473"/>
      <c r="S18" s="473"/>
      <c r="T18" s="473"/>
      <c r="U18" s="473"/>
      <c r="V18" s="474"/>
      <c r="W18" s="490"/>
      <c r="X18" s="491"/>
      <c r="Y18" s="491"/>
      <c r="Z18" s="491"/>
      <c r="AA18" s="491"/>
      <c r="AB18" s="515"/>
      <c r="AC18" s="389">
        <v>67.599999999999994</v>
      </c>
      <c r="AD18" s="390"/>
      <c r="AE18" s="390"/>
      <c r="AF18" s="390"/>
      <c r="AG18" s="475"/>
      <c r="AH18" s="389">
        <v>66.900000000000006</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12531322</v>
      </c>
      <c r="BO18" s="420"/>
      <c r="BP18" s="420"/>
      <c r="BQ18" s="420"/>
      <c r="BR18" s="420"/>
      <c r="BS18" s="420"/>
      <c r="BT18" s="420"/>
      <c r="BU18" s="421"/>
      <c r="BV18" s="419">
        <v>12324250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547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17010270</v>
      </c>
      <c r="BO19" s="420"/>
      <c r="BP19" s="420"/>
      <c r="BQ19" s="420"/>
      <c r="BR19" s="420"/>
      <c r="BS19" s="420"/>
      <c r="BT19" s="420"/>
      <c r="BU19" s="421"/>
      <c r="BV19" s="419">
        <v>16678441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21272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25099322</v>
      </c>
      <c r="BO22" s="449"/>
      <c r="BP22" s="449"/>
      <c r="BQ22" s="449"/>
      <c r="BR22" s="449"/>
      <c r="BS22" s="449"/>
      <c r="BT22" s="449"/>
      <c r="BU22" s="450"/>
      <c r="BV22" s="448">
        <v>24472706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20388136</v>
      </c>
      <c r="BO23" s="420"/>
      <c r="BP23" s="420"/>
      <c r="BQ23" s="420"/>
      <c r="BR23" s="420"/>
      <c r="BS23" s="420"/>
      <c r="BT23" s="420"/>
      <c r="BU23" s="421"/>
      <c r="BV23" s="419">
        <v>19680260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8850</v>
      </c>
      <c r="R24" s="373"/>
      <c r="S24" s="373"/>
      <c r="T24" s="373"/>
      <c r="U24" s="373"/>
      <c r="V24" s="374"/>
      <c r="W24" s="462"/>
      <c r="X24" s="399"/>
      <c r="Y24" s="400"/>
      <c r="Z24" s="375" t="s">
        <v>175</v>
      </c>
      <c r="AA24" s="376"/>
      <c r="AB24" s="376"/>
      <c r="AC24" s="376"/>
      <c r="AD24" s="376"/>
      <c r="AE24" s="376"/>
      <c r="AF24" s="376"/>
      <c r="AG24" s="377"/>
      <c r="AH24" s="372">
        <v>474</v>
      </c>
      <c r="AI24" s="373"/>
      <c r="AJ24" s="373"/>
      <c r="AK24" s="373"/>
      <c r="AL24" s="374"/>
      <c r="AM24" s="372">
        <v>1418682</v>
      </c>
      <c r="AN24" s="373"/>
      <c r="AO24" s="373"/>
      <c r="AP24" s="373"/>
      <c r="AQ24" s="373"/>
      <c r="AR24" s="374"/>
      <c r="AS24" s="372">
        <v>2993</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13776474</v>
      </c>
      <c r="BO24" s="420"/>
      <c r="BP24" s="420"/>
      <c r="BQ24" s="420"/>
      <c r="BR24" s="420"/>
      <c r="BS24" s="420"/>
      <c r="BT24" s="420"/>
      <c r="BU24" s="421"/>
      <c r="BV24" s="419">
        <v>12571588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6790</v>
      </c>
      <c r="R25" s="373"/>
      <c r="S25" s="373"/>
      <c r="T25" s="373"/>
      <c r="U25" s="373"/>
      <c r="V25" s="374"/>
      <c r="W25" s="462"/>
      <c r="X25" s="399"/>
      <c r="Y25" s="400"/>
      <c r="Z25" s="375" t="s">
        <v>178</v>
      </c>
      <c r="AA25" s="376"/>
      <c r="AB25" s="376"/>
      <c r="AC25" s="376"/>
      <c r="AD25" s="376"/>
      <c r="AE25" s="376"/>
      <c r="AF25" s="376"/>
      <c r="AG25" s="377"/>
      <c r="AH25" s="372">
        <v>79</v>
      </c>
      <c r="AI25" s="373"/>
      <c r="AJ25" s="373"/>
      <c r="AK25" s="373"/>
      <c r="AL25" s="374"/>
      <c r="AM25" s="372">
        <v>244110</v>
      </c>
      <c r="AN25" s="373"/>
      <c r="AO25" s="373"/>
      <c r="AP25" s="373"/>
      <c r="AQ25" s="373"/>
      <c r="AR25" s="374"/>
      <c r="AS25" s="372">
        <v>3090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5804051</v>
      </c>
      <c r="BO25" s="449"/>
      <c r="BP25" s="449"/>
      <c r="BQ25" s="449"/>
      <c r="BR25" s="449"/>
      <c r="BS25" s="449"/>
      <c r="BT25" s="449"/>
      <c r="BU25" s="450"/>
      <c r="BV25" s="448">
        <v>7548871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6100</v>
      </c>
      <c r="R26" s="373"/>
      <c r="S26" s="373"/>
      <c r="T26" s="373"/>
      <c r="U26" s="373"/>
      <c r="V26" s="374"/>
      <c r="W26" s="462"/>
      <c r="X26" s="399"/>
      <c r="Y26" s="400"/>
      <c r="Z26" s="375" t="s">
        <v>181</v>
      </c>
      <c r="AA26" s="430"/>
      <c r="AB26" s="430"/>
      <c r="AC26" s="430"/>
      <c r="AD26" s="430"/>
      <c r="AE26" s="430"/>
      <c r="AF26" s="430"/>
      <c r="AG26" s="431"/>
      <c r="AH26" s="372">
        <v>29</v>
      </c>
      <c r="AI26" s="373"/>
      <c r="AJ26" s="373"/>
      <c r="AK26" s="373"/>
      <c r="AL26" s="374"/>
      <c r="AM26" s="372">
        <v>87638</v>
      </c>
      <c r="AN26" s="373"/>
      <c r="AO26" s="373"/>
      <c r="AP26" s="373"/>
      <c r="AQ26" s="373"/>
      <c r="AR26" s="374"/>
      <c r="AS26" s="372">
        <v>3022</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5540</v>
      </c>
      <c r="R27" s="373"/>
      <c r="S27" s="373"/>
      <c r="T27" s="373"/>
      <c r="U27" s="373"/>
      <c r="V27" s="374"/>
      <c r="W27" s="462"/>
      <c r="X27" s="399"/>
      <c r="Y27" s="400"/>
      <c r="Z27" s="375" t="s">
        <v>184</v>
      </c>
      <c r="AA27" s="376"/>
      <c r="AB27" s="376"/>
      <c r="AC27" s="376"/>
      <c r="AD27" s="376"/>
      <c r="AE27" s="376"/>
      <c r="AF27" s="376"/>
      <c r="AG27" s="377"/>
      <c r="AH27" s="372">
        <v>22</v>
      </c>
      <c r="AI27" s="373"/>
      <c r="AJ27" s="373"/>
      <c r="AK27" s="373"/>
      <c r="AL27" s="374"/>
      <c r="AM27" s="372">
        <v>65326</v>
      </c>
      <c r="AN27" s="373"/>
      <c r="AO27" s="373"/>
      <c r="AP27" s="373"/>
      <c r="AQ27" s="373"/>
      <c r="AR27" s="374"/>
      <c r="AS27" s="372">
        <v>2969</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140</v>
      </c>
      <c r="BO27" s="454"/>
      <c r="BP27" s="454"/>
      <c r="BQ27" s="454"/>
      <c r="BR27" s="454"/>
      <c r="BS27" s="454"/>
      <c r="BT27" s="454"/>
      <c r="BU27" s="455"/>
      <c r="BV27" s="453" t="s">
        <v>140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4830</v>
      </c>
      <c r="R28" s="373"/>
      <c r="S28" s="373"/>
      <c r="T28" s="373"/>
      <c r="U28" s="373"/>
      <c r="V28" s="374"/>
      <c r="W28" s="462"/>
      <c r="X28" s="399"/>
      <c r="Y28" s="400"/>
      <c r="Z28" s="375" t="s">
        <v>187</v>
      </c>
      <c r="AA28" s="376"/>
      <c r="AB28" s="376"/>
      <c r="AC28" s="376"/>
      <c r="AD28" s="376"/>
      <c r="AE28" s="376"/>
      <c r="AF28" s="376"/>
      <c r="AG28" s="377"/>
      <c r="AH28" s="372" t="s">
        <v>140</v>
      </c>
      <c r="AI28" s="373"/>
      <c r="AJ28" s="373"/>
      <c r="AK28" s="373"/>
      <c r="AL28" s="374"/>
      <c r="AM28" s="372" t="s">
        <v>140</v>
      </c>
      <c r="AN28" s="373"/>
      <c r="AO28" s="373"/>
      <c r="AP28" s="373"/>
      <c r="AQ28" s="373"/>
      <c r="AR28" s="374"/>
      <c r="AS28" s="372" t="s">
        <v>140</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3802928</v>
      </c>
      <c r="BO28" s="449"/>
      <c r="BP28" s="449"/>
      <c r="BQ28" s="449"/>
      <c r="BR28" s="449"/>
      <c r="BS28" s="449"/>
      <c r="BT28" s="449"/>
      <c r="BU28" s="450"/>
      <c r="BV28" s="448">
        <v>3413933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18</v>
      </c>
      <c r="M29" s="373"/>
      <c r="N29" s="373"/>
      <c r="O29" s="373"/>
      <c r="P29" s="374"/>
      <c r="Q29" s="372">
        <v>4330</v>
      </c>
      <c r="R29" s="373"/>
      <c r="S29" s="373"/>
      <c r="T29" s="373"/>
      <c r="U29" s="373"/>
      <c r="V29" s="374"/>
      <c r="W29" s="463"/>
      <c r="X29" s="464"/>
      <c r="Y29" s="465"/>
      <c r="Z29" s="375" t="s">
        <v>190</v>
      </c>
      <c r="AA29" s="376"/>
      <c r="AB29" s="376"/>
      <c r="AC29" s="376"/>
      <c r="AD29" s="376"/>
      <c r="AE29" s="376"/>
      <c r="AF29" s="376"/>
      <c r="AG29" s="377"/>
      <c r="AH29" s="372">
        <v>496</v>
      </c>
      <c r="AI29" s="373"/>
      <c r="AJ29" s="373"/>
      <c r="AK29" s="373"/>
      <c r="AL29" s="374"/>
      <c r="AM29" s="372">
        <v>1484008</v>
      </c>
      <c r="AN29" s="373"/>
      <c r="AO29" s="373"/>
      <c r="AP29" s="373"/>
      <c r="AQ29" s="373"/>
      <c r="AR29" s="374"/>
      <c r="AS29" s="372">
        <v>2992</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18449</v>
      </c>
      <c r="BO29" s="420"/>
      <c r="BP29" s="420"/>
      <c r="BQ29" s="420"/>
      <c r="BR29" s="420"/>
      <c r="BS29" s="420"/>
      <c r="BT29" s="420"/>
      <c r="BU29" s="421"/>
      <c r="BV29" s="419">
        <v>18437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99.9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2143288</v>
      </c>
      <c r="BO30" s="454"/>
      <c r="BP30" s="454"/>
      <c r="BQ30" s="454"/>
      <c r="BR30" s="454"/>
      <c r="BS30" s="454"/>
      <c r="BT30" s="454"/>
      <c r="BU30" s="455"/>
      <c r="BV30" s="453">
        <v>1823414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199</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IF('各会計、関係団体の財政状況及び健全化判断比率'!B34="","",'各会計、関係団体の財政状況及び健全化判断比率'!B34)</f>
        <v>病院事業会計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IF('各会計、関係団体の財政状況及び健全化判断比率'!B36="","",'各会計、関係団体の財政状況及び健全化判断比率'!B36)</f>
        <v>坂出港港湾整備事業特別会計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坂出、宇多津広域行政事務組合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本州四国総合開発（株）</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王越診療所特別会計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国民健康保険与島診療所特別会計</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IF('各会計、関係団体の財政状況及び健全化判断比率'!B35="","",'各会計、関係団体の財政状況及び健全化判断比率'!B35)</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香川県後期高齢者医療広域連合（一般会計）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（公財）坂出市学校給食会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香川県後期高齢者医療広域連合（後期高齢者医療事業）</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介護保険介護予防支援事業特別会計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香川県広域水道企業団（水道事業会計）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7</v>
      </c>
      <c r="V38" s="367"/>
      <c r="W38" s="368" t="str">
        <f>IF('各会計、関係団体の財政状況及び健全化判断比率'!B32="","",'各会計、関係団体の財政状況及び健全化判断比率'!B32)</f>
        <v>坂出駅北口地下駐車場事業特別会計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香川県広域水道企業団（工業用水道事業会計）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f t="shared" si="4"/>
        <v>8</v>
      </c>
      <c r="V39" s="367"/>
      <c r="W39" s="368" t="str">
        <f>IF('各会計、関係団体の財政状況及び健全化判断比率'!B33="","",'各会計、関係団体の財政状況及び健全化判断比率'!B33)</f>
        <v>後期高齢者医療特別会計</v>
      </c>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V2HS7UhbQ5wv8WwQ52oqNA7TVLlE55oynUoYTJooC9+dzTfB8StoTvFSu+vggDrKtjMnZ+liqMjJtlUtdsoCCA==" saltValue="RXsnrYC+HpaciQ64ffDsF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151" t="s">
        <v>581</v>
      </c>
      <c r="D34" s="1151"/>
      <c r="E34" s="1152"/>
      <c r="F34" s="32">
        <v>27.74</v>
      </c>
      <c r="G34" s="33">
        <v>33.56</v>
      </c>
      <c r="H34" s="33">
        <v>33.159999999999997</v>
      </c>
      <c r="I34" s="33">
        <v>36.61</v>
      </c>
      <c r="J34" s="34">
        <v>45.99</v>
      </c>
      <c r="K34" s="22"/>
      <c r="L34" s="22"/>
      <c r="M34" s="22"/>
      <c r="N34" s="22"/>
      <c r="O34" s="22"/>
      <c r="P34" s="22"/>
    </row>
    <row r="35" spans="1:16" ht="39" customHeight="1" x14ac:dyDescent="0.15">
      <c r="A35" s="22"/>
      <c r="B35" s="35"/>
      <c r="C35" s="1145" t="s">
        <v>582</v>
      </c>
      <c r="D35" s="1146"/>
      <c r="E35" s="1147"/>
      <c r="F35" s="36">
        <v>2.89</v>
      </c>
      <c r="G35" s="37">
        <v>1.79</v>
      </c>
      <c r="H35" s="37">
        <v>2.1800000000000002</v>
      </c>
      <c r="I35" s="37">
        <v>5.33</v>
      </c>
      <c r="J35" s="38">
        <v>3.35</v>
      </c>
      <c r="K35" s="22"/>
      <c r="L35" s="22"/>
      <c r="M35" s="22"/>
      <c r="N35" s="22"/>
      <c r="O35" s="22"/>
      <c r="P35" s="22"/>
    </row>
    <row r="36" spans="1:16" ht="39" customHeight="1" x14ac:dyDescent="0.15">
      <c r="A36" s="22"/>
      <c r="B36" s="35"/>
      <c r="C36" s="1145" t="s">
        <v>583</v>
      </c>
      <c r="D36" s="1146"/>
      <c r="E36" s="1147"/>
      <c r="F36" s="36">
        <v>0.16</v>
      </c>
      <c r="G36" s="37">
        <v>0.02</v>
      </c>
      <c r="H36" s="37">
        <v>0.27</v>
      </c>
      <c r="I36" s="37">
        <v>1.19</v>
      </c>
      <c r="J36" s="38">
        <v>1.31</v>
      </c>
      <c r="K36" s="22"/>
      <c r="L36" s="22"/>
      <c r="M36" s="22"/>
      <c r="N36" s="22"/>
      <c r="O36" s="22"/>
      <c r="P36" s="22"/>
    </row>
    <row r="37" spans="1:16" ht="39" customHeight="1" x14ac:dyDescent="0.15">
      <c r="A37" s="22"/>
      <c r="B37" s="35"/>
      <c r="C37" s="1145" t="s">
        <v>584</v>
      </c>
      <c r="D37" s="1146"/>
      <c r="E37" s="1147"/>
      <c r="F37" s="36">
        <v>1.08</v>
      </c>
      <c r="G37" s="37">
        <v>0.65</v>
      </c>
      <c r="H37" s="37">
        <v>0.46</v>
      </c>
      <c r="I37" s="37">
        <v>0.84</v>
      </c>
      <c r="J37" s="38">
        <v>1.1299999999999999</v>
      </c>
      <c r="K37" s="22"/>
      <c r="L37" s="22"/>
      <c r="M37" s="22"/>
      <c r="N37" s="22"/>
      <c r="O37" s="22"/>
      <c r="P37" s="22"/>
    </row>
    <row r="38" spans="1:16" ht="39" customHeight="1" x14ac:dyDescent="0.15">
      <c r="A38" s="22"/>
      <c r="B38" s="35"/>
      <c r="C38" s="1145" t="s">
        <v>585</v>
      </c>
      <c r="D38" s="1146"/>
      <c r="E38" s="1147"/>
      <c r="F38" s="36">
        <v>0.73</v>
      </c>
      <c r="G38" s="37">
        <v>0.82</v>
      </c>
      <c r="H38" s="37">
        <v>0.88</v>
      </c>
      <c r="I38" s="37">
        <v>0.9</v>
      </c>
      <c r="J38" s="38">
        <v>1</v>
      </c>
      <c r="K38" s="22"/>
      <c r="L38" s="22"/>
      <c r="M38" s="22"/>
      <c r="N38" s="22"/>
      <c r="O38" s="22"/>
      <c r="P38" s="22"/>
    </row>
    <row r="39" spans="1:16" ht="39" customHeight="1" x14ac:dyDescent="0.15">
      <c r="A39" s="22"/>
      <c r="B39" s="35"/>
      <c r="C39" s="1145" t="s">
        <v>586</v>
      </c>
      <c r="D39" s="1146"/>
      <c r="E39" s="1147"/>
      <c r="F39" s="36" t="s">
        <v>535</v>
      </c>
      <c r="G39" s="37" t="s">
        <v>535</v>
      </c>
      <c r="H39" s="37">
        <v>0.34</v>
      </c>
      <c r="I39" s="37">
        <v>0.32</v>
      </c>
      <c r="J39" s="38">
        <v>0.28999999999999998</v>
      </c>
      <c r="K39" s="22"/>
      <c r="L39" s="22"/>
      <c r="M39" s="22"/>
      <c r="N39" s="22"/>
      <c r="O39" s="22"/>
      <c r="P39" s="22"/>
    </row>
    <row r="40" spans="1:16" ht="39" customHeight="1" x14ac:dyDescent="0.15">
      <c r="A40" s="22"/>
      <c r="B40" s="35"/>
      <c r="C40" s="1145" t="s">
        <v>587</v>
      </c>
      <c r="D40" s="1146"/>
      <c r="E40" s="1147"/>
      <c r="F40" s="36">
        <v>0.01</v>
      </c>
      <c r="G40" s="37">
        <v>0.01</v>
      </c>
      <c r="H40" s="37">
        <v>0</v>
      </c>
      <c r="I40" s="37">
        <v>0</v>
      </c>
      <c r="J40" s="38">
        <v>0</v>
      </c>
      <c r="K40" s="22"/>
      <c r="L40" s="22"/>
      <c r="M40" s="22"/>
      <c r="N40" s="22"/>
      <c r="O40" s="22"/>
      <c r="P40" s="22"/>
    </row>
    <row r="41" spans="1:16" ht="39" customHeight="1" x14ac:dyDescent="0.15">
      <c r="A41" s="22"/>
      <c r="B41" s="35"/>
      <c r="C41" s="1145" t="s">
        <v>588</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589</v>
      </c>
      <c r="D42" s="1146"/>
      <c r="E42" s="1147"/>
      <c r="F42" s="36" t="s">
        <v>535</v>
      </c>
      <c r="G42" s="37" t="s">
        <v>535</v>
      </c>
      <c r="H42" s="37" t="s">
        <v>535</v>
      </c>
      <c r="I42" s="37" t="s">
        <v>535</v>
      </c>
      <c r="J42" s="38" t="s">
        <v>535</v>
      </c>
      <c r="K42" s="22"/>
      <c r="L42" s="22"/>
      <c r="M42" s="22"/>
      <c r="N42" s="22"/>
      <c r="O42" s="22"/>
      <c r="P42" s="22"/>
    </row>
    <row r="43" spans="1:16" ht="39" customHeight="1" thickBot="1" x14ac:dyDescent="0.2">
      <c r="A43" s="22"/>
      <c r="B43" s="40"/>
      <c r="C43" s="1148" t="s">
        <v>590</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5AYmgDeTeWjNyl5VSQYlZ8jhlL3Tfywlm6K1m7pmuJ9Ho6wiXL0W5eP/p2I3dmD9Y4//kJuU/h2lhWGYdT8haQ==" saltValue="n+8QqqQBCx+E7H9++21y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2103</v>
      </c>
      <c r="L45" s="60">
        <v>2024</v>
      </c>
      <c r="M45" s="60">
        <v>1921</v>
      </c>
      <c r="N45" s="60">
        <v>1927</v>
      </c>
      <c r="O45" s="61">
        <v>2002</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535</v>
      </c>
      <c r="L46" s="64" t="s">
        <v>535</v>
      </c>
      <c r="M46" s="64" t="s">
        <v>535</v>
      </c>
      <c r="N46" s="64" t="s">
        <v>535</v>
      </c>
      <c r="O46" s="65" t="s">
        <v>535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535</v>
      </c>
      <c r="L47" s="64" t="s">
        <v>535</v>
      </c>
      <c r="M47" s="64" t="s">
        <v>535</v>
      </c>
      <c r="N47" s="64" t="s">
        <v>535</v>
      </c>
      <c r="O47" s="65" t="s">
        <v>535</v>
      </c>
      <c r="P47" s="48"/>
      <c r="Q47" s="48"/>
      <c r="R47" s="48"/>
      <c r="S47" s="48"/>
      <c r="T47" s="48"/>
      <c r="U47" s="48"/>
    </row>
    <row r="48" spans="1:21" ht="30.75" customHeight="1" x14ac:dyDescent="0.15">
      <c r="A48" s="48"/>
      <c r="B48" s="1178"/>
      <c r="C48" s="1179"/>
      <c r="D48" s="62"/>
      <c r="E48" s="1155" t="s">
        <v>15</v>
      </c>
      <c r="F48" s="1155"/>
      <c r="G48" s="1155"/>
      <c r="H48" s="1155"/>
      <c r="I48" s="1155"/>
      <c r="J48" s="1156"/>
      <c r="K48" s="63">
        <v>639</v>
      </c>
      <c r="L48" s="64">
        <v>673</v>
      </c>
      <c r="M48" s="64">
        <v>523</v>
      </c>
      <c r="N48" s="64">
        <v>489</v>
      </c>
      <c r="O48" s="65">
        <v>461</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535</v>
      </c>
      <c r="L49" s="64">
        <v>1</v>
      </c>
      <c r="M49" s="64">
        <v>1</v>
      </c>
      <c r="N49" s="64">
        <v>1</v>
      </c>
      <c r="O49" s="65">
        <v>2</v>
      </c>
      <c r="P49" s="48"/>
      <c r="Q49" s="48"/>
      <c r="R49" s="48"/>
      <c r="S49" s="48"/>
      <c r="T49" s="48"/>
      <c r="U49" s="48"/>
    </row>
    <row r="50" spans="1:21" ht="30.75" customHeight="1" x14ac:dyDescent="0.15">
      <c r="A50" s="48"/>
      <c r="B50" s="1178"/>
      <c r="C50" s="1179"/>
      <c r="D50" s="62"/>
      <c r="E50" s="1155" t="s">
        <v>17</v>
      </c>
      <c r="F50" s="1155"/>
      <c r="G50" s="1155"/>
      <c r="H50" s="1155"/>
      <c r="I50" s="1155"/>
      <c r="J50" s="1156"/>
      <c r="K50" s="63">
        <v>1</v>
      </c>
      <c r="L50" s="64">
        <v>1</v>
      </c>
      <c r="M50" s="64">
        <v>1</v>
      </c>
      <c r="N50" s="64">
        <v>1</v>
      </c>
      <c r="O50" s="65">
        <v>24</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535</v>
      </c>
      <c r="L51" s="64" t="s">
        <v>535</v>
      </c>
      <c r="M51" s="64" t="s">
        <v>535</v>
      </c>
      <c r="N51" s="64" t="s">
        <v>535</v>
      </c>
      <c r="O51" s="65" t="s">
        <v>535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1510</v>
      </c>
      <c r="L52" s="64">
        <v>1500</v>
      </c>
      <c r="M52" s="64">
        <v>1448</v>
      </c>
      <c r="N52" s="64">
        <v>1440</v>
      </c>
      <c r="O52" s="65">
        <v>1466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1233</v>
      </c>
      <c r="L53" s="69">
        <v>1199</v>
      </c>
      <c r="M53" s="69">
        <v>998</v>
      </c>
      <c r="N53" s="69">
        <v>978</v>
      </c>
      <c r="O53" s="70">
        <v>1023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2">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Jh+UGR61Ch2aqHOvhbxxXSw1anIuAC76z2DQ2Dak+AjPF8I2k13XeG0eMAR5XMo+p84SRqYfKNlITElrJr3Wg==" saltValue="5439a/nHprv2HYXKKnaTk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576</v>
      </c>
      <c r="J40" s="103" t="s">
        <v>577</v>
      </c>
      <c r="K40" s="103" t="s">
        <v>578</v>
      </c>
      <c r="L40" s="103" t="s">
        <v>579</v>
      </c>
      <c r="M40" s="104" t="s">
        <v>580</v>
      </c>
    </row>
    <row r="41" spans="2:13" ht="27.75" customHeight="1" x14ac:dyDescent="0.15">
      <c r="B41" s="1196" t="s">
        <v>32</v>
      </c>
      <c r="C41" s="1197"/>
      <c r="D41" s="105"/>
      <c r="E41" s="1198" t="s">
        <v>33</v>
      </c>
      <c r="F41" s="1198"/>
      <c r="G41" s="1198"/>
      <c r="H41" s="1199"/>
      <c r="I41" s="355">
        <v>22393</v>
      </c>
      <c r="J41" s="356">
        <v>23601</v>
      </c>
      <c r="K41" s="356">
        <v>24349</v>
      </c>
      <c r="L41" s="356">
        <v>24473</v>
      </c>
      <c r="M41" s="357">
        <v>25099</v>
      </c>
    </row>
    <row r="42" spans="2:13" ht="27.75" customHeight="1" x14ac:dyDescent="0.15">
      <c r="B42" s="1186"/>
      <c r="C42" s="1187"/>
      <c r="D42" s="106"/>
      <c r="E42" s="1190" t="s">
        <v>34</v>
      </c>
      <c r="F42" s="1190"/>
      <c r="G42" s="1190"/>
      <c r="H42" s="1191"/>
      <c r="I42" s="358">
        <v>5</v>
      </c>
      <c r="J42" s="359">
        <v>4</v>
      </c>
      <c r="K42" s="359">
        <v>3</v>
      </c>
      <c r="L42" s="359">
        <v>1</v>
      </c>
      <c r="M42" s="360">
        <v>443</v>
      </c>
    </row>
    <row r="43" spans="2:13" ht="27.75" customHeight="1" x14ac:dyDescent="0.15">
      <c r="B43" s="1186"/>
      <c r="C43" s="1187"/>
      <c r="D43" s="106"/>
      <c r="E43" s="1190" t="s">
        <v>35</v>
      </c>
      <c r="F43" s="1190"/>
      <c r="G43" s="1190"/>
      <c r="H43" s="1191"/>
      <c r="I43" s="358">
        <v>8589</v>
      </c>
      <c r="J43" s="359">
        <v>8246</v>
      </c>
      <c r="K43" s="359">
        <v>7417</v>
      </c>
      <c r="L43" s="359">
        <v>6719</v>
      </c>
      <c r="M43" s="360">
        <v>5939</v>
      </c>
    </row>
    <row r="44" spans="2:13" ht="27.75" customHeight="1" x14ac:dyDescent="0.15">
      <c r="B44" s="1186"/>
      <c r="C44" s="1187"/>
      <c r="D44" s="106"/>
      <c r="E44" s="1190" t="s">
        <v>36</v>
      </c>
      <c r="F44" s="1190"/>
      <c r="G44" s="1190"/>
      <c r="H44" s="1191"/>
      <c r="I44" s="358" t="s">
        <v>535</v>
      </c>
      <c r="J44" s="359" t="s">
        <v>535</v>
      </c>
      <c r="K44" s="359">
        <v>123</v>
      </c>
      <c r="L44" s="359">
        <v>177</v>
      </c>
      <c r="M44" s="360">
        <v>591</v>
      </c>
    </row>
    <row r="45" spans="2:13" ht="27.75" customHeight="1" x14ac:dyDescent="0.15">
      <c r="B45" s="1186"/>
      <c r="C45" s="1187"/>
      <c r="D45" s="106"/>
      <c r="E45" s="1190" t="s">
        <v>37</v>
      </c>
      <c r="F45" s="1190"/>
      <c r="G45" s="1190"/>
      <c r="H45" s="1191"/>
      <c r="I45" s="358">
        <v>2976</v>
      </c>
      <c r="J45" s="359">
        <v>3093</v>
      </c>
      <c r="K45" s="359">
        <v>3130</v>
      </c>
      <c r="L45" s="359">
        <v>2953</v>
      </c>
      <c r="M45" s="360">
        <v>3030</v>
      </c>
    </row>
    <row r="46" spans="2:13" ht="27.75" customHeight="1" x14ac:dyDescent="0.15">
      <c r="B46" s="1186"/>
      <c r="C46" s="1187"/>
      <c r="D46" s="107"/>
      <c r="E46" s="1190" t="s">
        <v>38</v>
      </c>
      <c r="F46" s="1190"/>
      <c r="G46" s="1190"/>
      <c r="H46" s="1191"/>
      <c r="I46" s="358" t="s">
        <v>535</v>
      </c>
      <c r="J46" s="359" t="s">
        <v>535</v>
      </c>
      <c r="K46" s="359" t="s">
        <v>535</v>
      </c>
      <c r="L46" s="359" t="s">
        <v>535</v>
      </c>
      <c r="M46" s="360" t="s">
        <v>535</v>
      </c>
    </row>
    <row r="47" spans="2:13" ht="27.75" customHeight="1" x14ac:dyDescent="0.15">
      <c r="B47" s="1186"/>
      <c r="C47" s="1187"/>
      <c r="D47" s="108"/>
      <c r="E47" s="1200" t="s">
        <v>39</v>
      </c>
      <c r="F47" s="1201"/>
      <c r="G47" s="1201"/>
      <c r="H47" s="1202"/>
      <c r="I47" s="358" t="s">
        <v>535</v>
      </c>
      <c r="J47" s="359" t="s">
        <v>535</v>
      </c>
      <c r="K47" s="359" t="s">
        <v>535</v>
      </c>
      <c r="L47" s="359" t="s">
        <v>535</v>
      </c>
      <c r="M47" s="360" t="s">
        <v>535</v>
      </c>
    </row>
    <row r="48" spans="2:13" ht="27.75" customHeight="1" x14ac:dyDescent="0.15">
      <c r="B48" s="1186"/>
      <c r="C48" s="1187"/>
      <c r="D48" s="106"/>
      <c r="E48" s="1190" t="s">
        <v>40</v>
      </c>
      <c r="F48" s="1190"/>
      <c r="G48" s="1190"/>
      <c r="H48" s="1191"/>
      <c r="I48" s="358" t="s">
        <v>535</v>
      </c>
      <c r="J48" s="359" t="s">
        <v>535</v>
      </c>
      <c r="K48" s="359" t="s">
        <v>535</v>
      </c>
      <c r="L48" s="359" t="s">
        <v>535</v>
      </c>
      <c r="M48" s="360" t="s">
        <v>535</v>
      </c>
    </row>
    <row r="49" spans="2:13" ht="27.75" customHeight="1" x14ac:dyDescent="0.15">
      <c r="B49" s="1188"/>
      <c r="C49" s="1189"/>
      <c r="D49" s="106"/>
      <c r="E49" s="1190" t="s">
        <v>41</v>
      </c>
      <c r="F49" s="1190"/>
      <c r="G49" s="1190"/>
      <c r="H49" s="1191"/>
      <c r="I49" s="358" t="s">
        <v>535</v>
      </c>
      <c r="J49" s="359" t="s">
        <v>535</v>
      </c>
      <c r="K49" s="359" t="s">
        <v>535</v>
      </c>
      <c r="L49" s="359" t="s">
        <v>535</v>
      </c>
      <c r="M49" s="360" t="s">
        <v>535</v>
      </c>
    </row>
    <row r="50" spans="2:13" ht="27.75" customHeight="1" x14ac:dyDescent="0.15">
      <c r="B50" s="1184" t="s">
        <v>42</v>
      </c>
      <c r="C50" s="1185"/>
      <c r="D50" s="109"/>
      <c r="E50" s="1190" t="s">
        <v>43</v>
      </c>
      <c r="F50" s="1190"/>
      <c r="G50" s="1190"/>
      <c r="H50" s="1191"/>
      <c r="I50" s="358">
        <v>5673</v>
      </c>
      <c r="J50" s="359">
        <v>5250</v>
      </c>
      <c r="K50" s="359">
        <v>5300</v>
      </c>
      <c r="L50" s="359">
        <v>5748</v>
      </c>
      <c r="M50" s="360">
        <v>6623</v>
      </c>
    </row>
    <row r="51" spans="2:13" ht="27.75" customHeight="1" x14ac:dyDescent="0.15">
      <c r="B51" s="1186"/>
      <c r="C51" s="1187"/>
      <c r="D51" s="106"/>
      <c r="E51" s="1190" t="s">
        <v>44</v>
      </c>
      <c r="F51" s="1190"/>
      <c r="G51" s="1190"/>
      <c r="H51" s="1191"/>
      <c r="I51" s="358">
        <v>2</v>
      </c>
      <c r="J51" s="359">
        <v>1</v>
      </c>
      <c r="K51" s="359">
        <v>0</v>
      </c>
      <c r="L51" s="359">
        <v>0</v>
      </c>
      <c r="M51" s="360" t="s">
        <v>535</v>
      </c>
    </row>
    <row r="52" spans="2:13" ht="27.75" customHeight="1" x14ac:dyDescent="0.15">
      <c r="B52" s="1188"/>
      <c r="C52" s="1189"/>
      <c r="D52" s="106"/>
      <c r="E52" s="1190" t="s">
        <v>45</v>
      </c>
      <c r="F52" s="1190"/>
      <c r="G52" s="1190"/>
      <c r="H52" s="1191"/>
      <c r="I52" s="358">
        <v>18821</v>
      </c>
      <c r="J52" s="359">
        <v>19346</v>
      </c>
      <c r="K52" s="359">
        <v>19513</v>
      </c>
      <c r="L52" s="359">
        <v>19475</v>
      </c>
      <c r="M52" s="360">
        <v>19146</v>
      </c>
    </row>
    <row r="53" spans="2:13" ht="27.75" customHeight="1" thickBot="1" x14ac:dyDescent="0.2">
      <c r="B53" s="1192" t="s">
        <v>46</v>
      </c>
      <c r="C53" s="1193"/>
      <c r="D53" s="110"/>
      <c r="E53" s="1194" t="s">
        <v>47</v>
      </c>
      <c r="F53" s="1194"/>
      <c r="G53" s="1194"/>
      <c r="H53" s="1195"/>
      <c r="I53" s="361">
        <v>9468</v>
      </c>
      <c r="J53" s="362">
        <v>10347</v>
      </c>
      <c r="K53" s="362">
        <v>10208</v>
      </c>
      <c r="L53" s="362">
        <v>9100</v>
      </c>
      <c r="M53" s="363">
        <v>9333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HeT6j4raRMkCzC3VQL4WBfUrv1fu5SXGjKrtgXSnd92nUlIevgJRia9Zs4kbwxmaIW1QstRFQmmvt1HCldeg/Q==" saltValue="U9AC5vSQFklI4i+tPjbb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578</v>
      </c>
      <c r="G54" s="119" t="s">
        <v>579</v>
      </c>
      <c r="H54" s="120" t="s">
        <v>580</v>
      </c>
    </row>
    <row r="55" spans="2:8" ht="52.5" customHeight="1" x14ac:dyDescent="0.15">
      <c r="B55" s="121"/>
      <c r="C55" s="1211" t="s">
        <v>50</v>
      </c>
      <c r="D55" s="1211"/>
      <c r="E55" s="1212"/>
      <c r="F55" s="122">
        <v>3259</v>
      </c>
      <c r="G55" s="122">
        <v>3414</v>
      </c>
      <c r="H55" s="123">
        <v>3803</v>
      </c>
    </row>
    <row r="56" spans="2:8" ht="52.5" customHeight="1" x14ac:dyDescent="0.15">
      <c r="B56" s="124"/>
      <c r="C56" s="1213" t="s">
        <v>51</v>
      </c>
      <c r="D56" s="1213"/>
      <c r="E56" s="1214"/>
      <c r="F56" s="125">
        <v>18</v>
      </c>
      <c r="G56" s="125">
        <v>18</v>
      </c>
      <c r="H56" s="126">
        <v>18</v>
      </c>
    </row>
    <row r="57" spans="2:8" ht="53.25" customHeight="1" x14ac:dyDescent="0.15">
      <c r="B57" s="124"/>
      <c r="C57" s="1215" t="s">
        <v>52</v>
      </c>
      <c r="D57" s="1215"/>
      <c r="E57" s="1216"/>
      <c r="F57" s="127">
        <v>1562</v>
      </c>
      <c r="G57" s="127">
        <v>1823</v>
      </c>
      <c r="H57" s="128">
        <v>2143</v>
      </c>
    </row>
    <row r="58" spans="2:8" ht="45.75" customHeight="1" x14ac:dyDescent="0.15">
      <c r="B58" s="129"/>
      <c r="C58" s="1203" t="s">
        <v>600</v>
      </c>
      <c r="D58" s="1204"/>
      <c r="E58" s="1205"/>
      <c r="F58" s="130">
        <v>200</v>
      </c>
      <c r="G58" s="130">
        <v>743</v>
      </c>
      <c r="H58" s="131">
        <v>944</v>
      </c>
    </row>
    <row r="59" spans="2:8" ht="45.75" customHeight="1" x14ac:dyDescent="0.15">
      <c r="B59" s="129"/>
      <c r="C59" s="1203" t="s">
        <v>601</v>
      </c>
      <c r="D59" s="1204"/>
      <c r="E59" s="1205"/>
      <c r="F59" s="130">
        <v>427</v>
      </c>
      <c r="G59" s="130">
        <v>524</v>
      </c>
      <c r="H59" s="131">
        <v>504</v>
      </c>
    </row>
    <row r="60" spans="2:8" ht="45.75" customHeight="1" x14ac:dyDescent="0.15">
      <c r="B60" s="129"/>
      <c r="C60" s="1203" t="s">
        <v>602</v>
      </c>
      <c r="D60" s="1204"/>
      <c r="E60" s="1205"/>
      <c r="F60" s="130">
        <v>213</v>
      </c>
      <c r="G60" s="130">
        <v>207</v>
      </c>
      <c r="H60" s="131">
        <v>200</v>
      </c>
    </row>
    <row r="61" spans="2:8" ht="45.75" customHeight="1" x14ac:dyDescent="0.15">
      <c r="B61" s="129"/>
      <c r="C61" s="1203" t="s">
        <v>603</v>
      </c>
      <c r="D61" s="1204"/>
      <c r="E61" s="1205"/>
      <c r="F61" s="130" t="s">
        <v>605</v>
      </c>
      <c r="G61" s="130" t="s">
        <v>605</v>
      </c>
      <c r="H61" s="131">
        <v>100</v>
      </c>
    </row>
    <row r="62" spans="2:8" ht="45.75" customHeight="1" thickBot="1" x14ac:dyDescent="0.2">
      <c r="B62" s="132"/>
      <c r="C62" s="1206" t="s">
        <v>604</v>
      </c>
      <c r="D62" s="1207"/>
      <c r="E62" s="1208"/>
      <c r="F62" s="133">
        <v>81</v>
      </c>
      <c r="G62" s="133">
        <v>81</v>
      </c>
      <c r="H62" s="134">
        <v>80</v>
      </c>
    </row>
    <row r="63" spans="2:8" ht="52.5" customHeight="1" thickBot="1" x14ac:dyDescent="0.2">
      <c r="B63" s="135"/>
      <c r="C63" s="1209" t="s">
        <v>53</v>
      </c>
      <c r="D63" s="1209"/>
      <c r="E63" s="1210"/>
      <c r="F63" s="136">
        <v>4840</v>
      </c>
      <c r="G63" s="136">
        <v>5256</v>
      </c>
      <c r="H63" s="137">
        <v>5965</v>
      </c>
    </row>
    <row r="64" spans="2:8" x14ac:dyDescent="0.15"/>
  </sheetData>
  <sheetProtection algorithmName="SHA-512" hashValue="tFEVpN3GFQCoHXSOAsuhhJUUujcPEx0TROhhZsfh+pCibqOWxEIunpEszApe865xQfJW0+eAUUVlsZBwchEAeA==" saltValue="ExPnstV4HbpwLotAnFLl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573</v>
      </c>
      <c r="G2" s="151"/>
      <c r="H2" s="152"/>
    </row>
    <row r="3" spans="1:8" x14ac:dyDescent="0.15">
      <c r="A3" s="148" t="s">
        <v>566</v>
      </c>
      <c r="B3" s="153"/>
      <c r="C3" s="154"/>
      <c r="D3" s="155">
        <v>60043</v>
      </c>
      <c r="E3" s="156"/>
      <c r="F3" s="157">
        <v>54684</v>
      </c>
      <c r="G3" s="158"/>
      <c r="H3" s="159"/>
    </row>
    <row r="4" spans="1:8" x14ac:dyDescent="0.15">
      <c r="A4" s="160"/>
      <c r="B4" s="161"/>
      <c r="C4" s="162"/>
      <c r="D4" s="163">
        <v>44100</v>
      </c>
      <c r="E4" s="164"/>
      <c r="F4" s="165">
        <v>32829</v>
      </c>
      <c r="G4" s="166"/>
      <c r="H4" s="167"/>
    </row>
    <row r="5" spans="1:8" x14ac:dyDescent="0.15">
      <c r="A5" s="148" t="s">
        <v>568</v>
      </c>
      <c r="B5" s="153"/>
      <c r="C5" s="154"/>
      <c r="D5" s="155">
        <v>79374</v>
      </c>
      <c r="E5" s="156"/>
      <c r="F5" s="157">
        <v>62383</v>
      </c>
      <c r="G5" s="158"/>
      <c r="H5" s="159"/>
    </row>
    <row r="6" spans="1:8" x14ac:dyDescent="0.15">
      <c r="A6" s="160"/>
      <c r="B6" s="161"/>
      <c r="C6" s="162"/>
      <c r="D6" s="163">
        <v>66598</v>
      </c>
      <c r="E6" s="164"/>
      <c r="F6" s="165">
        <v>35325</v>
      </c>
      <c r="G6" s="166"/>
      <c r="H6" s="167"/>
    </row>
    <row r="7" spans="1:8" x14ac:dyDescent="0.15">
      <c r="A7" s="148" t="s">
        <v>569</v>
      </c>
      <c r="B7" s="153"/>
      <c r="C7" s="154"/>
      <c r="D7" s="155">
        <v>69898</v>
      </c>
      <c r="E7" s="156"/>
      <c r="F7" s="157">
        <v>63812</v>
      </c>
      <c r="G7" s="158"/>
      <c r="H7" s="159"/>
    </row>
    <row r="8" spans="1:8" x14ac:dyDescent="0.15">
      <c r="A8" s="160"/>
      <c r="B8" s="161"/>
      <c r="C8" s="162"/>
      <c r="D8" s="163">
        <v>48433</v>
      </c>
      <c r="E8" s="164"/>
      <c r="F8" s="165">
        <v>33848</v>
      </c>
      <c r="G8" s="166"/>
      <c r="H8" s="167"/>
    </row>
    <row r="9" spans="1:8" x14ac:dyDescent="0.15">
      <c r="A9" s="148" t="s">
        <v>570</v>
      </c>
      <c r="B9" s="153"/>
      <c r="C9" s="154"/>
      <c r="D9" s="155">
        <v>64471</v>
      </c>
      <c r="E9" s="156"/>
      <c r="F9" s="157">
        <v>45945</v>
      </c>
      <c r="G9" s="158"/>
      <c r="H9" s="159"/>
    </row>
    <row r="10" spans="1:8" x14ac:dyDescent="0.15">
      <c r="A10" s="160"/>
      <c r="B10" s="161"/>
      <c r="C10" s="162"/>
      <c r="D10" s="163">
        <v>41369</v>
      </c>
      <c r="E10" s="164"/>
      <c r="F10" s="165">
        <v>25180</v>
      </c>
      <c r="G10" s="166"/>
      <c r="H10" s="167"/>
    </row>
    <row r="11" spans="1:8" x14ac:dyDescent="0.15">
      <c r="A11" s="148" t="s">
        <v>571</v>
      </c>
      <c r="B11" s="153"/>
      <c r="C11" s="154"/>
      <c r="D11" s="155">
        <v>84251</v>
      </c>
      <c r="E11" s="156"/>
      <c r="F11" s="157">
        <v>44475</v>
      </c>
      <c r="G11" s="158"/>
      <c r="H11" s="159"/>
    </row>
    <row r="12" spans="1:8" x14ac:dyDescent="0.15">
      <c r="A12" s="160"/>
      <c r="B12" s="161"/>
      <c r="C12" s="168"/>
      <c r="D12" s="163">
        <v>52675</v>
      </c>
      <c r="E12" s="164"/>
      <c r="F12" s="165">
        <v>24780</v>
      </c>
      <c r="G12" s="166"/>
      <c r="H12" s="167"/>
    </row>
    <row r="13" spans="1:8" x14ac:dyDescent="0.15">
      <c r="A13" s="148"/>
      <c r="B13" s="153"/>
      <c r="C13" s="169"/>
      <c r="D13" s="170">
        <v>71607</v>
      </c>
      <c r="E13" s="171"/>
      <c r="F13" s="172">
        <v>54260</v>
      </c>
      <c r="G13" s="173"/>
      <c r="H13" s="159"/>
    </row>
    <row r="14" spans="1:8" x14ac:dyDescent="0.15">
      <c r="A14" s="160"/>
      <c r="B14" s="161"/>
      <c r="C14" s="162"/>
      <c r="D14" s="163">
        <v>50635</v>
      </c>
      <c r="E14" s="164"/>
      <c r="F14" s="165">
        <v>30392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2.9</v>
      </c>
      <c r="C19" s="174">
        <f>ROUND(VALUE(SUBSTITUTE(実質収支比率等に係る経年分析!G$48,"▲","-")),2)</f>
        <v>1.79</v>
      </c>
      <c r="D19" s="174">
        <f>ROUND(VALUE(SUBSTITUTE(実質収支比率等に係る経年分析!H$48,"▲","-")),2)</f>
        <v>2.1800000000000002</v>
      </c>
      <c r="E19" s="174">
        <f>ROUND(VALUE(SUBSTITUTE(実質収支比率等に係る経年分析!I$48,"▲","-")),2)</f>
        <v>5.34</v>
      </c>
      <c r="F19" s="174">
        <f>ROUND(VALUE(SUBSTITUTE(実質収支比率等に係る経年分析!J$48,"▲","-")),2)</f>
        <v>3.36</v>
      </c>
    </row>
    <row r="20" spans="1:11" x14ac:dyDescent="0.15">
      <c r="A20" s="174" t="s">
        <v>57</v>
      </c>
      <c r="B20" s="174">
        <f>ROUND(VALUE(SUBSTITUTE(実質収支比率等に係る経年分析!F$47,"▲","-")),2)</f>
        <v>21.53</v>
      </c>
      <c r="C20" s="174">
        <f>ROUND(VALUE(SUBSTITUTE(実質収支比率等に係る経年分析!G$47,"▲","-")),2)</f>
        <v>23.29</v>
      </c>
      <c r="D20" s="174">
        <f>ROUND(VALUE(SUBSTITUTE(実質収支比率等に係る経年分析!H$47,"▲","-")),2)</f>
        <v>23.66</v>
      </c>
      <c r="E20" s="174">
        <f>ROUND(VALUE(SUBSTITUTE(実質収支比率等に係る経年分析!I$47,"▲","-")),2)</f>
        <v>23.62</v>
      </c>
      <c r="F20" s="174">
        <f>ROUND(VALUE(SUBSTITUTE(実質収支比率等に係る経年分析!J$47,"▲","-")),2)</f>
        <v>26.96</v>
      </c>
    </row>
    <row r="21" spans="1:11" x14ac:dyDescent="0.15">
      <c r="A21" s="174" t="s">
        <v>58</v>
      </c>
      <c r="B21" s="174">
        <f>IF(ISNUMBER(VALUE(SUBSTITUTE(実質収支比率等に係る経年分析!F$49,"▲","-"))),ROUND(VALUE(SUBSTITUTE(実質収支比率等に係る経年分析!F$49,"▲","-")),2),NA())</f>
        <v>7.0000000000000007E-2</v>
      </c>
      <c r="C21" s="174">
        <f>IF(ISNUMBER(VALUE(SUBSTITUTE(実質収支比率等に係る経年分析!G$49,"▲","-"))),ROUND(VALUE(SUBSTITUTE(実質収支比率等に係る経年分析!G$49,"▲","-")),2),NA())</f>
        <v>0.45</v>
      </c>
      <c r="D21" s="174">
        <f>IF(ISNUMBER(VALUE(SUBSTITUTE(実質収支比率等に係る経年分析!H$49,"▲","-"))),ROUND(VALUE(SUBSTITUTE(実質収支比率等に係る経年分析!H$49,"▲","-")),2),NA())</f>
        <v>1.37</v>
      </c>
      <c r="E21" s="174">
        <f>IF(ISNUMBER(VALUE(SUBSTITUTE(実質収支比率等に係る経年分析!I$49,"▲","-"))),ROUND(VALUE(SUBSTITUTE(実質収支比率等に係る経年分析!I$49,"▲","-")),2),NA())</f>
        <v>4.33</v>
      </c>
      <c r="F21" s="174">
        <f>IF(ISNUMBER(VALUE(SUBSTITUTE(実質収支比率等に係る経年分析!J$49,"▲","-"))),ROUND(VALUE(SUBSTITUTE(実質収支比率等に係る経年分析!J$49,"▲","-")),2),NA())</f>
        <v>0.64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王越診療所特別会計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0.28999999999999998</v>
      </c>
    </row>
    <row r="32" spans="1:11" x14ac:dyDescent="0.15">
      <c r="A32" s="175" t="str">
        <f>IF(連結実質赤字比率に係る赤字・黒字の構成分析!C$38="",NA(),連結実質赤字比率に係る赤字・黒字の構成分析!C$38)</f>
        <v>坂出港港湾整備事業特別会計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1.1299999999999999</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2.89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2.1800000000000002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5.33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3.35</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27.74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33.56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33.159999999999997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36.61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45.99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1510</v>
      </c>
      <c r="E42" s="176"/>
      <c r="F42" s="176"/>
      <c r="G42" s="176">
        <f>'実質公債費比率（分子）の構造'!L$52</f>
        <v>1500</v>
      </c>
      <c r="H42" s="176"/>
      <c r="I42" s="176"/>
      <c r="J42" s="176">
        <f>'実質公債費比率（分子）の構造'!M$52</f>
        <v>1448</v>
      </c>
      <c r="K42" s="176"/>
      <c r="L42" s="176"/>
      <c r="M42" s="176">
        <f>'実質公債費比率（分子）の構造'!N$52</f>
        <v>1440</v>
      </c>
      <c r="N42" s="176"/>
      <c r="O42" s="176"/>
      <c r="P42" s="176">
        <f>'実質公債費比率（分子）の構造'!O$52</f>
        <v>1466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24</v>
      </c>
      <c r="O44" s="176"/>
      <c r="P44" s="176"/>
    </row>
    <row r="45" spans="1:16" x14ac:dyDescent="0.15">
      <c r="A45" s="176" t="s">
        <v>68</v>
      </c>
      <c r="B45" s="176" t="str">
        <f>'実質公債費比率（分子）の構造'!K$49</f>
        <v>-</v>
      </c>
      <c r="C45" s="176"/>
      <c r="D45" s="176"/>
      <c r="E45" s="176">
        <f>'実質公債費比率（分子）の構造'!L$49</f>
        <v>1</v>
      </c>
      <c r="F45" s="176"/>
      <c r="G45" s="176"/>
      <c r="H45" s="176">
        <f>'実質公債費比率（分子）の構造'!M$49</f>
        <v>1</v>
      </c>
      <c r="I45" s="176"/>
      <c r="J45" s="176"/>
      <c r="K45" s="176">
        <f>'実質公債費比率（分子）の構造'!N$49</f>
        <v>1</v>
      </c>
      <c r="L45" s="176"/>
      <c r="M45" s="176"/>
      <c r="N45" s="176">
        <f>'実質公債費比率（分子）の構造'!O$49</f>
        <v>2</v>
      </c>
      <c r="O45" s="176"/>
      <c r="P45" s="176"/>
    </row>
    <row r="46" spans="1:16" x14ac:dyDescent="0.15">
      <c r="A46" s="176" t="s">
        <v>69</v>
      </c>
      <c r="B46" s="176">
        <f>'実質公債費比率（分子）の構造'!K$48</f>
        <v>639</v>
      </c>
      <c r="C46" s="176"/>
      <c r="D46" s="176"/>
      <c r="E46" s="176">
        <f>'実質公債費比率（分子）の構造'!L$48</f>
        <v>673</v>
      </c>
      <c r="F46" s="176"/>
      <c r="G46" s="176"/>
      <c r="H46" s="176">
        <f>'実質公債費比率（分子）の構造'!M$48</f>
        <v>523</v>
      </c>
      <c r="I46" s="176"/>
      <c r="J46" s="176"/>
      <c r="K46" s="176">
        <f>'実質公債費比率（分子）の構造'!N$48</f>
        <v>489</v>
      </c>
      <c r="L46" s="176"/>
      <c r="M46" s="176"/>
      <c r="N46" s="176">
        <f>'実質公債費比率（分子）の構造'!O$48</f>
        <v>461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2103</v>
      </c>
      <c r="C49" s="176"/>
      <c r="D49" s="176"/>
      <c r="E49" s="176">
        <f>'実質公債費比率（分子）の構造'!L$45</f>
        <v>2024</v>
      </c>
      <c r="F49" s="176"/>
      <c r="G49" s="176"/>
      <c r="H49" s="176">
        <f>'実質公債費比率（分子）の構造'!M$45</f>
        <v>1921</v>
      </c>
      <c r="I49" s="176"/>
      <c r="J49" s="176"/>
      <c r="K49" s="176">
        <f>'実質公債費比率（分子）の構造'!N$45</f>
        <v>1927</v>
      </c>
      <c r="L49" s="176"/>
      <c r="M49" s="176"/>
      <c r="N49" s="176">
        <f>'実質公債費比率（分子）の構造'!O$45</f>
        <v>2002</v>
      </c>
      <c r="O49" s="176"/>
      <c r="P49" s="176"/>
    </row>
    <row r="50" spans="1:16" x14ac:dyDescent="0.15">
      <c r="A50" s="176" t="s">
        <v>73</v>
      </c>
      <c r="B50" s="176" t="e">
        <f>NA()</f>
        <v>#N/A</v>
      </c>
      <c r="C50" s="176">
        <f>IF(ISNUMBER('実質公債費比率（分子）の構造'!K$53),'実質公債費比率（分子）の構造'!K$53,NA())</f>
        <v>1233</v>
      </c>
      <c r="D50" s="176" t="e">
        <f>NA()</f>
        <v>#N/A</v>
      </c>
      <c r="E50" s="176" t="e">
        <f>NA()</f>
        <v>#N/A</v>
      </c>
      <c r="F50" s="176">
        <f>IF(ISNUMBER('実質公債費比率（分子）の構造'!L$53),'実質公債費比率（分子）の構造'!L$53,NA())</f>
        <v>1199</v>
      </c>
      <c r="G50" s="176" t="e">
        <f>NA()</f>
        <v>#N/A</v>
      </c>
      <c r="H50" s="176" t="e">
        <f>NA()</f>
        <v>#N/A</v>
      </c>
      <c r="I50" s="176">
        <f>IF(ISNUMBER('実質公債費比率（分子）の構造'!M$53),'実質公債費比率（分子）の構造'!M$53,NA())</f>
        <v>998</v>
      </c>
      <c r="J50" s="176" t="e">
        <f>NA()</f>
        <v>#N/A</v>
      </c>
      <c r="K50" s="176" t="e">
        <f>NA()</f>
        <v>#N/A</v>
      </c>
      <c r="L50" s="176">
        <f>IF(ISNUMBER('実質公債費比率（分子）の構造'!N$53),'実質公債費比率（分子）の構造'!N$53,NA())</f>
        <v>978</v>
      </c>
      <c r="M50" s="176" t="e">
        <f>NA()</f>
        <v>#N/A</v>
      </c>
      <c r="N50" s="176" t="e">
        <f>NA()</f>
        <v>#N/A</v>
      </c>
      <c r="O50" s="176">
        <f>IF(ISNUMBER('実質公債費比率（分子）の構造'!O$53),'実質公債費比率（分子）の構造'!O$53,NA())</f>
        <v>1023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18821</v>
      </c>
      <c r="E56" s="175"/>
      <c r="F56" s="175"/>
      <c r="G56" s="175">
        <f>'将来負担比率（分子）の構造'!J$52</f>
        <v>19346</v>
      </c>
      <c r="H56" s="175"/>
      <c r="I56" s="175"/>
      <c r="J56" s="175">
        <f>'将来負担比率（分子）の構造'!K$52</f>
        <v>19513</v>
      </c>
      <c r="K56" s="175"/>
      <c r="L56" s="175"/>
      <c r="M56" s="175">
        <f>'将来負担比率（分子）の構造'!L$52</f>
        <v>19475</v>
      </c>
      <c r="N56" s="175"/>
      <c r="O56" s="175"/>
      <c r="P56" s="175">
        <f>'将来負担比率（分子）の構造'!M$52</f>
        <v>19146</v>
      </c>
    </row>
    <row r="57" spans="1:16" x14ac:dyDescent="0.15">
      <c r="A57" s="175" t="s">
        <v>44</v>
      </c>
      <c r="B57" s="175"/>
      <c r="C57" s="175"/>
      <c r="D57" s="175">
        <f>'将来負担比率（分子）の構造'!I$51</f>
        <v>2</v>
      </c>
      <c r="E57" s="175"/>
      <c r="F57" s="175"/>
      <c r="G57" s="175">
        <f>'将来負担比率（分子）の構造'!J$51</f>
        <v>1</v>
      </c>
      <c r="H57" s="175"/>
      <c r="I57" s="175"/>
      <c r="J57" s="175">
        <f>'将来負担比率（分子）の構造'!K$51</f>
        <v>0</v>
      </c>
      <c r="K57" s="175"/>
      <c r="L57" s="175"/>
      <c r="M57" s="175">
        <f>'将来負担比率（分子）の構造'!L$51</f>
        <v>0</v>
      </c>
      <c r="N57" s="175"/>
      <c r="O57" s="175"/>
      <c r="P57" s="175" t="str">
        <f>'将来負担比率（分子）の構造'!M$51</f>
        <v>-</v>
      </c>
    </row>
    <row r="58" spans="1:16" x14ac:dyDescent="0.15">
      <c r="A58" s="175" t="s">
        <v>43</v>
      </c>
      <c r="B58" s="175"/>
      <c r="C58" s="175"/>
      <c r="D58" s="175">
        <f>'将来負担比率（分子）の構造'!I$50</f>
        <v>5673</v>
      </c>
      <c r="E58" s="175"/>
      <c r="F58" s="175"/>
      <c r="G58" s="175">
        <f>'将来負担比率（分子）の構造'!J$50</f>
        <v>5250</v>
      </c>
      <c r="H58" s="175"/>
      <c r="I58" s="175"/>
      <c r="J58" s="175">
        <f>'将来負担比率（分子）の構造'!K$50</f>
        <v>5300</v>
      </c>
      <c r="K58" s="175"/>
      <c r="L58" s="175"/>
      <c r="M58" s="175">
        <f>'将来負担比率（分子）の構造'!L$50</f>
        <v>5748</v>
      </c>
      <c r="N58" s="175"/>
      <c r="O58" s="175"/>
      <c r="P58" s="175">
        <f>'将来負担比率（分子）の構造'!M$50</f>
        <v>6623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2976</v>
      </c>
      <c r="C62" s="175"/>
      <c r="D62" s="175"/>
      <c r="E62" s="175">
        <f>'将来負担比率（分子）の構造'!J$45</f>
        <v>3093</v>
      </c>
      <c r="F62" s="175"/>
      <c r="G62" s="175"/>
      <c r="H62" s="175">
        <f>'将来負担比率（分子）の構造'!K$45</f>
        <v>3130</v>
      </c>
      <c r="I62" s="175"/>
      <c r="J62" s="175"/>
      <c r="K62" s="175">
        <f>'将来負担比率（分子）の構造'!L$45</f>
        <v>2953</v>
      </c>
      <c r="L62" s="175"/>
      <c r="M62" s="175"/>
      <c r="N62" s="175">
        <f>'将来負担比率（分子）の構造'!M$45</f>
        <v>3030</v>
      </c>
      <c r="O62" s="175"/>
      <c r="P62" s="175"/>
    </row>
    <row r="63" spans="1:16" x14ac:dyDescent="0.15">
      <c r="A63" s="175" t="s">
        <v>36</v>
      </c>
      <c r="B63" s="175" t="str">
        <f>'将来負担比率（分子）の構造'!I$44</f>
        <v>-</v>
      </c>
      <c r="C63" s="175"/>
      <c r="D63" s="175"/>
      <c r="E63" s="175" t="str">
        <f>'将来負担比率（分子）の構造'!J$44</f>
        <v>-</v>
      </c>
      <c r="F63" s="175"/>
      <c r="G63" s="175"/>
      <c r="H63" s="175">
        <f>'将来負担比率（分子）の構造'!K$44</f>
        <v>123</v>
      </c>
      <c r="I63" s="175"/>
      <c r="J63" s="175"/>
      <c r="K63" s="175">
        <f>'将来負担比率（分子）の構造'!L$44</f>
        <v>177</v>
      </c>
      <c r="L63" s="175"/>
      <c r="M63" s="175"/>
      <c r="N63" s="175">
        <f>'将来負担比率（分子）の構造'!M$44</f>
        <v>591</v>
      </c>
      <c r="O63" s="175"/>
      <c r="P63" s="175"/>
    </row>
    <row r="64" spans="1:16" x14ac:dyDescent="0.15">
      <c r="A64" s="175" t="s">
        <v>35</v>
      </c>
      <c r="B64" s="175">
        <f>'将来負担比率（分子）の構造'!I$43</f>
        <v>8589</v>
      </c>
      <c r="C64" s="175"/>
      <c r="D64" s="175"/>
      <c r="E64" s="175">
        <f>'将来負担比率（分子）の構造'!J$43</f>
        <v>8246</v>
      </c>
      <c r="F64" s="175"/>
      <c r="G64" s="175"/>
      <c r="H64" s="175">
        <f>'将来負担比率（分子）の構造'!K$43</f>
        <v>7417</v>
      </c>
      <c r="I64" s="175"/>
      <c r="J64" s="175"/>
      <c r="K64" s="175">
        <f>'将来負担比率（分子）の構造'!L$43</f>
        <v>6719</v>
      </c>
      <c r="L64" s="175"/>
      <c r="M64" s="175"/>
      <c r="N64" s="175">
        <f>'将来負担比率（分子）の構造'!M$43</f>
        <v>5939</v>
      </c>
      <c r="O64" s="175"/>
      <c r="P64" s="175"/>
    </row>
    <row r="65" spans="1:16" x14ac:dyDescent="0.15">
      <c r="A65" s="175" t="s">
        <v>34</v>
      </c>
      <c r="B65" s="175">
        <f>'将来負担比率（分子）の構造'!I$42</f>
        <v>5</v>
      </c>
      <c r="C65" s="175"/>
      <c r="D65" s="175"/>
      <c r="E65" s="175">
        <f>'将来負担比率（分子）の構造'!J$42</f>
        <v>4</v>
      </c>
      <c r="F65" s="175"/>
      <c r="G65" s="175"/>
      <c r="H65" s="175">
        <f>'将来負担比率（分子）の構造'!K$42</f>
        <v>3</v>
      </c>
      <c r="I65" s="175"/>
      <c r="J65" s="175"/>
      <c r="K65" s="175">
        <f>'将来負担比率（分子）の構造'!L$42</f>
        <v>1</v>
      </c>
      <c r="L65" s="175"/>
      <c r="M65" s="175"/>
      <c r="N65" s="175">
        <f>'将来負担比率（分子）の構造'!M$42</f>
        <v>443</v>
      </c>
      <c r="O65" s="175"/>
      <c r="P65" s="175"/>
    </row>
    <row r="66" spans="1:16" x14ac:dyDescent="0.15">
      <c r="A66" s="175" t="s">
        <v>33</v>
      </c>
      <c r="B66" s="175">
        <f>'将来負担比率（分子）の構造'!I$41</f>
        <v>22393</v>
      </c>
      <c r="C66" s="175"/>
      <c r="D66" s="175"/>
      <c r="E66" s="175">
        <f>'将来負担比率（分子）の構造'!J$41</f>
        <v>23601</v>
      </c>
      <c r="F66" s="175"/>
      <c r="G66" s="175"/>
      <c r="H66" s="175">
        <f>'将来負担比率（分子）の構造'!K$41</f>
        <v>24349</v>
      </c>
      <c r="I66" s="175"/>
      <c r="J66" s="175"/>
      <c r="K66" s="175">
        <f>'将来負担比率（分子）の構造'!L$41</f>
        <v>24473</v>
      </c>
      <c r="L66" s="175"/>
      <c r="M66" s="175"/>
      <c r="N66" s="175">
        <f>'将来負担比率（分子）の構造'!M$41</f>
        <v>25099</v>
      </c>
      <c r="O66" s="175"/>
      <c r="P66" s="175"/>
    </row>
    <row r="67" spans="1:16" x14ac:dyDescent="0.15">
      <c r="A67" s="175" t="s">
        <v>77</v>
      </c>
      <c r="B67" s="175" t="e">
        <f>NA()</f>
        <v>#N/A</v>
      </c>
      <c r="C67" s="175">
        <f>IF(ISNUMBER('将来負担比率（分子）の構造'!I$53), IF('将来負担比率（分子）の構造'!I$53 &lt; 0, 0, '将来負担比率（分子）の構造'!I$53), NA())</f>
        <v>9468</v>
      </c>
      <c r="D67" s="175" t="e">
        <f>NA()</f>
        <v>#N/A</v>
      </c>
      <c r="E67" s="175" t="e">
        <f>NA()</f>
        <v>#N/A</v>
      </c>
      <c r="F67" s="175">
        <f>IF(ISNUMBER('将来負担比率（分子）の構造'!J$53), IF('将来負担比率（分子）の構造'!J$53 &lt; 0, 0, '将来負担比率（分子）の構造'!J$53), NA())</f>
        <v>10347</v>
      </c>
      <c r="G67" s="175" t="e">
        <f>NA()</f>
        <v>#N/A</v>
      </c>
      <c r="H67" s="175" t="e">
        <f>NA()</f>
        <v>#N/A</v>
      </c>
      <c r="I67" s="175">
        <f>IF(ISNUMBER('将来負担比率（分子）の構造'!K$53), IF('将来負担比率（分子）の構造'!K$53 &lt; 0, 0, '将来負担比率（分子）の構造'!K$53), NA())</f>
        <v>10208</v>
      </c>
      <c r="J67" s="175" t="e">
        <f>NA()</f>
        <v>#N/A</v>
      </c>
      <c r="K67" s="175" t="e">
        <f>NA()</f>
        <v>#N/A</v>
      </c>
      <c r="L67" s="175">
        <f>IF(ISNUMBER('将来負担比率（分子）の構造'!L$53), IF('将来負担比率（分子）の構造'!L$53 &lt; 0, 0, '将来負担比率（分子）の構造'!L$53), NA())</f>
        <v>9100</v>
      </c>
      <c r="M67" s="175" t="e">
        <f>NA()</f>
        <v>#N/A</v>
      </c>
      <c r="N67" s="175" t="e">
        <f>NA()</f>
        <v>#N/A</v>
      </c>
      <c r="O67" s="175">
        <f>IF(ISNUMBER('将来負担比率（分子）の構造'!M$53), IF('将来負担比率（分子）の構造'!M$53 &lt; 0, 0, '将来負担比率（分子）の構造'!M$53), NA())</f>
        <v>9333</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3259</v>
      </c>
      <c r="C72" s="179">
        <f>基金残高に係る経年分析!G55</f>
        <v>3414</v>
      </c>
      <c r="D72" s="179">
        <f>基金残高に係る経年分析!H55</f>
        <v>3803</v>
      </c>
    </row>
    <row r="73" spans="1:16" x14ac:dyDescent="0.15">
      <c r="A73" s="178" t="s">
        <v>80</v>
      </c>
      <c r="B73" s="179">
        <f>基金残高に係る経年分析!F56</f>
        <v>18</v>
      </c>
      <c r="C73" s="179">
        <f>基金残高に係る経年分析!G56</f>
        <v>18</v>
      </c>
      <c r="D73" s="179">
        <f>基金残高に係る経年分析!H56</f>
        <v>18</v>
      </c>
    </row>
    <row r="74" spans="1:16" x14ac:dyDescent="0.15">
      <c r="A74" s="178" t="s">
        <v>81</v>
      </c>
      <c r="B74" s="179">
        <f>基金残高に係る経年分析!F57</f>
        <v>1562</v>
      </c>
      <c r="C74" s="179">
        <f>基金残高に係る経年分析!G57</f>
        <v>1823</v>
      </c>
      <c r="D74" s="179">
        <f>基金残高に係る経年分析!H57</f>
        <v>2143</v>
      </c>
    </row>
  </sheetData>
  <sheetProtection algorithmName="SHA-512" hashValue="r2z5f1HagPn1eg2LWuvjL2qYw/Bi0HSgSY3rGPUia4tgc5XepKZVvZHHWcgKbmHjAtE74fhDfoROvO8DAc5qVQ==" saltValue="Vp43bv4R57QOeBOEE2qg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229</v>
      </c>
      <c r="C5" s="680"/>
      <c r="D5" s="680"/>
      <c r="E5" s="680"/>
      <c r="F5" s="680"/>
      <c r="G5" s="680"/>
      <c r="H5" s="680"/>
      <c r="I5" s="680"/>
      <c r="J5" s="680"/>
      <c r="K5" s="680"/>
      <c r="L5" s="680"/>
      <c r="M5" s="680"/>
      <c r="N5" s="680"/>
      <c r="O5" s="680"/>
      <c r="P5" s="680"/>
      <c r="Q5" s="681"/>
      <c r="R5" s="676">
        <v>9880270</v>
      </c>
      <c r="S5" s="677"/>
      <c r="T5" s="677"/>
      <c r="U5" s="677"/>
      <c r="V5" s="677"/>
      <c r="W5" s="677"/>
      <c r="X5" s="677"/>
      <c r="Y5" s="702"/>
      <c r="Z5" s="715">
        <v>36</v>
      </c>
      <c r="AA5" s="715"/>
      <c r="AB5" s="715"/>
      <c r="AC5" s="715"/>
      <c r="AD5" s="716">
        <v>9880270</v>
      </c>
      <c r="AE5" s="716"/>
      <c r="AF5" s="716"/>
      <c r="AG5" s="716"/>
      <c r="AH5" s="716"/>
      <c r="AI5" s="716"/>
      <c r="AJ5" s="716"/>
      <c r="AK5" s="716"/>
      <c r="AL5" s="703">
        <v>70.099999999999994</v>
      </c>
      <c r="AM5" s="685"/>
      <c r="AN5" s="685"/>
      <c r="AO5" s="704"/>
      <c r="AP5" s="679" t="s">
        <v>230</v>
      </c>
      <c r="AQ5" s="680"/>
      <c r="AR5" s="680"/>
      <c r="AS5" s="680"/>
      <c r="AT5" s="680"/>
      <c r="AU5" s="680"/>
      <c r="AV5" s="680"/>
      <c r="AW5" s="680"/>
      <c r="AX5" s="680"/>
      <c r="AY5" s="680"/>
      <c r="AZ5" s="680"/>
      <c r="BA5" s="680"/>
      <c r="BB5" s="680"/>
      <c r="BC5" s="680"/>
      <c r="BD5" s="680"/>
      <c r="BE5" s="680"/>
      <c r="BF5" s="681"/>
      <c r="BG5" s="621">
        <v>9880270</v>
      </c>
      <c r="BH5" s="622"/>
      <c r="BI5" s="622"/>
      <c r="BJ5" s="622"/>
      <c r="BK5" s="622"/>
      <c r="BL5" s="622"/>
      <c r="BM5" s="622"/>
      <c r="BN5" s="623"/>
      <c r="BO5" s="659">
        <v>100</v>
      </c>
      <c r="BP5" s="659"/>
      <c r="BQ5" s="659"/>
      <c r="BR5" s="659"/>
      <c r="BS5" s="660">
        <v>181434</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15">
      <c r="B6" s="618" t="s">
        <v>234</v>
      </c>
      <c r="C6" s="619"/>
      <c r="D6" s="619"/>
      <c r="E6" s="619"/>
      <c r="F6" s="619"/>
      <c r="G6" s="619"/>
      <c r="H6" s="619"/>
      <c r="I6" s="619"/>
      <c r="J6" s="619"/>
      <c r="K6" s="619"/>
      <c r="L6" s="619"/>
      <c r="M6" s="619"/>
      <c r="N6" s="619"/>
      <c r="O6" s="619"/>
      <c r="P6" s="619"/>
      <c r="Q6" s="620"/>
      <c r="R6" s="621">
        <v>157067</v>
      </c>
      <c r="S6" s="622"/>
      <c r="T6" s="622"/>
      <c r="U6" s="622"/>
      <c r="V6" s="622"/>
      <c r="W6" s="622"/>
      <c r="X6" s="622"/>
      <c r="Y6" s="623"/>
      <c r="Z6" s="659">
        <v>0.6</v>
      </c>
      <c r="AA6" s="659"/>
      <c r="AB6" s="659"/>
      <c r="AC6" s="659"/>
      <c r="AD6" s="660">
        <v>157067</v>
      </c>
      <c r="AE6" s="660"/>
      <c r="AF6" s="660"/>
      <c r="AG6" s="660"/>
      <c r="AH6" s="660"/>
      <c r="AI6" s="660"/>
      <c r="AJ6" s="660"/>
      <c r="AK6" s="660"/>
      <c r="AL6" s="624">
        <v>1.1000000000000001</v>
      </c>
      <c r="AM6" s="625"/>
      <c r="AN6" s="625"/>
      <c r="AO6" s="661"/>
      <c r="AP6" s="618" t="s">
        <v>235</v>
      </c>
      <c r="AQ6" s="619"/>
      <c r="AR6" s="619"/>
      <c r="AS6" s="619"/>
      <c r="AT6" s="619"/>
      <c r="AU6" s="619"/>
      <c r="AV6" s="619"/>
      <c r="AW6" s="619"/>
      <c r="AX6" s="619"/>
      <c r="AY6" s="619"/>
      <c r="AZ6" s="619"/>
      <c r="BA6" s="619"/>
      <c r="BB6" s="619"/>
      <c r="BC6" s="619"/>
      <c r="BD6" s="619"/>
      <c r="BE6" s="619"/>
      <c r="BF6" s="620"/>
      <c r="BG6" s="621">
        <v>9880270</v>
      </c>
      <c r="BH6" s="622"/>
      <c r="BI6" s="622"/>
      <c r="BJ6" s="622"/>
      <c r="BK6" s="622"/>
      <c r="BL6" s="622"/>
      <c r="BM6" s="622"/>
      <c r="BN6" s="623"/>
      <c r="BO6" s="659">
        <v>100</v>
      </c>
      <c r="BP6" s="659"/>
      <c r="BQ6" s="659"/>
      <c r="BR6" s="659"/>
      <c r="BS6" s="660">
        <v>181434</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228359</v>
      </c>
      <c r="CS6" s="622"/>
      <c r="CT6" s="622"/>
      <c r="CU6" s="622"/>
      <c r="CV6" s="622"/>
      <c r="CW6" s="622"/>
      <c r="CX6" s="622"/>
      <c r="CY6" s="623"/>
      <c r="CZ6" s="703">
        <v>0.9</v>
      </c>
      <c r="DA6" s="685"/>
      <c r="DB6" s="685"/>
      <c r="DC6" s="705"/>
      <c r="DD6" s="627" t="s">
        <v>130</v>
      </c>
      <c r="DE6" s="622"/>
      <c r="DF6" s="622"/>
      <c r="DG6" s="622"/>
      <c r="DH6" s="622"/>
      <c r="DI6" s="622"/>
      <c r="DJ6" s="622"/>
      <c r="DK6" s="622"/>
      <c r="DL6" s="622"/>
      <c r="DM6" s="622"/>
      <c r="DN6" s="622"/>
      <c r="DO6" s="622"/>
      <c r="DP6" s="623"/>
      <c r="DQ6" s="627">
        <v>228359</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4839</v>
      </c>
      <c r="S7" s="622"/>
      <c r="T7" s="622"/>
      <c r="U7" s="622"/>
      <c r="V7" s="622"/>
      <c r="W7" s="622"/>
      <c r="X7" s="622"/>
      <c r="Y7" s="623"/>
      <c r="Z7" s="659">
        <v>0</v>
      </c>
      <c r="AA7" s="659"/>
      <c r="AB7" s="659"/>
      <c r="AC7" s="659"/>
      <c r="AD7" s="660">
        <v>4839</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3299280</v>
      </c>
      <c r="BH7" s="622"/>
      <c r="BI7" s="622"/>
      <c r="BJ7" s="622"/>
      <c r="BK7" s="622"/>
      <c r="BL7" s="622"/>
      <c r="BM7" s="622"/>
      <c r="BN7" s="623"/>
      <c r="BO7" s="659">
        <v>33.4</v>
      </c>
      <c r="BP7" s="659"/>
      <c r="BQ7" s="659"/>
      <c r="BR7" s="659"/>
      <c r="BS7" s="660">
        <v>181434</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3874666</v>
      </c>
      <c r="CS7" s="622"/>
      <c r="CT7" s="622"/>
      <c r="CU7" s="622"/>
      <c r="CV7" s="622"/>
      <c r="CW7" s="622"/>
      <c r="CX7" s="622"/>
      <c r="CY7" s="623"/>
      <c r="CZ7" s="659">
        <v>14.4</v>
      </c>
      <c r="DA7" s="659"/>
      <c r="DB7" s="659"/>
      <c r="DC7" s="659"/>
      <c r="DD7" s="627">
        <v>29378</v>
      </c>
      <c r="DE7" s="622"/>
      <c r="DF7" s="622"/>
      <c r="DG7" s="622"/>
      <c r="DH7" s="622"/>
      <c r="DI7" s="622"/>
      <c r="DJ7" s="622"/>
      <c r="DK7" s="622"/>
      <c r="DL7" s="622"/>
      <c r="DM7" s="622"/>
      <c r="DN7" s="622"/>
      <c r="DO7" s="622"/>
      <c r="DP7" s="623"/>
      <c r="DQ7" s="627">
        <v>3091912</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48359</v>
      </c>
      <c r="S8" s="622"/>
      <c r="T8" s="622"/>
      <c r="U8" s="622"/>
      <c r="V8" s="622"/>
      <c r="W8" s="622"/>
      <c r="X8" s="622"/>
      <c r="Y8" s="623"/>
      <c r="Z8" s="659">
        <v>0.2</v>
      </c>
      <c r="AA8" s="659"/>
      <c r="AB8" s="659"/>
      <c r="AC8" s="659"/>
      <c r="AD8" s="660">
        <v>48359</v>
      </c>
      <c r="AE8" s="660"/>
      <c r="AF8" s="660"/>
      <c r="AG8" s="660"/>
      <c r="AH8" s="660"/>
      <c r="AI8" s="660"/>
      <c r="AJ8" s="660"/>
      <c r="AK8" s="660"/>
      <c r="AL8" s="624">
        <v>0.3</v>
      </c>
      <c r="AM8" s="625"/>
      <c r="AN8" s="625"/>
      <c r="AO8" s="661"/>
      <c r="AP8" s="618" t="s">
        <v>241</v>
      </c>
      <c r="AQ8" s="619"/>
      <c r="AR8" s="619"/>
      <c r="AS8" s="619"/>
      <c r="AT8" s="619"/>
      <c r="AU8" s="619"/>
      <c r="AV8" s="619"/>
      <c r="AW8" s="619"/>
      <c r="AX8" s="619"/>
      <c r="AY8" s="619"/>
      <c r="AZ8" s="619"/>
      <c r="BA8" s="619"/>
      <c r="BB8" s="619"/>
      <c r="BC8" s="619"/>
      <c r="BD8" s="619"/>
      <c r="BE8" s="619"/>
      <c r="BF8" s="620"/>
      <c r="BG8" s="621">
        <v>92310</v>
      </c>
      <c r="BH8" s="622"/>
      <c r="BI8" s="622"/>
      <c r="BJ8" s="622"/>
      <c r="BK8" s="622"/>
      <c r="BL8" s="622"/>
      <c r="BM8" s="622"/>
      <c r="BN8" s="623"/>
      <c r="BO8" s="659">
        <v>0.9</v>
      </c>
      <c r="BP8" s="659"/>
      <c r="BQ8" s="659"/>
      <c r="BR8" s="659"/>
      <c r="BS8" s="660" t="s">
        <v>130</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9301811</v>
      </c>
      <c r="CS8" s="622"/>
      <c r="CT8" s="622"/>
      <c r="CU8" s="622"/>
      <c r="CV8" s="622"/>
      <c r="CW8" s="622"/>
      <c r="CX8" s="622"/>
      <c r="CY8" s="623"/>
      <c r="CZ8" s="659">
        <v>34.700000000000003</v>
      </c>
      <c r="DA8" s="659"/>
      <c r="DB8" s="659"/>
      <c r="DC8" s="659"/>
      <c r="DD8" s="627">
        <v>273210</v>
      </c>
      <c r="DE8" s="622"/>
      <c r="DF8" s="622"/>
      <c r="DG8" s="622"/>
      <c r="DH8" s="622"/>
      <c r="DI8" s="622"/>
      <c r="DJ8" s="622"/>
      <c r="DK8" s="622"/>
      <c r="DL8" s="622"/>
      <c r="DM8" s="622"/>
      <c r="DN8" s="622"/>
      <c r="DO8" s="622"/>
      <c r="DP8" s="623"/>
      <c r="DQ8" s="627">
        <v>4541265</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32959</v>
      </c>
      <c r="S9" s="622"/>
      <c r="T9" s="622"/>
      <c r="U9" s="622"/>
      <c r="V9" s="622"/>
      <c r="W9" s="622"/>
      <c r="X9" s="622"/>
      <c r="Y9" s="623"/>
      <c r="Z9" s="659">
        <v>0.1</v>
      </c>
      <c r="AA9" s="659"/>
      <c r="AB9" s="659"/>
      <c r="AC9" s="659"/>
      <c r="AD9" s="660">
        <v>32959</v>
      </c>
      <c r="AE9" s="660"/>
      <c r="AF9" s="660"/>
      <c r="AG9" s="660"/>
      <c r="AH9" s="660"/>
      <c r="AI9" s="660"/>
      <c r="AJ9" s="660"/>
      <c r="AK9" s="660"/>
      <c r="AL9" s="624">
        <v>0.2</v>
      </c>
      <c r="AM9" s="625"/>
      <c r="AN9" s="625"/>
      <c r="AO9" s="661"/>
      <c r="AP9" s="618" t="s">
        <v>244</v>
      </c>
      <c r="AQ9" s="619"/>
      <c r="AR9" s="619"/>
      <c r="AS9" s="619"/>
      <c r="AT9" s="619"/>
      <c r="AU9" s="619"/>
      <c r="AV9" s="619"/>
      <c r="AW9" s="619"/>
      <c r="AX9" s="619"/>
      <c r="AY9" s="619"/>
      <c r="AZ9" s="619"/>
      <c r="BA9" s="619"/>
      <c r="BB9" s="619"/>
      <c r="BC9" s="619"/>
      <c r="BD9" s="619"/>
      <c r="BE9" s="619"/>
      <c r="BF9" s="620"/>
      <c r="BG9" s="621">
        <v>2461530</v>
      </c>
      <c r="BH9" s="622"/>
      <c r="BI9" s="622"/>
      <c r="BJ9" s="622"/>
      <c r="BK9" s="622"/>
      <c r="BL9" s="622"/>
      <c r="BM9" s="622"/>
      <c r="BN9" s="623"/>
      <c r="BO9" s="659">
        <v>24.9</v>
      </c>
      <c r="BP9" s="659"/>
      <c r="BQ9" s="659"/>
      <c r="BR9" s="659"/>
      <c r="BS9" s="660" t="s">
        <v>245</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3021271</v>
      </c>
      <c r="CS9" s="622"/>
      <c r="CT9" s="622"/>
      <c r="CU9" s="622"/>
      <c r="CV9" s="622"/>
      <c r="CW9" s="622"/>
      <c r="CX9" s="622"/>
      <c r="CY9" s="623"/>
      <c r="CZ9" s="659">
        <v>11.3</v>
      </c>
      <c r="DA9" s="659"/>
      <c r="DB9" s="659"/>
      <c r="DC9" s="659"/>
      <c r="DD9" s="627">
        <v>197716</v>
      </c>
      <c r="DE9" s="622"/>
      <c r="DF9" s="622"/>
      <c r="DG9" s="622"/>
      <c r="DH9" s="622"/>
      <c r="DI9" s="622"/>
      <c r="DJ9" s="622"/>
      <c r="DK9" s="622"/>
      <c r="DL9" s="622"/>
      <c r="DM9" s="622"/>
      <c r="DN9" s="622"/>
      <c r="DO9" s="622"/>
      <c r="DP9" s="623"/>
      <c r="DQ9" s="627">
        <v>2018055</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262986</v>
      </c>
      <c r="BH10" s="622"/>
      <c r="BI10" s="622"/>
      <c r="BJ10" s="622"/>
      <c r="BK10" s="622"/>
      <c r="BL10" s="622"/>
      <c r="BM10" s="622"/>
      <c r="BN10" s="623"/>
      <c r="BO10" s="659">
        <v>2.7</v>
      </c>
      <c r="BP10" s="659"/>
      <c r="BQ10" s="659"/>
      <c r="BR10" s="659"/>
      <c r="BS10" s="660">
        <v>43878</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t="s">
        <v>245</v>
      </c>
      <c r="CS10" s="622"/>
      <c r="CT10" s="622"/>
      <c r="CU10" s="622"/>
      <c r="CV10" s="622"/>
      <c r="CW10" s="622"/>
      <c r="CX10" s="622"/>
      <c r="CY10" s="623"/>
      <c r="CZ10" s="659" t="s">
        <v>245</v>
      </c>
      <c r="DA10" s="659"/>
      <c r="DB10" s="659"/>
      <c r="DC10" s="659"/>
      <c r="DD10" s="627" t="s">
        <v>130</v>
      </c>
      <c r="DE10" s="622"/>
      <c r="DF10" s="622"/>
      <c r="DG10" s="622"/>
      <c r="DH10" s="622"/>
      <c r="DI10" s="622"/>
      <c r="DJ10" s="622"/>
      <c r="DK10" s="622"/>
      <c r="DL10" s="622"/>
      <c r="DM10" s="622"/>
      <c r="DN10" s="622"/>
      <c r="DO10" s="622"/>
      <c r="DP10" s="623"/>
      <c r="DQ10" s="627" t="s">
        <v>130</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1363384</v>
      </c>
      <c r="S11" s="622"/>
      <c r="T11" s="622"/>
      <c r="U11" s="622"/>
      <c r="V11" s="622"/>
      <c r="W11" s="622"/>
      <c r="X11" s="622"/>
      <c r="Y11" s="623"/>
      <c r="Z11" s="624">
        <v>5</v>
      </c>
      <c r="AA11" s="625"/>
      <c r="AB11" s="625"/>
      <c r="AC11" s="626"/>
      <c r="AD11" s="627">
        <v>1363384</v>
      </c>
      <c r="AE11" s="622"/>
      <c r="AF11" s="622"/>
      <c r="AG11" s="622"/>
      <c r="AH11" s="622"/>
      <c r="AI11" s="622"/>
      <c r="AJ11" s="622"/>
      <c r="AK11" s="623"/>
      <c r="AL11" s="624">
        <v>9.6999999999999993</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482454</v>
      </c>
      <c r="BH11" s="622"/>
      <c r="BI11" s="622"/>
      <c r="BJ11" s="622"/>
      <c r="BK11" s="622"/>
      <c r="BL11" s="622"/>
      <c r="BM11" s="622"/>
      <c r="BN11" s="623"/>
      <c r="BO11" s="659">
        <v>4.9000000000000004</v>
      </c>
      <c r="BP11" s="659"/>
      <c r="BQ11" s="659"/>
      <c r="BR11" s="659"/>
      <c r="BS11" s="660">
        <v>137556</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468222</v>
      </c>
      <c r="CS11" s="622"/>
      <c r="CT11" s="622"/>
      <c r="CU11" s="622"/>
      <c r="CV11" s="622"/>
      <c r="CW11" s="622"/>
      <c r="CX11" s="622"/>
      <c r="CY11" s="623"/>
      <c r="CZ11" s="659">
        <v>1.7</v>
      </c>
      <c r="DA11" s="659"/>
      <c r="DB11" s="659"/>
      <c r="DC11" s="659"/>
      <c r="DD11" s="627">
        <v>230460</v>
      </c>
      <c r="DE11" s="622"/>
      <c r="DF11" s="622"/>
      <c r="DG11" s="622"/>
      <c r="DH11" s="622"/>
      <c r="DI11" s="622"/>
      <c r="DJ11" s="622"/>
      <c r="DK11" s="622"/>
      <c r="DL11" s="622"/>
      <c r="DM11" s="622"/>
      <c r="DN11" s="622"/>
      <c r="DO11" s="622"/>
      <c r="DP11" s="623"/>
      <c r="DQ11" s="627">
        <v>294211</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v>22622</v>
      </c>
      <c r="S12" s="622"/>
      <c r="T12" s="622"/>
      <c r="U12" s="622"/>
      <c r="V12" s="622"/>
      <c r="W12" s="622"/>
      <c r="X12" s="622"/>
      <c r="Y12" s="623"/>
      <c r="Z12" s="659">
        <v>0.1</v>
      </c>
      <c r="AA12" s="659"/>
      <c r="AB12" s="659"/>
      <c r="AC12" s="659"/>
      <c r="AD12" s="660">
        <v>22622</v>
      </c>
      <c r="AE12" s="660"/>
      <c r="AF12" s="660"/>
      <c r="AG12" s="660"/>
      <c r="AH12" s="660"/>
      <c r="AI12" s="660"/>
      <c r="AJ12" s="660"/>
      <c r="AK12" s="660"/>
      <c r="AL12" s="624">
        <v>0.2</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5948815</v>
      </c>
      <c r="BH12" s="622"/>
      <c r="BI12" s="622"/>
      <c r="BJ12" s="622"/>
      <c r="BK12" s="622"/>
      <c r="BL12" s="622"/>
      <c r="BM12" s="622"/>
      <c r="BN12" s="623"/>
      <c r="BO12" s="659">
        <v>60.2</v>
      </c>
      <c r="BP12" s="659"/>
      <c r="BQ12" s="659"/>
      <c r="BR12" s="659"/>
      <c r="BS12" s="660" t="s">
        <v>245</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584688</v>
      </c>
      <c r="CS12" s="622"/>
      <c r="CT12" s="622"/>
      <c r="CU12" s="622"/>
      <c r="CV12" s="622"/>
      <c r="CW12" s="622"/>
      <c r="CX12" s="622"/>
      <c r="CY12" s="623"/>
      <c r="CZ12" s="659">
        <v>2.2000000000000002</v>
      </c>
      <c r="DA12" s="659"/>
      <c r="DB12" s="659"/>
      <c r="DC12" s="659"/>
      <c r="DD12" s="627" t="s">
        <v>245</v>
      </c>
      <c r="DE12" s="622"/>
      <c r="DF12" s="622"/>
      <c r="DG12" s="622"/>
      <c r="DH12" s="622"/>
      <c r="DI12" s="622"/>
      <c r="DJ12" s="622"/>
      <c r="DK12" s="622"/>
      <c r="DL12" s="622"/>
      <c r="DM12" s="622"/>
      <c r="DN12" s="622"/>
      <c r="DO12" s="622"/>
      <c r="DP12" s="623"/>
      <c r="DQ12" s="627">
        <v>362011</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245</v>
      </c>
      <c r="AA13" s="659"/>
      <c r="AB13" s="659"/>
      <c r="AC13" s="659"/>
      <c r="AD13" s="660" t="s">
        <v>245</v>
      </c>
      <c r="AE13" s="660"/>
      <c r="AF13" s="660"/>
      <c r="AG13" s="660"/>
      <c r="AH13" s="660"/>
      <c r="AI13" s="660"/>
      <c r="AJ13" s="660"/>
      <c r="AK13" s="660"/>
      <c r="AL13" s="624" t="s">
        <v>140</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5936127</v>
      </c>
      <c r="BH13" s="622"/>
      <c r="BI13" s="622"/>
      <c r="BJ13" s="622"/>
      <c r="BK13" s="622"/>
      <c r="BL13" s="622"/>
      <c r="BM13" s="622"/>
      <c r="BN13" s="623"/>
      <c r="BO13" s="659">
        <v>60.1</v>
      </c>
      <c r="BP13" s="659"/>
      <c r="BQ13" s="659"/>
      <c r="BR13" s="659"/>
      <c r="BS13" s="660" t="s">
        <v>130</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2387167</v>
      </c>
      <c r="CS13" s="622"/>
      <c r="CT13" s="622"/>
      <c r="CU13" s="622"/>
      <c r="CV13" s="622"/>
      <c r="CW13" s="622"/>
      <c r="CX13" s="622"/>
      <c r="CY13" s="623"/>
      <c r="CZ13" s="659">
        <v>8.9</v>
      </c>
      <c r="DA13" s="659"/>
      <c r="DB13" s="659"/>
      <c r="DC13" s="659"/>
      <c r="DD13" s="627">
        <v>1274558</v>
      </c>
      <c r="DE13" s="622"/>
      <c r="DF13" s="622"/>
      <c r="DG13" s="622"/>
      <c r="DH13" s="622"/>
      <c r="DI13" s="622"/>
      <c r="DJ13" s="622"/>
      <c r="DK13" s="622"/>
      <c r="DL13" s="622"/>
      <c r="DM13" s="622"/>
      <c r="DN13" s="622"/>
      <c r="DO13" s="622"/>
      <c r="DP13" s="623"/>
      <c r="DQ13" s="627">
        <v>1258799</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v>465</v>
      </c>
      <c r="S14" s="622"/>
      <c r="T14" s="622"/>
      <c r="U14" s="622"/>
      <c r="V14" s="622"/>
      <c r="W14" s="622"/>
      <c r="X14" s="622"/>
      <c r="Y14" s="623"/>
      <c r="Z14" s="659">
        <v>0</v>
      </c>
      <c r="AA14" s="659"/>
      <c r="AB14" s="659"/>
      <c r="AC14" s="659"/>
      <c r="AD14" s="660">
        <v>465</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197860</v>
      </c>
      <c r="BH14" s="622"/>
      <c r="BI14" s="622"/>
      <c r="BJ14" s="622"/>
      <c r="BK14" s="622"/>
      <c r="BL14" s="622"/>
      <c r="BM14" s="622"/>
      <c r="BN14" s="623"/>
      <c r="BO14" s="659">
        <v>2</v>
      </c>
      <c r="BP14" s="659"/>
      <c r="BQ14" s="659"/>
      <c r="BR14" s="659"/>
      <c r="BS14" s="660" t="s">
        <v>140</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871331</v>
      </c>
      <c r="CS14" s="622"/>
      <c r="CT14" s="622"/>
      <c r="CU14" s="622"/>
      <c r="CV14" s="622"/>
      <c r="CW14" s="622"/>
      <c r="CX14" s="622"/>
      <c r="CY14" s="623"/>
      <c r="CZ14" s="659">
        <v>3.2</v>
      </c>
      <c r="DA14" s="659"/>
      <c r="DB14" s="659"/>
      <c r="DC14" s="659"/>
      <c r="DD14" s="627">
        <v>39633</v>
      </c>
      <c r="DE14" s="622"/>
      <c r="DF14" s="622"/>
      <c r="DG14" s="622"/>
      <c r="DH14" s="622"/>
      <c r="DI14" s="622"/>
      <c r="DJ14" s="622"/>
      <c r="DK14" s="622"/>
      <c r="DL14" s="622"/>
      <c r="DM14" s="622"/>
      <c r="DN14" s="622"/>
      <c r="DO14" s="622"/>
      <c r="DP14" s="623"/>
      <c r="DQ14" s="627">
        <v>663372</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245</v>
      </c>
      <c r="S15" s="622"/>
      <c r="T15" s="622"/>
      <c r="U15" s="622"/>
      <c r="V15" s="622"/>
      <c r="W15" s="622"/>
      <c r="X15" s="622"/>
      <c r="Y15" s="623"/>
      <c r="Z15" s="659" t="s">
        <v>130</v>
      </c>
      <c r="AA15" s="659"/>
      <c r="AB15" s="659"/>
      <c r="AC15" s="659"/>
      <c r="AD15" s="660" t="s">
        <v>245</v>
      </c>
      <c r="AE15" s="660"/>
      <c r="AF15" s="660"/>
      <c r="AG15" s="660"/>
      <c r="AH15" s="660"/>
      <c r="AI15" s="660"/>
      <c r="AJ15" s="660"/>
      <c r="AK15" s="660"/>
      <c r="AL15" s="624" t="s">
        <v>140</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434315</v>
      </c>
      <c r="BH15" s="622"/>
      <c r="BI15" s="622"/>
      <c r="BJ15" s="622"/>
      <c r="BK15" s="622"/>
      <c r="BL15" s="622"/>
      <c r="BM15" s="622"/>
      <c r="BN15" s="623"/>
      <c r="BO15" s="659">
        <v>4.4000000000000004</v>
      </c>
      <c r="BP15" s="659"/>
      <c r="BQ15" s="659"/>
      <c r="BR15" s="659"/>
      <c r="BS15" s="660" t="s">
        <v>245</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4095989</v>
      </c>
      <c r="CS15" s="622"/>
      <c r="CT15" s="622"/>
      <c r="CU15" s="622"/>
      <c r="CV15" s="622"/>
      <c r="CW15" s="622"/>
      <c r="CX15" s="622"/>
      <c r="CY15" s="623"/>
      <c r="CZ15" s="659">
        <v>15.3</v>
      </c>
      <c r="DA15" s="659"/>
      <c r="DB15" s="659"/>
      <c r="DC15" s="659"/>
      <c r="DD15" s="627">
        <v>2246055</v>
      </c>
      <c r="DE15" s="622"/>
      <c r="DF15" s="622"/>
      <c r="DG15" s="622"/>
      <c r="DH15" s="622"/>
      <c r="DI15" s="622"/>
      <c r="DJ15" s="622"/>
      <c r="DK15" s="622"/>
      <c r="DL15" s="622"/>
      <c r="DM15" s="622"/>
      <c r="DN15" s="622"/>
      <c r="DO15" s="622"/>
      <c r="DP15" s="623"/>
      <c r="DQ15" s="627">
        <v>1949784</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16111</v>
      </c>
      <c r="S16" s="622"/>
      <c r="T16" s="622"/>
      <c r="U16" s="622"/>
      <c r="V16" s="622"/>
      <c r="W16" s="622"/>
      <c r="X16" s="622"/>
      <c r="Y16" s="623"/>
      <c r="Z16" s="659">
        <v>0.1</v>
      </c>
      <c r="AA16" s="659"/>
      <c r="AB16" s="659"/>
      <c r="AC16" s="659"/>
      <c r="AD16" s="660">
        <v>16111</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140</v>
      </c>
      <c r="BH16" s="622"/>
      <c r="BI16" s="622"/>
      <c r="BJ16" s="622"/>
      <c r="BK16" s="622"/>
      <c r="BL16" s="622"/>
      <c r="BM16" s="622"/>
      <c r="BN16" s="623"/>
      <c r="BO16" s="659" t="s">
        <v>245</v>
      </c>
      <c r="BP16" s="659"/>
      <c r="BQ16" s="659"/>
      <c r="BR16" s="659"/>
      <c r="BS16" s="660" t="s">
        <v>140</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t="s">
        <v>245</v>
      </c>
      <c r="CS16" s="622"/>
      <c r="CT16" s="622"/>
      <c r="CU16" s="622"/>
      <c r="CV16" s="622"/>
      <c r="CW16" s="622"/>
      <c r="CX16" s="622"/>
      <c r="CY16" s="623"/>
      <c r="CZ16" s="659" t="s">
        <v>245</v>
      </c>
      <c r="DA16" s="659"/>
      <c r="DB16" s="659"/>
      <c r="DC16" s="659"/>
      <c r="DD16" s="627" t="s">
        <v>245</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143524</v>
      </c>
      <c r="S17" s="622"/>
      <c r="T17" s="622"/>
      <c r="U17" s="622"/>
      <c r="V17" s="622"/>
      <c r="W17" s="622"/>
      <c r="X17" s="622"/>
      <c r="Y17" s="623"/>
      <c r="Z17" s="659">
        <v>0.5</v>
      </c>
      <c r="AA17" s="659"/>
      <c r="AB17" s="659"/>
      <c r="AC17" s="659"/>
      <c r="AD17" s="660">
        <v>143524</v>
      </c>
      <c r="AE17" s="660"/>
      <c r="AF17" s="660"/>
      <c r="AG17" s="660"/>
      <c r="AH17" s="660"/>
      <c r="AI17" s="660"/>
      <c r="AJ17" s="660"/>
      <c r="AK17" s="660"/>
      <c r="AL17" s="624">
        <v>1</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140</v>
      </c>
      <c r="BP17" s="659"/>
      <c r="BQ17" s="659"/>
      <c r="BR17" s="659"/>
      <c r="BS17" s="660" t="s">
        <v>245</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2001920</v>
      </c>
      <c r="CS17" s="622"/>
      <c r="CT17" s="622"/>
      <c r="CU17" s="622"/>
      <c r="CV17" s="622"/>
      <c r="CW17" s="622"/>
      <c r="CX17" s="622"/>
      <c r="CY17" s="623"/>
      <c r="CZ17" s="659">
        <v>7.5</v>
      </c>
      <c r="DA17" s="659"/>
      <c r="DB17" s="659"/>
      <c r="DC17" s="659"/>
      <c r="DD17" s="627" t="s">
        <v>140</v>
      </c>
      <c r="DE17" s="622"/>
      <c r="DF17" s="622"/>
      <c r="DG17" s="622"/>
      <c r="DH17" s="622"/>
      <c r="DI17" s="622"/>
      <c r="DJ17" s="622"/>
      <c r="DK17" s="622"/>
      <c r="DL17" s="622"/>
      <c r="DM17" s="622"/>
      <c r="DN17" s="622"/>
      <c r="DO17" s="622"/>
      <c r="DP17" s="623"/>
      <c r="DQ17" s="627">
        <v>2001920</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47641</v>
      </c>
      <c r="S18" s="622"/>
      <c r="T18" s="622"/>
      <c r="U18" s="622"/>
      <c r="V18" s="622"/>
      <c r="W18" s="622"/>
      <c r="X18" s="622"/>
      <c r="Y18" s="623"/>
      <c r="Z18" s="659">
        <v>0.2</v>
      </c>
      <c r="AA18" s="659"/>
      <c r="AB18" s="659"/>
      <c r="AC18" s="659"/>
      <c r="AD18" s="660">
        <v>47641</v>
      </c>
      <c r="AE18" s="660"/>
      <c r="AF18" s="660"/>
      <c r="AG18" s="660"/>
      <c r="AH18" s="660"/>
      <c r="AI18" s="660"/>
      <c r="AJ18" s="660"/>
      <c r="AK18" s="660"/>
      <c r="AL18" s="624">
        <v>0.3</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140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245</v>
      </c>
      <c r="DA18" s="659"/>
      <c r="DB18" s="659"/>
      <c r="DC18" s="659"/>
      <c r="DD18" s="627" t="s">
        <v>245</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44294</v>
      </c>
      <c r="S19" s="622"/>
      <c r="T19" s="622"/>
      <c r="U19" s="622"/>
      <c r="V19" s="622"/>
      <c r="W19" s="622"/>
      <c r="X19" s="622"/>
      <c r="Y19" s="623"/>
      <c r="Z19" s="659">
        <v>0.2</v>
      </c>
      <c r="AA19" s="659"/>
      <c r="AB19" s="659"/>
      <c r="AC19" s="659"/>
      <c r="AD19" s="660">
        <v>44294</v>
      </c>
      <c r="AE19" s="660"/>
      <c r="AF19" s="660"/>
      <c r="AG19" s="660"/>
      <c r="AH19" s="660"/>
      <c r="AI19" s="660"/>
      <c r="AJ19" s="660"/>
      <c r="AK19" s="660"/>
      <c r="AL19" s="624">
        <v>0.3</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t="s">
        <v>130</v>
      </c>
      <c r="BH19" s="622"/>
      <c r="BI19" s="622"/>
      <c r="BJ19" s="622"/>
      <c r="BK19" s="622"/>
      <c r="BL19" s="622"/>
      <c r="BM19" s="622"/>
      <c r="BN19" s="623"/>
      <c r="BO19" s="659" t="s">
        <v>130</v>
      </c>
      <c r="BP19" s="659"/>
      <c r="BQ19" s="659"/>
      <c r="BR19" s="659"/>
      <c r="BS19" s="660" t="s">
        <v>140</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245</v>
      </c>
      <c r="DE19" s="622"/>
      <c r="DF19" s="622"/>
      <c r="DG19" s="622"/>
      <c r="DH19" s="622"/>
      <c r="DI19" s="622"/>
      <c r="DJ19" s="622"/>
      <c r="DK19" s="622"/>
      <c r="DL19" s="622"/>
      <c r="DM19" s="622"/>
      <c r="DN19" s="622"/>
      <c r="DO19" s="622"/>
      <c r="DP19" s="623"/>
      <c r="DQ19" s="627" t="s">
        <v>245</v>
      </c>
      <c r="DR19" s="622"/>
      <c r="DS19" s="622"/>
      <c r="DT19" s="622"/>
      <c r="DU19" s="622"/>
      <c r="DV19" s="622"/>
      <c r="DW19" s="622"/>
      <c r="DX19" s="622"/>
      <c r="DY19" s="622"/>
      <c r="DZ19" s="622"/>
      <c r="EA19" s="622"/>
      <c r="EB19" s="622"/>
      <c r="EC19" s="658"/>
    </row>
    <row r="20" spans="2:133" ht="11.25" customHeight="1" x14ac:dyDescent="0.15">
      <c r="B20" s="688" t="s">
        <v>277</v>
      </c>
      <c r="C20" s="689"/>
      <c r="D20" s="689"/>
      <c r="E20" s="689"/>
      <c r="F20" s="689"/>
      <c r="G20" s="689"/>
      <c r="H20" s="689"/>
      <c r="I20" s="689"/>
      <c r="J20" s="689"/>
      <c r="K20" s="689"/>
      <c r="L20" s="689"/>
      <c r="M20" s="689"/>
      <c r="N20" s="689"/>
      <c r="O20" s="689"/>
      <c r="P20" s="689"/>
      <c r="Q20" s="690"/>
      <c r="R20" s="621">
        <v>3347</v>
      </c>
      <c r="S20" s="622"/>
      <c r="T20" s="622"/>
      <c r="U20" s="622"/>
      <c r="V20" s="622"/>
      <c r="W20" s="622"/>
      <c r="X20" s="622"/>
      <c r="Y20" s="623"/>
      <c r="Z20" s="659">
        <v>0</v>
      </c>
      <c r="AA20" s="659"/>
      <c r="AB20" s="659"/>
      <c r="AC20" s="659"/>
      <c r="AD20" s="660">
        <v>3347</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t="s">
        <v>140</v>
      </c>
      <c r="BH20" s="622"/>
      <c r="BI20" s="622"/>
      <c r="BJ20" s="622"/>
      <c r="BK20" s="622"/>
      <c r="BL20" s="622"/>
      <c r="BM20" s="622"/>
      <c r="BN20" s="623"/>
      <c r="BO20" s="659" t="s">
        <v>245</v>
      </c>
      <c r="BP20" s="659"/>
      <c r="BQ20" s="659"/>
      <c r="BR20" s="659"/>
      <c r="BS20" s="660" t="s">
        <v>140</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26835424</v>
      </c>
      <c r="CS20" s="622"/>
      <c r="CT20" s="622"/>
      <c r="CU20" s="622"/>
      <c r="CV20" s="622"/>
      <c r="CW20" s="622"/>
      <c r="CX20" s="622"/>
      <c r="CY20" s="623"/>
      <c r="CZ20" s="659">
        <v>100</v>
      </c>
      <c r="DA20" s="659"/>
      <c r="DB20" s="659"/>
      <c r="DC20" s="659"/>
      <c r="DD20" s="627">
        <v>4291010</v>
      </c>
      <c r="DE20" s="622"/>
      <c r="DF20" s="622"/>
      <c r="DG20" s="622"/>
      <c r="DH20" s="622"/>
      <c r="DI20" s="622"/>
      <c r="DJ20" s="622"/>
      <c r="DK20" s="622"/>
      <c r="DL20" s="622"/>
      <c r="DM20" s="622"/>
      <c r="DN20" s="622"/>
      <c r="DO20" s="622"/>
      <c r="DP20" s="623"/>
      <c r="DQ20" s="627">
        <v>16409688</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3247106</v>
      </c>
      <c r="S21" s="622"/>
      <c r="T21" s="622"/>
      <c r="U21" s="622"/>
      <c r="V21" s="622"/>
      <c r="W21" s="622"/>
      <c r="X21" s="622"/>
      <c r="Y21" s="623"/>
      <c r="Z21" s="659">
        <v>11.8</v>
      </c>
      <c r="AA21" s="659"/>
      <c r="AB21" s="659"/>
      <c r="AC21" s="659"/>
      <c r="AD21" s="660">
        <v>2318865</v>
      </c>
      <c r="AE21" s="660"/>
      <c r="AF21" s="660"/>
      <c r="AG21" s="660"/>
      <c r="AH21" s="660"/>
      <c r="AI21" s="660"/>
      <c r="AJ21" s="660"/>
      <c r="AK21" s="660"/>
      <c r="AL21" s="624">
        <v>16.5</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t="s">
        <v>130</v>
      </c>
      <c r="BH21" s="622"/>
      <c r="BI21" s="622"/>
      <c r="BJ21" s="622"/>
      <c r="BK21" s="622"/>
      <c r="BL21" s="622"/>
      <c r="BM21" s="622"/>
      <c r="BN21" s="623"/>
      <c r="BO21" s="659" t="s">
        <v>245</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2318865</v>
      </c>
      <c r="S22" s="622"/>
      <c r="T22" s="622"/>
      <c r="U22" s="622"/>
      <c r="V22" s="622"/>
      <c r="W22" s="622"/>
      <c r="X22" s="622"/>
      <c r="Y22" s="623"/>
      <c r="Z22" s="659">
        <v>8.5</v>
      </c>
      <c r="AA22" s="659"/>
      <c r="AB22" s="659"/>
      <c r="AC22" s="659"/>
      <c r="AD22" s="660">
        <v>2318865</v>
      </c>
      <c r="AE22" s="660"/>
      <c r="AF22" s="660"/>
      <c r="AG22" s="660"/>
      <c r="AH22" s="660"/>
      <c r="AI22" s="660"/>
      <c r="AJ22" s="660"/>
      <c r="AK22" s="660"/>
      <c r="AL22" s="624">
        <v>16.5</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245</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285</v>
      </c>
      <c r="C23" s="619"/>
      <c r="D23" s="619"/>
      <c r="E23" s="619"/>
      <c r="F23" s="619"/>
      <c r="G23" s="619"/>
      <c r="H23" s="619"/>
      <c r="I23" s="619"/>
      <c r="J23" s="619"/>
      <c r="K23" s="619"/>
      <c r="L23" s="619"/>
      <c r="M23" s="619"/>
      <c r="N23" s="619"/>
      <c r="O23" s="619"/>
      <c r="P23" s="619"/>
      <c r="Q23" s="620"/>
      <c r="R23" s="621">
        <v>928241</v>
      </c>
      <c r="S23" s="622"/>
      <c r="T23" s="622"/>
      <c r="U23" s="622"/>
      <c r="V23" s="622"/>
      <c r="W23" s="622"/>
      <c r="X23" s="622"/>
      <c r="Y23" s="623"/>
      <c r="Z23" s="659">
        <v>3.4</v>
      </c>
      <c r="AA23" s="659"/>
      <c r="AB23" s="659"/>
      <c r="AC23" s="659"/>
      <c r="AD23" s="660" t="s">
        <v>245</v>
      </c>
      <c r="AE23" s="660"/>
      <c r="AF23" s="660"/>
      <c r="AG23" s="660"/>
      <c r="AH23" s="660"/>
      <c r="AI23" s="660"/>
      <c r="AJ23" s="660"/>
      <c r="AK23" s="660"/>
      <c r="AL23" s="624" t="s">
        <v>140</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t="s">
        <v>140</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245</v>
      </c>
      <c r="AA24" s="659"/>
      <c r="AB24" s="659"/>
      <c r="AC24" s="659"/>
      <c r="AD24" s="660" t="s">
        <v>140</v>
      </c>
      <c r="AE24" s="660"/>
      <c r="AF24" s="660"/>
      <c r="AG24" s="660"/>
      <c r="AH24" s="660"/>
      <c r="AI24" s="660"/>
      <c r="AJ24" s="660"/>
      <c r="AK24" s="660"/>
      <c r="AL24" s="624" t="s">
        <v>245</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130</v>
      </c>
      <c r="BP24" s="659"/>
      <c r="BQ24" s="659"/>
      <c r="BR24" s="659"/>
      <c r="BS24" s="660" t="s">
        <v>245</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12330043</v>
      </c>
      <c r="CS24" s="677"/>
      <c r="CT24" s="677"/>
      <c r="CU24" s="677"/>
      <c r="CV24" s="677"/>
      <c r="CW24" s="677"/>
      <c r="CX24" s="677"/>
      <c r="CY24" s="702"/>
      <c r="CZ24" s="703">
        <v>45.9</v>
      </c>
      <c r="DA24" s="685"/>
      <c r="DB24" s="685"/>
      <c r="DC24" s="705"/>
      <c r="DD24" s="701">
        <v>7848636</v>
      </c>
      <c r="DE24" s="677"/>
      <c r="DF24" s="677"/>
      <c r="DG24" s="677"/>
      <c r="DH24" s="677"/>
      <c r="DI24" s="677"/>
      <c r="DJ24" s="677"/>
      <c r="DK24" s="702"/>
      <c r="DL24" s="701">
        <v>7755810</v>
      </c>
      <c r="DM24" s="677"/>
      <c r="DN24" s="677"/>
      <c r="DO24" s="677"/>
      <c r="DP24" s="677"/>
      <c r="DQ24" s="677"/>
      <c r="DR24" s="677"/>
      <c r="DS24" s="677"/>
      <c r="DT24" s="677"/>
      <c r="DU24" s="677"/>
      <c r="DV24" s="702"/>
      <c r="DW24" s="703">
        <v>53.8</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14964347</v>
      </c>
      <c r="S25" s="622"/>
      <c r="T25" s="622"/>
      <c r="U25" s="622"/>
      <c r="V25" s="622"/>
      <c r="W25" s="622"/>
      <c r="X25" s="622"/>
      <c r="Y25" s="623"/>
      <c r="Z25" s="659">
        <v>54.5</v>
      </c>
      <c r="AA25" s="659"/>
      <c r="AB25" s="659"/>
      <c r="AC25" s="659"/>
      <c r="AD25" s="660">
        <v>14036106</v>
      </c>
      <c r="AE25" s="660"/>
      <c r="AF25" s="660"/>
      <c r="AG25" s="660"/>
      <c r="AH25" s="660"/>
      <c r="AI25" s="660"/>
      <c r="AJ25" s="660"/>
      <c r="AK25" s="660"/>
      <c r="AL25" s="624">
        <v>99.6</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140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4945247</v>
      </c>
      <c r="CS25" s="634"/>
      <c r="CT25" s="634"/>
      <c r="CU25" s="634"/>
      <c r="CV25" s="634"/>
      <c r="CW25" s="634"/>
      <c r="CX25" s="634"/>
      <c r="CY25" s="635"/>
      <c r="CZ25" s="624">
        <v>18.399999999999999</v>
      </c>
      <c r="DA25" s="636"/>
      <c r="DB25" s="636"/>
      <c r="DC25" s="637"/>
      <c r="DD25" s="627">
        <v>4455705</v>
      </c>
      <c r="DE25" s="634"/>
      <c r="DF25" s="634"/>
      <c r="DG25" s="634"/>
      <c r="DH25" s="634"/>
      <c r="DI25" s="634"/>
      <c r="DJ25" s="634"/>
      <c r="DK25" s="635"/>
      <c r="DL25" s="627">
        <v>4365588</v>
      </c>
      <c r="DM25" s="634"/>
      <c r="DN25" s="634"/>
      <c r="DO25" s="634"/>
      <c r="DP25" s="634"/>
      <c r="DQ25" s="634"/>
      <c r="DR25" s="634"/>
      <c r="DS25" s="634"/>
      <c r="DT25" s="634"/>
      <c r="DU25" s="634"/>
      <c r="DV25" s="635"/>
      <c r="DW25" s="624">
        <v>30.3</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7943</v>
      </c>
      <c r="S26" s="622"/>
      <c r="T26" s="622"/>
      <c r="U26" s="622"/>
      <c r="V26" s="622"/>
      <c r="W26" s="622"/>
      <c r="X26" s="622"/>
      <c r="Y26" s="623"/>
      <c r="Z26" s="659">
        <v>0</v>
      </c>
      <c r="AA26" s="659"/>
      <c r="AB26" s="659"/>
      <c r="AC26" s="659"/>
      <c r="AD26" s="660">
        <v>7943</v>
      </c>
      <c r="AE26" s="660"/>
      <c r="AF26" s="660"/>
      <c r="AG26" s="660"/>
      <c r="AH26" s="660"/>
      <c r="AI26" s="660"/>
      <c r="AJ26" s="660"/>
      <c r="AK26" s="660"/>
      <c r="AL26" s="624">
        <v>0.1</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3237971</v>
      </c>
      <c r="CS26" s="622"/>
      <c r="CT26" s="622"/>
      <c r="CU26" s="622"/>
      <c r="CV26" s="622"/>
      <c r="CW26" s="622"/>
      <c r="CX26" s="622"/>
      <c r="CY26" s="623"/>
      <c r="CZ26" s="624">
        <v>12.1</v>
      </c>
      <c r="DA26" s="636"/>
      <c r="DB26" s="636"/>
      <c r="DC26" s="637"/>
      <c r="DD26" s="627">
        <v>2861377</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501940</v>
      </c>
      <c r="S27" s="622"/>
      <c r="T27" s="622"/>
      <c r="U27" s="622"/>
      <c r="V27" s="622"/>
      <c r="W27" s="622"/>
      <c r="X27" s="622"/>
      <c r="Y27" s="623"/>
      <c r="Z27" s="659">
        <v>1.8</v>
      </c>
      <c r="AA27" s="659"/>
      <c r="AB27" s="659"/>
      <c r="AC27" s="659"/>
      <c r="AD27" s="660" t="s">
        <v>130</v>
      </c>
      <c r="AE27" s="660"/>
      <c r="AF27" s="660"/>
      <c r="AG27" s="660"/>
      <c r="AH27" s="660"/>
      <c r="AI27" s="660"/>
      <c r="AJ27" s="660"/>
      <c r="AK27" s="660"/>
      <c r="AL27" s="624" t="s">
        <v>130</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9880270</v>
      </c>
      <c r="BH27" s="622"/>
      <c r="BI27" s="622"/>
      <c r="BJ27" s="622"/>
      <c r="BK27" s="622"/>
      <c r="BL27" s="622"/>
      <c r="BM27" s="622"/>
      <c r="BN27" s="623"/>
      <c r="BO27" s="659">
        <v>100</v>
      </c>
      <c r="BP27" s="659"/>
      <c r="BQ27" s="659"/>
      <c r="BR27" s="659"/>
      <c r="BS27" s="660">
        <v>181434</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5382876</v>
      </c>
      <c r="CS27" s="634"/>
      <c r="CT27" s="634"/>
      <c r="CU27" s="634"/>
      <c r="CV27" s="634"/>
      <c r="CW27" s="634"/>
      <c r="CX27" s="634"/>
      <c r="CY27" s="635"/>
      <c r="CZ27" s="624">
        <v>20.100000000000001</v>
      </c>
      <c r="DA27" s="636"/>
      <c r="DB27" s="636"/>
      <c r="DC27" s="637"/>
      <c r="DD27" s="627">
        <v>1391011</v>
      </c>
      <c r="DE27" s="634"/>
      <c r="DF27" s="634"/>
      <c r="DG27" s="634"/>
      <c r="DH27" s="634"/>
      <c r="DI27" s="634"/>
      <c r="DJ27" s="634"/>
      <c r="DK27" s="635"/>
      <c r="DL27" s="627">
        <v>1388302</v>
      </c>
      <c r="DM27" s="634"/>
      <c r="DN27" s="634"/>
      <c r="DO27" s="634"/>
      <c r="DP27" s="634"/>
      <c r="DQ27" s="634"/>
      <c r="DR27" s="634"/>
      <c r="DS27" s="634"/>
      <c r="DT27" s="634"/>
      <c r="DU27" s="634"/>
      <c r="DV27" s="635"/>
      <c r="DW27" s="624">
        <v>9.6</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321214</v>
      </c>
      <c r="S28" s="622"/>
      <c r="T28" s="622"/>
      <c r="U28" s="622"/>
      <c r="V28" s="622"/>
      <c r="W28" s="622"/>
      <c r="X28" s="622"/>
      <c r="Y28" s="623"/>
      <c r="Z28" s="659">
        <v>1.2</v>
      </c>
      <c r="AA28" s="659"/>
      <c r="AB28" s="659"/>
      <c r="AC28" s="659"/>
      <c r="AD28" s="660">
        <v>31784</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2001920</v>
      </c>
      <c r="CS28" s="622"/>
      <c r="CT28" s="622"/>
      <c r="CU28" s="622"/>
      <c r="CV28" s="622"/>
      <c r="CW28" s="622"/>
      <c r="CX28" s="622"/>
      <c r="CY28" s="623"/>
      <c r="CZ28" s="624">
        <v>7.5</v>
      </c>
      <c r="DA28" s="636"/>
      <c r="DB28" s="636"/>
      <c r="DC28" s="637"/>
      <c r="DD28" s="627">
        <v>2001920</v>
      </c>
      <c r="DE28" s="622"/>
      <c r="DF28" s="622"/>
      <c r="DG28" s="622"/>
      <c r="DH28" s="622"/>
      <c r="DI28" s="622"/>
      <c r="DJ28" s="622"/>
      <c r="DK28" s="623"/>
      <c r="DL28" s="627">
        <v>2001920</v>
      </c>
      <c r="DM28" s="622"/>
      <c r="DN28" s="622"/>
      <c r="DO28" s="622"/>
      <c r="DP28" s="622"/>
      <c r="DQ28" s="622"/>
      <c r="DR28" s="622"/>
      <c r="DS28" s="622"/>
      <c r="DT28" s="622"/>
      <c r="DU28" s="622"/>
      <c r="DV28" s="623"/>
      <c r="DW28" s="624">
        <v>13.9</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218221</v>
      </c>
      <c r="S29" s="622"/>
      <c r="T29" s="622"/>
      <c r="U29" s="622"/>
      <c r="V29" s="622"/>
      <c r="W29" s="622"/>
      <c r="X29" s="622"/>
      <c r="Y29" s="623"/>
      <c r="Z29" s="659">
        <v>0.8</v>
      </c>
      <c r="AA29" s="659"/>
      <c r="AB29" s="659"/>
      <c r="AC29" s="659"/>
      <c r="AD29" s="660" t="s">
        <v>130</v>
      </c>
      <c r="AE29" s="660"/>
      <c r="AF29" s="660"/>
      <c r="AG29" s="660"/>
      <c r="AH29" s="660"/>
      <c r="AI29" s="660"/>
      <c r="AJ29" s="660"/>
      <c r="AK29" s="660"/>
      <c r="AL29" s="624" t="s">
        <v>140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308</v>
      </c>
      <c r="CG29" s="619"/>
      <c r="CH29" s="619"/>
      <c r="CI29" s="619"/>
      <c r="CJ29" s="619"/>
      <c r="CK29" s="619"/>
      <c r="CL29" s="619"/>
      <c r="CM29" s="619"/>
      <c r="CN29" s="619"/>
      <c r="CO29" s="619"/>
      <c r="CP29" s="619"/>
      <c r="CQ29" s="620"/>
      <c r="CR29" s="621">
        <v>2001839</v>
      </c>
      <c r="CS29" s="634"/>
      <c r="CT29" s="634"/>
      <c r="CU29" s="634"/>
      <c r="CV29" s="634"/>
      <c r="CW29" s="634"/>
      <c r="CX29" s="634"/>
      <c r="CY29" s="635"/>
      <c r="CZ29" s="624">
        <v>7.5</v>
      </c>
      <c r="DA29" s="636"/>
      <c r="DB29" s="636"/>
      <c r="DC29" s="637"/>
      <c r="DD29" s="627">
        <v>2001839</v>
      </c>
      <c r="DE29" s="634"/>
      <c r="DF29" s="634"/>
      <c r="DG29" s="634"/>
      <c r="DH29" s="634"/>
      <c r="DI29" s="634"/>
      <c r="DJ29" s="634"/>
      <c r="DK29" s="635"/>
      <c r="DL29" s="627">
        <v>2001839</v>
      </c>
      <c r="DM29" s="634"/>
      <c r="DN29" s="634"/>
      <c r="DO29" s="634"/>
      <c r="DP29" s="634"/>
      <c r="DQ29" s="634"/>
      <c r="DR29" s="634"/>
      <c r="DS29" s="634"/>
      <c r="DT29" s="634"/>
      <c r="DU29" s="634"/>
      <c r="DV29" s="635"/>
      <c r="DW29" s="624">
        <v>13.9</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5071067</v>
      </c>
      <c r="S30" s="622"/>
      <c r="T30" s="622"/>
      <c r="U30" s="622"/>
      <c r="V30" s="622"/>
      <c r="W30" s="622"/>
      <c r="X30" s="622"/>
      <c r="Y30" s="623"/>
      <c r="Z30" s="659">
        <v>18.5</v>
      </c>
      <c r="AA30" s="659"/>
      <c r="AB30" s="659"/>
      <c r="AC30" s="659"/>
      <c r="AD30" s="660" t="s">
        <v>245</v>
      </c>
      <c r="AE30" s="660"/>
      <c r="AF30" s="660"/>
      <c r="AG30" s="660"/>
      <c r="AH30" s="660"/>
      <c r="AI30" s="660"/>
      <c r="AJ30" s="660"/>
      <c r="AK30" s="660"/>
      <c r="AL30" s="624" t="s">
        <v>130</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310</v>
      </c>
      <c r="BH30" s="696"/>
      <c r="BI30" s="696"/>
      <c r="BJ30" s="696"/>
      <c r="BK30" s="696"/>
      <c r="BL30" s="696"/>
      <c r="BM30" s="696"/>
      <c r="BN30" s="696"/>
      <c r="BO30" s="696"/>
      <c r="BP30" s="696"/>
      <c r="BQ30" s="697"/>
      <c r="BR30" s="673"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1915984</v>
      </c>
      <c r="CS30" s="622"/>
      <c r="CT30" s="622"/>
      <c r="CU30" s="622"/>
      <c r="CV30" s="622"/>
      <c r="CW30" s="622"/>
      <c r="CX30" s="622"/>
      <c r="CY30" s="623"/>
      <c r="CZ30" s="624">
        <v>7.1</v>
      </c>
      <c r="DA30" s="636"/>
      <c r="DB30" s="636"/>
      <c r="DC30" s="637"/>
      <c r="DD30" s="627">
        <v>1915984</v>
      </c>
      <c r="DE30" s="622"/>
      <c r="DF30" s="622"/>
      <c r="DG30" s="622"/>
      <c r="DH30" s="622"/>
      <c r="DI30" s="622"/>
      <c r="DJ30" s="622"/>
      <c r="DK30" s="623"/>
      <c r="DL30" s="627">
        <v>1915984</v>
      </c>
      <c r="DM30" s="622"/>
      <c r="DN30" s="622"/>
      <c r="DO30" s="622"/>
      <c r="DP30" s="622"/>
      <c r="DQ30" s="622"/>
      <c r="DR30" s="622"/>
      <c r="DS30" s="622"/>
      <c r="DT30" s="622"/>
      <c r="DU30" s="622"/>
      <c r="DV30" s="623"/>
      <c r="DW30" s="624">
        <v>13.3</v>
      </c>
      <c r="DX30" s="636"/>
      <c r="DY30" s="636"/>
      <c r="DZ30" s="636"/>
      <c r="EA30" s="636"/>
      <c r="EB30" s="636"/>
      <c r="EC30" s="648"/>
    </row>
    <row r="31" spans="2:133" ht="11.25" customHeight="1" x14ac:dyDescent="0.15">
      <c r="B31" s="688" t="s">
        <v>313</v>
      </c>
      <c r="C31" s="689"/>
      <c r="D31" s="689"/>
      <c r="E31" s="689"/>
      <c r="F31" s="689"/>
      <c r="G31" s="689"/>
      <c r="H31" s="689"/>
      <c r="I31" s="689"/>
      <c r="J31" s="689"/>
      <c r="K31" s="689"/>
      <c r="L31" s="689"/>
      <c r="M31" s="689"/>
      <c r="N31" s="689"/>
      <c r="O31" s="689"/>
      <c r="P31" s="689"/>
      <c r="Q31" s="690"/>
      <c r="R31" s="621">
        <v>1190</v>
      </c>
      <c r="S31" s="622"/>
      <c r="T31" s="622"/>
      <c r="U31" s="622"/>
      <c r="V31" s="622"/>
      <c r="W31" s="622"/>
      <c r="X31" s="622"/>
      <c r="Y31" s="623"/>
      <c r="Z31" s="659">
        <v>0</v>
      </c>
      <c r="AA31" s="659"/>
      <c r="AB31" s="659"/>
      <c r="AC31" s="659"/>
      <c r="AD31" s="660">
        <v>1190</v>
      </c>
      <c r="AE31" s="660"/>
      <c r="AF31" s="660"/>
      <c r="AG31" s="660"/>
      <c r="AH31" s="660"/>
      <c r="AI31" s="660"/>
      <c r="AJ31" s="660"/>
      <c r="AK31" s="660"/>
      <c r="AL31" s="624">
        <v>0</v>
      </c>
      <c r="AM31" s="625"/>
      <c r="AN31" s="625"/>
      <c r="AO31" s="661"/>
      <c r="AP31" s="691" t="s">
        <v>314</v>
      </c>
      <c r="AQ31" s="692"/>
      <c r="AR31" s="692"/>
      <c r="AS31" s="692"/>
      <c r="AT31" s="693" t="s">
        <v>315</v>
      </c>
      <c r="AU31" s="218"/>
      <c r="AV31" s="218"/>
      <c r="AW31" s="218"/>
      <c r="AX31" s="679" t="s">
        <v>190</v>
      </c>
      <c r="AY31" s="680"/>
      <c r="AZ31" s="680"/>
      <c r="BA31" s="680"/>
      <c r="BB31" s="680"/>
      <c r="BC31" s="680"/>
      <c r="BD31" s="680"/>
      <c r="BE31" s="680"/>
      <c r="BF31" s="681"/>
      <c r="BG31" s="683">
        <v>99.2</v>
      </c>
      <c r="BH31" s="684"/>
      <c r="BI31" s="684"/>
      <c r="BJ31" s="684"/>
      <c r="BK31" s="684"/>
      <c r="BL31" s="684"/>
      <c r="BM31" s="685">
        <v>97.1</v>
      </c>
      <c r="BN31" s="684"/>
      <c r="BO31" s="684"/>
      <c r="BP31" s="684"/>
      <c r="BQ31" s="686"/>
      <c r="BR31" s="683">
        <v>99.2</v>
      </c>
      <c r="BS31" s="684"/>
      <c r="BT31" s="684"/>
      <c r="BU31" s="684"/>
      <c r="BV31" s="684"/>
      <c r="BW31" s="684"/>
      <c r="BX31" s="685">
        <v>96.5</v>
      </c>
      <c r="BY31" s="684"/>
      <c r="BZ31" s="684"/>
      <c r="CA31" s="684"/>
      <c r="CB31" s="686"/>
      <c r="CD31" s="642"/>
      <c r="CE31" s="643"/>
      <c r="CF31" s="618" t="s">
        <v>316</v>
      </c>
      <c r="CG31" s="619"/>
      <c r="CH31" s="619"/>
      <c r="CI31" s="619"/>
      <c r="CJ31" s="619"/>
      <c r="CK31" s="619"/>
      <c r="CL31" s="619"/>
      <c r="CM31" s="619"/>
      <c r="CN31" s="619"/>
      <c r="CO31" s="619"/>
      <c r="CP31" s="619"/>
      <c r="CQ31" s="620"/>
      <c r="CR31" s="621">
        <v>85855</v>
      </c>
      <c r="CS31" s="634"/>
      <c r="CT31" s="634"/>
      <c r="CU31" s="634"/>
      <c r="CV31" s="634"/>
      <c r="CW31" s="634"/>
      <c r="CX31" s="634"/>
      <c r="CY31" s="635"/>
      <c r="CZ31" s="624">
        <v>0.3</v>
      </c>
      <c r="DA31" s="636"/>
      <c r="DB31" s="636"/>
      <c r="DC31" s="637"/>
      <c r="DD31" s="627">
        <v>85855</v>
      </c>
      <c r="DE31" s="634"/>
      <c r="DF31" s="634"/>
      <c r="DG31" s="634"/>
      <c r="DH31" s="634"/>
      <c r="DI31" s="634"/>
      <c r="DJ31" s="634"/>
      <c r="DK31" s="635"/>
      <c r="DL31" s="627">
        <v>85855</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1717444</v>
      </c>
      <c r="S32" s="622"/>
      <c r="T32" s="622"/>
      <c r="U32" s="622"/>
      <c r="V32" s="622"/>
      <c r="W32" s="622"/>
      <c r="X32" s="622"/>
      <c r="Y32" s="623"/>
      <c r="Z32" s="659">
        <v>6.3</v>
      </c>
      <c r="AA32" s="659"/>
      <c r="AB32" s="659"/>
      <c r="AC32" s="659"/>
      <c r="AD32" s="660" t="s">
        <v>245</v>
      </c>
      <c r="AE32" s="660"/>
      <c r="AF32" s="660"/>
      <c r="AG32" s="660"/>
      <c r="AH32" s="660"/>
      <c r="AI32" s="660"/>
      <c r="AJ32" s="660"/>
      <c r="AK32" s="660"/>
      <c r="AL32" s="624" t="s">
        <v>245</v>
      </c>
      <c r="AM32" s="625"/>
      <c r="AN32" s="625"/>
      <c r="AO32" s="661"/>
      <c r="AP32" s="662"/>
      <c r="AQ32" s="663"/>
      <c r="AR32" s="663"/>
      <c r="AS32" s="663"/>
      <c r="AT32" s="694"/>
      <c r="AU32" s="214" t="s">
        <v>318</v>
      </c>
      <c r="AX32" s="618" t="s">
        <v>319</v>
      </c>
      <c r="AY32" s="619"/>
      <c r="AZ32" s="619"/>
      <c r="BA32" s="619"/>
      <c r="BB32" s="619"/>
      <c r="BC32" s="619"/>
      <c r="BD32" s="619"/>
      <c r="BE32" s="619"/>
      <c r="BF32" s="620"/>
      <c r="BG32" s="687">
        <v>99.1</v>
      </c>
      <c r="BH32" s="634"/>
      <c r="BI32" s="634"/>
      <c r="BJ32" s="634"/>
      <c r="BK32" s="634"/>
      <c r="BL32" s="634"/>
      <c r="BM32" s="625">
        <v>96.5</v>
      </c>
      <c r="BN32" s="634"/>
      <c r="BO32" s="634"/>
      <c r="BP32" s="634"/>
      <c r="BQ32" s="657"/>
      <c r="BR32" s="687">
        <v>99.2</v>
      </c>
      <c r="BS32" s="634"/>
      <c r="BT32" s="634"/>
      <c r="BU32" s="634"/>
      <c r="BV32" s="634"/>
      <c r="BW32" s="634"/>
      <c r="BX32" s="625">
        <v>96.1</v>
      </c>
      <c r="BY32" s="634"/>
      <c r="BZ32" s="634"/>
      <c r="CA32" s="634"/>
      <c r="CB32" s="657"/>
      <c r="CD32" s="644"/>
      <c r="CE32" s="645"/>
      <c r="CF32" s="618" t="s">
        <v>320</v>
      </c>
      <c r="CG32" s="619"/>
      <c r="CH32" s="619"/>
      <c r="CI32" s="619"/>
      <c r="CJ32" s="619"/>
      <c r="CK32" s="619"/>
      <c r="CL32" s="619"/>
      <c r="CM32" s="619"/>
      <c r="CN32" s="619"/>
      <c r="CO32" s="619"/>
      <c r="CP32" s="619"/>
      <c r="CQ32" s="620"/>
      <c r="CR32" s="621">
        <v>81</v>
      </c>
      <c r="CS32" s="622"/>
      <c r="CT32" s="622"/>
      <c r="CU32" s="622"/>
      <c r="CV32" s="622"/>
      <c r="CW32" s="622"/>
      <c r="CX32" s="622"/>
      <c r="CY32" s="623"/>
      <c r="CZ32" s="624">
        <v>0</v>
      </c>
      <c r="DA32" s="636"/>
      <c r="DB32" s="636"/>
      <c r="DC32" s="637"/>
      <c r="DD32" s="627">
        <v>81</v>
      </c>
      <c r="DE32" s="622"/>
      <c r="DF32" s="622"/>
      <c r="DG32" s="622"/>
      <c r="DH32" s="622"/>
      <c r="DI32" s="622"/>
      <c r="DJ32" s="622"/>
      <c r="DK32" s="623"/>
      <c r="DL32" s="627">
        <v>81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52065</v>
      </c>
      <c r="S33" s="622"/>
      <c r="T33" s="622"/>
      <c r="U33" s="622"/>
      <c r="V33" s="622"/>
      <c r="W33" s="622"/>
      <c r="X33" s="622"/>
      <c r="Y33" s="623"/>
      <c r="Z33" s="659">
        <v>0.2</v>
      </c>
      <c r="AA33" s="659"/>
      <c r="AB33" s="659"/>
      <c r="AC33" s="659"/>
      <c r="AD33" s="660">
        <v>5611</v>
      </c>
      <c r="AE33" s="660"/>
      <c r="AF33" s="660"/>
      <c r="AG33" s="660"/>
      <c r="AH33" s="660"/>
      <c r="AI33" s="660"/>
      <c r="AJ33" s="660"/>
      <c r="AK33" s="660"/>
      <c r="AL33" s="624">
        <v>0</v>
      </c>
      <c r="AM33" s="625"/>
      <c r="AN33" s="625"/>
      <c r="AO33" s="661"/>
      <c r="AP33" s="664"/>
      <c r="AQ33" s="665"/>
      <c r="AR33" s="665"/>
      <c r="AS33" s="665"/>
      <c r="AT33" s="695"/>
      <c r="AU33" s="219"/>
      <c r="AV33" s="219"/>
      <c r="AW33" s="219"/>
      <c r="AX33" s="602" t="s">
        <v>322</v>
      </c>
      <c r="AY33" s="603"/>
      <c r="AZ33" s="603"/>
      <c r="BA33" s="603"/>
      <c r="BB33" s="603"/>
      <c r="BC33" s="603"/>
      <c r="BD33" s="603"/>
      <c r="BE33" s="603"/>
      <c r="BF33" s="604"/>
      <c r="BG33" s="682">
        <v>99.3</v>
      </c>
      <c r="BH33" s="606"/>
      <c r="BI33" s="606"/>
      <c r="BJ33" s="606"/>
      <c r="BK33" s="606"/>
      <c r="BL33" s="606"/>
      <c r="BM33" s="652">
        <v>97.5</v>
      </c>
      <c r="BN33" s="606"/>
      <c r="BO33" s="606"/>
      <c r="BP33" s="606"/>
      <c r="BQ33" s="669"/>
      <c r="BR33" s="682">
        <v>99.2</v>
      </c>
      <c r="BS33" s="606"/>
      <c r="BT33" s="606"/>
      <c r="BU33" s="606"/>
      <c r="BV33" s="606"/>
      <c r="BW33" s="606"/>
      <c r="BX33" s="652">
        <v>96.6</v>
      </c>
      <c r="BY33" s="606"/>
      <c r="BZ33" s="606"/>
      <c r="CA33" s="606"/>
      <c r="CB33" s="669"/>
      <c r="CD33" s="618" t="s">
        <v>323</v>
      </c>
      <c r="CE33" s="619"/>
      <c r="CF33" s="619"/>
      <c r="CG33" s="619"/>
      <c r="CH33" s="619"/>
      <c r="CI33" s="619"/>
      <c r="CJ33" s="619"/>
      <c r="CK33" s="619"/>
      <c r="CL33" s="619"/>
      <c r="CM33" s="619"/>
      <c r="CN33" s="619"/>
      <c r="CO33" s="619"/>
      <c r="CP33" s="619"/>
      <c r="CQ33" s="620"/>
      <c r="CR33" s="621">
        <v>10214371</v>
      </c>
      <c r="CS33" s="634"/>
      <c r="CT33" s="634"/>
      <c r="CU33" s="634"/>
      <c r="CV33" s="634"/>
      <c r="CW33" s="634"/>
      <c r="CX33" s="634"/>
      <c r="CY33" s="635"/>
      <c r="CZ33" s="624">
        <v>38.1</v>
      </c>
      <c r="DA33" s="636"/>
      <c r="DB33" s="636"/>
      <c r="DC33" s="637"/>
      <c r="DD33" s="627">
        <v>7534666</v>
      </c>
      <c r="DE33" s="634"/>
      <c r="DF33" s="634"/>
      <c r="DG33" s="634"/>
      <c r="DH33" s="634"/>
      <c r="DI33" s="634"/>
      <c r="DJ33" s="634"/>
      <c r="DK33" s="635"/>
      <c r="DL33" s="627">
        <v>4775512</v>
      </c>
      <c r="DM33" s="634"/>
      <c r="DN33" s="634"/>
      <c r="DO33" s="634"/>
      <c r="DP33" s="634"/>
      <c r="DQ33" s="634"/>
      <c r="DR33" s="634"/>
      <c r="DS33" s="634"/>
      <c r="DT33" s="634"/>
      <c r="DU33" s="634"/>
      <c r="DV33" s="635"/>
      <c r="DW33" s="624">
        <v>33.1</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400784</v>
      </c>
      <c r="S34" s="622"/>
      <c r="T34" s="622"/>
      <c r="U34" s="622"/>
      <c r="V34" s="622"/>
      <c r="W34" s="622"/>
      <c r="X34" s="622"/>
      <c r="Y34" s="623"/>
      <c r="Z34" s="659">
        <v>1.5</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3246461</v>
      </c>
      <c r="CS34" s="622"/>
      <c r="CT34" s="622"/>
      <c r="CU34" s="622"/>
      <c r="CV34" s="622"/>
      <c r="CW34" s="622"/>
      <c r="CX34" s="622"/>
      <c r="CY34" s="623"/>
      <c r="CZ34" s="624">
        <v>12.1</v>
      </c>
      <c r="DA34" s="636"/>
      <c r="DB34" s="636"/>
      <c r="DC34" s="637"/>
      <c r="DD34" s="627">
        <v>2080052</v>
      </c>
      <c r="DE34" s="622"/>
      <c r="DF34" s="622"/>
      <c r="DG34" s="622"/>
      <c r="DH34" s="622"/>
      <c r="DI34" s="622"/>
      <c r="DJ34" s="622"/>
      <c r="DK34" s="623"/>
      <c r="DL34" s="627">
        <v>1466887</v>
      </c>
      <c r="DM34" s="622"/>
      <c r="DN34" s="622"/>
      <c r="DO34" s="622"/>
      <c r="DP34" s="622"/>
      <c r="DQ34" s="622"/>
      <c r="DR34" s="622"/>
      <c r="DS34" s="622"/>
      <c r="DT34" s="622"/>
      <c r="DU34" s="622"/>
      <c r="DV34" s="623"/>
      <c r="DW34" s="624">
        <v>10.199999999999999</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398621</v>
      </c>
      <c r="S35" s="622"/>
      <c r="T35" s="622"/>
      <c r="U35" s="622"/>
      <c r="V35" s="622"/>
      <c r="W35" s="622"/>
      <c r="X35" s="622"/>
      <c r="Y35" s="623"/>
      <c r="Z35" s="659">
        <v>1.5</v>
      </c>
      <c r="AA35" s="659"/>
      <c r="AB35" s="659"/>
      <c r="AC35" s="659"/>
      <c r="AD35" s="660" t="s">
        <v>130</v>
      </c>
      <c r="AE35" s="660"/>
      <c r="AF35" s="660"/>
      <c r="AG35" s="660"/>
      <c r="AH35" s="660"/>
      <c r="AI35" s="660"/>
      <c r="AJ35" s="660"/>
      <c r="AK35" s="660"/>
      <c r="AL35" s="624" t="s">
        <v>130</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180202</v>
      </c>
      <c r="CS35" s="634"/>
      <c r="CT35" s="634"/>
      <c r="CU35" s="634"/>
      <c r="CV35" s="634"/>
      <c r="CW35" s="634"/>
      <c r="CX35" s="634"/>
      <c r="CY35" s="635"/>
      <c r="CZ35" s="624">
        <v>0.7</v>
      </c>
      <c r="DA35" s="636"/>
      <c r="DB35" s="636"/>
      <c r="DC35" s="637"/>
      <c r="DD35" s="627">
        <v>144067</v>
      </c>
      <c r="DE35" s="634"/>
      <c r="DF35" s="634"/>
      <c r="DG35" s="634"/>
      <c r="DH35" s="634"/>
      <c r="DI35" s="634"/>
      <c r="DJ35" s="634"/>
      <c r="DK35" s="635"/>
      <c r="DL35" s="627">
        <v>142405</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885334</v>
      </c>
      <c r="S36" s="622"/>
      <c r="T36" s="622"/>
      <c r="U36" s="622"/>
      <c r="V36" s="622"/>
      <c r="W36" s="622"/>
      <c r="X36" s="622"/>
      <c r="Y36" s="623"/>
      <c r="Z36" s="659">
        <v>3.2</v>
      </c>
      <c r="AA36" s="659"/>
      <c r="AB36" s="659"/>
      <c r="AC36" s="659"/>
      <c r="AD36" s="660" t="s">
        <v>245</v>
      </c>
      <c r="AE36" s="660"/>
      <c r="AF36" s="660"/>
      <c r="AG36" s="660"/>
      <c r="AH36" s="660"/>
      <c r="AI36" s="660"/>
      <c r="AJ36" s="660"/>
      <c r="AK36" s="660"/>
      <c r="AL36" s="624" t="s">
        <v>140</v>
      </c>
      <c r="AM36" s="625"/>
      <c r="AN36" s="625"/>
      <c r="AO36" s="661"/>
      <c r="AP36" s="222"/>
      <c r="AQ36" s="670" t="s">
        <v>331</v>
      </c>
      <c r="AR36" s="671"/>
      <c r="AS36" s="671"/>
      <c r="AT36" s="671"/>
      <c r="AU36" s="671"/>
      <c r="AV36" s="671"/>
      <c r="AW36" s="671"/>
      <c r="AX36" s="671"/>
      <c r="AY36" s="672"/>
      <c r="AZ36" s="676">
        <v>3332253</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185009</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2945980</v>
      </c>
      <c r="CS36" s="622"/>
      <c r="CT36" s="622"/>
      <c r="CU36" s="622"/>
      <c r="CV36" s="622"/>
      <c r="CW36" s="622"/>
      <c r="CX36" s="622"/>
      <c r="CY36" s="623"/>
      <c r="CZ36" s="624">
        <v>11</v>
      </c>
      <c r="DA36" s="636"/>
      <c r="DB36" s="636"/>
      <c r="DC36" s="637"/>
      <c r="DD36" s="627">
        <v>2453484</v>
      </c>
      <c r="DE36" s="622"/>
      <c r="DF36" s="622"/>
      <c r="DG36" s="622"/>
      <c r="DH36" s="622"/>
      <c r="DI36" s="622"/>
      <c r="DJ36" s="622"/>
      <c r="DK36" s="623"/>
      <c r="DL36" s="627">
        <v>1281897</v>
      </c>
      <c r="DM36" s="622"/>
      <c r="DN36" s="622"/>
      <c r="DO36" s="622"/>
      <c r="DP36" s="622"/>
      <c r="DQ36" s="622"/>
      <c r="DR36" s="622"/>
      <c r="DS36" s="622"/>
      <c r="DT36" s="622"/>
      <c r="DU36" s="622"/>
      <c r="DV36" s="623"/>
      <c r="DW36" s="624">
        <v>8.9</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353301</v>
      </c>
      <c r="S37" s="622"/>
      <c r="T37" s="622"/>
      <c r="U37" s="622"/>
      <c r="V37" s="622"/>
      <c r="W37" s="622"/>
      <c r="X37" s="622"/>
      <c r="Y37" s="623"/>
      <c r="Z37" s="659">
        <v>1.3</v>
      </c>
      <c r="AA37" s="659"/>
      <c r="AB37" s="659"/>
      <c r="AC37" s="659"/>
      <c r="AD37" s="660">
        <v>4355</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459069</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93830</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414563</v>
      </c>
      <c r="CS37" s="634"/>
      <c r="CT37" s="634"/>
      <c r="CU37" s="634"/>
      <c r="CV37" s="634"/>
      <c r="CW37" s="634"/>
      <c r="CX37" s="634"/>
      <c r="CY37" s="635"/>
      <c r="CZ37" s="624">
        <v>1.5</v>
      </c>
      <c r="DA37" s="636"/>
      <c r="DB37" s="636"/>
      <c r="DC37" s="637"/>
      <c r="DD37" s="627">
        <v>243025</v>
      </c>
      <c r="DE37" s="634"/>
      <c r="DF37" s="634"/>
      <c r="DG37" s="634"/>
      <c r="DH37" s="634"/>
      <c r="DI37" s="634"/>
      <c r="DJ37" s="634"/>
      <c r="DK37" s="635"/>
      <c r="DL37" s="627">
        <v>167841</v>
      </c>
      <c r="DM37" s="634"/>
      <c r="DN37" s="634"/>
      <c r="DO37" s="634"/>
      <c r="DP37" s="634"/>
      <c r="DQ37" s="634"/>
      <c r="DR37" s="634"/>
      <c r="DS37" s="634"/>
      <c r="DT37" s="634"/>
      <c r="DU37" s="634"/>
      <c r="DV37" s="635"/>
      <c r="DW37" s="624">
        <v>1.2</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2542600</v>
      </c>
      <c r="S38" s="622"/>
      <c r="T38" s="622"/>
      <c r="U38" s="622"/>
      <c r="V38" s="622"/>
      <c r="W38" s="622"/>
      <c r="X38" s="622"/>
      <c r="Y38" s="623"/>
      <c r="Z38" s="659">
        <v>9.3000000000000007</v>
      </c>
      <c r="AA38" s="659"/>
      <c r="AB38" s="659"/>
      <c r="AC38" s="659"/>
      <c r="AD38" s="660" t="s">
        <v>130</v>
      </c>
      <c r="AE38" s="660"/>
      <c r="AF38" s="660"/>
      <c r="AG38" s="660"/>
      <c r="AH38" s="660"/>
      <c r="AI38" s="660"/>
      <c r="AJ38" s="660"/>
      <c r="AK38" s="660"/>
      <c r="AL38" s="624" t="s">
        <v>130</v>
      </c>
      <c r="AM38" s="625"/>
      <c r="AN38" s="625"/>
      <c r="AO38" s="661"/>
      <c r="AQ38" s="654" t="s">
        <v>339</v>
      </c>
      <c r="AR38" s="655"/>
      <c r="AS38" s="655"/>
      <c r="AT38" s="655"/>
      <c r="AU38" s="655"/>
      <c r="AV38" s="655"/>
      <c r="AW38" s="655"/>
      <c r="AX38" s="655"/>
      <c r="AY38" s="656"/>
      <c r="AZ38" s="621">
        <v>383918</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6402</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2482711</v>
      </c>
      <c r="CS38" s="622"/>
      <c r="CT38" s="622"/>
      <c r="CU38" s="622"/>
      <c r="CV38" s="622"/>
      <c r="CW38" s="622"/>
      <c r="CX38" s="622"/>
      <c r="CY38" s="623"/>
      <c r="CZ38" s="624">
        <v>9.3000000000000007</v>
      </c>
      <c r="DA38" s="636"/>
      <c r="DB38" s="636"/>
      <c r="DC38" s="637"/>
      <c r="DD38" s="627">
        <v>2035694</v>
      </c>
      <c r="DE38" s="622"/>
      <c r="DF38" s="622"/>
      <c r="DG38" s="622"/>
      <c r="DH38" s="622"/>
      <c r="DI38" s="622"/>
      <c r="DJ38" s="622"/>
      <c r="DK38" s="623"/>
      <c r="DL38" s="627">
        <v>1884323</v>
      </c>
      <c r="DM38" s="622"/>
      <c r="DN38" s="622"/>
      <c r="DO38" s="622"/>
      <c r="DP38" s="622"/>
      <c r="DQ38" s="622"/>
      <c r="DR38" s="622"/>
      <c r="DS38" s="622"/>
      <c r="DT38" s="622"/>
      <c r="DU38" s="622"/>
      <c r="DV38" s="623"/>
      <c r="DW38" s="624">
        <v>13.1</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140</v>
      </c>
      <c r="AM39" s="625"/>
      <c r="AN39" s="625"/>
      <c r="AO39" s="661"/>
      <c r="AQ39" s="654" t="s">
        <v>343</v>
      </c>
      <c r="AR39" s="655"/>
      <c r="AS39" s="655"/>
      <c r="AT39" s="655"/>
      <c r="AU39" s="655"/>
      <c r="AV39" s="655"/>
      <c r="AW39" s="655"/>
      <c r="AX39" s="655"/>
      <c r="AY39" s="656"/>
      <c r="AZ39" s="621">
        <v>26484</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9269</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1106491</v>
      </c>
      <c r="CS39" s="634"/>
      <c r="CT39" s="634"/>
      <c r="CU39" s="634"/>
      <c r="CV39" s="634"/>
      <c r="CW39" s="634"/>
      <c r="CX39" s="634"/>
      <c r="CY39" s="635"/>
      <c r="CZ39" s="624">
        <v>4.0999999999999996</v>
      </c>
      <c r="DA39" s="636"/>
      <c r="DB39" s="636"/>
      <c r="DC39" s="637"/>
      <c r="DD39" s="627">
        <v>708843</v>
      </c>
      <c r="DE39" s="634"/>
      <c r="DF39" s="634"/>
      <c r="DG39" s="634"/>
      <c r="DH39" s="634"/>
      <c r="DI39" s="634"/>
      <c r="DJ39" s="634"/>
      <c r="DK39" s="635"/>
      <c r="DL39" s="627" t="s">
        <v>130</v>
      </c>
      <c r="DM39" s="634"/>
      <c r="DN39" s="634"/>
      <c r="DO39" s="634"/>
      <c r="DP39" s="634"/>
      <c r="DQ39" s="634"/>
      <c r="DR39" s="634"/>
      <c r="DS39" s="634"/>
      <c r="DT39" s="634"/>
      <c r="DU39" s="634"/>
      <c r="DV39" s="635"/>
      <c r="DW39" s="624" t="s">
        <v>245</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319800</v>
      </c>
      <c r="S40" s="622"/>
      <c r="T40" s="622"/>
      <c r="U40" s="622"/>
      <c r="V40" s="622"/>
      <c r="W40" s="622"/>
      <c r="X40" s="622"/>
      <c r="Y40" s="623"/>
      <c r="Z40" s="659">
        <v>1.2</v>
      </c>
      <c r="AA40" s="659"/>
      <c r="AB40" s="659"/>
      <c r="AC40" s="659"/>
      <c r="AD40" s="660" t="s">
        <v>130</v>
      </c>
      <c r="AE40" s="660"/>
      <c r="AF40" s="660"/>
      <c r="AG40" s="660"/>
      <c r="AH40" s="660"/>
      <c r="AI40" s="660"/>
      <c r="AJ40" s="660"/>
      <c r="AK40" s="660"/>
      <c r="AL40" s="624" t="s">
        <v>130</v>
      </c>
      <c r="AM40" s="625"/>
      <c r="AN40" s="625"/>
      <c r="AO40" s="661"/>
      <c r="AQ40" s="654" t="s">
        <v>347</v>
      </c>
      <c r="AR40" s="655"/>
      <c r="AS40" s="655"/>
      <c r="AT40" s="655"/>
      <c r="AU40" s="655"/>
      <c r="AV40" s="655"/>
      <c r="AW40" s="655"/>
      <c r="AX40" s="655"/>
      <c r="AY40" s="656"/>
      <c r="AZ40" s="621">
        <v>6555</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101</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252526</v>
      </c>
      <c r="CS40" s="622"/>
      <c r="CT40" s="622"/>
      <c r="CU40" s="622"/>
      <c r="CV40" s="622"/>
      <c r="CW40" s="622"/>
      <c r="CX40" s="622"/>
      <c r="CY40" s="623"/>
      <c r="CZ40" s="624">
        <v>0.9</v>
      </c>
      <c r="DA40" s="636"/>
      <c r="DB40" s="636"/>
      <c r="DC40" s="637"/>
      <c r="DD40" s="627">
        <v>112526</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27436071</v>
      </c>
      <c r="S41" s="646"/>
      <c r="T41" s="646"/>
      <c r="U41" s="646"/>
      <c r="V41" s="646"/>
      <c r="W41" s="646"/>
      <c r="X41" s="646"/>
      <c r="Y41" s="649"/>
      <c r="Z41" s="650">
        <v>100</v>
      </c>
      <c r="AA41" s="650"/>
      <c r="AB41" s="650"/>
      <c r="AC41" s="650"/>
      <c r="AD41" s="651">
        <v>14086989</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524379</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130</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245</v>
      </c>
      <c r="CS41" s="634"/>
      <c r="CT41" s="634"/>
      <c r="CU41" s="634"/>
      <c r="CV41" s="634"/>
      <c r="CW41" s="634"/>
      <c r="CX41" s="634"/>
      <c r="CY41" s="635"/>
      <c r="CZ41" s="624" t="s">
        <v>245</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1931848</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463</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4291010</v>
      </c>
      <c r="CS42" s="634"/>
      <c r="CT42" s="634"/>
      <c r="CU42" s="634"/>
      <c r="CV42" s="634"/>
      <c r="CW42" s="634"/>
      <c r="CX42" s="634"/>
      <c r="CY42" s="635"/>
      <c r="CZ42" s="624">
        <v>16</v>
      </c>
      <c r="DA42" s="636"/>
      <c r="DB42" s="636"/>
      <c r="DC42" s="637"/>
      <c r="DD42" s="627">
        <v>1026386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69187</v>
      </c>
      <c r="CS43" s="634"/>
      <c r="CT43" s="634"/>
      <c r="CU43" s="634"/>
      <c r="CV43" s="634"/>
      <c r="CW43" s="634"/>
      <c r="CX43" s="634"/>
      <c r="CY43" s="635"/>
      <c r="CZ43" s="624">
        <v>0.3</v>
      </c>
      <c r="DA43" s="636"/>
      <c r="DB43" s="636"/>
      <c r="DC43" s="637"/>
      <c r="DD43" s="627">
        <v>16549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4291010</v>
      </c>
      <c r="CS44" s="622"/>
      <c r="CT44" s="622"/>
      <c r="CU44" s="622"/>
      <c r="CV44" s="622"/>
      <c r="CW44" s="622"/>
      <c r="CX44" s="622"/>
      <c r="CY44" s="623"/>
      <c r="CZ44" s="624">
        <v>16</v>
      </c>
      <c r="DA44" s="625"/>
      <c r="DB44" s="625"/>
      <c r="DC44" s="626"/>
      <c r="DD44" s="627">
        <v>1026386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1418776</v>
      </c>
      <c r="CS45" s="634"/>
      <c r="CT45" s="634"/>
      <c r="CU45" s="634"/>
      <c r="CV45" s="634"/>
      <c r="CW45" s="634"/>
      <c r="CX45" s="634"/>
      <c r="CY45" s="635"/>
      <c r="CZ45" s="624">
        <v>5.3</v>
      </c>
      <c r="DA45" s="636"/>
      <c r="DB45" s="636"/>
      <c r="DC45" s="637"/>
      <c r="DD45" s="627">
        <v>60313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2682812</v>
      </c>
      <c r="CS46" s="622"/>
      <c r="CT46" s="622"/>
      <c r="CU46" s="622"/>
      <c r="CV46" s="622"/>
      <c r="CW46" s="622"/>
      <c r="CX46" s="622"/>
      <c r="CY46" s="623"/>
      <c r="CZ46" s="624">
        <v>10</v>
      </c>
      <c r="DA46" s="625"/>
      <c r="DB46" s="625"/>
      <c r="DC46" s="626"/>
      <c r="DD46" s="627">
        <v>952269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t="s">
        <v>130</v>
      </c>
      <c r="CS47" s="634"/>
      <c r="CT47" s="634"/>
      <c r="CU47" s="634"/>
      <c r="CV47" s="634"/>
      <c r="CW47" s="634"/>
      <c r="CX47" s="634"/>
      <c r="CY47" s="635"/>
      <c r="CZ47" s="624" t="s">
        <v>130</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26835424</v>
      </c>
      <c r="CS49" s="606"/>
      <c r="CT49" s="606"/>
      <c r="CU49" s="606"/>
      <c r="CV49" s="606"/>
      <c r="CW49" s="606"/>
      <c r="CX49" s="606"/>
      <c r="CY49" s="607"/>
      <c r="CZ49" s="608">
        <v>100</v>
      </c>
      <c r="DA49" s="609"/>
      <c r="DB49" s="609"/>
      <c r="DC49" s="610"/>
      <c r="DD49" s="611">
        <v>16409688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9B4J12o9O2U/100j7gc8xkG2RQgp1Lrdxveo4nJUc8yY65FRY+DDrelm8e9GuH71R0uv57mWnUhwE8wkT+dJUQ==" saltValue="2ACjW/6fw0EbL/1dQjaJc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27447</v>
      </c>
      <c r="R7" s="1103"/>
      <c r="S7" s="1103"/>
      <c r="T7" s="1103"/>
      <c r="U7" s="1103"/>
      <c r="V7" s="1103">
        <v>26846</v>
      </c>
      <c r="W7" s="1103"/>
      <c r="X7" s="1103"/>
      <c r="Y7" s="1103"/>
      <c r="Z7" s="1103"/>
      <c r="AA7" s="1103">
        <v>601</v>
      </c>
      <c r="AB7" s="1103"/>
      <c r="AC7" s="1103"/>
      <c r="AD7" s="1103"/>
      <c r="AE7" s="1104"/>
      <c r="AF7" s="1105">
        <v>474</v>
      </c>
      <c r="AG7" s="1106"/>
      <c r="AH7" s="1106"/>
      <c r="AI7" s="1106"/>
      <c r="AJ7" s="1107"/>
      <c r="AK7" s="1108">
        <v>399</v>
      </c>
      <c r="AL7" s="1109"/>
      <c r="AM7" s="1109"/>
      <c r="AN7" s="1109"/>
      <c r="AO7" s="1109"/>
      <c r="AP7" s="1109">
        <v>25099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598</v>
      </c>
      <c r="BT7" s="1100"/>
      <c r="BU7" s="1100"/>
      <c r="BV7" s="1100"/>
      <c r="BW7" s="1100"/>
      <c r="BX7" s="1100"/>
      <c r="BY7" s="1100"/>
      <c r="BZ7" s="1100"/>
      <c r="CA7" s="1100"/>
      <c r="CB7" s="1100"/>
      <c r="CC7" s="1100"/>
      <c r="CD7" s="1100"/>
      <c r="CE7" s="1100"/>
      <c r="CF7" s="1100"/>
      <c r="CG7" s="1112"/>
      <c r="CH7" s="1096">
        <v>28</v>
      </c>
      <c r="CI7" s="1097"/>
      <c r="CJ7" s="1097"/>
      <c r="CK7" s="1097"/>
      <c r="CL7" s="1098"/>
      <c r="CM7" s="1096">
        <v>435</v>
      </c>
      <c r="CN7" s="1097"/>
      <c r="CO7" s="1097"/>
      <c r="CP7" s="1097"/>
      <c r="CQ7" s="1098"/>
      <c r="CR7" s="1096">
        <v>13</v>
      </c>
      <c r="CS7" s="1097"/>
      <c r="CT7" s="1097"/>
      <c r="CU7" s="1097"/>
      <c r="CV7" s="1098"/>
      <c r="CW7" s="1096" t="s">
        <v>612</v>
      </c>
      <c r="CX7" s="1097"/>
      <c r="CY7" s="1097"/>
      <c r="CZ7" s="1097"/>
      <c r="DA7" s="1098"/>
      <c r="DB7" s="1096" t="s">
        <v>535</v>
      </c>
      <c r="DC7" s="1097"/>
      <c r="DD7" s="1097"/>
      <c r="DE7" s="1097"/>
      <c r="DF7" s="1098"/>
      <c r="DG7" s="1096" t="s">
        <v>535</v>
      </c>
      <c r="DH7" s="1097"/>
      <c r="DI7" s="1097"/>
      <c r="DJ7" s="1097"/>
      <c r="DK7" s="1098"/>
      <c r="DL7" s="1096" t="s">
        <v>535</v>
      </c>
      <c r="DM7" s="1097"/>
      <c r="DN7" s="1097"/>
      <c r="DO7" s="1097"/>
      <c r="DP7" s="1098"/>
      <c r="DQ7" s="1096" t="s">
        <v>535</v>
      </c>
      <c r="DR7" s="1097"/>
      <c r="DS7" s="1097"/>
      <c r="DT7" s="1097"/>
      <c r="DU7" s="1098"/>
      <c r="DV7" s="1099"/>
      <c r="DW7" s="1100"/>
      <c r="DX7" s="1100"/>
      <c r="DY7" s="1100"/>
      <c r="DZ7" s="1101"/>
      <c r="EA7" s="234"/>
    </row>
    <row r="8" spans="1:131" s="235" customFormat="1" ht="26.25" customHeight="1" x14ac:dyDescent="0.15">
      <c r="A8" s="238">
        <v>2</v>
      </c>
      <c r="B8" s="1030" t="s">
        <v>391</v>
      </c>
      <c r="C8" s="1031"/>
      <c r="D8" s="1031"/>
      <c r="E8" s="1031"/>
      <c r="F8" s="1031"/>
      <c r="G8" s="1031"/>
      <c r="H8" s="1031"/>
      <c r="I8" s="1031"/>
      <c r="J8" s="1031"/>
      <c r="K8" s="1031"/>
      <c r="L8" s="1031"/>
      <c r="M8" s="1031"/>
      <c r="N8" s="1031"/>
      <c r="O8" s="1031"/>
      <c r="P8" s="1032"/>
      <c r="Q8" s="1038">
        <v>11</v>
      </c>
      <c r="R8" s="1039"/>
      <c r="S8" s="1039"/>
      <c r="T8" s="1039"/>
      <c r="U8" s="1039"/>
      <c r="V8" s="1039">
        <v>11</v>
      </c>
      <c r="W8" s="1039"/>
      <c r="X8" s="1039"/>
      <c r="Y8" s="1039"/>
      <c r="Z8" s="1039"/>
      <c r="AA8" s="1039" t="s">
        <v>612</v>
      </c>
      <c r="AB8" s="1039"/>
      <c r="AC8" s="1039"/>
      <c r="AD8" s="1039"/>
      <c r="AE8" s="1040"/>
      <c r="AF8" s="1035" t="s">
        <v>392</v>
      </c>
      <c r="AG8" s="1036"/>
      <c r="AH8" s="1036"/>
      <c r="AI8" s="1036"/>
      <c r="AJ8" s="1037"/>
      <c r="AK8" s="1080">
        <v>4</v>
      </c>
      <c r="AL8" s="1081"/>
      <c r="AM8" s="1081"/>
      <c r="AN8" s="1081"/>
      <c r="AO8" s="1081"/>
      <c r="AP8" s="1081" t="s">
        <v>597</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599</v>
      </c>
      <c r="BT8" s="993"/>
      <c r="BU8" s="993"/>
      <c r="BV8" s="993"/>
      <c r="BW8" s="993"/>
      <c r="BX8" s="993"/>
      <c r="BY8" s="993"/>
      <c r="BZ8" s="993"/>
      <c r="CA8" s="993"/>
      <c r="CB8" s="993"/>
      <c r="CC8" s="993"/>
      <c r="CD8" s="993"/>
      <c r="CE8" s="993"/>
      <c r="CF8" s="993"/>
      <c r="CG8" s="1014"/>
      <c r="CH8" s="989">
        <v>0</v>
      </c>
      <c r="CI8" s="990"/>
      <c r="CJ8" s="990"/>
      <c r="CK8" s="990"/>
      <c r="CL8" s="991"/>
      <c r="CM8" s="989">
        <v>18</v>
      </c>
      <c r="CN8" s="990"/>
      <c r="CO8" s="990"/>
      <c r="CP8" s="990"/>
      <c r="CQ8" s="991"/>
      <c r="CR8" s="989">
        <v>10</v>
      </c>
      <c r="CS8" s="990"/>
      <c r="CT8" s="990"/>
      <c r="CU8" s="990"/>
      <c r="CV8" s="991"/>
      <c r="CW8" s="989">
        <v>117</v>
      </c>
      <c r="CX8" s="990"/>
      <c r="CY8" s="990"/>
      <c r="CZ8" s="990"/>
      <c r="DA8" s="991"/>
      <c r="DB8" s="989" t="s">
        <v>535</v>
      </c>
      <c r="DC8" s="990"/>
      <c r="DD8" s="990"/>
      <c r="DE8" s="990"/>
      <c r="DF8" s="991"/>
      <c r="DG8" s="989" t="s">
        <v>535</v>
      </c>
      <c r="DH8" s="990"/>
      <c r="DI8" s="990"/>
      <c r="DJ8" s="990"/>
      <c r="DK8" s="991"/>
      <c r="DL8" s="989" t="s">
        <v>535</v>
      </c>
      <c r="DM8" s="990"/>
      <c r="DN8" s="990"/>
      <c r="DO8" s="990"/>
      <c r="DP8" s="991"/>
      <c r="DQ8" s="989" t="s">
        <v>535</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27454</v>
      </c>
      <c r="R23" s="1061"/>
      <c r="S23" s="1061"/>
      <c r="T23" s="1061"/>
      <c r="U23" s="1061"/>
      <c r="V23" s="1061">
        <v>26853</v>
      </c>
      <c r="W23" s="1061"/>
      <c r="X23" s="1061"/>
      <c r="Y23" s="1061"/>
      <c r="Z23" s="1061"/>
      <c r="AA23" s="1061">
        <v>601</v>
      </c>
      <c r="AB23" s="1061"/>
      <c r="AC23" s="1061"/>
      <c r="AD23" s="1061"/>
      <c r="AE23" s="1068"/>
      <c r="AF23" s="1069">
        <v>474</v>
      </c>
      <c r="AG23" s="1061"/>
      <c r="AH23" s="1061"/>
      <c r="AI23" s="1061"/>
      <c r="AJ23" s="1070"/>
      <c r="AK23" s="1071"/>
      <c r="AL23" s="1072"/>
      <c r="AM23" s="1072"/>
      <c r="AN23" s="1072"/>
      <c r="AO23" s="1072"/>
      <c r="AP23" s="1061">
        <v>25099</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6048</v>
      </c>
      <c r="R28" s="1051"/>
      <c r="S28" s="1051"/>
      <c r="T28" s="1051"/>
      <c r="U28" s="1051"/>
      <c r="V28" s="1051">
        <v>5863</v>
      </c>
      <c r="W28" s="1051"/>
      <c r="X28" s="1051"/>
      <c r="Y28" s="1051"/>
      <c r="Z28" s="1051"/>
      <c r="AA28" s="1051">
        <v>185</v>
      </c>
      <c r="AB28" s="1051"/>
      <c r="AC28" s="1051"/>
      <c r="AD28" s="1051"/>
      <c r="AE28" s="1052"/>
      <c r="AF28" s="1053">
        <v>185</v>
      </c>
      <c r="AG28" s="1051"/>
      <c r="AH28" s="1051"/>
      <c r="AI28" s="1051"/>
      <c r="AJ28" s="1054"/>
      <c r="AK28" s="1042">
        <v>524</v>
      </c>
      <c r="AL28" s="1043"/>
      <c r="AM28" s="1043"/>
      <c r="AN28" s="1043"/>
      <c r="AO28" s="1043"/>
      <c r="AP28" s="1043" t="s">
        <v>597</v>
      </c>
      <c r="AQ28" s="1043"/>
      <c r="AR28" s="1043"/>
      <c r="AS28" s="1043"/>
      <c r="AT28" s="1043"/>
      <c r="AU28" s="1043" t="s">
        <v>597</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6</v>
      </c>
      <c r="R29" s="1039"/>
      <c r="S29" s="1039"/>
      <c r="T29" s="1039"/>
      <c r="U29" s="1039"/>
      <c r="V29" s="1039">
        <v>6</v>
      </c>
      <c r="W29" s="1039"/>
      <c r="X29" s="1039"/>
      <c r="Y29" s="1039"/>
      <c r="Z29" s="1039"/>
      <c r="AA29" s="1039" t="s">
        <v>612</v>
      </c>
      <c r="AB29" s="1039"/>
      <c r="AC29" s="1039"/>
      <c r="AD29" s="1039"/>
      <c r="AE29" s="1040"/>
      <c r="AF29" s="1035" t="s">
        <v>409</v>
      </c>
      <c r="AG29" s="1036"/>
      <c r="AH29" s="1036"/>
      <c r="AI29" s="1036"/>
      <c r="AJ29" s="1037"/>
      <c r="AK29" s="980">
        <v>4</v>
      </c>
      <c r="AL29" s="971"/>
      <c r="AM29" s="971"/>
      <c r="AN29" s="971"/>
      <c r="AO29" s="971"/>
      <c r="AP29" s="971" t="s">
        <v>597</v>
      </c>
      <c r="AQ29" s="971"/>
      <c r="AR29" s="971"/>
      <c r="AS29" s="971"/>
      <c r="AT29" s="971"/>
      <c r="AU29" s="971" t="s">
        <v>597</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5947</v>
      </c>
      <c r="R30" s="1039"/>
      <c r="S30" s="1039"/>
      <c r="T30" s="1039"/>
      <c r="U30" s="1039"/>
      <c r="V30" s="1039">
        <v>5786</v>
      </c>
      <c r="W30" s="1039"/>
      <c r="X30" s="1039"/>
      <c r="Y30" s="1039"/>
      <c r="Z30" s="1039"/>
      <c r="AA30" s="1039">
        <v>160</v>
      </c>
      <c r="AB30" s="1039"/>
      <c r="AC30" s="1039"/>
      <c r="AD30" s="1039"/>
      <c r="AE30" s="1040"/>
      <c r="AF30" s="1035">
        <v>160</v>
      </c>
      <c r="AG30" s="1036"/>
      <c r="AH30" s="1036"/>
      <c r="AI30" s="1036"/>
      <c r="AJ30" s="1037"/>
      <c r="AK30" s="980">
        <v>916</v>
      </c>
      <c r="AL30" s="971"/>
      <c r="AM30" s="971"/>
      <c r="AN30" s="971"/>
      <c r="AO30" s="971"/>
      <c r="AP30" s="971" t="s">
        <v>597</v>
      </c>
      <c r="AQ30" s="971"/>
      <c r="AR30" s="971"/>
      <c r="AS30" s="971"/>
      <c r="AT30" s="971"/>
      <c r="AU30" s="971" t="s">
        <v>597</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58</v>
      </c>
      <c r="R31" s="1039"/>
      <c r="S31" s="1039"/>
      <c r="T31" s="1039"/>
      <c r="U31" s="1039"/>
      <c r="V31" s="1039">
        <v>58</v>
      </c>
      <c r="W31" s="1039"/>
      <c r="X31" s="1039"/>
      <c r="Y31" s="1039"/>
      <c r="Z31" s="1039"/>
      <c r="AA31" s="1039" t="s">
        <v>612</v>
      </c>
      <c r="AB31" s="1039"/>
      <c r="AC31" s="1039"/>
      <c r="AD31" s="1039"/>
      <c r="AE31" s="1040"/>
      <c r="AF31" s="1035" t="s">
        <v>412</v>
      </c>
      <c r="AG31" s="1036"/>
      <c r="AH31" s="1036"/>
      <c r="AI31" s="1036"/>
      <c r="AJ31" s="1037"/>
      <c r="AK31" s="980">
        <v>10</v>
      </c>
      <c r="AL31" s="971"/>
      <c r="AM31" s="971"/>
      <c r="AN31" s="971"/>
      <c r="AO31" s="971"/>
      <c r="AP31" s="971" t="s">
        <v>597</v>
      </c>
      <c r="AQ31" s="971"/>
      <c r="AR31" s="971"/>
      <c r="AS31" s="971"/>
      <c r="AT31" s="971"/>
      <c r="AU31" s="971" t="s">
        <v>597</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45</v>
      </c>
      <c r="R32" s="1039"/>
      <c r="S32" s="1039"/>
      <c r="T32" s="1039"/>
      <c r="U32" s="1039"/>
      <c r="V32" s="1039">
        <v>45</v>
      </c>
      <c r="W32" s="1039"/>
      <c r="X32" s="1039"/>
      <c r="Y32" s="1039"/>
      <c r="Z32" s="1039"/>
      <c r="AA32" s="1039" t="s">
        <v>612</v>
      </c>
      <c r="AB32" s="1039"/>
      <c r="AC32" s="1039"/>
      <c r="AD32" s="1039"/>
      <c r="AE32" s="1040"/>
      <c r="AF32" s="1035" t="s">
        <v>412</v>
      </c>
      <c r="AG32" s="1036"/>
      <c r="AH32" s="1036"/>
      <c r="AI32" s="1036"/>
      <c r="AJ32" s="1037"/>
      <c r="AK32" s="980">
        <v>26</v>
      </c>
      <c r="AL32" s="971"/>
      <c r="AM32" s="971"/>
      <c r="AN32" s="971"/>
      <c r="AO32" s="971"/>
      <c r="AP32" s="971">
        <v>0</v>
      </c>
      <c r="AQ32" s="971"/>
      <c r="AR32" s="971"/>
      <c r="AS32" s="971"/>
      <c r="AT32" s="971"/>
      <c r="AU32" s="971">
        <v>0</v>
      </c>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1041</v>
      </c>
      <c r="R33" s="1039"/>
      <c r="S33" s="1039"/>
      <c r="T33" s="1039"/>
      <c r="U33" s="1039"/>
      <c r="V33" s="1039">
        <v>1041</v>
      </c>
      <c r="W33" s="1039"/>
      <c r="X33" s="1039"/>
      <c r="Y33" s="1039"/>
      <c r="Z33" s="1039"/>
      <c r="AA33" s="1039">
        <v>0</v>
      </c>
      <c r="AB33" s="1039"/>
      <c r="AC33" s="1039"/>
      <c r="AD33" s="1039"/>
      <c r="AE33" s="1040"/>
      <c r="AF33" s="1035">
        <v>0</v>
      </c>
      <c r="AG33" s="1036"/>
      <c r="AH33" s="1036"/>
      <c r="AI33" s="1036"/>
      <c r="AJ33" s="1037"/>
      <c r="AK33" s="980">
        <v>276</v>
      </c>
      <c r="AL33" s="971"/>
      <c r="AM33" s="971"/>
      <c r="AN33" s="971"/>
      <c r="AO33" s="971"/>
      <c r="AP33" s="971" t="s">
        <v>597</v>
      </c>
      <c r="AQ33" s="971"/>
      <c r="AR33" s="971"/>
      <c r="AS33" s="971"/>
      <c r="AT33" s="971"/>
      <c r="AU33" s="971" t="s">
        <v>597</v>
      </c>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415</v>
      </c>
      <c r="C34" s="1031"/>
      <c r="D34" s="1031"/>
      <c r="E34" s="1031"/>
      <c r="F34" s="1031"/>
      <c r="G34" s="1031"/>
      <c r="H34" s="1031"/>
      <c r="I34" s="1031"/>
      <c r="J34" s="1031"/>
      <c r="K34" s="1031"/>
      <c r="L34" s="1031"/>
      <c r="M34" s="1031"/>
      <c r="N34" s="1031"/>
      <c r="O34" s="1031"/>
      <c r="P34" s="1032"/>
      <c r="Q34" s="1038">
        <v>7984</v>
      </c>
      <c r="R34" s="1039"/>
      <c r="S34" s="1039"/>
      <c r="T34" s="1039"/>
      <c r="U34" s="1039"/>
      <c r="V34" s="1039">
        <v>6818</v>
      </c>
      <c r="W34" s="1039"/>
      <c r="X34" s="1039"/>
      <c r="Y34" s="1039"/>
      <c r="Z34" s="1039"/>
      <c r="AA34" s="1039">
        <v>1166</v>
      </c>
      <c r="AB34" s="1039"/>
      <c r="AC34" s="1039"/>
      <c r="AD34" s="1039"/>
      <c r="AE34" s="1040"/>
      <c r="AF34" s="1035">
        <v>6488</v>
      </c>
      <c r="AG34" s="1036"/>
      <c r="AH34" s="1036"/>
      <c r="AI34" s="1036"/>
      <c r="AJ34" s="1037"/>
      <c r="AK34" s="980">
        <v>459</v>
      </c>
      <c r="AL34" s="971"/>
      <c r="AM34" s="971"/>
      <c r="AN34" s="971"/>
      <c r="AO34" s="971"/>
      <c r="AP34" s="971">
        <v>5181</v>
      </c>
      <c r="AQ34" s="971"/>
      <c r="AR34" s="971"/>
      <c r="AS34" s="971"/>
      <c r="AT34" s="971"/>
      <c r="AU34" s="971">
        <v>2689</v>
      </c>
      <c r="AV34" s="971"/>
      <c r="AW34" s="971"/>
      <c r="AX34" s="971"/>
      <c r="AY34" s="971"/>
      <c r="AZ34" s="1041" t="s">
        <v>597</v>
      </c>
      <c r="BA34" s="1041"/>
      <c r="BB34" s="1041"/>
      <c r="BC34" s="1041"/>
      <c r="BD34" s="1041"/>
      <c r="BE34" s="972" t="s">
        <v>416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417</v>
      </c>
      <c r="C35" s="1031"/>
      <c r="D35" s="1031"/>
      <c r="E35" s="1031"/>
      <c r="F35" s="1031"/>
      <c r="G35" s="1031"/>
      <c r="H35" s="1031"/>
      <c r="I35" s="1031"/>
      <c r="J35" s="1031"/>
      <c r="K35" s="1031"/>
      <c r="L35" s="1031"/>
      <c r="M35" s="1031"/>
      <c r="N35" s="1031"/>
      <c r="O35" s="1031"/>
      <c r="P35" s="1032"/>
      <c r="Q35" s="1038">
        <v>833</v>
      </c>
      <c r="R35" s="1039"/>
      <c r="S35" s="1039"/>
      <c r="T35" s="1039"/>
      <c r="U35" s="1039"/>
      <c r="V35" s="1039">
        <v>833</v>
      </c>
      <c r="W35" s="1039"/>
      <c r="X35" s="1039"/>
      <c r="Y35" s="1039"/>
      <c r="Z35" s="1039"/>
      <c r="AA35" s="1039" t="s">
        <v>612</v>
      </c>
      <c r="AB35" s="1039"/>
      <c r="AC35" s="1039"/>
      <c r="AD35" s="1039"/>
      <c r="AE35" s="1040"/>
      <c r="AF35" s="1035">
        <v>42</v>
      </c>
      <c r="AG35" s="1036"/>
      <c r="AH35" s="1036"/>
      <c r="AI35" s="1036"/>
      <c r="AJ35" s="1037"/>
      <c r="AK35" s="980">
        <v>384</v>
      </c>
      <c r="AL35" s="971"/>
      <c r="AM35" s="971"/>
      <c r="AN35" s="971"/>
      <c r="AO35" s="971"/>
      <c r="AP35" s="971">
        <v>6916</v>
      </c>
      <c r="AQ35" s="971"/>
      <c r="AR35" s="971"/>
      <c r="AS35" s="971"/>
      <c r="AT35" s="971"/>
      <c r="AU35" s="971">
        <v>3251</v>
      </c>
      <c r="AV35" s="971"/>
      <c r="AW35" s="971"/>
      <c r="AX35" s="971"/>
      <c r="AY35" s="971"/>
      <c r="AZ35" s="1041" t="s">
        <v>597</v>
      </c>
      <c r="BA35" s="1041"/>
      <c r="BB35" s="1041"/>
      <c r="BC35" s="1041"/>
      <c r="BD35" s="1041"/>
      <c r="BE35" s="972" t="s">
        <v>418</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419</v>
      </c>
      <c r="C36" s="1031"/>
      <c r="D36" s="1031"/>
      <c r="E36" s="1031"/>
      <c r="F36" s="1031"/>
      <c r="G36" s="1031"/>
      <c r="H36" s="1031"/>
      <c r="I36" s="1031"/>
      <c r="J36" s="1031"/>
      <c r="K36" s="1031"/>
      <c r="L36" s="1031"/>
      <c r="M36" s="1031"/>
      <c r="N36" s="1031"/>
      <c r="O36" s="1031"/>
      <c r="P36" s="1032"/>
      <c r="Q36" s="1038">
        <v>152</v>
      </c>
      <c r="R36" s="1039"/>
      <c r="S36" s="1039"/>
      <c r="T36" s="1039"/>
      <c r="U36" s="1039"/>
      <c r="V36" s="1039">
        <v>11</v>
      </c>
      <c r="W36" s="1039"/>
      <c r="X36" s="1039"/>
      <c r="Y36" s="1039"/>
      <c r="Z36" s="1039"/>
      <c r="AA36" s="1039">
        <v>142</v>
      </c>
      <c r="AB36" s="1039"/>
      <c r="AC36" s="1039"/>
      <c r="AD36" s="1039"/>
      <c r="AE36" s="1040"/>
      <c r="AF36" s="1035">
        <v>142</v>
      </c>
      <c r="AG36" s="1036"/>
      <c r="AH36" s="1036"/>
      <c r="AI36" s="1036"/>
      <c r="AJ36" s="1037"/>
      <c r="AK36" s="980" t="s">
        <v>597</v>
      </c>
      <c r="AL36" s="971"/>
      <c r="AM36" s="971"/>
      <c r="AN36" s="971"/>
      <c r="AO36" s="971"/>
      <c r="AP36" s="971">
        <v>104</v>
      </c>
      <c r="AQ36" s="971"/>
      <c r="AR36" s="971"/>
      <c r="AS36" s="971"/>
      <c r="AT36" s="971"/>
      <c r="AU36" s="980" t="s">
        <v>597</v>
      </c>
      <c r="AV36" s="971"/>
      <c r="AW36" s="971"/>
      <c r="AX36" s="971"/>
      <c r="AY36" s="971"/>
      <c r="AZ36" s="1041" t="s">
        <v>597</v>
      </c>
      <c r="BA36" s="1041"/>
      <c r="BB36" s="1041"/>
      <c r="BC36" s="1041"/>
      <c r="BD36" s="1041"/>
      <c r="BE36" s="972" t="s">
        <v>420</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7017</v>
      </c>
      <c r="AG63" s="959"/>
      <c r="AH63" s="959"/>
      <c r="AI63" s="959"/>
      <c r="AJ63" s="1022"/>
      <c r="AK63" s="1023"/>
      <c r="AL63" s="963"/>
      <c r="AM63" s="963"/>
      <c r="AN63" s="963"/>
      <c r="AO63" s="963"/>
      <c r="AP63" s="959">
        <v>12201</v>
      </c>
      <c r="AQ63" s="959"/>
      <c r="AR63" s="959"/>
      <c r="AS63" s="959"/>
      <c r="AT63" s="959"/>
      <c r="AU63" s="959">
        <v>5939</v>
      </c>
      <c r="AV63" s="959"/>
      <c r="AW63" s="959"/>
      <c r="AX63" s="959"/>
      <c r="AY63" s="959"/>
      <c r="AZ63" s="1017"/>
      <c r="BA63" s="1017"/>
      <c r="BB63" s="1017"/>
      <c r="BC63" s="1017"/>
      <c r="BD63" s="1017"/>
      <c r="BE63" s="960"/>
      <c r="BF63" s="960"/>
      <c r="BG63" s="960"/>
      <c r="BH63" s="960"/>
      <c r="BI63" s="961"/>
      <c r="BJ63" s="1018" t="s">
        <v>423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425</v>
      </c>
      <c r="B66" s="996"/>
      <c r="C66" s="996"/>
      <c r="D66" s="996"/>
      <c r="E66" s="996"/>
      <c r="F66" s="996"/>
      <c r="G66" s="996"/>
      <c r="H66" s="996"/>
      <c r="I66" s="996"/>
      <c r="J66" s="996"/>
      <c r="K66" s="996"/>
      <c r="L66" s="996"/>
      <c r="M66" s="996"/>
      <c r="N66" s="996"/>
      <c r="O66" s="996"/>
      <c r="P66" s="997"/>
      <c r="Q66" s="1001" t="s">
        <v>426</v>
      </c>
      <c r="R66" s="1002"/>
      <c r="S66" s="1002"/>
      <c r="T66" s="1002"/>
      <c r="U66" s="1003"/>
      <c r="V66" s="1001" t="s">
        <v>427</v>
      </c>
      <c r="W66" s="1002"/>
      <c r="X66" s="1002"/>
      <c r="Y66" s="1002"/>
      <c r="Z66" s="1003"/>
      <c r="AA66" s="1001" t="s">
        <v>428</v>
      </c>
      <c r="AB66" s="1002"/>
      <c r="AC66" s="1002"/>
      <c r="AD66" s="1002"/>
      <c r="AE66" s="1003"/>
      <c r="AF66" s="1007" t="s">
        <v>429</v>
      </c>
      <c r="AG66" s="1008"/>
      <c r="AH66" s="1008"/>
      <c r="AI66" s="1008"/>
      <c r="AJ66" s="1009"/>
      <c r="AK66" s="1001" t="s">
        <v>430</v>
      </c>
      <c r="AL66" s="996"/>
      <c r="AM66" s="996"/>
      <c r="AN66" s="996"/>
      <c r="AO66" s="997"/>
      <c r="AP66" s="1001" t="s">
        <v>431</v>
      </c>
      <c r="AQ66" s="1002"/>
      <c r="AR66" s="1002"/>
      <c r="AS66" s="1002"/>
      <c r="AT66" s="1003"/>
      <c r="AU66" s="1001" t="s">
        <v>432</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606</v>
      </c>
      <c r="C68" s="986"/>
      <c r="D68" s="986"/>
      <c r="E68" s="986"/>
      <c r="F68" s="986"/>
      <c r="G68" s="986"/>
      <c r="H68" s="986"/>
      <c r="I68" s="986"/>
      <c r="J68" s="986"/>
      <c r="K68" s="986"/>
      <c r="L68" s="986"/>
      <c r="M68" s="986"/>
      <c r="N68" s="986"/>
      <c r="O68" s="986"/>
      <c r="P68" s="987"/>
      <c r="Q68" s="988">
        <v>1704</v>
      </c>
      <c r="R68" s="982"/>
      <c r="S68" s="982"/>
      <c r="T68" s="982"/>
      <c r="U68" s="982"/>
      <c r="V68" s="982">
        <v>1684</v>
      </c>
      <c r="W68" s="982"/>
      <c r="X68" s="982"/>
      <c r="Y68" s="982"/>
      <c r="Z68" s="982"/>
      <c r="AA68" s="982">
        <v>20</v>
      </c>
      <c r="AB68" s="982"/>
      <c r="AC68" s="982"/>
      <c r="AD68" s="982"/>
      <c r="AE68" s="982"/>
      <c r="AF68" s="982">
        <v>0</v>
      </c>
      <c r="AG68" s="982"/>
      <c r="AH68" s="982"/>
      <c r="AI68" s="982"/>
      <c r="AJ68" s="982"/>
      <c r="AK68" s="982" t="s">
        <v>612</v>
      </c>
      <c r="AL68" s="982"/>
      <c r="AM68" s="982"/>
      <c r="AN68" s="982"/>
      <c r="AO68" s="982"/>
      <c r="AP68" s="982">
        <v>833</v>
      </c>
      <c r="AQ68" s="982"/>
      <c r="AR68" s="982"/>
      <c r="AS68" s="982"/>
      <c r="AT68" s="982"/>
      <c r="AU68" s="982">
        <v>591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607</v>
      </c>
      <c r="C69" s="975"/>
      <c r="D69" s="975"/>
      <c r="E69" s="975"/>
      <c r="F69" s="975"/>
      <c r="G69" s="975"/>
      <c r="H69" s="975"/>
      <c r="I69" s="975"/>
      <c r="J69" s="975"/>
      <c r="K69" s="975"/>
      <c r="L69" s="975"/>
      <c r="M69" s="975"/>
      <c r="N69" s="975"/>
      <c r="O69" s="975"/>
      <c r="P69" s="976"/>
      <c r="Q69" s="977">
        <v>787</v>
      </c>
      <c r="R69" s="971"/>
      <c r="S69" s="971"/>
      <c r="T69" s="971"/>
      <c r="U69" s="971"/>
      <c r="V69" s="971">
        <v>684</v>
      </c>
      <c r="W69" s="971"/>
      <c r="X69" s="971"/>
      <c r="Y69" s="971"/>
      <c r="Z69" s="971"/>
      <c r="AA69" s="971">
        <v>103</v>
      </c>
      <c r="AB69" s="971"/>
      <c r="AC69" s="971"/>
      <c r="AD69" s="971"/>
      <c r="AE69" s="971"/>
      <c r="AF69" s="971">
        <v>103</v>
      </c>
      <c r="AG69" s="971"/>
      <c r="AH69" s="971"/>
      <c r="AI69" s="971"/>
      <c r="AJ69" s="971"/>
      <c r="AK69" s="971">
        <v>178</v>
      </c>
      <c r="AL69" s="971"/>
      <c r="AM69" s="971"/>
      <c r="AN69" s="971"/>
      <c r="AO69" s="971"/>
      <c r="AP69" s="971" t="s">
        <v>612</v>
      </c>
      <c r="AQ69" s="971"/>
      <c r="AR69" s="971"/>
      <c r="AS69" s="971"/>
      <c r="AT69" s="971"/>
      <c r="AU69" s="971" t="s">
        <v>612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608</v>
      </c>
      <c r="C70" s="975"/>
      <c r="D70" s="975"/>
      <c r="E70" s="975"/>
      <c r="F70" s="975"/>
      <c r="G70" s="975"/>
      <c r="H70" s="975"/>
      <c r="I70" s="975"/>
      <c r="J70" s="975"/>
      <c r="K70" s="975"/>
      <c r="L70" s="975"/>
      <c r="M70" s="975"/>
      <c r="N70" s="975"/>
      <c r="O70" s="975"/>
      <c r="P70" s="976"/>
      <c r="Q70" s="977">
        <v>152611</v>
      </c>
      <c r="R70" s="971"/>
      <c r="S70" s="971"/>
      <c r="T70" s="971"/>
      <c r="U70" s="971"/>
      <c r="V70" s="971">
        <v>149782</v>
      </c>
      <c r="W70" s="971"/>
      <c r="X70" s="971"/>
      <c r="Y70" s="971"/>
      <c r="Z70" s="971"/>
      <c r="AA70" s="971">
        <v>2829</v>
      </c>
      <c r="AB70" s="971"/>
      <c r="AC70" s="971"/>
      <c r="AD70" s="971"/>
      <c r="AE70" s="971"/>
      <c r="AF70" s="971">
        <v>2829</v>
      </c>
      <c r="AG70" s="971"/>
      <c r="AH70" s="971"/>
      <c r="AI70" s="971"/>
      <c r="AJ70" s="971"/>
      <c r="AK70" s="971">
        <v>2275</v>
      </c>
      <c r="AL70" s="971"/>
      <c r="AM70" s="971"/>
      <c r="AN70" s="971"/>
      <c r="AO70" s="971"/>
      <c r="AP70" s="971" t="s">
        <v>612</v>
      </c>
      <c r="AQ70" s="971"/>
      <c r="AR70" s="971"/>
      <c r="AS70" s="971"/>
      <c r="AT70" s="971"/>
      <c r="AU70" s="971" t="s">
        <v>612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609</v>
      </c>
      <c r="C71" s="975"/>
      <c r="D71" s="975"/>
      <c r="E71" s="975"/>
      <c r="F71" s="975"/>
      <c r="G71" s="975"/>
      <c r="H71" s="975"/>
      <c r="I71" s="975"/>
      <c r="J71" s="975"/>
      <c r="K71" s="975"/>
      <c r="L71" s="975"/>
      <c r="M71" s="975"/>
      <c r="N71" s="975"/>
      <c r="O71" s="975"/>
      <c r="P71" s="976"/>
      <c r="Q71" s="977">
        <v>21644</v>
      </c>
      <c r="R71" s="971"/>
      <c r="S71" s="971"/>
      <c r="T71" s="971"/>
      <c r="U71" s="971"/>
      <c r="V71" s="971">
        <v>20503</v>
      </c>
      <c r="W71" s="971"/>
      <c r="X71" s="971"/>
      <c r="Y71" s="971"/>
      <c r="Z71" s="971"/>
      <c r="AA71" s="971">
        <v>1141</v>
      </c>
      <c r="AB71" s="971"/>
      <c r="AC71" s="971"/>
      <c r="AD71" s="971"/>
      <c r="AE71" s="971"/>
      <c r="AF71" s="971">
        <v>28385</v>
      </c>
      <c r="AG71" s="971"/>
      <c r="AH71" s="971"/>
      <c r="AI71" s="971"/>
      <c r="AJ71" s="971"/>
      <c r="AK71" s="971" t="s">
        <v>612</v>
      </c>
      <c r="AL71" s="971"/>
      <c r="AM71" s="971"/>
      <c r="AN71" s="971"/>
      <c r="AO71" s="971"/>
      <c r="AP71" s="971">
        <v>52980</v>
      </c>
      <c r="AQ71" s="971"/>
      <c r="AR71" s="971"/>
      <c r="AS71" s="971"/>
      <c r="AT71" s="971"/>
      <c r="AU71" s="971" t="s">
        <v>612</v>
      </c>
      <c r="AV71" s="971"/>
      <c r="AW71" s="971"/>
      <c r="AX71" s="971"/>
      <c r="AY71" s="971"/>
      <c r="AZ71" s="972" t="s">
        <v>611</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610</v>
      </c>
      <c r="C72" s="975"/>
      <c r="D72" s="975"/>
      <c r="E72" s="975"/>
      <c r="F72" s="975"/>
      <c r="G72" s="975"/>
      <c r="H72" s="975"/>
      <c r="I72" s="975"/>
      <c r="J72" s="975"/>
      <c r="K72" s="975"/>
      <c r="L72" s="975"/>
      <c r="M72" s="975"/>
      <c r="N72" s="975"/>
      <c r="O72" s="975"/>
      <c r="P72" s="976"/>
      <c r="Q72" s="977">
        <v>727</v>
      </c>
      <c r="R72" s="971"/>
      <c r="S72" s="971"/>
      <c r="T72" s="971"/>
      <c r="U72" s="971"/>
      <c r="V72" s="971">
        <v>566</v>
      </c>
      <c r="W72" s="971"/>
      <c r="X72" s="971"/>
      <c r="Y72" s="971"/>
      <c r="Z72" s="971"/>
      <c r="AA72" s="971">
        <v>161</v>
      </c>
      <c r="AB72" s="971"/>
      <c r="AC72" s="971"/>
      <c r="AD72" s="971"/>
      <c r="AE72" s="971"/>
      <c r="AF72" s="971">
        <v>1800</v>
      </c>
      <c r="AG72" s="971"/>
      <c r="AH72" s="971"/>
      <c r="AI72" s="971"/>
      <c r="AJ72" s="971"/>
      <c r="AK72" s="971" t="s">
        <v>612</v>
      </c>
      <c r="AL72" s="971"/>
      <c r="AM72" s="971"/>
      <c r="AN72" s="971"/>
      <c r="AO72" s="971"/>
      <c r="AP72" s="971">
        <v>1190</v>
      </c>
      <c r="AQ72" s="971"/>
      <c r="AR72" s="971"/>
      <c r="AS72" s="971"/>
      <c r="AT72" s="971"/>
      <c r="AU72" s="971" t="s">
        <v>612</v>
      </c>
      <c r="AV72" s="971"/>
      <c r="AW72" s="971"/>
      <c r="AX72" s="971"/>
      <c r="AY72" s="971"/>
      <c r="AZ72" s="972" t="s">
        <v>611</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433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33116</v>
      </c>
      <c r="AG88" s="959"/>
      <c r="AH88" s="959"/>
      <c r="AI88" s="959"/>
      <c r="AJ88" s="959"/>
      <c r="AK88" s="963"/>
      <c r="AL88" s="963"/>
      <c r="AM88" s="963"/>
      <c r="AN88" s="963"/>
      <c r="AO88" s="963"/>
      <c r="AP88" s="959">
        <v>55003</v>
      </c>
      <c r="AQ88" s="959"/>
      <c r="AR88" s="959"/>
      <c r="AS88" s="959"/>
      <c r="AT88" s="959"/>
      <c r="AU88" s="959">
        <v>591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434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23</v>
      </c>
      <c r="CS102" s="953"/>
      <c r="CT102" s="953"/>
      <c r="CU102" s="953"/>
      <c r="CV102" s="954"/>
      <c r="CW102" s="952">
        <v>117</v>
      </c>
      <c r="CX102" s="953"/>
      <c r="CY102" s="953"/>
      <c r="CZ102" s="953"/>
      <c r="DA102" s="954"/>
      <c r="DB102" s="952" t="s">
        <v>612</v>
      </c>
      <c r="DC102" s="953"/>
      <c r="DD102" s="953"/>
      <c r="DE102" s="953"/>
      <c r="DF102" s="954"/>
      <c r="DG102" s="952" t="s">
        <v>535</v>
      </c>
      <c r="DH102" s="953"/>
      <c r="DI102" s="953"/>
      <c r="DJ102" s="953"/>
      <c r="DK102" s="954"/>
      <c r="DL102" s="952" t="s">
        <v>535</v>
      </c>
      <c r="DM102" s="953"/>
      <c r="DN102" s="953"/>
      <c r="DO102" s="953"/>
      <c r="DP102" s="954"/>
      <c r="DQ102" s="952" t="s">
        <v>535</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442</v>
      </c>
      <c r="AB109" s="896"/>
      <c r="AC109" s="896"/>
      <c r="AD109" s="896"/>
      <c r="AE109" s="897"/>
      <c r="AF109" s="898" t="s">
        <v>443</v>
      </c>
      <c r="AG109" s="896"/>
      <c r="AH109" s="896"/>
      <c r="AI109" s="896"/>
      <c r="AJ109" s="897"/>
      <c r="AK109" s="898" t="s">
        <v>310</v>
      </c>
      <c r="AL109" s="896"/>
      <c r="AM109" s="896"/>
      <c r="AN109" s="896"/>
      <c r="AO109" s="897"/>
      <c r="AP109" s="898" t="s">
        <v>444</v>
      </c>
      <c r="AQ109" s="896"/>
      <c r="AR109" s="896"/>
      <c r="AS109" s="896"/>
      <c r="AT109" s="929"/>
      <c r="AU109" s="895" t="s">
        <v>441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442</v>
      </c>
      <c r="BR109" s="896"/>
      <c r="BS109" s="896"/>
      <c r="BT109" s="896"/>
      <c r="BU109" s="897"/>
      <c r="BV109" s="898" t="s">
        <v>443</v>
      </c>
      <c r="BW109" s="896"/>
      <c r="BX109" s="896"/>
      <c r="BY109" s="896"/>
      <c r="BZ109" s="897"/>
      <c r="CA109" s="898" t="s">
        <v>310</v>
      </c>
      <c r="CB109" s="896"/>
      <c r="CC109" s="896"/>
      <c r="CD109" s="896"/>
      <c r="CE109" s="897"/>
      <c r="CF109" s="936" t="s">
        <v>444</v>
      </c>
      <c r="CG109" s="936"/>
      <c r="CH109" s="936"/>
      <c r="CI109" s="936"/>
      <c r="CJ109" s="936"/>
      <c r="CK109" s="898" t="s">
        <v>445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442</v>
      </c>
      <c r="DH109" s="896"/>
      <c r="DI109" s="896"/>
      <c r="DJ109" s="896"/>
      <c r="DK109" s="897"/>
      <c r="DL109" s="898" t="s">
        <v>443</v>
      </c>
      <c r="DM109" s="896"/>
      <c r="DN109" s="896"/>
      <c r="DO109" s="896"/>
      <c r="DP109" s="897"/>
      <c r="DQ109" s="898" t="s">
        <v>310</v>
      </c>
      <c r="DR109" s="896"/>
      <c r="DS109" s="896"/>
      <c r="DT109" s="896"/>
      <c r="DU109" s="897"/>
      <c r="DV109" s="898" t="s">
        <v>444</v>
      </c>
      <c r="DW109" s="896"/>
      <c r="DX109" s="896"/>
      <c r="DY109" s="896"/>
      <c r="DZ109" s="929"/>
    </row>
    <row r="110" spans="1:131" s="230" customFormat="1" ht="26.25" customHeight="1" x14ac:dyDescent="0.15">
      <c r="A110" s="807" t="s">
        <v>446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1921222</v>
      </c>
      <c r="AB110" s="889"/>
      <c r="AC110" s="889"/>
      <c r="AD110" s="889"/>
      <c r="AE110" s="890"/>
      <c r="AF110" s="891">
        <v>1927432</v>
      </c>
      <c r="AG110" s="889"/>
      <c r="AH110" s="889"/>
      <c r="AI110" s="889"/>
      <c r="AJ110" s="890"/>
      <c r="AK110" s="891">
        <v>2001839</v>
      </c>
      <c r="AL110" s="889"/>
      <c r="AM110" s="889"/>
      <c r="AN110" s="889"/>
      <c r="AO110" s="890"/>
      <c r="AP110" s="892">
        <v>15.8</v>
      </c>
      <c r="AQ110" s="893"/>
      <c r="AR110" s="893"/>
      <c r="AS110" s="893"/>
      <c r="AT110" s="894"/>
      <c r="AU110" s="930" t="s">
        <v>75</v>
      </c>
      <c r="AV110" s="931"/>
      <c r="AW110" s="931"/>
      <c r="AX110" s="931"/>
      <c r="AY110" s="931"/>
      <c r="AZ110" s="860" t="s">
        <v>447</v>
      </c>
      <c r="BA110" s="808"/>
      <c r="BB110" s="808"/>
      <c r="BC110" s="808"/>
      <c r="BD110" s="808"/>
      <c r="BE110" s="808"/>
      <c r="BF110" s="808"/>
      <c r="BG110" s="808"/>
      <c r="BH110" s="808"/>
      <c r="BI110" s="808"/>
      <c r="BJ110" s="808"/>
      <c r="BK110" s="808"/>
      <c r="BL110" s="808"/>
      <c r="BM110" s="808"/>
      <c r="BN110" s="808"/>
      <c r="BO110" s="808"/>
      <c r="BP110" s="809"/>
      <c r="BQ110" s="861">
        <v>24349320</v>
      </c>
      <c r="BR110" s="842"/>
      <c r="BS110" s="842"/>
      <c r="BT110" s="842"/>
      <c r="BU110" s="842"/>
      <c r="BV110" s="842">
        <v>24472706</v>
      </c>
      <c r="BW110" s="842"/>
      <c r="BX110" s="842"/>
      <c r="BY110" s="842"/>
      <c r="BZ110" s="842"/>
      <c r="CA110" s="842">
        <v>25099322</v>
      </c>
      <c r="CB110" s="842"/>
      <c r="CC110" s="842"/>
      <c r="CD110" s="842"/>
      <c r="CE110" s="842"/>
      <c r="CF110" s="866">
        <v>198.6</v>
      </c>
      <c r="CG110" s="867"/>
      <c r="CH110" s="867"/>
      <c r="CI110" s="867"/>
      <c r="CJ110" s="867"/>
      <c r="CK110" s="926" t="s">
        <v>448</v>
      </c>
      <c r="CL110" s="819"/>
      <c r="CM110" s="860" t="s">
        <v>449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423</v>
      </c>
      <c r="DH110" s="842"/>
      <c r="DI110" s="842"/>
      <c r="DJ110" s="842"/>
      <c r="DK110" s="842"/>
      <c r="DL110" s="842" t="s">
        <v>423</v>
      </c>
      <c r="DM110" s="842"/>
      <c r="DN110" s="842"/>
      <c r="DO110" s="842"/>
      <c r="DP110" s="842"/>
      <c r="DQ110" s="842">
        <v>443232</v>
      </c>
      <c r="DR110" s="842"/>
      <c r="DS110" s="842"/>
      <c r="DT110" s="842"/>
      <c r="DU110" s="842"/>
      <c r="DV110" s="843">
        <v>3.5</v>
      </c>
      <c r="DW110" s="843"/>
      <c r="DX110" s="843"/>
      <c r="DY110" s="843"/>
      <c r="DZ110" s="844"/>
    </row>
    <row r="111" spans="1:131" s="230" customFormat="1" ht="26.25" customHeight="1" x14ac:dyDescent="0.15">
      <c r="A111" s="774" t="s">
        <v>450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451</v>
      </c>
      <c r="AB111" s="919"/>
      <c r="AC111" s="919"/>
      <c r="AD111" s="919"/>
      <c r="AE111" s="920"/>
      <c r="AF111" s="921" t="s">
        <v>452</v>
      </c>
      <c r="AG111" s="919"/>
      <c r="AH111" s="919"/>
      <c r="AI111" s="919"/>
      <c r="AJ111" s="920"/>
      <c r="AK111" s="921" t="s">
        <v>452</v>
      </c>
      <c r="AL111" s="919"/>
      <c r="AM111" s="919"/>
      <c r="AN111" s="919"/>
      <c r="AO111" s="920"/>
      <c r="AP111" s="922" t="s">
        <v>423</v>
      </c>
      <c r="AQ111" s="923"/>
      <c r="AR111" s="923"/>
      <c r="AS111" s="923"/>
      <c r="AT111" s="924"/>
      <c r="AU111" s="932"/>
      <c r="AV111" s="933"/>
      <c r="AW111" s="933"/>
      <c r="AX111" s="933"/>
      <c r="AY111" s="933"/>
      <c r="AZ111" s="815" t="s">
        <v>453</v>
      </c>
      <c r="BA111" s="752"/>
      <c r="BB111" s="752"/>
      <c r="BC111" s="752"/>
      <c r="BD111" s="752"/>
      <c r="BE111" s="752"/>
      <c r="BF111" s="752"/>
      <c r="BG111" s="752"/>
      <c r="BH111" s="752"/>
      <c r="BI111" s="752"/>
      <c r="BJ111" s="752"/>
      <c r="BK111" s="752"/>
      <c r="BL111" s="752"/>
      <c r="BM111" s="752"/>
      <c r="BN111" s="752"/>
      <c r="BO111" s="752"/>
      <c r="BP111" s="753"/>
      <c r="BQ111" s="816">
        <v>2776</v>
      </c>
      <c r="BR111" s="817"/>
      <c r="BS111" s="817"/>
      <c r="BT111" s="817"/>
      <c r="BU111" s="817"/>
      <c r="BV111" s="817">
        <v>1365</v>
      </c>
      <c r="BW111" s="817"/>
      <c r="BX111" s="817"/>
      <c r="BY111" s="817"/>
      <c r="BZ111" s="817"/>
      <c r="CA111" s="817">
        <v>443232</v>
      </c>
      <c r="CB111" s="817"/>
      <c r="CC111" s="817"/>
      <c r="CD111" s="817"/>
      <c r="CE111" s="817"/>
      <c r="CF111" s="875">
        <v>3.5</v>
      </c>
      <c r="CG111" s="876"/>
      <c r="CH111" s="876"/>
      <c r="CI111" s="876"/>
      <c r="CJ111" s="876"/>
      <c r="CK111" s="927"/>
      <c r="CL111" s="821"/>
      <c r="CM111" s="815" t="s">
        <v>454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452</v>
      </c>
      <c r="DH111" s="817"/>
      <c r="DI111" s="817"/>
      <c r="DJ111" s="817"/>
      <c r="DK111" s="817"/>
      <c r="DL111" s="817" t="s">
        <v>455</v>
      </c>
      <c r="DM111" s="817"/>
      <c r="DN111" s="817"/>
      <c r="DO111" s="817"/>
      <c r="DP111" s="817"/>
      <c r="DQ111" s="817" t="s">
        <v>456</v>
      </c>
      <c r="DR111" s="817"/>
      <c r="DS111" s="817"/>
      <c r="DT111" s="817"/>
      <c r="DU111" s="817"/>
      <c r="DV111" s="794" t="s">
        <v>452</v>
      </c>
      <c r="DW111" s="794"/>
      <c r="DX111" s="794"/>
      <c r="DY111" s="794"/>
      <c r="DZ111" s="795"/>
    </row>
    <row r="112" spans="1:131" s="230" customFormat="1" ht="26.25" customHeight="1" x14ac:dyDescent="0.15">
      <c r="A112" s="912" t="s">
        <v>457</v>
      </c>
      <c r="B112" s="913"/>
      <c r="C112" s="752" t="s">
        <v>458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455</v>
      </c>
      <c r="AB112" s="780"/>
      <c r="AC112" s="780"/>
      <c r="AD112" s="780"/>
      <c r="AE112" s="781"/>
      <c r="AF112" s="782" t="s">
        <v>456</v>
      </c>
      <c r="AG112" s="780"/>
      <c r="AH112" s="780"/>
      <c r="AI112" s="780"/>
      <c r="AJ112" s="781"/>
      <c r="AK112" s="782" t="s">
        <v>452</v>
      </c>
      <c r="AL112" s="780"/>
      <c r="AM112" s="780"/>
      <c r="AN112" s="780"/>
      <c r="AO112" s="781"/>
      <c r="AP112" s="824" t="s">
        <v>456</v>
      </c>
      <c r="AQ112" s="825"/>
      <c r="AR112" s="825"/>
      <c r="AS112" s="825"/>
      <c r="AT112" s="826"/>
      <c r="AU112" s="932"/>
      <c r="AV112" s="933"/>
      <c r="AW112" s="933"/>
      <c r="AX112" s="933"/>
      <c r="AY112" s="933"/>
      <c r="AZ112" s="815" t="s">
        <v>459</v>
      </c>
      <c r="BA112" s="752"/>
      <c r="BB112" s="752"/>
      <c r="BC112" s="752"/>
      <c r="BD112" s="752"/>
      <c r="BE112" s="752"/>
      <c r="BF112" s="752"/>
      <c r="BG112" s="752"/>
      <c r="BH112" s="752"/>
      <c r="BI112" s="752"/>
      <c r="BJ112" s="752"/>
      <c r="BK112" s="752"/>
      <c r="BL112" s="752"/>
      <c r="BM112" s="752"/>
      <c r="BN112" s="752"/>
      <c r="BO112" s="752"/>
      <c r="BP112" s="753"/>
      <c r="BQ112" s="816">
        <v>7416995</v>
      </c>
      <c r="BR112" s="817"/>
      <c r="BS112" s="817"/>
      <c r="BT112" s="817"/>
      <c r="BU112" s="817"/>
      <c r="BV112" s="817">
        <v>6718650</v>
      </c>
      <c r="BW112" s="817"/>
      <c r="BX112" s="817"/>
      <c r="BY112" s="817"/>
      <c r="BZ112" s="817"/>
      <c r="CA112" s="817">
        <v>5939394</v>
      </c>
      <c r="CB112" s="817"/>
      <c r="CC112" s="817"/>
      <c r="CD112" s="817"/>
      <c r="CE112" s="817"/>
      <c r="CF112" s="875">
        <v>47</v>
      </c>
      <c r="CG112" s="876"/>
      <c r="CH112" s="876"/>
      <c r="CI112" s="876"/>
      <c r="CJ112" s="876"/>
      <c r="CK112" s="927"/>
      <c r="CL112" s="821"/>
      <c r="CM112" s="815" t="s">
        <v>460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456</v>
      </c>
      <c r="DH112" s="817"/>
      <c r="DI112" s="817"/>
      <c r="DJ112" s="817"/>
      <c r="DK112" s="817"/>
      <c r="DL112" s="817" t="s">
        <v>456</v>
      </c>
      <c r="DM112" s="817"/>
      <c r="DN112" s="817"/>
      <c r="DO112" s="817"/>
      <c r="DP112" s="817"/>
      <c r="DQ112" s="817" t="s">
        <v>456</v>
      </c>
      <c r="DR112" s="817"/>
      <c r="DS112" s="817"/>
      <c r="DT112" s="817"/>
      <c r="DU112" s="817"/>
      <c r="DV112" s="794" t="s">
        <v>456</v>
      </c>
      <c r="DW112" s="794"/>
      <c r="DX112" s="794"/>
      <c r="DY112" s="794"/>
      <c r="DZ112" s="795"/>
    </row>
    <row r="113" spans="1:130" s="230" customFormat="1" ht="26.25" customHeight="1" x14ac:dyDescent="0.15">
      <c r="A113" s="914"/>
      <c r="B113" s="915"/>
      <c r="C113" s="752" t="s">
        <v>461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522609</v>
      </c>
      <c r="AB113" s="919"/>
      <c r="AC113" s="919"/>
      <c r="AD113" s="919"/>
      <c r="AE113" s="920"/>
      <c r="AF113" s="921">
        <v>489468</v>
      </c>
      <c r="AG113" s="919"/>
      <c r="AH113" s="919"/>
      <c r="AI113" s="919"/>
      <c r="AJ113" s="920"/>
      <c r="AK113" s="921">
        <v>460685</v>
      </c>
      <c r="AL113" s="919"/>
      <c r="AM113" s="919"/>
      <c r="AN113" s="919"/>
      <c r="AO113" s="920"/>
      <c r="AP113" s="922">
        <v>3.6</v>
      </c>
      <c r="AQ113" s="923"/>
      <c r="AR113" s="923"/>
      <c r="AS113" s="923"/>
      <c r="AT113" s="924"/>
      <c r="AU113" s="932"/>
      <c r="AV113" s="933"/>
      <c r="AW113" s="933"/>
      <c r="AX113" s="933"/>
      <c r="AY113" s="933"/>
      <c r="AZ113" s="815" t="s">
        <v>462</v>
      </c>
      <c r="BA113" s="752"/>
      <c r="BB113" s="752"/>
      <c r="BC113" s="752"/>
      <c r="BD113" s="752"/>
      <c r="BE113" s="752"/>
      <c r="BF113" s="752"/>
      <c r="BG113" s="752"/>
      <c r="BH113" s="752"/>
      <c r="BI113" s="752"/>
      <c r="BJ113" s="752"/>
      <c r="BK113" s="752"/>
      <c r="BL113" s="752"/>
      <c r="BM113" s="752"/>
      <c r="BN113" s="752"/>
      <c r="BO113" s="752"/>
      <c r="BP113" s="753"/>
      <c r="BQ113" s="816">
        <v>122909</v>
      </c>
      <c r="BR113" s="817"/>
      <c r="BS113" s="817"/>
      <c r="BT113" s="817"/>
      <c r="BU113" s="817"/>
      <c r="BV113" s="817">
        <v>177124</v>
      </c>
      <c r="BW113" s="817"/>
      <c r="BX113" s="817"/>
      <c r="BY113" s="817"/>
      <c r="BZ113" s="817"/>
      <c r="CA113" s="817">
        <v>591328</v>
      </c>
      <c r="CB113" s="817"/>
      <c r="CC113" s="817"/>
      <c r="CD113" s="817"/>
      <c r="CE113" s="817"/>
      <c r="CF113" s="875">
        <v>4.7</v>
      </c>
      <c r="CG113" s="876"/>
      <c r="CH113" s="876"/>
      <c r="CI113" s="876"/>
      <c r="CJ113" s="876"/>
      <c r="CK113" s="927"/>
      <c r="CL113" s="821"/>
      <c r="CM113" s="815" t="s">
        <v>463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2776</v>
      </c>
      <c r="DH113" s="780"/>
      <c r="DI113" s="780"/>
      <c r="DJ113" s="780"/>
      <c r="DK113" s="781"/>
      <c r="DL113" s="782">
        <v>1365</v>
      </c>
      <c r="DM113" s="780"/>
      <c r="DN113" s="780"/>
      <c r="DO113" s="780"/>
      <c r="DP113" s="781"/>
      <c r="DQ113" s="782" t="s">
        <v>423</v>
      </c>
      <c r="DR113" s="780"/>
      <c r="DS113" s="780"/>
      <c r="DT113" s="780"/>
      <c r="DU113" s="781"/>
      <c r="DV113" s="824" t="s">
        <v>423</v>
      </c>
      <c r="DW113" s="825"/>
      <c r="DX113" s="825"/>
      <c r="DY113" s="825"/>
      <c r="DZ113" s="826"/>
    </row>
    <row r="114" spans="1:130" s="230" customFormat="1" ht="26.25" customHeight="1" x14ac:dyDescent="0.15">
      <c r="A114" s="914"/>
      <c r="B114" s="915"/>
      <c r="C114" s="752" t="s">
        <v>464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683</v>
      </c>
      <c r="AB114" s="780"/>
      <c r="AC114" s="780"/>
      <c r="AD114" s="780"/>
      <c r="AE114" s="781"/>
      <c r="AF114" s="782">
        <v>1290</v>
      </c>
      <c r="AG114" s="780"/>
      <c r="AH114" s="780"/>
      <c r="AI114" s="780"/>
      <c r="AJ114" s="781"/>
      <c r="AK114" s="782">
        <v>1919</v>
      </c>
      <c r="AL114" s="780"/>
      <c r="AM114" s="780"/>
      <c r="AN114" s="780"/>
      <c r="AO114" s="781"/>
      <c r="AP114" s="824">
        <v>0</v>
      </c>
      <c r="AQ114" s="825"/>
      <c r="AR114" s="825"/>
      <c r="AS114" s="825"/>
      <c r="AT114" s="826"/>
      <c r="AU114" s="932"/>
      <c r="AV114" s="933"/>
      <c r="AW114" s="933"/>
      <c r="AX114" s="933"/>
      <c r="AY114" s="933"/>
      <c r="AZ114" s="815" t="s">
        <v>465</v>
      </c>
      <c r="BA114" s="752"/>
      <c r="BB114" s="752"/>
      <c r="BC114" s="752"/>
      <c r="BD114" s="752"/>
      <c r="BE114" s="752"/>
      <c r="BF114" s="752"/>
      <c r="BG114" s="752"/>
      <c r="BH114" s="752"/>
      <c r="BI114" s="752"/>
      <c r="BJ114" s="752"/>
      <c r="BK114" s="752"/>
      <c r="BL114" s="752"/>
      <c r="BM114" s="752"/>
      <c r="BN114" s="752"/>
      <c r="BO114" s="752"/>
      <c r="BP114" s="753"/>
      <c r="BQ114" s="816">
        <v>3129842</v>
      </c>
      <c r="BR114" s="817"/>
      <c r="BS114" s="817"/>
      <c r="BT114" s="817"/>
      <c r="BU114" s="817"/>
      <c r="BV114" s="817">
        <v>2952601</v>
      </c>
      <c r="BW114" s="817"/>
      <c r="BX114" s="817"/>
      <c r="BY114" s="817"/>
      <c r="BZ114" s="817"/>
      <c r="CA114" s="817">
        <v>3029638</v>
      </c>
      <c r="CB114" s="817"/>
      <c r="CC114" s="817"/>
      <c r="CD114" s="817"/>
      <c r="CE114" s="817"/>
      <c r="CF114" s="875">
        <v>24</v>
      </c>
      <c r="CG114" s="876"/>
      <c r="CH114" s="876"/>
      <c r="CI114" s="876"/>
      <c r="CJ114" s="876"/>
      <c r="CK114" s="927"/>
      <c r="CL114" s="821"/>
      <c r="CM114" s="815" t="s">
        <v>466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456</v>
      </c>
      <c r="DH114" s="780"/>
      <c r="DI114" s="780"/>
      <c r="DJ114" s="780"/>
      <c r="DK114" s="781"/>
      <c r="DL114" s="782" t="s">
        <v>456</v>
      </c>
      <c r="DM114" s="780"/>
      <c r="DN114" s="780"/>
      <c r="DO114" s="780"/>
      <c r="DP114" s="781"/>
      <c r="DQ114" s="782" t="s">
        <v>456</v>
      </c>
      <c r="DR114" s="780"/>
      <c r="DS114" s="780"/>
      <c r="DT114" s="780"/>
      <c r="DU114" s="781"/>
      <c r="DV114" s="824" t="s">
        <v>423</v>
      </c>
      <c r="DW114" s="825"/>
      <c r="DX114" s="825"/>
      <c r="DY114" s="825"/>
      <c r="DZ114" s="826"/>
    </row>
    <row r="115" spans="1:130" s="230" customFormat="1" ht="26.25" customHeight="1" x14ac:dyDescent="0.15">
      <c r="A115" s="914"/>
      <c r="B115" s="915"/>
      <c r="C115" s="752" t="s">
        <v>467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1387</v>
      </c>
      <c r="AB115" s="919"/>
      <c r="AC115" s="919"/>
      <c r="AD115" s="919"/>
      <c r="AE115" s="920"/>
      <c r="AF115" s="921">
        <v>1388</v>
      </c>
      <c r="AG115" s="919"/>
      <c r="AH115" s="919"/>
      <c r="AI115" s="919"/>
      <c r="AJ115" s="920"/>
      <c r="AK115" s="921">
        <v>24439</v>
      </c>
      <c r="AL115" s="919"/>
      <c r="AM115" s="919"/>
      <c r="AN115" s="919"/>
      <c r="AO115" s="920"/>
      <c r="AP115" s="922">
        <v>0.2</v>
      </c>
      <c r="AQ115" s="923"/>
      <c r="AR115" s="923"/>
      <c r="AS115" s="923"/>
      <c r="AT115" s="924"/>
      <c r="AU115" s="932"/>
      <c r="AV115" s="933"/>
      <c r="AW115" s="933"/>
      <c r="AX115" s="933"/>
      <c r="AY115" s="933"/>
      <c r="AZ115" s="815" t="s">
        <v>468</v>
      </c>
      <c r="BA115" s="752"/>
      <c r="BB115" s="752"/>
      <c r="BC115" s="752"/>
      <c r="BD115" s="752"/>
      <c r="BE115" s="752"/>
      <c r="BF115" s="752"/>
      <c r="BG115" s="752"/>
      <c r="BH115" s="752"/>
      <c r="BI115" s="752"/>
      <c r="BJ115" s="752"/>
      <c r="BK115" s="752"/>
      <c r="BL115" s="752"/>
      <c r="BM115" s="752"/>
      <c r="BN115" s="752"/>
      <c r="BO115" s="752"/>
      <c r="BP115" s="753"/>
      <c r="BQ115" s="816" t="s">
        <v>469</v>
      </c>
      <c r="BR115" s="817"/>
      <c r="BS115" s="817"/>
      <c r="BT115" s="817"/>
      <c r="BU115" s="817"/>
      <c r="BV115" s="817" t="s">
        <v>470</v>
      </c>
      <c r="BW115" s="817"/>
      <c r="BX115" s="817"/>
      <c r="BY115" s="817"/>
      <c r="BZ115" s="817"/>
      <c r="CA115" s="817" t="s">
        <v>456</v>
      </c>
      <c r="CB115" s="817"/>
      <c r="CC115" s="817"/>
      <c r="CD115" s="817"/>
      <c r="CE115" s="817"/>
      <c r="CF115" s="875" t="s">
        <v>423</v>
      </c>
      <c r="CG115" s="876"/>
      <c r="CH115" s="876"/>
      <c r="CI115" s="876"/>
      <c r="CJ115" s="876"/>
      <c r="CK115" s="927"/>
      <c r="CL115" s="821"/>
      <c r="CM115" s="815" t="s">
        <v>471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456</v>
      </c>
      <c r="DH115" s="780"/>
      <c r="DI115" s="780"/>
      <c r="DJ115" s="780"/>
      <c r="DK115" s="781"/>
      <c r="DL115" s="782" t="s">
        <v>456</v>
      </c>
      <c r="DM115" s="780"/>
      <c r="DN115" s="780"/>
      <c r="DO115" s="780"/>
      <c r="DP115" s="781"/>
      <c r="DQ115" s="782" t="s">
        <v>469</v>
      </c>
      <c r="DR115" s="780"/>
      <c r="DS115" s="780"/>
      <c r="DT115" s="780"/>
      <c r="DU115" s="781"/>
      <c r="DV115" s="824" t="s">
        <v>456</v>
      </c>
      <c r="DW115" s="825"/>
      <c r="DX115" s="825"/>
      <c r="DY115" s="825"/>
      <c r="DZ115" s="826"/>
    </row>
    <row r="116" spans="1:130" s="230" customFormat="1" ht="26.25" customHeight="1" x14ac:dyDescent="0.15">
      <c r="A116" s="916"/>
      <c r="B116" s="917"/>
      <c r="C116" s="839" t="s">
        <v>472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456</v>
      </c>
      <c r="AB116" s="780"/>
      <c r="AC116" s="780"/>
      <c r="AD116" s="780"/>
      <c r="AE116" s="781"/>
      <c r="AF116" s="782" t="s">
        <v>456</v>
      </c>
      <c r="AG116" s="780"/>
      <c r="AH116" s="780"/>
      <c r="AI116" s="780"/>
      <c r="AJ116" s="781"/>
      <c r="AK116" s="782" t="s">
        <v>423</v>
      </c>
      <c r="AL116" s="780"/>
      <c r="AM116" s="780"/>
      <c r="AN116" s="780"/>
      <c r="AO116" s="781"/>
      <c r="AP116" s="824" t="s">
        <v>423</v>
      </c>
      <c r="AQ116" s="825"/>
      <c r="AR116" s="825"/>
      <c r="AS116" s="825"/>
      <c r="AT116" s="826"/>
      <c r="AU116" s="932"/>
      <c r="AV116" s="933"/>
      <c r="AW116" s="933"/>
      <c r="AX116" s="933"/>
      <c r="AY116" s="933"/>
      <c r="AZ116" s="909" t="s">
        <v>473</v>
      </c>
      <c r="BA116" s="910"/>
      <c r="BB116" s="910"/>
      <c r="BC116" s="910"/>
      <c r="BD116" s="910"/>
      <c r="BE116" s="910"/>
      <c r="BF116" s="910"/>
      <c r="BG116" s="910"/>
      <c r="BH116" s="910"/>
      <c r="BI116" s="910"/>
      <c r="BJ116" s="910"/>
      <c r="BK116" s="910"/>
      <c r="BL116" s="910"/>
      <c r="BM116" s="910"/>
      <c r="BN116" s="910"/>
      <c r="BO116" s="910"/>
      <c r="BP116" s="911"/>
      <c r="BQ116" s="816" t="s">
        <v>423</v>
      </c>
      <c r="BR116" s="817"/>
      <c r="BS116" s="817"/>
      <c r="BT116" s="817"/>
      <c r="BU116" s="817"/>
      <c r="BV116" s="817" t="s">
        <v>451</v>
      </c>
      <c r="BW116" s="817"/>
      <c r="BX116" s="817"/>
      <c r="BY116" s="817"/>
      <c r="BZ116" s="817"/>
      <c r="CA116" s="817" t="s">
        <v>423</v>
      </c>
      <c r="CB116" s="817"/>
      <c r="CC116" s="817"/>
      <c r="CD116" s="817"/>
      <c r="CE116" s="817"/>
      <c r="CF116" s="875" t="s">
        <v>423</v>
      </c>
      <c r="CG116" s="876"/>
      <c r="CH116" s="876"/>
      <c r="CI116" s="876"/>
      <c r="CJ116" s="876"/>
      <c r="CK116" s="927"/>
      <c r="CL116" s="821"/>
      <c r="CM116" s="815" t="s">
        <v>474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456</v>
      </c>
      <c r="DH116" s="780"/>
      <c r="DI116" s="780"/>
      <c r="DJ116" s="780"/>
      <c r="DK116" s="781"/>
      <c r="DL116" s="782" t="s">
        <v>423</v>
      </c>
      <c r="DM116" s="780"/>
      <c r="DN116" s="780"/>
      <c r="DO116" s="780"/>
      <c r="DP116" s="781"/>
      <c r="DQ116" s="782" t="s">
        <v>451</v>
      </c>
      <c r="DR116" s="780"/>
      <c r="DS116" s="780"/>
      <c r="DT116" s="780"/>
      <c r="DU116" s="781"/>
      <c r="DV116" s="824" t="s">
        <v>423</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475</v>
      </c>
      <c r="Z117" s="897"/>
      <c r="AA117" s="902">
        <v>2445901</v>
      </c>
      <c r="AB117" s="903"/>
      <c r="AC117" s="903"/>
      <c r="AD117" s="903"/>
      <c r="AE117" s="904"/>
      <c r="AF117" s="905">
        <v>2419578</v>
      </c>
      <c r="AG117" s="903"/>
      <c r="AH117" s="903"/>
      <c r="AI117" s="903"/>
      <c r="AJ117" s="904"/>
      <c r="AK117" s="905">
        <v>2488882</v>
      </c>
      <c r="AL117" s="903"/>
      <c r="AM117" s="903"/>
      <c r="AN117" s="903"/>
      <c r="AO117" s="904"/>
      <c r="AP117" s="906"/>
      <c r="AQ117" s="907"/>
      <c r="AR117" s="907"/>
      <c r="AS117" s="907"/>
      <c r="AT117" s="908"/>
      <c r="AU117" s="932"/>
      <c r="AV117" s="933"/>
      <c r="AW117" s="933"/>
      <c r="AX117" s="933"/>
      <c r="AY117" s="933"/>
      <c r="AZ117" s="863" t="s">
        <v>476</v>
      </c>
      <c r="BA117" s="864"/>
      <c r="BB117" s="864"/>
      <c r="BC117" s="864"/>
      <c r="BD117" s="864"/>
      <c r="BE117" s="864"/>
      <c r="BF117" s="864"/>
      <c r="BG117" s="864"/>
      <c r="BH117" s="864"/>
      <c r="BI117" s="864"/>
      <c r="BJ117" s="864"/>
      <c r="BK117" s="864"/>
      <c r="BL117" s="864"/>
      <c r="BM117" s="864"/>
      <c r="BN117" s="864"/>
      <c r="BO117" s="864"/>
      <c r="BP117" s="865"/>
      <c r="BQ117" s="816" t="s">
        <v>456</v>
      </c>
      <c r="BR117" s="817"/>
      <c r="BS117" s="817"/>
      <c r="BT117" s="817"/>
      <c r="BU117" s="817"/>
      <c r="BV117" s="817" t="s">
        <v>456</v>
      </c>
      <c r="BW117" s="817"/>
      <c r="BX117" s="817"/>
      <c r="BY117" s="817"/>
      <c r="BZ117" s="817"/>
      <c r="CA117" s="817" t="s">
        <v>423</v>
      </c>
      <c r="CB117" s="817"/>
      <c r="CC117" s="817"/>
      <c r="CD117" s="817"/>
      <c r="CE117" s="817"/>
      <c r="CF117" s="875" t="s">
        <v>469</v>
      </c>
      <c r="CG117" s="876"/>
      <c r="CH117" s="876"/>
      <c r="CI117" s="876"/>
      <c r="CJ117" s="876"/>
      <c r="CK117" s="927"/>
      <c r="CL117" s="821"/>
      <c r="CM117" s="815" t="s">
        <v>477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423</v>
      </c>
      <c r="DH117" s="780"/>
      <c r="DI117" s="780"/>
      <c r="DJ117" s="780"/>
      <c r="DK117" s="781"/>
      <c r="DL117" s="782" t="s">
        <v>456</v>
      </c>
      <c r="DM117" s="780"/>
      <c r="DN117" s="780"/>
      <c r="DO117" s="780"/>
      <c r="DP117" s="781"/>
      <c r="DQ117" s="782" t="s">
        <v>423</v>
      </c>
      <c r="DR117" s="780"/>
      <c r="DS117" s="780"/>
      <c r="DT117" s="780"/>
      <c r="DU117" s="781"/>
      <c r="DV117" s="824" t="s">
        <v>423</v>
      </c>
      <c r="DW117" s="825"/>
      <c r="DX117" s="825"/>
      <c r="DY117" s="825"/>
      <c r="DZ117" s="826"/>
    </row>
    <row r="118" spans="1:130" s="230" customFormat="1" ht="26.25" customHeight="1" x14ac:dyDescent="0.15">
      <c r="A118" s="895" t="s">
        <v>445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442</v>
      </c>
      <c r="AB118" s="896"/>
      <c r="AC118" s="896"/>
      <c r="AD118" s="896"/>
      <c r="AE118" s="897"/>
      <c r="AF118" s="898" t="s">
        <v>443</v>
      </c>
      <c r="AG118" s="896"/>
      <c r="AH118" s="896"/>
      <c r="AI118" s="896"/>
      <c r="AJ118" s="897"/>
      <c r="AK118" s="898" t="s">
        <v>310</v>
      </c>
      <c r="AL118" s="896"/>
      <c r="AM118" s="896"/>
      <c r="AN118" s="896"/>
      <c r="AO118" s="897"/>
      <c r="AP118" s="899" t="s">
        <v>444</v>
      </c>
      <c r="AQ118" s="900"/>
      <c r="AR118" s="900"/>
      <c r="AS118" s="900"/>
      <c r="AT118" s="901"/>
      <c r="AU118" s="932"/>
      <c r="AV118" s="933"/>
      <c r="AW118" s="933"/>
      <c r="AX118" s="933"/>
      <c r="AY118" s="933"/>
      <c r="AZ118" s="838" t="s">
        <v>478</v>
      </c>
      <c r="BA118" s="839"/>
      <c r="BB118" s="839"/>
      <c r="BC118" s="839"/>
      <c r="BD118" s="839"/>
      <c r="BE118" s="839"/>
      <c r="BF118" s="839"/>
      <c r="BG118" s="839"/>
      <c r="BH118" s="839"/>
      <c r="BI118" s="839"/>
      <c r="BJ118" s="839"/>
      <c r="BK118" s="839"/>
      <c r="BL118" s="839"/>
      <c r="BM118" s="839"/>
      <c r="BN118" s="839"/>
      <c r="BO118" s="839"/>
      <c r="BP118" s="840"/>
      <c r="BQ118" s="879" t="s">
        <v>423</v>
      </c>
      <c r="BR118" s="845"/>
      <c r="BS118" s="845"/>
      <c r="BT118" s="845"/>
      <c r="BU118" s="845"/>
      <c r="BV118" s="845" t="s">
        <v>423</v>
      </c>
      <c r="BW118" s="845"/>
      <c r="BX118" s="845"/>
      <c r="BY118" s="845"/>
      <c r="BZ118" s="845"/>
      <c r="CA118" s="845" t="s">
        <v>423</v>
      </c>
      <c r="CB118" s="845"/>
      <c r="CC118" s="845"/>
      <c r="CD118" s="845"/>
      <c r="CE118" s="845"/>
      <c r="CF118" s="875" t="s">
        <v>423</v>
      </c>
      <c r="CG118" s="876"/>
      <c r="CH118" s="876"/>
      <c r="CI118" s="876"/>
      <c r="CJ118" s="876"/>
      <c r="CK118" s="927"/>
      <c r="CL118" s="821"/>
      <c r="CM118" s="815" t="s">
        <v>479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452</v>
      </c>
      <c r="DH118" s="780"/>
      <c r="DI118" s="780"/>
      <c r="DJ118" s="780"/>
      <c r="DK118" s="781"/>
      <c r="DL118" s="782" t="s">
        <v>423</v>
      </c>
      <c r="DM118" s="780"/>
      <c r="DN118" s="780"/>
      <c r="DO118" s="780"/>
      <c r="DP118" s="781"/>
      <c r="DQ118" s="782" t="s">
        <v>423</v>
      </c>
      <c r="DR118" s="780"/>
      <c r="DS118" s="780"/>
      <c r="DT118" s="780"/>
      <c r="DU118" s="781"/>
      <c r="DV118" s="824" t="s">
        <v>423</v>
      </c>
      <c r="DW118" s="825"/>
      <c r="DX118" s="825"/>
      <c r="DY118" s="825"/>
      <c r="DZ118" s="826"/>
    </row>
    <row r="119" spans="1:130" s="230" customFormat="1" ht="26.25" customHeight="1" x14ac:dyDescent="0.15">
      <c r="A119" s="818" t="s">
        <v>448</v>
      </c>
      <c r="B119" s="819"/>
      <c r="C119" s="860" t="s">
        <v>449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456</v>
      </c>
      <c r="AB119" s="889"/>
      <c r="AC119" s="889"/>
      <c r="AD119" s="889"/>
      <c r="AE119" s="890"/>
      <c r="AF119" s="891" t="s">
        <v>423</v>
      </c>
      <c r="AG119" s="889"/>
      <c r="AH119" s="889"/>
      <c r="AI119" s="889"/>
      <c r="AJ119" s="890"/>
      <c r="AK119" s="891">
        <v>23051</v>
      </c>
      <c r="AL119" s="889"/>
      <c r="AM119" s="889"/>
      <c r="AN119" s="889"/>
      <c r="AO119" s="890"/>
      <c r="AP119" s="892">
        <v>0.2</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480</v>
      </c>
      <c r="BP119" s="878"/>
      <c r="BQ119" s="879">
        <v>35021842</v>
      </c>
      <c r="BR119" s="845"/>
      <c r="BS119" s="845"/>
      <c r="BT119" s="845"/>
      <c r="BU119" s="845"/>
      <c r="BV119" s="845">
        <v>34322446</v>
      </c>
      <c r="BW119" s="845"/>
      <c r="BX119" s="845"/>
      <c r="BY119" s="845"/>
      <c r="BZ119" s="845"/>
      <c r="CA119" s="845">
        <v>35102914</v>
      </c>
      <c r="CB119" s="845"/>
      <c r="CC119" s="845"/>
      <c r="CD119" s="845"/>
      <c r="CE119" s="845"/>
      <c r="CF119" s="748"/>
      <c r="CG119" s="749"/>
      <c r="CH119" s="749"/>
      <c r="CI119" s="749"/>
      <c r="CJ119" s="834"/>
      <c r="CK119" s="928"/>
      <c r="CL119" s="823"/>
      <c r="CM119" s="838" t="s">
        <v>481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456</v>
      </c>
      <c r="DH119" s="764"/>
      <c r="DI119" s="764"/>
      <c r="DJ119" s="764"/>
      <c r="DK119" s="765"/>
      <c r="DL119" s="766" t="s">
        <v>469</v>
      </c>
      <c r="DM119" s="764"/>
      <c r="DN119" s="764"/>
      <c r="DO119" s="764"/>
      <c r="DP119" s="765"/>
      <c r="DQ119" s="766" t="s">
        <v>456</v>
      </c>
      <c r="DR119" s="764"/>
      <c r="DS119" s="764"/>
      <c r="DT119" s="764"/>
      <c r="DU119" s="765"/>
      <c r="DV119" s="848" t="s">
        <v>423</v>
      </c>
      <c r="DW119" s="849"/>
      <c r="DX119" s="849"/>
      <c r="DY119" s="849"/>
      <c r="DZ119" s="850"/>
    </row>
    <row r="120" spans="1:130" s="230" customFormat="1" ht="26.25" customHeight="1" x14ac:dyDescent="0.15">
      <c r="A120" s="820"/>
      <c r="B120" s="821"/>
      <c r="C120" s="815" t="s">
        <v>454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423</v>
      </c>
      <c r="AB120" s="780"/>
      <c r="AC120" s="780"/>
      <c r="AD120" s="780"/>
      <c r="AE120" s="781"/>
      <c r="AF120" s="782" t="s">
        <v>456</v>
      </c>
      <c r="AG120" s="780"/>
      <c r="AH120" s="780"/>
      <c r="AI120" s="780"/>
      <c r="AJ120" s="781"/>
      <c r="AK120" s="782" t="s">
        <v>423</v>
      </c>
      <c r="AL120" s="780"/>
      <c r="AM120" s="780"/>
      <c r="AN120" s="780"/>
      <c r="AO120" s="781"/>
      <c r="AP120" s="824" t="s">
        <v>423</v>
      </c>
      <c r="AQ120" s="825"/>
      <c r="AR120" s="825"/>
      <c r="AS120" s="825"/>
      <c r="AT120" s="826"/>
      <c r="AU120" s="880" t="s">
        <v>482</v>
      </c>
      <c r="AV120" s="881"/>
      <c r="AW120" s="881"/>
      <c r="AX120" s="881"/>
      <c r="AY120" s="882"/>
      <c r="AZ120" s="860" t="s">
        <v>483</v>
      </c>
      <c r="BA120" s="808"/>
      <c r="BB120" s="808"/>
      <c r="BC120" s="808"/>
      <c r="BD120" s="808"/>
      <c r="BE120" s="808"/>
      <c r="BF120" s="808"/>
      <c r="BG120" s="808"/>
      <c r="BH120" s="808"/>
      <c r="BI120" s="808"/>
      <c r="BJ120" s="808"/>
      <c r="BK120" s="808"/>
      <c r="BL120" s="808"/>
      <c r="BM120" s="808"/>
      <c r="BN120" s="808"/>
      <c r="BO120" s="808"/>
      <c r="BP120" s="809"/>
      <c r="BQ120" s="861">
        <v>5299539</v>
      </c>
      <c r="BR120" s="842"/>
      <c r="BS120" s="842"/>
      <c r="BT120" s="842"/>
      <c r="BU120" s="842"/>
      <c r="BV120" s="842">
        <v>5747785</v>
      </c>
      <c r="BW120" s="842"/>
      <c r="BX120" s="842"/>
      <c r="BY120" s="842"/>
      <c r="BZ120" s="842"/>
      <c r="CA120" s="842">
        <v>6623343</v>
      </c>
      <c r="CB120" s="842"/>
      <c r="CC120" s="842"/>
      <c r="CD120" s="842"/>
      <c r="CE120" s="842"/>
      <c r="CF120" s="866">
        <v>52.4</v>
      </c>
      <c r="CG120" s="867"/>
      <c r="CH120" s="867"/>
      <c r="CI120" s="867"/>
      <c r="CJ120" s="867"/>
      <c r="CK120" s="868" t="s">
        <v>484</v>
      </c>
      <c r="CL120" s="852"/>
      <c r="CM120" s="852"/>
      <c r="CN120" s="852"/>
      <c r="CO120" s="853"/>
      <c r="CP120" s="872" t="s">
        <v>485</v>
      </c>
      <c r="CQ120" s="873"/>
      <c r="CR120" s="873"/>
      <c r="CS120" s="873"/>
      <c r="CT120" s="873"/>
      <c r="CU120" s="873"/>
      <c r="CV120" s="873"/>
      <c r="CW120" s="873"/>
      <c r="CX120" s="873"/>
      <c r="CY120" s="873"/>
      <c r="CZ120" s="873"/>
      <c r="DA120" s="873"/>
      <c r="DB120" s="873"/>
      <c r="DC120" s="873"/>
      <c r="DD120" s="873"/>
      <c r="DE120" s="873"/>
      <c r="DF120" s="874"/>
      <c r="DG120" s="861">
        <v>4485230</v>
      </c>
      <c r="DH120" s="842"/>
      <c r="DI120" s="842"/>
      <c r="DJ120" s="842"/>
      <c r="DK120" s="842"/>
      <c r="DL120" s="842">
        <v>3922946</v>
      </c>
      <c r="DM120" s="842"/>
      <c r="DN120" s="842"/>
      <c r="DO120" s="842"/>
      <c r="DP120" s="842"/>
      <c r="DQ120" s="842">
        <v>3250564</v>
      </c>
      <c r="DR120" s="842"/>
      <c r="DS120" s="842"/>
      <c r="DT120" s="842"/>
      <c r="DU120" s="842"/>
      <c r="DV120" s="843">
        <v>25.7</v>
      </c>
      <c r="DW120" s="843"/>
      <c r="DX120" s="843"/>
      <c r="DY120" s="843"/>
      <c r="DZ120" s="844"/>
    </row>
    <row r="121" spans="1:130" s="230" customFormat="1" ht="26.25" customHeight="1" x14ac:dyDescent="0.15">
      <c r="A121" s="820"/>
      <c r="B121" s="821"/>
      <c r="C121" s="863" t="s">
        <v>486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1387</v>
      </c>
      <c r="AB121" s="780"/>
      <c r="AC121" s="780"/>
      <c r="AD121" s="780"/>
      <c r="AE121" s="781"/>
      <c r="AF121" s="782">
        <v>1388</v>
      </c>
      <c r="AG121" s="780"/>
      <c r="AH121" s="780"/>
      <c r="AI121" s="780"/>
      <c r="AJ121" s="781"/>
      <c r="AK121" s="782">
        <v>1388</v>
      </c>
      <c r="AL121" s="780"/>
      <c r="AM121" s="780"/>
      <c r="AN121" s="780"/>
      <c r="AO121" s="781"/>
      <c r="AP121" s="824">
        <v>0</v>
      </c>
      <c r="AQ121" s="825"/>
      <c r="AR121" s="825"/>
      <c r="AS121" s="825"/>
      <c r="AT121" s="826"/>
      <c r="AU121" s="883"/>
      <c r="AV121" s="884"/>
      <c r="AW121" s="884"/>
      <c r="AX121" s="884"/>
      <c r="AY121" s="885"/>
      <c r="AZ121" s="815" t="s">
        <v>487</v>
      </c>
      <c r="BA121" s="752"/>
      <c r="BB121" s="752"/>
      <c r="BC121" s="752"/>
      <c r="BD121" s="752"/>
      <c r="BE121" s="752"/>
      <c r="BF121" s="752"/>
      <c r="BG121" s="752"/>
      <c r="BH121" s="752"/>
      <c r="BI121" s="752"/>
      <c r="BJ121" s="752"/>
      <c r="BK121" s="752"/>
      <c r="BL121" s="752"/>
      <c r="BM121" s="752"/>
      <c r="BN121" s="752"/>
      <c r="BO121" s="752"/>
      <c r="BP121" s="753"/>
      <c r="BQ121" s="816">
        <v>466</v>
      </c>
      <c r="BR121" s="817"/>
      <c r="BS121" s="817"/>
      <c r="BT121" s="817"/>
      <c r="BU121" s="817"/>
      <c r="BV121" s="817">
        <v>367</v>
      </c>
      <c r="BW121" s="817"/>
      <c r="BX121" s="817"/>
      <c r="BY121" s="817"/>
      <c r="BZ121" s="817"/>
      <c r="CA121" s="817" t="s">
        <v>423</v>
      </c>
      <c r="CB121" s="817"/>
      <c r="CC121" s="817"/>
      <c r="CD121" s="817"/>
      <c r="CE121" s="817"/>
      <c r="CF121" s="875" t="s">
        <v>423</v>
      </c>
      <c r="CG121" s="876"/>
      <c r="CH121" s="876"/>
      <c r="CI121" s="876"/>
      <c r="CJ121" s="876"/>
      <c r="CK121" s="869"/>
      <c r="CL121" s="855"/>
      <c r="CM121" s="855"/>
      <c r="CN121" s="855"/>
      <c r="CO121" s="856"/>
      <c r="CP121" s="835" t="s">
        <v>488</v>
      </c>
      <c r="CQ121" s="836"/>
      <c r="CR121" s="836"/>
      <c r="CS121" s="836"/>
      <c r="CT121" s="836"/>
      <c r="CU121" s="836"/>
      <c r="CV121" s="836"/>
      <c r="CW121" s="836"/>
      <c r="CX121" s="836"/>
      <c r="CY121" s="836"/>
      <c r="CZ121" s="836"/>
      <c r="DA121" s="836"/>
      <c r="DB121" s="836"/>
      <c r="DC121" s="836"/>
      <c r="DD121" s="836"/>
      <c r="DE121" s="836"/>
      <c r="DF121" s="837"/>
      <c r="DG121" s="816">
        <v>2879509</v>
      </c>
      <c r="DH121" s="817"/>
      <c r="DI121" s="817"/>
      <c r="DJ121" s="817"/>
      <c r="DK121" s="817"/>
      <c r="DL121" s="817">
        <v>2777246</v>
      </c>
      <c r="DM121" s="817"/>
      <c r="DN121" s="817"/>
      <c r="DO121" s="817"/>
      <c r="DP121" s="817"/>
      <c r="DQ121" s="817">
        <v>2688830</v>
      </c>
      <c r="DR121" s="817"/>
      <c r="DS121" s="817"/>
      <c r="DT121" s="817"/>
      <c r="DU121" s="817"/>
      <c r="DV121" s="794">
        <v>21.3</v>
      </c>
      <c r="DW121" s="794"/>
      <c r="DX121" s="794"/>
      <c r="DY121" s="794"/>
      <c r="DZ121" s="795"/>
    </row>
    <row r="122" spans="1:130" s="230" customFormat="1" ht="26.25" customHeight="1" x14ac:dyDescent="0.15">
      <c r="A122" s="820"/>
      <c r="B122" s="821"/>
      <c r="C122" s="815" t="s">
        <v>466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423</v>
      </c>
      <c r="AB122" s="780"/>
      <c r="AC122" s="780"/>
      <c r="AD122" s="780"/>
      <c r="AE122" s="781"/>
      <c r="AF122" s="782" t="s">
        <v>456</v>
      </c>
      <c r="AG122" s="780"/>
      <c r="AH122" s="780"/>
      <c r="AI122" s="780"/>
      <c r="AJ122" s="781"/>
      <c r="AK122" s="782" t="s">
        <v>423</v>
      </c>
      <c r="AL122" s="780"/>
      <c r="AM122" s="780"/>
      <c r="AN122" s="780"/>
      <c r="AO122" s="781"/>
      <c r="AP122" s="824" t="s">
        <v>452</v>
      </c>
      <c r="AQ122" s="825"/>
      <c r="AR122" s="825"/>
      <c r="AS122" s="825"/>
      <c r="AT122" s="826"/>
      <c r="AU122" s="883"/>
      <c r="AV122" s="884"/>
      <c r="AW122" s="884"/>
      <c r="AX122" s="884"/>
      <c r="AY122" s="885"/>
      <c r="AZ122" s="838" t="s">
        <v>489</v>
      </c>
      <c r="BA122" s="839"/>
      <c r="BB122" s="839"/>
      <c r="BC122" s="839"/>
      <c r="BD122" s="839"/>
      <c r="BE122" s="839"/>
      <c r="BF122" s="839"/>
      <c r="BG122" s="839"/>
      <c r="BH122" s="839"/>
      <c r="BI122" s="839"/>
      <c r="BJ122" s="839"/>
      <c r="BK122" s="839"/>
      <c r="BL122" s="839"/>
      <c r="BM122" s="839"/>
      <c r="BN122" s="839"/>
      <c r="BO122" s="839"/>
      <c r="BP122" s="840"/>
      <c r="BQ122" s="879">
        <v>19513388</v>
      </c>
      <c r="BR122" s="845"/>
      <c r="BS122" s="845"/>
      <c r="BT122" s="845"/>
      <c r="BU122" s="845"/>
      <c r="BV122" s="845">
        <v>19474738</v>
      </c>
      <c r="BW122" s="845"/>
      <c r="BX122" s="845"/>
      <c r="BY122" s="845"/>
      <c r="BZ122" s="845"/>
      <c r="CA122" s="845">
        <v>19146469</v>
      </c>
      <c r="CB122" s="845"/>
      <c r="CC122" s="845"/>
      <c r="CD122" s="845"/>
      <c r="CE122" s="845"/>
      <c r="CF122" s="846">
        <v>151.5</v>
      </c>
      <c r="CG122" s="847"/>
      <c r="CH122" s="847"/>
      <c r="CI122" s="847"/>
      <c r="CJ122" s="847"/>
      <c r="CK122" s="869"/>
      <c r="CL122" s="855"/>
      <c r="CM122" s="855"/>
      <c r="CN122" s="855"/>
      <c r="CO122" s="856"/>
      <c r="CP122" s="835" t="s">
        <v>490</v>
      </c>
      <c r="CQ122" s="836"/>
      <c r="CR122" s="836"/>
      <c r="CS122" s="836"/>
      <c r="CT122" s="836"/>
      <c r="CU122" s="836"/>
      <c r="CV122" s="836"/>
      <c r="CW122" s="836"/>
      <c r="CX122" s="836"/>
      <c r="CY122" s="836"/>
      <c r="CZ122" s="836"/>
      <c r="DA122" s="836"/>
      <c r="DB122" s="836"/>
      <c r="DC122" s="836"/>
      <c r="DD122" s="836"/>
      <c r="DE122" s="836"/>
      <c r="DF122" s="837"/>
      <c r="DG122" s="816" t="s">
        <v>423</v>
      </c>
      <c r="DH122" s="817"/>
      <c r="DI122" s="817"/>
      <c r="DJ122" s="817"/>
      <c r="DK122" s="817"/>
      <c r="DL122" s="817" t="s">
        <v>423</v>
      </c>
      <c r="DM122" s="817"/>
      <c r="DN122" s="817"/>
      <c r="DO122" s="817"/>
      <c r="DP122" s="817"/>
      <c r="DQ122" s="817" t="s">
        <v>456</v>
      </c>
      <c r="DR122" s="817"/>
      <c r="DS122" s="817"/>
      <c r="DT122" s="817"/>
      <c r="DU122" s="817"/>
      <c r="DV122" s="794" t="s">
        <v>423</v>
      </c>
      <c r="DW122" s="794"/>
      <c r="DX122" s="794"/>
      <c r="DY122" s="794"/>
      <c r="DZ122" s="795"/>
    </row>
    <row r="123" spans="1:130" s="230" customFormat="1" ht="26.25" customHeight="1" x14ac:dyDescent="0.15">
      <c r="A123" s="820"/>
      <c r="B123" s="821"/>
      <c r="C123" s="815" t="s">
        <v>474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423</v>
      </c>
      <c r="AB123" s="780"/>
      <c r="AC123" s="780"/>
      <c r="AD123" s="780"/>
      <c r="AE123" s="781"/>
      <c r="AF123" s="782" t="s">
        <v>423</v>
      </c>
      <c r="AG123" s="780"/>
      <c r="AH123" s="780"/>
      <c r="AI123" s="780"/>
      <c r="AJ123" s="781"/>
      <c r="AK123" s="782" t="s">
        <v>456</v>
      </c>
      <c r="AL123" s="780"/>
      <c r="AM123" s="780"/>
      <c r="AN123" s="780"/>
      <c r="AO123" s="781"/>
      <c r="AP123" s="824" t="s">
        <v>423</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491</v>
      </c>
      <c r="BP123" s="878"/>
      <c r="BQ123" s="832">
        <v>24813393</v>
      </c>
      <c r="BR123" s="833"/>
      <c r="BS123" s="833"/>
      <c r="BT123" s="833"/>
      <c r="BU123" s="833"/>
      <c r="BV123" s="833">
        <v>25222890</v>
      </c>
      <c r="BW123" s="833"/>
      <c r="BX123" s="833"/>
      <c r="BY123" s="833"/>
      <c r="BZ123" s="833"/>
      <c r="CA123" s="833">
        <v>25769812</v>
      </c>
      <c r="CB123" s="833"/>
      <c r="CC123" s="833"/>
      <c r="CD123" s="833"/>
      <c r="CE123" s="833"/>
      <c r="CF123" s="748"/>
      <c r="CG123" s="749"/>
      <c r="CH123" s="749"/>
      <c r="CI123" s="749"/>
      <c r="CJ123" s="834"/>
      <c r="CK123" s="869"/>
      <c r="CL123" s="855"/>
      <c r="CM123" s="855"/>
      <c r="CN123" s="855"/>
      <c r="CO123" s="856"/>
      <c r="CP123" s="835" t="s">
        <v>492</v>
      </c>
      <c r="CQ123" s="836"/>
      <c r="CR123" s="836"/>
      <c r="CS123" s="836"/>
      <c r="CT123" s="836"/>
      <c r="CU123" s="836"/>
      <c r="CV123" s="836"/>
      <c r="CW123" s="836"/>
      <c r="CX123" s="836"/>
      <c r="CY123" s="836"/>
      <c r="CZ123" s="836"/>
      <c r="DA123" s="836"/>
      <c r="DB123" s="836"/>
      <c r="DC123" s="836"/>
      <c r="DD123" s="836"/>
      <c r="DE123" s="836"/>
      <c r="DF123" s="837"/>
      <c r="DG123" s="779" t="s">
        <v>456</v>
      </c>
      <c r="DH123" s="780"/>
      <c r="DI123" s="780"/>
      <c r="DJ123" s="780"/>
      <c r="DK123" s="781"/>
      <c r="DL123" s="782" t="s">
        <v>456</v>
      </c>
      <c r="DM123" s="780"/>
      <c r="DN123" s="780"/>
      <c r="DO123" s="780"/>
      <c r="DP123" s="781"/>
      <c r="DQ123" s="782" t="s">
        <v>456</v>
      </c>
      <c r="DR123" s="780"/>
      <c r="DS123" s="780"/>
      <c r="DT123" s="780"/>
      <c r="DU123" s="781"/>
      <c r="DV123" s="824" t="s">
        <v>452</v>
      </c>
      <c r="DW123" s="825"/>
      <c r="DX123" s="825"/>
      <c r="DY123" s="825"/>
      <c r="DZ123" s="826"/>
    </row>
    <row r="124" spans="1:130" s="230" customFormat="1" ht="26.25" customHeight="1" thickBot="1" x14ac:dyDescent="0.2">
      <c r="A124" s="820"/>
      <c r="B124" s="821"/>
      <c r="C124" s="815" t="s">
        <v>477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423</v>
      </c>
      <c r="AB124" s="780"/>
      <c r="AC124" s="780"/>
      <c r="AD124" s="780"/>
      <c r="AE124" s="781"/>
      <c r="AF124" s="782" t="s">
        <v>456</v>
      </c>
      <c r="AG124" s="780"/>
      <c r="AH124" s="780"/>
      <c r="AI124" s="780"/>
      <c r="AJ124" s="781"/>
      <c r="AK124" s="782" t="s">
        <v>423</v>
      </c>
      <c r="AL124" s="780"/>
      <c r="AM124" s="780"/>
      <c r="AN124" s="780"/>
      <c r="AO124" s="781"/>
      <c r="AP124" s="824" t="s">
        <v>456</v>
      </c>
      <c r="AQ124" s="825"/>
      <c r="AR124" s="825"/>
      <c r="AS124" s="825"/>
      <c r="AT124" s="826"/>
      <c r="AU124" s="827" t="s">
        <v>493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82.8</v>
      </c>
      <c r="BR124" s="831"/>
      <c r="BS124" s="831"/>
      <c r="BT124" s="831"/>
      <c r="BU124" s="831"/>
      <c r="BV124" s="831">
        <v>69.900000000000006</v>
      </c>
      <c r="BW124" s="831"/>
      <c r="BX124" s="831"/>
      <c r="BY124" s="831"/>
      <c r="BZ124" s="831"/>
      <c r="CA124" s="831">
        <v>73.8</v>
      </c>
      <c r="CB124" s="831"/>
      <c r="CC124" s="831"/>
      <c r="CD124" s="831"/>
      <c r="CE124" s="831"/>
      <c r="CF124" s="726"/>
      <c r="CG124" s="727"/>
      <c r="CH124" s="727"/>
      <c r="CI124" s="727"/>
      <c r="CJ124" s="862"/>
      <c r="CK124" s="870"/>
      <c r="CL124" s="870"/>
      <c r="CM124" s="870"/>
      <c r="CN124" s="870"/>
      <c r="CO124" s="871"/>
      <c r="CP124" s="835" t="s">
        <v>494</v>
      </c>
      <c r="CQ124" s="836"/>
      <c r="CR124" s="836"/>
      <c r="CS124" s="836"/>
      <c r="CT124" s="836"/>
      <c r="CU124" s="836"/>
      <c r="CV124" s="836"/>
      <c r="CW124" s="836"/>
      <c r="CX124" s="836"/>
      <c r="CY124" s="836"/>
      <c r="CZ124" s="836"/>
      <c r="DA124" s="836"/>
      <c r="DB124" s="836"/>
      <c r="DC124" s="836"/>
      <c r="DD124" s="836"/>
      <c r="DE124" s="836"/>
      <c r="DF124" s="837"/>
      <c r="DG124" s="763">
        <v>52256</v>
      </c>
      <c r="DH124" s="764"/>
      <c r="DI124" s="764"/>
      <c r="DJ124" s="764"/>
      <c r="DK124" s="765"/>
      <c r="DL124" s="766">
        <v>18458</v>
      </c>
      <c r="DM124" s="764"/>
      <c r="DN124" s="764"/>
      <c r="DO124" s="764"/>
      <c r="DP124" s="765"/>
      <c r="DQ124" s="766" t="s">
        <v>451</v>
      </c>
      <c r="DR124" s="764"/>
      <c r="DS124" s="764"/>
      <c r="DT124" s="764"/>
      <c r="DU124" s="765"/>
      <c r="DV124" s="848" t="s">
        <v>451</v>
      </c>
      <c r="DW124" s="849"/>
      <c r="DX124" s="849"/>
      <c r="DY124" s="849"/>
      <c r="DZ124" s="850"/>
    </row>
    <row r="125" spans="1:130" s="230" customFormat="1" ht="26.25" customHeight="1" x14ac:dyDescent="0.15">
      <c r="A125" s="820"/>
      <c r="B125" s="821"/>
      <c r="C125" s="815" t="s">
        <v>479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456</v>
      </c>
      <c r="AB125" s="780"/>
      <c r="AC125" s="780"/>
      <c r="AD125" s="780"/>
      <c r="AE125" s="781"/>
      <c r="AF125" s="782" t="s">
        <v>451</v>
      </c>
      <c r="AG125" s="780"/>
      <c r="AH125" s="780"/>
      <c r="AI125" s="780"/>
      <c r="AJ125" s="781"/>
      <c r="AK125" s="782" t="s">
        <v>451</v>
      </c>
      <c r="AL125" s="780"/>
      <c r="AM125" s="780"/>
      <c r="AN125" s="780"/>
      <c r="AO125" s="781"/>
      <c r="AP125" s="824" t="s">
        <v>456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495</v>
      </c>
      <c r="CL125" s="852"/>
      <c r="CM125" s="852"/>
      <c r="CN125" s="852"/>
      <c r="CO125" s="853"/>
      <c r="CP125" s="860" t="s">
        <v>496</v>
      </c>
      <c r="CQ125" s="808"/>
      <c r="CR125" s="808"/>
      <c r="CS125" s="808"/>
      <c r="CT125" s="808"/>
      <c r="CU125" s="808"/>
      <c r="CV125" s="808"/>
      <c r="CW125" s="808"/>
      <c r="CX125" s="808"/>
      <c r="CY125" s="808"/>
      <c r="CZ125" s="808"/>
      <c r="DA125" s="808"/>
      <c r="DB125" s="808"/>
      <c r="DC125" s="808"/>
      <c r="DD125" s="808"/>
      <c r="DE125" s="808"/>
      <c r="DF125" s="809"/>
      <c r="DG125" s="861" t="s">
        <v>451</v>
      </c>
      <c r="DH125" s="842"/>
      <c r="DI125" s="842"/>
      <c r="DJ125" s="842"/>
      <c r="DK125" s="842"/>
      <c r="DL125" s="842" t="s">
        <v>456</v>
      </c>
      <c r="DM125" s="842"/>
      <c r="DN125" s="842"/>
      <c r="DO125" s="842"/>
      <c r="DP125" s="842"/>
      <c r="DQ125" s="842" t="s">
        <v>423</v>
      </c>
      <c r="DR125" s="842"/>
      <c r="DS125" s="842"/>
      <c r="DT125" s="842"/>
      <c r="DU125" s="842"/>
      <c r="DV125" s="843" t="s">
        <v>451</v>
      </c>
      <c r="DW125" s="843"/>
      <c r="DX125" s="843"/>
      <c r="DY125" s="843"/>
      <c r="DZ125" s="844"/>
    </row>
    <row r="126" spans="1:130" s="230" customFormat="1" ht="26.25" customHeight="1" thickBot="1" x14ac:dyDescent="0.2">
      <c r="A126" s="820"/>
      <c r="B126" s="821"/>
      <c r="C126" s="815" t="s">
        <v>481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456</v>
      </c>
      <c r="AB126" s="780"/>
      <c r="AC126" s="780"/>
      <c r="AD126" s="780"/>
      <c r="AE126" s="781"/>
      <c r="AF126" s="782" t="s">
        <v>451</v>
      </c>
      <c r="AG126" s="780"/>
      <c r="AH126" s="780"/>
      <c r="AI126" s="780"/>
      <c r="AJ126" s="781"/>
      <c r="AK126" s="782" t="s">
        <v>451</v>
      </c>
      <c r="AL126" s="780"/>
      <c r="AM126" s="780"/>
      <c r="AN126" s="780"/>
      <c r="AO126" s="781"/>
      <c r="AP126" s="824" t="s">
        <v>451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497</v>
      </c>
      <c r="CQ126" s="752"/>
      <c r="CR126" s="752"/>
      <c r="CS126" s="752"/>
      <c r="CT126" s="752"/>
      <c r="CU126" s="752"/>
      <c r="CV126" s="752"/>
      <c r="CW126" s="752"/>
      <c r="CX126" s="752"/>
      <c r="CY126" s="752"/>
      <c r="CZ126" s="752"/>
      <c r="DA126" s="752"/>
      <c r="DB126" s="752"/>
      <c r="DC126" s="752"/>
      <c r="DD126" s="752"/>
      <c r="DE126" s="752"/>
      <c r="DF126" s="753"/>
      <c r="DG126" s="816" t="s">
        <v>451</v>
      </c>
      <c r="DH126" s="817"/>
      <c r="DI126" s="817"/>
      <c r="DJ126" s="817"/>
      <c r="DK126" s="817"/>
      <c r="DL126" s="817" t="s">
        <v>423</v>
      </c>
      <c r="DM126" s="817"/>
      <c r="DN126" s="817"/>
      <c r="DO126" s="817"/>
      <c r="DP126" s="817"/>
      <c r="DQ126" s="817" t="s">
        <v>423</v>
      </c>
      <c r="DR126" s="817"/>
      <c r="DS126" s="817"/>
      <c r="DT126" s="817"/>
      <c r="DU126" s="817"/>
      <c r="DV126" s="794" t="s">
        <v>451</v>
      </c>
      <c r="DW126" s="794"/>
      <c r="DX126" s="794"/>
      <c r="DY126" s="794"/>
      <c r="DZ126" s="795"/>
    </row>
    <row r="127" spans="1:130" s="230" customFormat="1" ht="26.25" customHeight="1" x14ac:dyDescent="0.15">
      <c r="A127" s="822"/>
      <c r="B127" s="823"/>
      <c r="C127" s="838" t="s">
        <v>498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456</v>
      </c>
      <c r="AB127" s="780"/>
      <c r="AC127" s="780"/>
      <c r="AD127" s="780"/>
      <c r="AE127" s="781"/>
      <c r="AF127" s="782" t="s">
        <v>451</v>
      </c>
      <c r="AG127" s="780"/>
      <c r="AH127" s="780"/>
      <c r="AI127" s="780"/>
      <c r="AJ127" s="781"/>
      <c r="AK127" s="782" t="s">
        <v>456</v>
      </c>
      <c r="AL127" s="780"/>
      <c r="AM127" s="780"/>
      <c r="AN127" s="780"/>
      <c r="AO127" s="781"/>
      <c r="AP127" s="824" t="s">
        <v>451</v>
      </c>
      <c r="AQ127" s="825"/>
      <c r="AR127" s="825"/>
      <c r="AS127" s="825"/>
      <c r="AT127" s="826"/>
      <c r="AU127" s="232"/>
      <c r="AV127" s="232"/>
      <c r="AW127" s="232"/>
      <c r="AX127" s="841"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503</v>
      </c>
      <c r="CQ127" s="752"/>
      <c r="CR127" s="752"/>
      <c r="CS127" s="752"/>
      <c r="CT127" s="752"/>
      <c r="CU127" s="752"/>
      <c r="CV127" s="752"/>
      <c r="CW127" s="752"/>
      <c r="CX127" s="752"/>
      <c r="CY127" s="752"/>
      <c r="CZ127" s="752"/>
      <c r="DA127" s="752"/>
      <c r="DB127" s="752"/>
      <c r="DC127" s="752"/>
      <c r="DD127" s="752"/>
      <c r="DE127" s="752"/>
      <c r="DF127" s="753"/>
      <c r="DG127" s="816" t="s">
        <v>455</v>
      </c>
      <c r="DH127" s="817"/>
      <c r="DI127" s="817"/>
      <c r="DJ127" s="817"/>
      <c r="DK127" s="817"/>
      <c r="DL127" s="817" t="s">
        <v>456</v>
      </c>
      <c r="DM127" s="817"/>
      <c r="DN127" s="817"/>
      <c r="DO127" s="817"/>
      <c r="DP127" s="817"/>
      <c r="DQ127" s="817" t="s">
        <v>451</v>
      </c>
      <c r="DR127" s="817"/>
      <c r="DS127" s="817"/>
      <c r="DT127" s="817"/>
      <c r="DU127" s="817"/>
      <c r="DV127" s="794" t="s">
        <v>423</v>
      </c>
      <c r="DW127" s="794"/>
      <c r="DX127" s="794"/>
      <c r="DY127" s="794"/>
      <c r="DZ127" s="795"/>
    </row>
    <row r="128" spans="1:130" s="230" customFormat="1" ht="26.25" customHeight="1" thickBot="1" x14ac:dyDescent="0.2">
      <c r="A128" s="796" t="s">
        <v>504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505</v>
      </c>
      <c r="X128" s="798"/>
      <c r="Y128" s="798"/>
      <c r="Z128" s="799"/>
      <c r="AA128" s="800" t="s">
        <v>451</v>
      </c>
      <c r="AB128" s="801"/>
      <c r="AC128" s="801"/>
      <c r="AD128" s="801"/>
      <c r="AE128" s="802"/>
      <c r="AF128" s="803" t="s">
        <v>451</v>
      </c>
      <c r="AG128" s="801"/>
      <c r="AH128" s="801"/>
      <c r="AI128" s="801"/>
      <c r="AJ128" s="802"/>
      <c r="AK128" s="803" t="s">
        <v>451</v>
      </c>
      <c r="AL128" s="801"/>
      <c r="AM128" s="801"/>
      <c r="AN128" s="801"/>
      <c r="AO128" s="802"/>
      <c r="AP128" s="804"/>
      <c r="AQ128" s="805"/>
      <c r="AR128" s="805"/>
      <c r="AS128" s="805"/>
      <c r="AT128" s="806"/>
      <c r="AU128" s="232"/>
      <c r="AV128" s="232"/>
      <c r="AW128" s="232"/>
      <c r="AX128" s="807" t="s">
        <v>506</v>
      </c>
      <c r="AY128" s="808"/>
      <c r="AZ128" s="808"/>
      <c r="BA128" s="808"/>
      <c r="BB128" s="808"/>
      <c r="BC128" s="808"/>
      <c r="BD128" s="808"/>
      <c r="BE128" s="809"/>
      <c r="BF128" s="786" t="s">
        <v>507</v>
      </c>
      <c r="BG128" s="787"/>
      <c r="BH128" s="787"/>
      <c r="BI128" s="787"/>
      <c r="BJ128" s="787"/>
      <c r="BK128" s="787"/>
      <c r="BL128" s="810"/>
      <c r="BM128" s="786">
        <v>12.85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508</v>
      </c>
      <c r="CQ128" s="730"/>
      <c r="CR128" s="730"/>
      <c r="CS128" s="730"/>
      <c r="CT128" s="730"/>
      <c r="CU128" s="730"/>
      <c r="CV128" s="730"/>
      <c r="CW128" s="730"/>
      <c r="CX128" s="730"/>
      <c r="CY128" s="730"/>
      <c r="CZ128" s="730"/>
      <c r="DA128" s="730"/>
      <c r="DB128" s="730"/>
      <c r="DC128" s="730"/>
      <c r="DD128" s="730"/>
      <c r="DE128" s="730"/>
      <c r="DF128" s="731"/>
      <c r="DG128" s="790" t="s">
        <v>509</v>
      </c>
      <c r="DH128" s="791"/>
      <c r="DI128" s="791"/>
      <c r="DJ128" s="791"/>
      <c r="DK128" s="791"/>
      <c r="DL128" s="791" t="s">
        <v>412</v>
      </c>
      <c r="DM128" s="791"/>
      <c r="DN128" s="791"/>
      <c r="DO128" s="791"/>
      <c r="DP128" s="791"/>
      <c r="DQ128" s="791" t="s">
        <v>510</v>
      </c>
      <c r="DR128" s="791"/>
      <c r="DS128" s="791"/>
      <c r="DT128" s="791"/>
      <c r="DU128" s="791"/>
      <c r="DV128" s="792" t="s">
        <v>511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512</v>
      </c>
      <c r="X129" s="777"/>
      <c r="Y129" s="777"/>
      <c r="Z129" s="778"/>
      <c r="AA129" s="779">
        <v>13775579</v>
      </c>
      <c r="AB129" s="780"/>
      <c r="AC129" s="780"/>
      <c r="AD129" s="780"/>
      <c r="AE129" s="781"/>
      <c r="AF129" s="782">
        <v>14456379</v>
      </c>
      <c r="AG129" s="780"/>
      <c r="AH129" s="780"/>
      <c r="AI129" s="780"/>
      <c r="AJ129" s="781"/>
      <c r="AK129" s="782">
        <v>14104835</v>
      </c>
      <c r="AL129" s="780"/>
      <c r="AM129" s="780"/>
      <c r="AN129" s="780"/>
      <c r="AO129" s="781"/>
      <c r="AP129" s="783"/>
      <c r="AQ129" s="784"/>
      <c r="AR129" s="784"/>
      <c r="AS129" s="784"/>
      <c r="AT129" s="785"/>
      <c r="AU129" s="233"/>
      <c r="AV129" s="233"/>
      <c r="AW129" s="233"/>
      <c r="AX129" s="751" t="s">
        <v>513</v>
      </c>
      <c r="AY129" s="752"/>
      <c r="AZ129" s="752"/>
      <c r="BA129" s="752"/>
      <c r="BB129" s="752"/>
      <c r="BC129" s="752"/>
      <c r="BD129" s="752"/>
      <c r="BE129" s="753"/>
      <c r="BF129" s="770" t="s">
        <v>514</v>
      </c>
      <c r="BG129" s="771"/>
      <c r="BH129" s="771"/>
      <c r="BI129" s="771"/>
      <c r="BJ129" s="771"/>
      <c r="BK129" s="771"/>
      <c r="BL129" s="772"/>
      <c r="BM129" s="770">
        <v>17.850000000000001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516</v>
      </c>
      <c r="X130" s="777"/>
      <c r="Y130" s="777"/>
      <c r="Z130" s="778"/>
      <c r="AA130" s="779">
        <v>1447927</v>
      </c>
      <c r="AB130" s="780"/>
      <c r="AC130" s="780"/>
      <c r="AD130" s="780"/>
      <c r="AE130" s="781"/>
      <c r="AF130" s="782">
        <v>1439542</v>
      </c>
      <c r="AG130" s="780"/>
      <c r="AH130" s="780"/>
      <c r="AI130" s="780"/>
      <c r="AJ130" s="781"/>
      <c r="AK130" s="782">
        <v>1466629</v>
      </c>
      <c r="AL130" s="780"/>
      <c r="AM130" s="780"/>
      <c r="AN130" s="780"/>
      <c r="AO130" s="781"/>
      <c r="AP130" s="783"/>
      <c r="AQ130" s="784"/>
      <c r="AR130" s="784"/>
      <c r="AS130" s="784"/>
      <c r="AT130" s="785"/>
      <c r="AU130" s="233"/>
      <c r="AV130" s="233"/>
      <c r="AW130" s="233"/>
      <c r="AX130" s="751" t="s">
        <v>517</v>
      </c>
      <c r="AY130" s="752"/>
      <c r="AZ130" s="752"/>
      <c r="BA130" s="752"/>
      <c r="BB130" s="752"/>
      <c r="BC130" s="752"/>
      <c r="BD130" s="752"/>
      <c r="BE130" s="753"/>
      <c r="BF130" s="754">
        <v>7.9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518</v>
      </c>
      <c r="X131" s="761"/>
      <c r="Y131" s="761"/>
      <c r="Z131" s="762"/>
      <c r="AA131" s="763">
        <v>12327652</v>
      </c>
      <c r="AB131" s="764"/>
      <c r="AC131" s="764"/>
      <c r="AD131" s="764"/>
      <c r="AE131" s="765"/>
      <c r="AF131" s="766">
        <v>13016837</v>
      </c>
      <c r="AG131" s="764"/>
      <c r="AH131" s="764"/>
      <c r="AI131" s="764"/>
      <c r="AJ131" s="765"/>
      <c r="AK131" s="766">
        <v>12638206</v>
      </c>
      <c r="AL131" s="764"/>
      <c r="AM131" s="764"/>
      <c r="AN131" s="764"/>
      <c r="AO131" s="765"/>
      <c r="AP131" s="767"/>
      <c r="AQ131" s="768"/>
      <c r="AR131" s="768"/>
      <c r="AS131" s="768"/>
      <c r="AT131" s="769"/>
      <c r="AU131" s="233"/>
      <c r="AV131" s="233"/>
      <c r="AW131" s="233"/>
      <c r="AX131" s="729" t="s">
        <v>519</v>
      </c>
      <c r="AY131" s="730"/>
      <c r="AZ131" s="730"/>
      <c r="BA131" s="730"/>
      <c r="BB131" s="730"/>
      <c r="BC131" s="730"/>
      <c r="BD131" s="730"/>
      <c r="BE131" s="731"/>
      <c r="BF131" s="732">
        <v>73.8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520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521</v>
      </c>
      <c r="W132" s="742"/>
      <c r="X132" s="742"/>
      <c r="Y132" s="742"/>
      <c r="Z132" s="743"/>
      <c r="AA132" s="744">
        <v>8.0954102209999999</v>
      </c>
      <c r="AB132" s="745"/>
      <c r="AC132" s="745"/>
      <c r="AD132" s="745"/>
      <c r="AE132" s="746"/>
      <c r="AF132" s="747">
        <v>7.5289872649999996</v>
      </c>
      <c r="AG132" s="745"/>
      <c r="AH132" s="745"/>
      <c r="AI132" s="745"/>
      <c r="AJ132" s="746"/>
      <c r="AK132" s="747">
        <v>8.0885926369999996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522</v>
      </c>
      <c r="W133" s="721"/>
      <c r="X133" s="721"/>
      <c r="Y133" s="721"/>
      <c r="Z133" s="722"/>
      <c r="AA133" s="723">
        <v>9.4</v>
      </c>
      <c r="AB133" s="724"/>
      <c r="AC133" s="724"/>
      <c r="AD133" s="724"/>
      <c r="AE133" s="725"/>
      <c r="AF133" s="723">
        <v>8.5</v>
      </c>
      <c r="AG133" s="724"/>
      <c r="AH133" s="724"/>
      <c r="AI133" s="724"/>
      <c r="AJ133" s="725"/>
      <c r="AK133" s="723">
        <v>7.9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Zy2dF9+SL2qSdW+DXewwC763h1AQtzzreAk4QguWeWGRQaOr5UkLfQ/by4QcdfQKZoUJ/VuE8jkoptWsp4Grw==" saltValue="07LKHP4Spkorajh8qkyJN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EoEInazoWW5slKfI449LFjxTD7xdCGVl8xEIydDTTDd5gOF+YErdgA/OnXQslqNTzKDXnJmTIH04TZkI8egYyQ==" saltValue="N8kYUdpOzM5cVKm2fcu0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S9enaN18E2ngbB3rcXtYJLFkZMgfgsNkqw7HGjqH2jYKrkXAhykReJp5G0hnkyBEbT1Y/3UKxepS56LDyiEPQ==" saltValue="Fdbze/3rnQVprgtewB8eW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526</v>
      </c>
      <c r="AP7" s="272"/>
      <c r="AQ7" s="273" t="s">
        <v>527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528</v>
      </c>
      <c r="AQ8" s="279" t="s">
        <v>529</v>
      </c>
      <c r="AR8" s="280" t="s">
        <v>530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531</v>
      </c>
      <c r="AL9" s="1131"/>
      <c r="AM9" s="1131"/>
      <c r="AN9" s="1132"/>
      <c r="AO9" s="281">
        <v>4945247</v>
      </c>
      <c r="AP9" s="281">
        <v>97097</v>
      </c>
      <c r="AQ9" s="282">
        <v>65316</v>
      </c>
      <c r="AR9" s="283">
        <v>48.7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532</v>
      </c>
      <c r="AL10" s="1131"/>
      <c r="AM10" s="1131"/>
      <c r="AN10" s="1132"/>
      <c r="AO10" s="284">
        <v>51760</v>
      </c>
      <c r="AP10" s="284">
        <v>1016</v>
      </c>
      <c r="AQ10" s="285">
        <v>6075</v>
      </c>
      <c r="AR10" s="286">
        <v>-83.3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533</v>
      </c>
      <c r="AL11" s="1131"/>
      <c r="AM11" s="1131"/>
      <c r="AN11" s="1132"/>
      <c r="AO11" s="284">
        <v>19092</v>
      </c>
      <c r="AP11" s="284">
        <v>375</v>
      </c>
      <c r="AQ11" s="285">
        <v>1232</v>
      </c>
      <c r="AR11" s="286">
        <v>-69.599999999999994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534</v>
      </c>
      <c r="AL12" s="1131"/>
      <c r="AM12" s="1131"/>
      <c r="AN12" s="1132"/>
      <c r="AO12" s="284" t="s">
        <v>535</v>
      </c>
      <c r="AP12" s="284" t="s">
        <v>535</v>
      </c>
      <c r="AQ12" s="285">
        <v>18</v>
      </c>
      <c r="AR12" s="286" t="s">
        <v>535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536</v>
      </c>
      <c r="AL13" s="1131"/>
      <c r="AM13" s="1131"/>
      <c r="AN13" s="1132"/>
      <c r="AO13" s="284">
        <v>177061</v>
      </c>
      <c r="AP13" s="284">
        <v>3476</v>
      </c>
      <c r="AQ13" s="285">
        <v>2791</v>
      </c>
      <c r="AR13" s="286">
        <v>24.5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537</v>
      </c>
      <c r="AL14" s="1131"/>
      <c r="AM14" s="1131"/>
      <c r="AN14" s="1132"/>
      <c r="AO14" s="284">
        <v>69187</v>
      </c>
      <c r="AP14" s="284">
        <v>1358</v>
      </c>
      <c r="AQ14" s="285">
        <v>1364</v>
      </c>
      <c r="AR14" s="286">
        <v>-0.4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538</v>
      </c>
      <c r="AL15" s="1134"/>
      <c r="AM15" s="1134"/>
      <c r="AN15" s="1135"/>
      <c r="AO15" s="284">
        <v>-318485</v>
      </c>
      <c r="AP15" s="284">
        <v>-6253</v>
      </c>
      <c r="AQ15" s="285">
        <v>-4006</v>
      </c>
      <c r="AR15" s="286">
        <v>56.1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4943862</v>
      </c>
      <c r="AP16" s="284">
        <v>97070</v>
      </c>
      <c r="AQ16" s="285">
        <v>72790</v>
      </c>
      <c r="AR16" s="286">
        <v>33.4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540</v>
      </c>
      <c r="AP20" s="293" t="s">
        <v>541</v>
      </c>
      <c r="AQ20" s="294" t="s">
        <v>542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543</v>
      </c>
      <c r="AL21" s="1137"/>
      <c r="AM21" s="1137"/>
      <c r="AN21" s="1138"/>
      <c r="AO21" s="297">
        <v>9.74</v>
      </c>
      <c r="AP21" s="298">
        <v>6.54</v>
      </c>
      <c r="AQ21" s="299">
        <v>3.2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544</v>
      </c>
      <c r="AL22" s="1137"/>
      <c r="AM22" s="1137"/>
      <c r="AN22" s="1138"/>
      <c r="AO22" s="302">
        <v>99.9</v>
      </c>
      <c r="AP22" s="303">
        <v>98.3</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526</v>
      </c>
      <c r="AP30" s="272"/>
      <c r="AQ30" s="273" t="s">
        <v>527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528</v>
      </c>
      <c r="AQ31" s="279" t="s">
        <v>529</v>
      </c>
      <c r="AR31" s="280" t="s">
        <v>530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548</v>
      </c>
      <c r="AL32" s="1121"/>
      <c r="AM32" s="1121"/>
      <c r="AN32" s="1122"/>
      <c r="AO32" s="312">
        <v>2001839</v>
      </c>
      <c r="AP32" s="312">
        <v>39305</v>
      </c>
      <c r="AQ32" s="313">
        <v>35011</v>
      </c>
      <c r="AR32" s="314">
        <v>12.3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549</v>
      </c>
      <c r="AL33" s="1121"/>
      <c r="AM33" s="1121"/>
      <c r="AN33" s="1122"/>
      <c r="AO33" s="312" t="s">
        <v>535</v>
      </c>
      <c r="AP33" s="312" t="s">
        <v>535</v>
      </c>
      <c r="AQ33" s="313" t="s">
        <v>535</v>
      </c>
      <c r="AR33" s="314" t="s">
        <v>535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550</v>
      </c>
      <c r="AL34" s="1121"/>
      <c r="AM34" s="1121"/>
      <c r="AN34" s="1122"/>
      <c r="AO34" s="312" t="s">
        <v>535</v>
      </c>
      <c r="AP34" s="312" t="s">
        <v>535</v>
      </c>
      <c r="AQ34" s="313">
        <v>4</v>
      </c>
      <c r="AR34" s="314" t="s">
        <v>535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551</v>
      </c>
      <c r="AL35" s="1121"/>
      <c r="AM35" s="1121"/>
      <c r="AN35" s="1122"/>
      <c r="AO35" s="312">
        <v>460685</v>
      </c>
      <c r="AP35" s="312">
        <v>9045</v>
      </c>
      <c r="AQ35" s="313">
        <v>8351</v>
      </c>
      <c r="AR35" s="314">
        <v>8.3000000000000007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552</v>
      </c>
      <c r="AL36" s="1121"/>
      <c r="AM36" s="1121"/>
      <c r="AN36" s="1122"/>
      <c r="AO36" s="312">
        <v>1919</v>
      </c>
      <c r="AP36" s="312">
        <v>38</v>
      </c>
      <c r="AQ36" s="313">
        <v>1645</v>
      </c>
      <c r="AR36" s="314">
        <v>-97.7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553</v>
      </c>
      <c r="AL37" s="1121"/>
      <c r="AM37" s="1121"/>
      <c r="AN37" s="1122"/>
      <c r="AO37" s="312">
        <v>24439</v>
      </c>
      <c r="AP37" s="312">
        <v>480</v>
      </c>
      <c r="AQ37" s="313">
        <v>1050</v>
      </c>
      <c r="AR37" s="314">
        <v>-54.3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554</v>
      </c>
      <c r="AL38" s="1124"/>
      <c r="AM38" s="1124"/>
      <c r="AN38" s="1125"/>
      <c r="AO38" s="315" t="s">
        <v>535</v>
      </c>
      <c r="AP38" s="315" t="s">
        <v>535</v>
      </c>
      <c r="AQ38" s="316">
        <v>1</v>
      </c>
      <c r="AR38" s="304" t="s">
        <v>535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555</v>
      </c>
      <c r="AL39" s="1124"/>
      <c r="AM39" s="1124"/>
      <c r="AN39" s="1125"/>
      <c r="AO39" s="312" t="s">
        <v>535</v>
      </c>
      <c r="AP39" s="312" t="s">
        <v>535</v>
      </c>
      <c r="AQ39" s="313">
        <v>-5851</v>
      </c>
      <c r="AR39" s="314" t="s">
        <v>535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556</v>
      </c>
      <c r="AL40" s="1121"/>
      <c r="AM40" s="1121"/>
      <c r="AN40" s="1122"/>
      <c r="AO40" s="312">
        <v>-1466629</v>
      </c>
      <c r="AP40" s="312">
        <v>-28796</v>
      </c>
      <c r="AQ40" s="313">
        <v>-27858</v>
      </c>
      <c r="AR40" s="314">
        <v>3.4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1022253</v>
      </c>
      <c r="AP41" s="312">
        <v>20071</v>
      </c>
      <c r="AQ41" s="313">
        <v>12351</v>
      </c>
      <c r="AR41" s="314">
        <v>62.5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526</v>
      </c>
      <c r="AN49" s="1115" t="s">
        <v>560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561</v>
      </c>
      <c r="AO50" s="329" t="s">
        <v>562</v>
      </c>
      <c r="AP50" s="330" t="s">
        <v>563</v>
      </c>
      <c r="AQ50" s="331" t="s">
        <v>564</v>
      </c>
      <c r="AR50" s="332" t="s">
        <v>565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566</v>
      </c>
      <c r="AL51" s="325"/>
      <c r="AM51" s="333">
        <v>3197252</v>
      </c>
      <c r="AN51" s="334">
        <v>60043</v>
      </c>
      <c r="AO51" s="335">
        <v>35.5</v>
      </c>
      <c r="AP51" s="336">
        <v>54684</v>
      </c>
      <c r="AQ51" s="337">
        <v>1.1000000000000001</v>
      </c>
      <c r="AR51" s="338">
        <v>34.4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567</v>
      </c>
      <c r="AM52" s="341">
        <v>2348256</v>
      </c>
      <c r="AN52" s="342">
        <v>44100</v>
      </c>
      <c r="AO52" s="343">
        <v>61.4</v>
      </c>
      <c r="AP52" s="344">
        <v>32829</v>
      </c>
      <c r="AQ52" s="345">
        <v>7.2</v>
      </c>
      <c r="AR52" s="346">
        <v>54.2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568</v>
      </c>
      <c r="AL53" s="325"/>
      <c r="AM53" s="333">
        <v>4190286</v>
      </c>
      <c r="AN53" s="334">
        <v>79374</v>
      </c>
      <c r="AO53" s="335">
        <v>32.200000000000003</v>
      </c>
      <c r="AP53" s="336">
        <v>62383</v>
      </c>
      <c r="AQ53" s="337">
        <v>14.1</v>
      </c>
      <c r="AR53" s="338">
        <v>18.100000000000001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567</v>
      </c>
      <c r="AM54" s="341">
        <v>3515868</v>
      </c>
      <c r="AN54" s="342">
        <v>66598</v>
      </c>
      <c r="AO54" s="343">
        <v>51</v>
      </c>
      <c r="AP54" s="344">
        <v>35325</v>
      </c>
      <c r="AQ54" s="345">
        <v>7.6</v>
      </c>
      <c r="AR54" s="346">
        <v>43.4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569</v>
      </c>
      <c r="AL55" s="325"/>
      <c r="AM55" s="333">
        <v>3644617</v>
      </c>
      <c r="AN55" s="334">
        <v>69898</v>
      </c>
      <c r="AO55" s="335">
        <v>-11.9</v>
      </c>
      <c r="AP55" s="336">
        <v>63812</v>
      </c>
      <c r="AQ55" s="337">
        <v>2.2999999999999998</v>
      </c>
      <c r="AR55" s="338">
        <v>-14.2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567</v>
      </c>
      <c r="AM56" s="341">
        <v>2525405</v>
      </c>
      <c r="AN56" s="342">
        <v>48433</v>
      </c>
      <c r="AO56" s="343">
        <v>-27.3</v>
      </c>
      <c r="AP56" s="344">
        <v>33848</v>
      </c>
      <c r="AQ56" s="345">
        <v>-4.2</v>
      </c>
      <c r="AR56" s="346">
        <v>-23.1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570</v>
      </c>
      <c r="AL57" s="325"/>
      <c r="AM57" s="333">
        <v>3311900</v>
      </c>
      <c r="AN57" s="334">
        <v>64471</v>
      </c>
      <c r="AO57" s="335">
        <v>-7.8</v>
      </c>
      <c r="AP57" s="336">
        <v>45945</v>
      </c>
      <c r="AQ57" s="337">
        <v>-28</v>
      </c>
      <c r="AR57" s="338">
        <v>20.2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567</v>
      </c>
      <c r="AM58" s="341">
        <v>2125104</v>
      </c>
      <c r="AN58" s="342">
        <v>41369</v>
      </c>
      <c r="AO58" s="343">
        <v>-14.6</v>
      </c>
      <c r="AP58" s="344">
        <v>25180</v>
      </c>
      <c r="AQ58" s="345">
        <v>-25.6</v>
      </c>
      <c r="AR58" s="346">
        <v>11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571</v>
      </c>
      <c r="AL59" s="325"/>
      <c r="AM59" s="333">
        <v>4291010</v>
      </c>
      <c r="AN59" s="334">
        <v>84251</v>
      </c>
      <c r="AO59" s="335">
        <v>30.7</v>
      </c>
      <c r="AP59" s="336">
        <v>44475</v>
      </c>
      <c r="AQ59" s="337">
        <v>-3.2</v>
      </c>
      <c r="AR59" s="338">
        <v>33.9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567</v>
      </c>
      <c r="AM60" s="341">
        <v>2682812</v>
      </c>
      <c r="AN60" s="342">
        <v>52675</v>
      </c>
      <c r="AO60" s="343">
        <v>27.3</v>
      </c>
      <c r="AP60" s="344">
        <v>24780</v>
      </c>
      <c r="AQ60" s="345">
        <v>-1.6</v>
      </c>
      <c r="AR60" s="346">
        <v>28.9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572</v>
      </c>
      <c r="AL61" s="347"/>
      <c r="AM61" s="348">
        <v>3727013</v>
      </c>
      <c r="AN61" s="349">
        <v>71607</v>
      </c>
      <c r="AO61" s="350">
        <v>15.7</v>
      </c>
      <c r="AP61" s="351">
        <v>54260</v>
      </c>
      <c r="AQ61" s="352">
        <v>-2.7</v>
      </c>
      <c r="AR61" s="338">
        <v>18.399999999999999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567</v>
      </c>
      <c r="AM62" s="341">
        <v>2639489</v>
      </c>
      <c r="AN62" s="342">
        <v>50635</v>
      </c>
      <c r="AO62" s="343">
        <v>19.600000000000001</v>
      </c>
      <c r="AP62" s="344">
        <v>30392</v>
      </c>
      <c r="AQ62" s="345">
        <v>-3.3</v>
      </c>
      <c r="AR62" s="346">
        <v>22.9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ZUPqPxKngVLjLqhu6a8nM2cg+C2/z/WIcy7oRRvkOPGba0SBtHtbptfhHA+mrpL2nYCvJG/+FbXGPCjY6l2qA==" saltValue="MT5JMg7MpC3yX7pggSIzF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574</v>
      </c>
    </row>
    <row r="120" spans="125:125" ht="13.5" hidden="1" customHeight="1" x14ac:dyDescent="0.15"/>
    <row r="121" spans="125:125" ht="13.5" hidden="1" customHeight="1" x14ac:dyDescent="0.15">
      <c r="DU121" s="259"/>
    </row>
  </sheetData>
  <sheetProtection algorithmName="SHA-512" hashValue="R4lwanLX02Kv/Q6Tr/6EYQSIQPFfCQ3HuoDGqGt3usuGVpPHNJ7fJhq3yykDbgNoucR0vE7+XvMSnJS/HSszFw==" saltValue="xaOAKD7WvJaHO5CWjCjm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575</v>
      </c>
    </row>
  </sheetData>
  <sheetProtection algorithmName="SHA-512" hashValue="kRbh7pdnVMdrn7Fxk4To9vukCEgiNHBt46WvNt2ZHlHL6MQ/YaQVqihUARmfch+GEFle+6a7CQXOvo3z99Akkg==" saltValue="fipH6JF7QI08oC084aud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139" t="s">
        <v>3</v>
      </c>
      <c r="D47" s="1139"/>
      <c r="E47" s="1140"/>
      <c r="F47" s="11">
        <v>21.53</v>
      </c>
      <c r="G47" s="12">
        <v>23.29</v>
      </c>
      <c r="H47" s="12">
        <v>23.66</v>
      </c>
      <c r="I47" s="12">
        <v>23.62</v>
      </c>
      <c r="J47" s="13">
        <v>26.96</v>
      </c>
    </row>
    <row r="48" spans="2:10" ht="57.75" customHeight="1" x14ac:dyDescent="0.15">
      <c r="B48" s="14"/>
      <c r="C48" s="1141" t="s">
        <v>4</v>
      </c>
      <c r="D48" s="1141"/>
      <c r="E48" s="1142"/>
      <c r="F48" s="15">
        <v>2.9</v>
      </c>
      <c r="G48" s="16">
        <v>1.79</v>
      </c>
      <c r="H48" s="16">
        <v>2.1800000000000002</v>
      </c>
      <c r="I48" s="16">
        <v>5.34</v>
      </c>
      <c r="J48" s="17">
        <v>3.36</v>
      </c>
    </row>
    <row r="49" spans="2:10" ht="57.75" customHeight="1" thickBot="1" x14ac:dyDescent="0.2">
      <c r="B49" s="18"/>
      <c r="C49" s="1143" t="s">
        <v>5</v>
      </c>
      <c r="D49" s="1143"/>
      <c r="E49" s="1144"/>
      <c r="F49" s="19">
        <v>7.0000000000000007E-2</v>
      </c>
      <c r="G49" s="20">
        <v>0.45</v>
      </c>
      <c r="H49" s="20">
        <v>1.37</v>
      </c>
      <c r="I49" s="20">
        <v>4.33</v>
      </c>
      <c r="J49" s="21">
        <v>0.64</v>
      </c>
    </row>
    <row r="50" spans="2:10" x14ac:dyDescent="0.15"/>
  </sheetData>
  <sheetProtection algorithmName="SHA-512" hashValue="H71lwIsb5Sygxf+dMKNWiO0yzERnK44Tf7r1RkEcCaWfHEEz3I9ebUxwEdKCrom2jn7DVJC8px0rCJZAAfKdgQ==" saltValue="3zmXucUHcgkWstLoB+bdv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2024-03-18T23:50:29Z</cp:lastPrinted>
  <dcterms:created xsi:type="dcterms:W3CDTF">2024-02-05T03:03:50Z</dcterms:created>
  <dcterms:modified xsi:type="dcterms:W3CDTF">2024-03-21T07:53:16Z</dcterms:modified>
  <cp:category/>
</cp:coreProperties>
</file>