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l="1"/>
  <c r="AU63" i="12" l="1"/>
  <c r="AP63" i="12"/>
  <c r="AP23" i="12"/>
  <c r="AA23" i="12"/>
  <c r="V23" i="12"/>
  <c r="Q23"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BW34" i="10"/>
  <c r="BW35" i="10" s="1"/>
  <c r="BW36" i="10" s="1"/>
  <c r="BW37" i="10" s="1"/>
  <c r="BW38" i="10" s="1"/>
  <c r="BW39" i="10" s="1"/>
  <c r="BW40" i="10" s="1"/>
  <c r="BW41" i="10" s="1"/>
  <c r="BW42" i="10" s="1"/>
  <c r="BW43" i="10" s="1"/>
  <c r="AM34" i="10"/>
  <c r="C34" i="10"/>
  <c r="U34" i="10" s="1"/>
  <c r="U35" i="10" s="1"/>
  <c r="U36" i="10" s="1"/>
  <c r="CO34" i="10" l="1"/>
  <c r="CO35" i="10" s="1"/>
  <c r="CO36" i="10" s="1"/>
  <c r="CO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<sst xmlns="http://schemas.openxmlformats.org/spreadsheetml/2006/main" count="1144" uniqueCount="620">
  <si>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</si>
  <si>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</si>
  <si>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</si>
  <si>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</si>
  <si>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</si>
  <si>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</si>
  <si>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</si>
  <si>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</si>
  <si>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</si>
  <si>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</si>
  <si>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</si>
  <si>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</si>
  <si>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</si>
  <si>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</si>
  <si>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</si>
  <si>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</si>
  <si>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</si>
  <si>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</si>
  <si>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</si>
  <si>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</si>
  <si>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</si>
  <si>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</si>
  <si>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</si>
  <si>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</si>
  <si>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</si>
  <si>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</si>
  <si>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</si>
  <si>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</si>
  <si>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</si>
  <si>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</si>
  <si>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</si>
  <si>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</si>
  <si>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</si>
  <si>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</si>
  <si>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</si>
  <si>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</si>
  <si>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</si>
  <si>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</si>
  <si>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</si>
  <si>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</si>
  <si>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</si>
  <si>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</si>
  <si>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</si>
  <si>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</si>
  <si>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</si>
  <si>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</si>
  <si>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</si>
  <si>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</si>
  <si>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</si>
  <si>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</si>
  <si>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</si>
  <si>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</si>
  <si>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</si>
  <si>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</si>
  <si>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</si>
  <si>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</si>
  <si>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</si>
  <si>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</si>
  <si>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</si>
  <si>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</si>
  <si>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</si>
  <si>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</si>
  <si>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</si>
  <si>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</si>
  <si>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</si>
  <si>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</si>
  <si>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</si>
  <si>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</si>
  <si>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</si>
  <si>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</si>
  <si>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</si>
  <si>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</si>
  <si>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</si>
  <si>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</si>
  <si>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</si>
  <si>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</si>
  <si>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</si>
  <si>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</si>
  <si>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</si>
  <si>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</si>
  <si>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</si>
  <si>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</si>
  <si>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</si>
  <si>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</si>
  <si>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</si>
  <si>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</si>
  <si>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</si>
  <si>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</si>
  <si>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</si>
  <si>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</si>
  <si>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</si>
  <si>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</si>
  <si>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</si>
  <si>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</si>
  <si>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</si>
  <si>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</si>
  <si>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</si>
  <si>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</si>
  <si>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まんのう町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</si>
  <si>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</si>
  <si>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</si>
  <si>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</si>
  <si>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</si>
  <si>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</si>
  <si>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</si>
  <si>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</si>
  <si>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</si>
  <si>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</si>
  <si>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</si>
  <si>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</si>
  <si>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</si>
  <si>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</si>
  <si>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</si>
  <si>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</si>
  <si>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</si>
  <si>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</si>
  <si>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</si>
  <si>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</si>
  <si>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</si>
  <si>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</si>
  <si>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</si>
  <si>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</si>
  <si>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</si>
  <si>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</si>
  <si>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</si>
  <si>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</si>
  <si>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</si>
  <si>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</si>
  <si>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</si>
  <si>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</si>
  <si>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</si>
  <si>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</si>
  <si>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</si>
  <si>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</si>
  <si>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</si>
  <si>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</si>
  <si>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</si>
  <si>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</si>
  <si>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</si>
  <si>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</si>
  <si>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</si>
  <si>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</si>
  <si>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</si>
  <si>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</si>
  <si>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</si>
  <si>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</si>
  <si>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</si>
  <si>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</si>
  <si>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</si>
  <si>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</si>
  <si>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</si>
  <si>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</si>
  <si>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</si>
  <si>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</si>
  <si>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</si>
  <si>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</si>
  <si>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</si>
  <si>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</si>
  <si>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</si>
  <si>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</si>
  <si>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</si>
  <si>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</si>
  <si>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</si>
  <si>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</si>
  <si>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</si>
  <si>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</si>
  <si>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</si>
  <si>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</si>
  <si>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</si>
  <si>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</si>
  <si>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</si>
  <si>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</si>
  <si>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</si>
  <si>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</si>
  <si>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</si>
  <si>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</si>
  <si>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</si>
  <si>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</si>
  <si>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</si>
  <si>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</si>
  <si>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</si>
  <si>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</si>
  <si>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</si>
  <si>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</si>
  <si>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</si>
  <si>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</si>
  <si>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</si>
  <si>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</si>
  <si>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</si>
  <si>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</si>
  <si>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</si>
  <si>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</si>
  <si>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</si>
  <si>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</si>
  <si>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</si>
  <si>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</si>
  <si>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</si>
  <si>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</si>
  <si>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</si>
  <si>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</si>
  <si>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</si>
  <si>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</si>
  <si>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</si>
  <si>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</si>
  <si>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</si>
  <si>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</si>
  <si>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</si>
  <si>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</si>
  <si>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</si>
  <si>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</si>
  <si>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</si>
  <si>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</si>
  <si>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香川県まんのう町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</si>
  <si>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</si>
  <si>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</si>
  <si>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</si>
  <si>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</si>
  <si>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</si>
  <si>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</si>
  <si>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</si>
  <si>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</si>
  <si>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</si>
  <si>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</si>
  <si>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</si>
  <si>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</si>
  <si>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</si>
  <si>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</si>
  <si>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</si>
  <si>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</si>
  <si>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</si>
  <si>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</si>
  <si>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</si>
  <si>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</si>
  <si>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</si>
  <si>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</si>
  <si>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</si>
  <si>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</si>
  <si>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</si>
  <si>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</si>
  <si>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</si>
  <si>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</si>
  <si>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</si>
  <si>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</si>
  <si>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</si>
  <si>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</si>
  <si>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</si>
  <si>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</si>
  <si>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</si>
  <si>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</si>
  <si>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</si>
  <si>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</si>
  <si>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</si>
  <si>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</si>
  <si>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</si>
  <si>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</si>
  <si>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</si>
  <si>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</si>
  <si>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</si>
  <si>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</si>
  <si>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</si>
  <si>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</si>
  <si>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</si>
  <si>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</si>
  <si>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</si>
  <si>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</si>
  <si>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</si>
  <si>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</si>
  <si>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</si>
  <si>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</si>
  <si>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</si>
  <si>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</si>
  <si>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</si>
  <si>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</si>
  <si>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</si>
  <si>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</si>
  <si>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</si>
  <si>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</si>
  <si>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</si>
  <si>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</si>
  <si>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</si>
  <si>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</si>
  <si>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</si>
  <si>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</si>
  <si>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</si>
  <si>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</si>
  <si>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</si>
  <si>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</si>
  <si>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</si>
  <si>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</si>
  <si>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</si>
  <si>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</si>
  <si>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</si>
  <si>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</si>
  <si>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</si>
  <si>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</si>
  <si>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</si>
  <si>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</si>
  <si>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</si>
  <si>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</si>
  <si>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</si>
  <si>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</si>
  <si>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</si>
  <si>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</si>
  <si>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</si>
  <si>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</si>
  <si>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</si>
  <si>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</si>
  <si>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</si>
  <si>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</si>
  <si>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</si>
  <si>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</si>
  <si>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</si>
  <si>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</si>
  <si>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</si>
  <si>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</si>
  <si>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</si>
  <si>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</si>
  <si>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</si>
  <si>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</si>
  <si>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</si>
  <si>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</si>
  <si>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</si>
  <si>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</si>
  <si>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</si>
  <si>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</si>
  <si>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</si>
  <si>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</si>
  <si>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</si>
  <si>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</si>
  <si>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</si>
  <si>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</si>
  <si>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</si>
  <si>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</si>
  <si>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</si>
  <si>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</si>
  <si>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</si>
  <si>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</si>
  <si>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</si>
  <si>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</si>
  <si>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</si>
  <si>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</si>
  <si>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</si>
  <si>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</si>
  <si>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</si>
  <si>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</si>
  <si>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</si>
  <si>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</si>
  <si>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</si>
  <si>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</si>
  <si>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</si>
  <si>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</si>
  <si>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</si>
  <si>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</si>
  <si>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</si>
  <si>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</si>
  <si>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</si>
  <si>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</si>
  <si>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</si>
  <si>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</si>
  <si>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</si>
  <si>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</si>
  <si>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</si>
  <si>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</si>
  <si>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</si>
  <si>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</si>
  <si>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</si>
  <si>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</si>
  <si>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</si>
  <si>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</si>
  <si>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香川県まんのう町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</si>
  <si>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</si>
  <si>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</si>
  <si>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</si>
  <si>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</si>
  <si>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</si>
  <si>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</si>
  <si>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</si>
  <si>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</si>
  <si>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</si>
  <si>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</si>
  <si>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</si>
  <si>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</si>
  <si>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</si>
  <si>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</si>
  <si>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</si>
  <si>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</si>
  <si>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</si>
  <si>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</si>
  <si>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</si>
  <si>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</si>
  <si>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</si>
  <si>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</si>
  <si>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</si>
  <si>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</si>
  <si>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</si>
  <si>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</si>
  <si>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</si>
  <si>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</si>
  <si>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</si>
  <si>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</si>
  <si>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</si>
  <si>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</si>
  <si>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</si>
  <si>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</si>
  <si>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</si>
  <si>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</si>
  <si>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</si>
  <si>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</si>
  <si>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農業集落排水特別会計</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</si>
  <si>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</si>
  <si>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</si>
  <si>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</si>
  <si>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</si>
  <si>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</si>
  <si>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</si>
  <si>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</si>
  <si>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</si>
  <si>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</si>
  <si>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</si>
  <si>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</si>
  <si>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</si>
  <si>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</si>
  <si>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</si>
  <si>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</si>
  <si>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</si>
  <si>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</si>
  <si>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</si>
  <si>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</si>
  <si>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</si>
  <si>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</si>
  <si>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</si>
  <si>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</si>
  <si>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</si>
  <si>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</si>
  <si>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</si>
  <si>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</si>
  <si>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</si>
  <si>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</si>
  <si>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</si>
  <si>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</si>
  <si>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</si>
  <si>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</si>
  <si>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</si>
  <si>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</si>
  <si>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</si>
  <si>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</si>
  <si>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</si>
  <si>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</si>
  <si>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</si>
  <si>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</si>
  <si>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</si>
  <si>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</si>
  <si>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</si>
  <si>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</si>
  <si>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</si>
  <si>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</si>
  <si>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</si>
  <si>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</si>
  <si>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</si>
  <si>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</si>
  <si>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</si>
  <si>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</si>
  <si>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</si>
  <si>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</si>
  <si>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</si>
  <si>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</si>
  <si>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</si>
  <si>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</si>
  <si>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</si>
  <si>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</si>
  <si>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</si>
  <si>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</si>
  <si>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</si>
  <si>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</si>
  <si>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</si>
  <si>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</si>
  <si>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</si>
  <si>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</si>
  <si>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</si>
  <si>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</si>
  <si>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</si>
  <si>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</si>
  <si>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</si>
  <si>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</si>
  <si>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</si>
  <si>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</si>
  <si>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</si>
  <si>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</si>
  <si>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</si>
  <si>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</si>
  <si>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</si>
  <si>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</si>
  <si>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</si>
  <si>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</si>
  <si>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</si>
  <si>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</si>
  <si>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</si>
  <si>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</si>
  <si>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</si>
  <si>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</si>
  <si>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</si>
  <si>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</si>
  <si>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</si>
  <si>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</si>
  <si>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</si>
  <si>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</si>
  <si>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</si>
  <si>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</si>
  <si>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</si>
  <si>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</si>
  <si>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</si>
  <si>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</si>
  <si>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</si>
  <si>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</si>
  <si>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</si>
  <si>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</si>
  <si>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</si>
  <si>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</si>
  <si>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</si>
  <si>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</si>
  <si>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</si>
  <si>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</si>
  <si>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</si>
  <si>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</si>
  <si>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</si>
  <si>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</si>
  <si>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</si>
  <si>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</si>
  <si>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</si>
  <si>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</si>
  <si>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</si>
  <si>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</si>
  <si>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</si>
  <si>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</si>
  <si>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</si>
  <si>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</si>
  <si>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</si>
  <si>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</si>
  <si>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</si>
  <si>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</si>
  <si>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</si>
  <si>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</si>
  <si>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</si>
  <si>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</si>
  <si>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</si>
  <si>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</si>
  <si>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</si>
  <si>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</si>
  <si>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</si>
  <si>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</si>
  <si>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</si>
  <si>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</si>
  <si>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</si>
  <si>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</si>
  <si>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</si>
  <si>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</si>
  <si>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</si>
  <si>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</si>
  <si>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</si>
  <si>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</si>
  <si>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</si>
  <si>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8.60</t>
  </si>
  <si>
    <t>▲ 5.39</t>
  </si>
  <si>
    <t>一般会計</t>
  </si>
  <si>
    <t>国民健康保険特別会計</t>
  </si>
  <si>
    <t>下水道特別会計</t>
  </si>
  <si>
    <t>後期高齢者医療特別会計</t>
  </si>
  <si>
    <t>介護保険特別会計</t>
  </si>
  <si>
    <t>農業集落排水特別会計</t>
  </si>
  <si>
    <t>浄化槽整備推進事業特別会計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</si>
  <si>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</si>
  <si>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</si>
  <si>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</si>
  <si>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</si>
  <si>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</si>
  <si>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</si>
  <si>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</si>
  <si>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</si>
  <si>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（一財）ことなみ振興公社</t>
    <rPh sb="1" eb="3">
      <t>イチザイ</t>
    </rPh>
    <phoneticPr fontId="2"/>
  </si>
  <si>
    <t>㈲仲南振興公社</t>
  </si>
  <si>
    <t>㈱グリーンパークまんのう</t>
  </si>
  <si>
    <t>〇</t>
    <phoneticPr fontId="2"/>
  </si>
  <si>
    <t>まんのう町土地開発公社</t>
  </si>
  <si>
    <t>-</t>
    <phoneticPr fontId="2"/>
  </si>
  <si>
    <t>-</t>
    <phoneticPr fontId="2"/>
  </si>
  <si>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</si>
  <si>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</si>
  <si>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</si>
  <si>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</si>
  <si>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</si>
  <si>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</si>
  <si>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</si>
  <si>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</si>
  <si>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</si>
  <si>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</si>
  <si>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</si>
  <si>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</si>
  <si>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</si>
  <si>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法適用企業</t>
  </si>
  <si>
    <t>法適用企業</t>
    <phoneticPr fontId="5"/>
  </si>
  <si>
    <t>-</t>
    <phoneticPr fontId="2"/>
  </si>
  <si>
    <t>まんのう町子ども未来夢基金</t>
    <rPh sb="4" eb="5">
      <t>チョウ</t>
    </rPh>
    <phoneticPr fontId="19"/>
  </si>
  <si>
    <t>まんのう町地域振興基金</t>
    <rPh sb="5" eb="7">
      <t>チイキ</t>
    </rPh>
    <phoneticPr fontId="19"/>
  </si>
  <si>
    <t>まんのう町地域福祉基金</t>
    <phoneticPr fontId="19"/>
  </si>
  <si>
    <t>満濃中学校教育振興基金</t>
    <rPh sb="0" eb="2">
      <t>マンノウ</t>
    </rPh>
    <rPh sb="2" eb="5">
      <t>チュウガッコウ</t>
    </rPh>
    <rPh sb="5" eb="7">
      <t>キョウイク</t>
    </rPh>
    <rPh sb="7" eb="9">
      <t>シンコウ</t>
    </rPh>
    <rPh sb="9" eb="11">
      <t>キキン</t>
    </rPh>
    <phoneticPr fontId="19"/>
  </si>
  <si>
    <t>まんのう町ふるさと応援基金</t>
    <rPh sb="4" eb="5">
      <t>チョウ</t>
    </rPh>
    <rPh sb="9" eb="11">
      <t>オウエン</t>
    </rPh>
    <rPh sb="11" eb="13">
      <t>キキン</t>
    </rPh>
    <phoneticPr fontId="19"/>
  </si>
  <si>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</si>
  <si>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</si>
  <si>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</si>
  <si>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</si>
  <si>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</si>
  <si>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</si>
  <si>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</si>
  <si>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</si>
  <si>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</si>
  <si>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</si>
  <si>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今後も将来負担比率がプラスにならないよう負債の調整等を行うとともに、有形固定資産減価償却率が高くなりすぎないよう施設のマネジメントを実施していくこととする。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</si>
  <si>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</si>
  <si>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</si>
  <si>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について、平成30年度までは類似団体平均を約2.0ポイント下回っているが、令和２年度には類似団体内平均と同じになった。大規模改修事業などの財源として発行が多額となっている合併特例債などの影響が出始めている。今後も将来負担比率がプラスにならないよう各種負債の残高への注意はもちろん、社会的要因により歳入が減少することを見越した上で、実質公債費比率の動きに留意しながら負債の管理を行っていくこととする。</t>
    <rPh sb="4" eb="5">
      <t>ヒ</t>
    </rPh>
    <rPh sb="28" eb="29">
      <t>ヤク</t>
    </rPh>
    <rPh sb="51" eb="55">
      <t>ルイジダンタイ</t>
    </rPh>
    <rPh sb="55" eb="56">
      <t>ナイ</t>
    </rPh>
    <rPh sb="56" eb="58">
      <t>ヘイキン</t>
    </rPh>
    <rPh sb="59" eb="60">
      <t>オナ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</si>
</sst>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E62F-427F-A1EC-65253A28A8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70687</c:v>
                </c:pt>
                <c:pt idx="1">
                  <c:v>96058</c:v>
                </c:pt>
                <c:pt idx="2">
                  <c:v>75690</c:v>
                </c:pt>
                <c:pt idx="3">
                  <c:v>90803</c:v>
                </c:pt>
                <c:pt idx="4">
                  <c:v>117638</c:v>
                </c:pt>
              </c:numCache>
            </c:numRef>
          </c:val>
          <c:smooth val="0"/>
          <c:extLst>
            <c:ext xmlns:c16="http://schemas.microsoft.com/office/drawing/2014/chart" uri="{C3380CC4-5D6E-409C-BE32-E72D297353CC}">
              <c16:uniqueId val="{00000001-E62F-427F-A1EC-65253A28A8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8.0299999999999994</c:v>
                </c:pt>
                <c:pt idx="1">
                  <c:v>4.3499999999999996</c:v>
                </c:pt>
                <c:pt idx="2">
                  <c:v>5.87</c:v>
                </c:pt>
                <c:pt idx="3">
                  <c:v>4.2699999999999996</c:v>
                </c:pt>
                <c:pt idx="4">
                  <c:v>5.24</c:v>
                </c:pt>
              </c:numCache>
            </c:numRef>
          </c:val>
          <c:extLst>
            <c:ext xmlns:c16="http://schemas.microsoft.com/office/drawing/2014/chart" uri="{C3380CC4-5D6E-409C-BE32-E72D297353CC}">
              <c16:uniqueId val="{00000000-3840-4C69-943E-2ACB98C2A1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49.15</c:v>
                </c:pt>
                <c:pt idx="1">
                  <c:v>44.87</c:v>
                </c:pt>
                <c:pt idx="2">
                  <c:v>43.08</c:v>
                </c:pt>
                <c:pt idx="3">
                  <c:v>47.43</c:v>
                </c:pt>
                <c:pt idx="4">
                  <c:v>39.31</c:v>
                </c:pt>
              </c:numCache>
            </c:numRef>
          </c:val>
          <c:extLst>
            <c:ext xmlns:c16="http://schemas.microsoft.com/office/drawing/2014/chart" uri="{C3380CC4-5D6E-409C-BE32-E72D297353CC}">
              <c16:uniqueId val="{00000001-3840-4C69-943E-2ACB98C2A1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1.53</c:v>
                </c:pt>
                <c:pt idx="1">
                  <c:v>-8.6</c:v>
                </c:pt>
                <c:pt idx="2">
                  <c:v>1.84</c:v>
                </c:pt>
                <c:pt idx="3">
                  <c:v>2.2799999999999998</c:v>
                </c:pt>
                <c:pt idx="4">
                  <c:v>-5.39</c:v>
                </c:pt>
              </c:numCache>
            </c:numRef>
          </c:val>
          <c:smooth val="0"/>
          <c:extLst>
            <c:ext xmlns:c16="http://schemas.microsoft.com/office/drawing/2014/chart" uri="{C3380CC4-5D6E-409C-BE32-E72D297353CC}">
              <c16:uniqueId val="{00000002-3840-4C69-943E-2ACB98C2A1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8.5</c:v>
                </c:pt>
                <c:pt idx="2">
                  <c:v>#N/A</c:v>
                </c:pt>
                <c:pt idx="3">
                  <c:v>8.1300000000000008</c:v>
                </c:pt>
                <c:pt idx="4">
                  <c:v>0</c:v>
                </c:pt>
                <c:pt idx="5">
                  <c:v>0</c:v>
                </c:pt>
                <c:pt idx="6">
                  <c:v>0</c:v>
                </c:pt>
                <c:pt idx="7">
                  <c:v>0</c:v>
                </c:pt>
                <c:pt idx="8">
                  <c:v>0</c:v>
                </c:pt>
                <c:pt idx="9">
                  <c:v>0</c:v>
                </c:pt>
              </c:numCache>
            </c:numRef>
          </c:val>
          <c:extLst>
            <c:ext xmlns:c16="http://schemas.microsoft.com/office/drawing/2014/chart" uri="{C3380CC4-5D6E-409C-BE32-E72D297353CC}">
              <c16:uniqueId val="{00000000-A7DE-42EC-9F4D-5AE7660AA9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DE-42EC-9F4D-5AE7660AA9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DE-42EC-9F4D-5AE7660AA9AC}"/>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DE-42EC-9F4D-5AE7660AA9AC}"/>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A7DE-42EC-9F4D-5AE7660AA9A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1.31</c:v>
                </c:pt>
                <c:pt idx="2">
                  <c:v>#N/A</c:v>
                </c:pt>
                <c:pt idx="3">
                  <c:v>0.01</c:v>
                </c:pt>
                <c:pt idx="4">
                  <c:v>#N/A</c:v>
                </c:pt>
                <c:pt idx="5">
                  <c:v>0.33</c:v>
                </c:pt>
                <c:pt idx="6">
                  <c:v>#N/A</c:v>
                </c:pt>
                <c:pt idx="7">
                  <c:v>0.06</c:v>
                </c:pt>
                <c:pt idx="8">
                  <c:v>#N/A</c:v>
                </c:pt>
                <c:pt idx="9">
                  <c:v>0.05</c:v>
                </c:pt>
              </c:numCache>
            </c:numRef>
          </c:val>
          <c:extLst>
            <c:ext xmlns:c16="http://schemas.microsoft.com/office/drawing/2014/chart" uri="{C3380CC4-5D6E-409C-BE32-E72D297353CC}">
              <c16:uniqueId val="{00000005-A7DE-42EC-9F4D-5AE7660AA9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7.0000000000000007E-2</c:v>
                </c:pt>
                <c:pt idx="4">
                  <c:v>#N/A</c:v>
                </c:pt>
                <c:pt idx="5">
                  <c:v>0.15</c:v>
                </c:pt>
                <c:pt idx="6">
                  <c:v>#N/A</c:v>
                </c:pt>
                <c:pt idx="7">
                  <c:v>0.13</c:v>
                </c:pt>
                <c:pt idx="8">
                  <c:v>#N/A</c:v>
                </c:pt>
                <c:pt idx="9">
                  <c:v>0.09</c:v>
                </c:pt>
              </c:numCache>
            </c:numRef>
          </c:val>
          <c:extLst>
            <c:ext xmlns:c16="http://schemas.microsoft.com/office/drawing/2014/chart" uri="{C3380CC4-5D6E-409C-BE32-E72D297353CC}">
              <c16:uniqueId val="{00000006-A7DE-42EC-9F4D-5AE7660AA9A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0.11</c:v>
                </c:pt>
                <c:pt idx="2">
                  <c:v>#N/A</c:v>
                </c:pt>
                <c:pt idx="3">
                  <c:v>7.0000000000000007E-2</c:v>
                </c:pt>
                <c:pt idx="4">
                  <c:v>#N/A</c:v>
                </c:pt>
                <c:pt idx="5">
                  <c:v>0.02</c:v>
                </c:pt>
                <c:pt idx="6">
                  <c:v>#N/A</c:v>
                </c:pt>
                <c:pt idx="7">
                  <c:v>0</c:v>
                </c:pt>
                <c:pt idx="8">
                  <c:v>#N/A</c:v>
                </c:pt>
                <c:pt idx="9">
                  <c:v>0.09</c:v>
                </c:pt>
              </c:numCache>
            </c:numRef>
          </c:val>
          <c:extLst>
            <c:ext xmlns:c16="http://schemas.microsoft.com/office/drawing/2014/chart" uri="{C3380CC4-5D6E-409C-BE32-E72D297353CC}">
              <c16:uniqueId val="{00000007-A7DE-42EC-9F4D-5AE7660AA9A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0.85</c:v>
                </c:pt>
                <c:pt idx="2">
                  <c:v>#N/A</c:v>
                </c:pt>
                <c:pt idx="3">
                  <c:v>2.2200000000000002</c:v>
                </c:pt>
                <c:pt idx="4">
                  <c:v>#N/A</c:v>
                </c:pt>
                <c:pt idx="5">
                  <c:v>2.2400000000000002</c:v>
                </c:pt>
                <c:pt idx="6">
                  <c:v>#N/A</c:v>
                </c:pt>
                <c:pt idx="7">
                  <c:v>2.4500000000000002</c:v>
                </c:pt>
                <c:pt idx="8">
                  <c:v>#N/A</c:v>
                </c:pt>
                <c:pt idx="9">
                  <c:v>1.44</c:v>
                </c:pt>
              </c:numCache>
            </c:numRef>
          </c:val>
          <c:extLst>
            <c:ext xmlns:c16="http://schemas.microsoft.com/office/drawing/2014/chart" uri="{C3380CC4-5D6E-409C-BE32-E72D297353CC}">
              <c16:uniqueId val="{00000008-A7DE-42EC-9F4D-5AE7660AA9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8.98</c:v>
                </c:pt>
                <c:pt idx="2">
                  <c:v>#N/A</c:v>
                </c:pt>
                <c:pt idx="3">
                  <c:v>5.44</c:v>
                </c:pt>
                <c:pt idx="4">
                  <c:v>#N/A</c:v>
                </c:pt>
                <c:pt idx="5">
                  <c:v>7.08</c:v>
                </c:pt>
                <c:pt idx="6">
                  <c:v>#N/A</c:v>
                </c:pt>
                <c:pt idx="7">
                  <c:v>5.62</c:v>
                </c:pt>
                <c:pt idx="8">
                  <c:v>#N/A</c:v>
                </c:pt>
                <c:pt idx="9">
                  <c:v>6.66</c:v>
                </c:pt>
              </c:numCache>
            </c:numRef>
          </c:val>
          <c:extLst>
            <c:ext xmlns:c16="http://schemas.microsoft.com/office/drawing/2014/chart" uri="{C3380CC4-5D6E-409C-BE32-E72D297353CC}">
              <c16:uniqueId val="{00000009-A7DE-42EC-9F4D-5AE7660AA9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950</c:v>
                </c:pt>
                <c:pt idx="5">
                  <c:v>1021</c:v>
                </c:pt>
                <c:pt idx="8">
                  <c:v>1175</c:v>
                </c:pt>
                <c:pt idx="11">
                  <c:v>1213</c:v>
                </c:pt>
                <c:pt idx="14">
                  <c:v>1284</c:v>
                </c:pt>
              </c:numCache>
            </c:numRef>
          </c:val>
          <c:extLst>
            <c:ext xmlns:c16="http://schemas.microsoft.com/office/drawing/2014/chart" uri="{C3380CC4-5D6E-409C-BE32-E72D297353CC}">
              <c16:uniqueId val="{00000000-BEB3-4987-8873-F1D3C61F34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B3-4987-8873-F1D3C61F34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12</c:v>
                </c:pt>
                <c:pt idx="6">
                  <c:v>11</c:v>
                </c:pt>
                <c:pt idx="9">
                  <c:v>10</c:v>
                </c:pt>
                <c:pt idx="12">
                  <c:v>9</c:v>
                </c:pt>
              </c:numCache>
            </c:numRef>
          </c:val>
          <c:extLst>
            <c:ext xmlns:c16="http://schemas.microsoft.com/office/drawing/2014/chart" uri="{C3380CC4-5D6E-409C-BE32-E72D297353CC}">
              <c16:uniqueId val="{00000002-BEB3-4987-8873-F1D3C61F34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22</c:v>
                </c:pt>
                <c:pt idx="6">
                  <c:v>119</c:v>
                </c:pt>
                <c:pt idx="9">
                  <c:v>97</c:v>
                </c:pt>
                <c:pt idx="12">
                  <c:v>97</c:v>
                </c:pt>
              </c:numCache>
            </c:numRef>
          </c:val>
          <c:extLst>
            <c:ext xmlns:c16="http://schemas.microsoft.com/office/drawing/2014/chart" uri="{C3380CC4-5D6E-409C-BE32-E72D297353CC}">
              <c16:uniqueId val="{00000003-BEB3-4987-8873-F1D3C61F34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c:v>
                </c:pt>
                <c:pt idx="3">
                  <c:v>203</c:v>
                </c:pt>
                <c:pt idx="6">
                  <c:v>135</c:v>
                </c:pt>
                <c:pt idx="9">
                  <c:v>127</c:v>
                </c:pt>
                <c:pt idx="12">
                  <c:v>126</c:v>
                </c:pt>
              </c:numCache>
            </c:numRef>
          </c:val>
          <c:extLst>
            <c:ext xmlns:c16="http://schemas.microsoft.com/office/drawing/2014/chart" uri="{C3380CC4-5D6E-409C-BE32-E72D297353CC}">
              <c16:uniqueId val="{00000004-BEB3-4987-8873-F1D3C61F34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B3-4987-8873-F1D3C61F34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B3-4987-8873-F1D3C61F34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1075</c:v>
                </c:pt>
                <c:pt idx="3">
                  <c:v>1151</c:v>
                </c:pt>
                <c:pt idx="6">
                  <c:v>1410</c:v>
                </c:pt>
                <c:pt idx="9">
                  <c:v>1465</c:v>
                </c:pt>
                <c:pt idx="12">
                  <c:v>1488</c:v>
                </c:pt>
              </c:numCache>
            </c:numRef>
          </c:val>
          <c:extLst>
            <c:ext xmlns:c16="http://schemas.microsoft.com/office/drawing/2014/chart" uri="{C3380CC4-5D6E-409C-BE32-E72D297353CC}">
              <c16:uniqueId val="{00000007-BEB3-4987-8873-F1D3C61F34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379</c:v>
                </c:pt>
                <c:pt idx="2">
                  <c:v>#N/A</c:v>
                </c:pt>
                <c:pt idx="3">
                  <c:v>#N/A</c:v>
                </c:pt>
                <c:pt idx="4">
                  <c:v>367</c:v>
                </c:pt>
                <c:pt idx="5">
                  <c:v>#N/A</c:v>
                </c:pt>
                <c:pt idx="6">
                  <c:v>#N/A</c:v>
                </c:pt>
                <c:pt idx="7">
                  <c:v>500</c:v>
                </c:pt>
                <c:pt idx="8">
                  <c:v>#N/A</c:v>
                </c:pt>
                <c:pt idx="9">
                  <c:v>#N/A</c:v>
                </c:pt>
                <c:pt idx="10">
                  <c:v>486</c:v>
                </c:pt>
                <c:pt idx="11">
                  <c:v>#N/A</c:v>
                </c:pt>
                <c:pt idx="12">
                  <c:v>#N/A</c:v>
                </c:pt>
                <c:pt idx="13">
                  <c:v>436</c:v>
                </c:pt>
                <c:pt idx="14">
                  <c:v>#N/A</c:v>
                </c:pt>
              </c:numCache>
            </c:numRef>
          </c:val>
          <c:smooth val="0"/>
          <c:extLst>
            <c:ext xmlns:c16="http://schemas.microsoft.com/office/drawing/2014/chart" uri="{C3380CC4-5D6E-409C-BE32-E72D297353CC}">
              <c16:uniqueId val="{00000008-BEB3-4987-8873-F1D3C61F34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10719</c:v>
                </c:pt>
                <c:pt idx="5">
                  <c:v>11225</c:v>
                </c:pt>
                <c:pt idx="8">
                  <c:v>11004</c:v>
                </c:pt>
                <c:pt idx="11">
                  <c:v>10787</c:v>
                </c:pt>
                <c:pt idx="14">
                  <c:v>11017</c:v>
                </c:pt>
              </c:numCache>
            </c:numRef>
          </c:val>
          <c:extLst>
            <c:ext xmlns:c16="http://schemas.microsoft.com/office/drawing/2014/chart" uri="{C3380CC4-5D6E-409C-BE32-E72D297353CC}">
              <c16:uniqueId val="{00000000-B6EE-43E1-BFF5-D1B39801E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11</c:v>
                </c:pt>
                <c:pt idx="8">
                  <c:v>165</c:v>
                </c:pt>
                <c:pt idx="11">
                  <c:v>5</c:v>
                </c:pt>
                <c:pt idx="14">
                  <c:v>6</c:v>
                </c:pt>
              </c:numCache>
            </c:numRef>
          </c:val>
          <c:extLst>
            <c:ext xmlns:c16="http://schemas.microsoft.com/office/drawing/2014/chart" uri="{C3380CC4-5D6E-409C-BE32-E72D297353CC}">
              <c16:uniqueId val="{00000001-B6EE-43E1-BFF5-D1B39801E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6845</c:v>
                </c:pt>
                <c:pt idx="5">
                  <c:v>6882</c:v>
                </c:pt>
                <c:pt idx="8">
                  <c:v>6227</c:v>
                </c:pt>
                <c:pt idx="11">
                  <c:v>6098</c:v>
                </c:pt>
                <c:pt idx="14">
                  <c:v>5892</c:v>
                </c:pt>
              </c:numCache>
            </c:numRef>
          </c:val>
          <c:extLst>
            <c:ext xmlns:c16="http://schemas.microsoft.com/office/drawing/2014/chart" uri="{C3380CC4-5D6E-409C-BE32-E72D297353CC}">
              <c16:uniqueId val="{00000002-B6EE-43E1-BFF5-D1B39801E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EE-43E1-BFF5-D1B39801E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EE-43E1-BFF5-D1B39801E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46</c:v>
                </c:pt>
                <c:pt idx="9">
                  <c:v>0</c:v>
                </c:pt>
                <c:pt idx="12">
                  <c:v>0</c:v>
                </c:pt>
              </c:numCache>
            </c:numRef>
          </c:val>
          <c:extLst>
            <c:ext xmlns:c16="http://schemas.microsoft.com/office/drawing/2014/chart" uri="{C3380CC4-5D6E-409C-BE32-E72D297353CC}">
              <c16:uniqueId val="{00000005-B6EE-43E1-BFF5-D1B39801E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1939</c:v>
                </c:pt>
                <c:pt idx="3">
                  <c:v>1710</c:v>
                </c:pt>
                <c:pt idx="6">
                  <c:v>1535</c:v>
                </c:pt>
                <c:pt idx="9">
                  <c:v>1540</c:v>
                </c:pt>
                <c:pt idx="12">
                  <c:v>1456</c:v>
                </c:pt>
              </c:numCache>
            </c:numRef>
          </c:val>
          <c:extLst>
            <c:ext xmlns:c16="http://schemas.microsoft.com/office/drawing/2014/chart" uri="{C3380CC4-5D6E-409C-BE32-E72D297353CC}">
              <c16:uniqueId val="{00000006-B6EE-43E1-BFF5-D1B39801E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c:v>
                </c:pt>
                <c:pt idx="3">
                  <c:v>163</c:v>
                </c:pt>
                <c:pt idx="6">
                  <c:v>1302</c:v>
                </c:pt>
                <c:pt idx="9">
                  <c:v>1169</c:v>
                </c:pt>
                <c:pt idx="12">
                  <c:v>1082</c:v>
                </c:pt>
              </c:numCache>
            </c:numRef>
          </c:val>
          <c:extLst>
            <c:ext xmlns:c16="http://schemas.microsoft.com/office/drawing/2014/chart" uri="{C3380CC4-5D6E-409C-BE32-E72D297353CC}">
              <c16:uniqueId val="{00000007-B6EE-43E1-BFF5-D1B39801E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1904</c:v>
                </c:pt>
                <c:pt idx="3">
                  <c:v>1586</c:v>
                </c:pt>
                <c:pt idx="6">
                  <c:v>1247</c:v>
                </c:pt>
                <c:pt idx="9">
                  <c:v>1125</c:v>
                </c:pt>
                <c:pt idx="12">
                  <c:v>1031</c:v>
                </c:pt>
              </c:numCache>
            </c:numRef>
          </c:val>
          <c:extLst>
            <c:ext xmlns:c16="http://schemas.microsoft.com/office/drawing/2014/chart" uri="{C3380CC4-5D6E-409C-BE32-E72D297353CC}">
              <c16:uniqueId val="{00000008-B6EE-43E1-BFF5-D1B39801E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148</c:v>
                </c:pt>
                <c:pt idx="6">
                  <c:v>141</c:v>
                </c:pt>
                <c:pt idx="9">
                  <c:v>9</c:v>
                </c:pt>
                <c:pt idx="12">
                  <c:v>55</c:v>
                </c:pt>
              </c:numCache>
            </c:numRef>
          </c:val>
          <c:extLst>
            <c:ext xmlns:c16="http://schemas.microsoft.com/office/drawing/2014/chart" uri="{C3380CC4-5D6E-409C-BE32-E72D297353CC}">
              <c16:uniqueId val="{00000009-B6EE-43E1-BFF5-D1B39801E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12210</c:v>
                </c:pt>
                <c:pt idx="3">
                  <c:v>12584</c:v>
                </c:pt>
                <c:pt idx="6">
                  <c:v>12464</c:v>
                </c:pt>
                <c:pt idx="9">
                  <c:v>12437</c:v>
                </c:pt>
                <c:pt idx="12">
                  <c:v>12737</c:v>
                </c:pt>
              </c:numCache>
            </c:numRef>
          </c:val>
          <c:extLst>
            <c:ext xmlns:c16="http://schemas.microsoft.com/office/drawing/2014/chart" uri="{C3380CC4-5D6E-409C-BE32-E72D297353CC}">
              <c16:uniqueId val="{0000000A-B6EE-43E1-BFF5-D1B39801E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EE-43E1-BFF5-D1B39801E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2945</c:v>
                </c:pt>
                <c:pt idx="1">
                  <c:v>3214</c:v>
                </c:pt>
                <c:pt idx="2">
                  <c:v>2757</c:v>
                </c:pt>
              </c:numCache>
            </c:numRef>
          </c:val>
          <c:extLst>
            <c:ext xmlns:c16="http://schemas.microsoft.com/office/drawing/2014/chart" uri="{C3380CC4-5D6E-409C-BE32-E72D297353CC}">
              <c16:uniqueId val="{00000000-739B-40A0-A9D1-46D218418D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705</c:v>
                </c:pt>
                <c:pt idx="1">
                  <c:v>376</c:v>
                </c:pt>
                <c:pt idx="2">
                  <c:v>577</c:v>
                </c:pt>
              </c:numCache>
            </c:numRef>
          </c:val>
          <c:extLst>
            <c:ext xmlns:c16="http://schemas.microsoft.com/office/drawing/2014/chart" uri="{C3380CC4-5D6E-409C-BE32-E72D297353CC}">
              <c16:uniqueId val="{00000001-739B-40A0-A9D1-46D218418D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2891</c:v>
                </c:pt>
                <c:pt idx="1">
                  <c:v>2963</c:v>
                </c:pt>
                <c:pt idx="2">
                  <c:v>2973</c:v>
                </c:pt>
              </c:numCache>
            </c:numRef>
          </c:val>
          <c:extLst>
            <c:ext xmlns:c16="http://schemas.microsoft.com/office/drawing/2014/chart" uri="{C3380CC4-5D6E-409C-BE32-E72D297353CC}">
              <c16:uniqueId val="{00000002-739B-40A0-A9D1-46D218418D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{22D71F28-874C-4A5A-8FE0-66FCF7CE8605}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B3-4DC9-AC62-3C227E1EB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{9D0C7A22-E315-4173-B546-4ED080CDC6CD}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B3-4DC9-AC62-3C227E1EB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{8340221E-3514-4BA3-8C7A-E636B423A6A8}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B3-4DC9-AC62-3C227E1EB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{7AA496AC-E08D-48C5-AC56-C3A0A555CBDD}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B3-4DC9-AC62-3C227E1EB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{04DB25E3-993A-4DA0-906D-D7358D0F87DA}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B3-4DC9-AC62-3C227E1EBB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{04A6D515-EEEC-44B1-8B76-9E57F6CDAE09}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B3-4DC9-AC62-3C227E1EBB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{C9CEB532-C4C6-46B6-9A58-00FAAF28B9A2}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B3-4DC9-AC62-3C227E1EBB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{6A9F2C05-14EB-41A5-870F-BE092959ED8E}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B3-4DC9-AC62-3C227E1EBB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{4848C58C-7056-41AC-9131-A7BA524F1DFA}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B3-4DC9-AC62-3C227E1EB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58.4</c:v>
                </c:pt>
                <c:pt idx="16">
                  <c:v>59.5</c:v>
                </c:pt>
                <c:pt idx="24">
                  <c:v>60.1</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5B3-4DC9-AC62-3C227E1EBB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{51F8A36F-6AC8-41DD-A617-FE66B30985F9}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B3-4DC9-AC62-3C227E1EBB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{8A830818-E5FC-40F8-B9A0-C07156579E9F}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B3-4DC9-AC62-3C227E1EB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{BD0949ED-902D-4B07-99C4-B84D17AB8F6C}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B3-4DC9-AC62-3C227E1EB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{3AE1F06D-EC76-49B5-81CD-071B08476D68}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B3-4DC9-AC62-3C227E1EB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{BF0EE970-9E1E-4572-91B9-9D92DE773103}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B3-4DC9-AC62-3C227E1EBBE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{02E2927A-D0F2-4C15-8145-E74116EBFCD1}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B3-4DC9-AC62-3C227E1EBBE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{D6C04D50-812B-4B72-9EEB-92FC141CF2CD}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B3-4DC9-AC62-3C227E1EBBE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{DFC26A6E-744F-48B9-9774-56CD8572B4AC}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B3-4DC9-AC62-3C227E1EBBE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{3AAAA49F-69E5-4CBB-B9E4-BEE2DE28F8C2}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B3-4DC9-AC62-3C227E1EB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5B3-4DC9-AC62-3C227E1EBBEE}"/>
            </c:ext>
          </c:extLst>
        </c:ser>
        <c:dLbls>
          <c:showLegendKey val="0"/>
          <c:showVal val="1"/>
          <c:showCatName val="0"/>
          <c:showSerName val="0"/>
          <c:showPercent val="0"/>
          <c:showBubbleSize val="0"/>
        </c:dLbls>
        <c:axId val="46179840"/>
        <c:axId val="46181760"/>
      </c:scatterChart>
      <c:valAx>
        <c:axId val="46179840"/>
        <c:scaling>
          <c:orientation val="maxMin"/>
          <c:max val="66"/>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{25ED788A-341A-4D9D-9E96-F818D597A49C}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39-4C2F-867E-95D80439A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{83123FC3-E107-4F92-8191-D35B5F6181A4}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39-4C2F-867E-95D80439A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{0F950FC8-3F61-4191-947B-CA1D601B61BA}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39-4C2F-867E-95D80439A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{36B27AC0-2801-4372-AA62-A08874B8DCDE}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39-4C2F-867E-95D80439A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{C3A08D6A-D7C7-46A6-910B-073EFAA5C32C}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39-4C2F-867E-95D80439AD0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{77EE88FD-6B36-4670-BAED-1AB82B61119D}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39-4C2F-867E-95D80439AD0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{700923C9-204C-4223-9289-93D382643BA1}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39-4C2F-867E-95D80439AD0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{5D9A8AEE-CF8B-4CF7-B098-86009823A097}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39-4C2F-867E-95D80439AD0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{2BD10044-51BA-48E1-9FEB-CFC65FB1642E}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39-4C2F-867E-95D80439A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7.2</c:v>
                </c:pt>
                <c:pt idx="24">
                  <c:v>7.9</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39-4C2F-867E-95D80439AD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{35CD7019-9195-4B03-90AF-E13FE3EBE6AC}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39-4C2F-867E-95D80439AD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{E1557539-AA86-412E-84EE-CED4E35F3DB0}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39-4C2F-867E-95D80439A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{B4D23870-6FFE-4CDF-AE8B-A31C52736118}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39-4C2F-867E-95D80439A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{5FBA4B87-E8AD-4134-8E4D-D7A5614266BC}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39-4C2F-867E-95D80439A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{EFB97EF4-3D91-4BE2-999A-A63DED242D0A}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39-4C2F-867E-95D80439AD0E}"/>
                </c:ext>
              </c:extLst>
            </c:dLbl>
            <c:dLbl>
              <c:idx val="8"/>
              <c:layout>
                <c:manualLayout>
                  <c:x val="-4.5160355153971272E-2"/>
                  <c:y val="-6.1416069653751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{00FF38BD-3FB6-4623-BA4B-4C616C734853}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39-4C2F-867E-95D80439AD0E}"/>
                </c:ext>
              </c:extLst>
            </c:dLbl>
            <c:dLbl>
              <c:idx val="16"/>
              <c:layout>
                <c:manualLayout>
                  <c:x val="-1.8235628084250059E-2"/>
                  <c:y val="-6.3417224521836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{8EC1D552-6EE4-4A7F-8537-72297AC0AD16}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39-4C2F-867E-95D80439AD0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{F15F457C-C62E-4680-BEA3-9681EE9C505A}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39-4C2F-867E-95D80439AD0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{66CC439C-4083-4EC3-9D20-1097E11B5F5D}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39-4C2F-867E-95D80439A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2539-4C2F-867E-95D80439AD0E}"/>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実質公債費比率は前年度より０．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％となった。主な要因は、合併後の大型事業などに係る合併特例債</a:t>
          </a:r>
          <a:r>
            <a:rPr kumimoji="1" lang="ja-JP" altLang="en-US" sz="1100">
              <a:solidFill>
                <a:schemeClr val="dk1"/>
              </a:solidFill>
              <a:effectLst/>
              <a:latin typeface="+mn-lt"/>
              <a:ea typeface="+mn-ea"/>
              <a:cs typeface="+mn-cs"/>
            </a:rPr>
            <a:t>や過疎債</a:t>
          </a:r>
          <a:r>
            <a:rPr kumimoji="1" lang="ja-JP" altLang="ja-JP" sz="1100">
              <a:solidFill>
                <a:schemeClr val="dk1"/>
              </a:solidFill>
              <a:effectLst/>
              <a:latin typeface="+mn-lt"/>
              <a:ea typeface="+mn-ea"/>
              <a:cs typeface="+mn-cs"/>
            </a:rPr>
            <a:t>の元利償還金が多額になってきたことによるものである。</a:t>
          </a:r>
          <a:endParaRPr lang="ja-JP" altLang="ja-JP" sz="1400">
            <a:effectLst/>
          </a:endParaRPr>
        </a:p>
        <a:p>
          <a:r>
            <a:rPr kumimoji="1" lang="ja-JP" altLang="ja-JP" sz="1100">
              <a:solidFill>
                <a:schemeClr val="dk1"/>
              </a:solidFill>
              <a:effectLst/>
              <a:latin typeface="+mn-lt"/>
              <a:ea typeface="+mn-ea"/>
              <a:cs typeface="+mn-cs"/>
            </a:rPr>
            <a:t>　選択と集中により、充当事業を厳選して新規地方債発行を抑制するとともに、合併特例債、辺地・過疎債等の交付税措置される有利な地方債の活用を図るとともに、特別交付金等を有効活用し、安易に地方債に頼ることのないよう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将来負担比率は、前年度に引き続きマイナス値である。主な要因は、</a:t>
          </a:r>
          <a:r>
            <a:rPr kumimoji="1" lang="ja-JP" altLang="en-US" sz="1100">
              <a:solidFill>
                <a:schemeClr val="dk1"/>
              </a:solidFill>
              <a:effectLst/>
              <a:latin typeface="+mn-lt"/>
              <a:ea typeface="+mn-ea"/>
              <a:cs typeface="+mn-cs"/>
            </a:rPr>
            <a:t>充当可能財源等</a:t>
          </a:r>
          <a:r>
            <a:rPr kumimoji="1" lang="ja-JP" altLang="ja-JP" sz="1100">
              <a:solidFill>
                <a:schemeClr val="dk1"/>
              </a:solidFill>
              <a:effectLst/>
              <a:latin typeface="+mn-lt"/>
              <a:ea typeface="+mn-ea"/>
              <a:cs typeface="+mn-cs"/>
            </a:rPr>
            <a:t>が高い水準を維持していることによるものである。今後、小学校大規模改修等の公共施設整備事業により、地方債現在高の上昇が予想されることから、経常的経費の削減を中心とする行財政改革を進めるとともに、決算剰余金の活用等により基金の計画的な積立に努める。また、地方債の発行に当たっては、後年度の過重な負担とならないよう、プライマリーバランスを堅持しながら、適債事業への計画的・効果的な活用を図ることにより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香川県まんのう町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歳出積立により、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基金に２億円積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立てた一方で、一般会計における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財源調整のため財政調整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崩したこと等により、基金全体としては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２億４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公債費に充当するため「減債基金」を積み増しする予定であるが、今後、子ども園の統合や、出張所の改築など、大型事業を予定していることから、財源不足による財源調整の為、財政調整基金の取崩しも余儀なくさ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子ども未来夢基金：町内の心身ともに健全な子どもたちを育成するための事業に要する経費に充てる基金。（果実運用型）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地域振興基金：本町の地域振興に関する施策の推進を図るため、市町村の合併の特例に関する法律第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の地方債等を財源として設置している基金。（果実運用型）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地域福祉基金：高齢化社会の到来に備え、福祉活動の推進、快適な生活環境の形成等に必要な財源を確保するため設置している。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仲南地区特定施設に関する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基金：仲南振興公社に対する財政支援の充当財源として基金を取り崩した事により、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ふるさと応援基金：文化財保護事業や老人福祉事業などに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健やか子ども基金：子どもに関する事業の充当基金として県補助金を積み立てた事により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子ども未来夢基金：果実運用型基金であり、運用益や利子などの果実を子どもたちを育成する為の様々な事業に毎年充当。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地域振興基金：果実運用型基金であり、運用益や利子などの果実を地域振興に関する様々な事業に毎年充当。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地域福祉基金：運用益や利子などを毎年積立て、必要に応じて、福祉関連事業などに充当予定。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一般会計における財源調整のため５億円を取り崩したこと等により、４億５千７百万円の大幅な減となった。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億円程度を目途に積増しを考えている。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決算剰余金を２億円歳出予算積立をした結果、２億円増加している。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令和７年度に地方債償還のピークを迎えるため、今後も、積増しと取崩しを繰り返す予定である。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低い値となっているが、香川県平均よりはやや高くなっている。令和２年度には町営住宅（旭東団地、四条団地）の取り壊しや高篠公民館の建替え、町道の改良工事などを行い、減価償却の進んだ施設の適正管理に努めた。令和２年度中の減価償却額が上回ったため前年度よりも減価償却率がやや高くなっており、今後も高くなりすぎないように適切な整備を行っ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673727"/>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6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201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4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4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94615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04939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77343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02348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124587</xdr:rowOff>
    </xdr:from>
    <xdr:to>
      <xdr:col>11</xdr:col>
      <xdr:colOff>187325</xdr:colOff>
      <xdr:row>29</xdr:row>
      <xdr:rowOff>54737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49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3937</xdr:rowOff>
    </xdr:from>
    <xdr:to>
      <xdr:col>15</xdr:col>
      <xdr:colOff>136525</xdr:colOff>
      <xdr:row>29</xdr:row>
      <xdr:rowOff>51435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4975987"/>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4953</xdr:rowOff>
    </xdr:from>
    <xdr:to>
      <xdr:col>7</xdr:col>
      <xdr:colOff>187325</xdr:colOff>
      <xdr:row>29</xdr:row>
      <xdr:rowOff>106553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4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3937</xdr:rowOff>
    </xdr:from>
    <xdr:to>
      <xdr:col>11</xdr:col>
      <xdr:colOff>136525</xdr:colOff>
      <xdr:row>29</xdr:row>
      <xdr:rowOff>55753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1765300" y="497598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31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71264</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47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123080</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4752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債務償還比率は類似団体、全国平均、県内平均のいずれと比較しても低く、実質債務が相対的に多くないことがわかる。</a:t>
          </a:r>
        </a:p>
        <a:p>
          <a:r>
            <a:rPr kumimoji="1" lang="ja-JP" altLang="en-US" sz="1100">
              <a:latin typeface="ＭＳ Ｐゴシック" panose="020B0600070205080204" pitchFamily="50" charset="-128"/>
              <a:ea typeface="ＭＳ Ｐゴシック" panose="020B0600070205080204" pitchFamily="50" charset="-128"/>
            </a:rPr>
            <a:t>今後も負債が増えないように調整を図っていく。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742095"/>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9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9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5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74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344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4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5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5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5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32491</xdr:rowOff>
    </xdr:from>
    <xdr:to>
      <xdr:col>76</xdr:col>
      <xdr:colOff>73025</xdr:colOff>
      <xdr:row>30</xdr:row>
      <xdr:rowOff>134091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1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55368</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02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79449</xdr:rowOff>
    </xdr:from>
    <xdr:to>
      <xdr:col>72</xdr:col>
      <xdr:colOff>123825</xdr:colOff>
      <xdr:row>31</xdr:row>
      <xdr:rowOff>9599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83291</xdr:rowOff>
    </xdr:from>
    <xdr:to>
      <xdr:col>76</xdr:col>
      <xdr:colOff>22225</xdr:colOff>
      <xdr:row>30</xdr:row>
      <xdr:rowOff>130249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226791"/>
          <a:ext cx="7112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66135</xdr:rowOff>
    </xdr:from>
    <xdr:to>
      <xdr:col>68</xdr:col>
      <xdr:colOff>123825</xdr:colOff>
      <xdr:row>30</xdr:row>
      <xdr:rowOff>167735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2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116935</xdr:rowOff>
    </xdr:from>
    <xdr:to>
      <xdr:col>72</xdr:col>
      <xdr:colOff>73025</xdr:colOff>
      <xdr:row>30</xdr:row>
      <xdr:rowOff>130249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260435"/>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47244</xdr:rowOff>
    </xdr:from>
    <xdr:to>
      <xdr:col>64</xdr:col>
      <xdr:colOff>123825</xdr:colOff>
      <xdr:row>30</xdr:row>
      <xdr:rowOff>148844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1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98044</xdr:rowOff>
    </xdr:from>
    <xdr:to>
      <xdr:col>68</xdr:col>
      <xdr:colOff>73025</xdr:colOff>
      <xdr:row>30</xdr:row>
      <xdr:rowOff>116935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241544"/>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36989</xdr:rowOff>
    </xdr:from>
    <xdr:to>
      <xdr:col>60</xdr:col>
      <xdr:colOff>123825</xdr:colOff>
      <xdr:row>30</xdr:row>
      <xdr:rowOff>138589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1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87789</xdr:rowOff>
    </xdr:from>
    <xdr:to>
      <xdr:col>64</xdr:col>
      <xdr:colOff>73025</xdr:colOff>
      <xdr:row>30</xdr:row>
      <xdr:rowOff>98044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231289"/>
          <a:ext cx="762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5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60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6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26126</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9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12812</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498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165371</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496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155116</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49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11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116205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65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11360</xdr:rowOff>
    </xdr:from>
    <xdr:to>
      <xdr:col>55</xdr:col>
      <xdr:colOff>50800</xdr:colOff>
      <xdr:row>38</xdr:row>
      <xdr:rowOff>112960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34237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19380</xdr:rowOff>
    </xdr:from>
    <xdr:to>
      <xdr:col>50</xdr:col>
      <xdr:colOff>165100</xdr:colOff>
      <xdr:row>38</xdr:row>
      <xdr:rowOff>120980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62160</xdr:rowOff>
    </xdr:from>
    <xdr:to>
      <xdr:col>55</xdr:col>
      <xdr:colOff>0</xdr:colOff>
      <xdr:row>38</xdr:row>
      <xdr:rowOff>70180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7726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146063</xdr:rowOff>
    </xdr:from>
    <xdr:to>
      <xdr:col>46</xdr:col>
      <xdr:colOff>38100</xdr:colOff>
      <xdr:row>38</xdr:row>
      <xdr:rowOff>76212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48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25412</xdr:rowOff>
    </xdr:from>
    <xdr:to>
      <xdr:col>50</xdr:col>
      <xdr:colOff>114300</xdr:colOff>
      <xdr:row>38</xdr:row>
      <xdr:rowOff>70180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654051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158236</xdr:rowOff>
    </xdr:from>
    <xdr:to>
      <xdr:col>41</xdr:col>
      <xdr:colOff>101600</xdr:colOff>
      <xdr:row>38</xdr:row>
      <xdr:rowOff>88385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01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25412</xdr:rowOff>
    </xdr:from>
    <xdr:to>
      <xdr:col>45</xdr:col>
      <xdr:colOff>177800</xdr:colOff>
      <xdr:row>38</xdr:row>
      <xdr:rowOff>37585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4051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168142</xdr:rowOff>
    </xdr:from>
    <xdr:to>
      <xdr:col>36</xdr:col>
      <xdr:colOff>165100</xdr:colOff>
      <xdr:row>38</xdr:row>
      <xdr:rowOff>98292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37585</xdr:rowOff>
    </xdr:from>
    <xdr:to>
      <xdr:col>41</xdr:col>
      <xdr:colOff>50800</xdr:colOff>
      <xdr:row>38</xdr:row>
      <xdr:rowOff>47492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52685"/>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137507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92740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2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104913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114819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169545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435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148590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3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148590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57785</xdr:rowOff>
    </xdr:from>
    <xdr:to>
      <xdr:col>6</xdr:col>
      <xdr:colOff>38100</xdr:colOff>
      <xdr:row>60</xdr:row>
      <xdr:rowOff>159385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118110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395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150512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26950</xdr:rowOff>
    </xdr:from>
    <xdr:to>
      <xdr:col>55</xdr:col>
      <xdr:colOff>50800</xdr:colOff>
      <xdr:row>62</xdr:row>
      <xdr:rowOff>128550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5377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3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33744</xdr:rowOff>
    </xdr:from>
    <xdr:to>
      <xdr:col>50</xdr:col>
      <xdr:colOff>165100</xdr:colOff>
      <xdr:row>62</xdr:row>
      <xdr:rowOff>135344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77750</xdr:rowOff>
    </xdr:from>
    <xdr:to>
      <xdr:col>55</xdr:col>
      <xdr:colOff>0</xdr:colOff>
      <xdr:row>62</xdr:row>
      <xdr:rowOff>84544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07650"/>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44896</xdr:rowOff>
    </xdr:from>
    <xdr:to>
      <xdr:col>46</xdr:col>
      <xdr:colOff>38100</xdr:colOff>
      <xdr:row>62</xdr:row>
      <xdr:rowOff>146496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84544</xdr:rowOff>
    </xdr:from>
    <xdr:to>
      <xdr:col>50</xdr:col>
      <xdr:colOff>114300</xdr:colOff>
      <xdr:row>62</xdr:row>
      <xdr:rowOff>95696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14444"/>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49576</xdr:rowOff>
    </xdr:from>
    <xdr:to>
      <xdr:col>41</xdr:col>
      <xdr:colOff>101600</xdr:colOff>
      <xdr:row>62</xdr:row>
      <xdr:rowOff>151176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95696</xdr:rowOff>
    </xdr:from>
    <xdr:to>
      <xdr:col>45</xdr:col>
      <xdr:colOff>177800</xdr:colOff>
      <xdr:row>62</xdr:row>
      <xdr:rowOff>100376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25596"/>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59294</xdr:rowOff>
    </xdr:from>
    <xdr:to>
      <xdr:col>36</xdr:col>
      <xdr:colOff>165100</xdr:colOff>
      <xdr:row>62</xdr:row>
      <xdr:rowOff>160894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100376</xdr:rowOff>
    </xdr:from>
    <xdr:to>
      <xdr:col>41</xdr:col>
      <xdr:colOff>50800</xdr:colOff>
      <xdr:row>62</xdr:row>
      <xdr:rowOff>110094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30276"/>
          <a:ext cx="889000" cy="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126471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75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137623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7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142303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7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152021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7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93345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3122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81914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2875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57150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60961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4260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64452</xdr:rowOff>
    </xdr:from>
    <xdr:to>
      <xdr:col>55</xdr:col>
      <xdr:colOff>50800</xdr:colOff>
      <xdr:row>84</xdr:row>
      <xdr:rowOff>166052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42879</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61024</xdr:rowOff>
    </xdr:from>
    <xdr:to>
      <xdr:col>50</xdr:col>
      <xdr:colOff>165100</xdr:colOff>
      <xdr:row>84</xdr:row>
      <xdr:rowOff>162624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111824</xdr:rowOff>
    </xdr:from>
    <xdr:to>
      <xdr:col>55</xdr:col>
      <xdr:colOff>0</xdr:colOff>
      <xdr:row>84</xdr:row>
      <xdr:rowOff>115252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9639300" y="14513624"/>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62737</xdr:rowOff>
    </xdr:from>
    <xdr:to>
      <xdr:col>46</xdr:col>
      <xdr:colOff>38100</xdr:colOff>
      <xdr:row>84</xdr:row>
      <xdr:rowOff>164337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111824</xdr:rowOff>
    </xdr:from>
    <xdr:to>
      <xdr:col>50</xdr:col>
      <xdr:colOff>114300</xdr:colOff>
      <xdr:row>84</xdr:row>
      <xdr:rowOff>113537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51362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65024</xdr:rowOff>
    </xdr:from>
    <xdr:to>
      <xdr:col>41</xdr:col>
      <xdr:colOff>101600</xdr:colOff>
      <xdr:row>84</xdr:row>
      <xdr:rowOff>166624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113537</xdr:rowOff>
    </xdr:from>
    <xdr:to>
      <xdr:col>45</xdr:col>
      <xdr:colOff>177800</xdr:colOff>
      <xdr:row>84</xdr:row>
      <xdr:rowOff>115824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59880</xdr:rowOff>
    </xdr:from>
    <xdr:to>
      <xdr:col>36</xdr:col>
      <xdr:colOff>165100</xdr:colOff>
      <xdr:row>84</xdr:row>
      <xdr:rowOff>161480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110680</xdr:rowOff>
    </xdr:from>
    <xdr:to>
      <xdr:col>41</xdr:col>
      <xdr:colOff>50800</xdr:colOff>
      <xdr:row>84</xdr:row>
      <xdr:rowOff>115824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972300" y="1451248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153751</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55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157751</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152607</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7620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137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42545</xdr:rowOff>
    </xdr:from>
    <xdr:to>
      <xdr:col>76</xdr:col>
      <xdr:colOff>165100</xdr:colOff>
      <xdr:row>35</xdr:row>
      <xdr:rowOff>144145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137160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094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88265</xdr:rowOff>
    </xdr:from>
    <xdr:to>
      <xdr:col>72</xdr:col>
      <xdr:colOff>38100</xdr:colOff>
      <xdr:row>36</xdr:row>
      <xdr:rowOff>18415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93345</xdr:rowOff>
    </xdr:from>
    <xdr:to>
      <xdr:col>76</xdr:col>
      <xdr:colOff>114300</xdr:colOff>
      <xdr:row>35</xdr:row>
      <xdr:rowOff>139065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3703300" y="6094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35</xdr:row>
      <xdr:rowOff>142875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2814300" y="6139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160672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34942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120106</xdr:rowOff>
    </xdr:from>
    <xdr:to>
      <xdr:col>116</xdr:col>
      <xdr:colOff>114300</xdr:colOff>
      <xdr:row>33</xdr:row>
      <xdr:rowOff>50256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73133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139700</xdr:rowOff>
    </xdr:from>
    <xdr:to>
      <xdr:col>112</xdr:col>
      <xdr:colOff>38100</xdr:colOff>
      <xdr:row>33</xdr:row>
      <xdr:rowOff>69850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170906</xdr:rowOff>
    </xdr:from>
    <xdr:to>
      <xdr:col>116</xdr:col>
      <xdr:colOff>63500</xdr:colOff>
      <xdr:row>33</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56573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156028</xdr:rowOff>
    </xdr:from>
    <xdr:to>
      <xdr:col>107</xdr:col>
      <xdr:colOff>101600</xdr:colOff>
      <xdr:row>33</xdr:row>
      <xdr:rowOff>86178</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19050</xdr:rowOff>
    </xdr:from>
    <xdr:to>
      <xdr:col>111</xdr:col>
      <xdr:colOff>177800</xdr:colOff>
      <xdr:row>33</xdr:row>
      <xdr:rowOff>35378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5676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133169</xdr:rowOff>
    </xdr:from>
    <xdr:to>
      <xdr:col>102</xdr:col>
      <xdr:colOff>165100</xdr:colOff>
      <xdr:row>33</xdr:row>
      <xdr:rowOff>63319</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12519</xdr:rowOff>
    </xdr:from>
    <xdr:to>
      <xdr:col>107</xdr:col>
      <xdr:colOff>50800</xdr:colOff>
      <xdr:row>33</xdr:row>
      <xdr:rowOff>35378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56703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4173</xdr:rowOff>
    </xdr:from>
    <xdr:to>
      <xdr:col>98</xdr:col>
      <xdr:colOff>38100</xdr:colOff>
      <xdr:row>33</xdr:row>
      <xdr:rowOff>105773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12519</xdr:rowOff>
    </xdr:from>
    <xdr:to>
      <xdr:col>102</xdr:col>
      <xdr:colOff>114300</xdr:colOff>
      <xdr:row>33</xdr:row>
      <xdr:rowOff>54973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5670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86377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102705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79846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53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122300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54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31024</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11430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3098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107769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103098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74603</xdr:rowOff>
    </xdr:from>
    <xdr:to>
      <xdr:col>116</xdr:col>
      <xdr:colOff>114300</xdr:colOff>
      <xdr:row>59</xdr:row>
      <xdr:rowOff>4753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0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97480</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987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94851</xdr:rowOff>
    </xdr:from>
    <xdr:to>
      <xdr:col>112</xdr:col>
      <xdr:colOff>38100</xdr:colOff>
      <xdr:row>59</xdr:row>
      <xdr:rowOff>25001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0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125403</xdr:rowOff>
    </xdr:from>
    <xdr:to>
      <xdr:col>116</xdr:col>
      <xdr:colOff>63500</xdr:colOff>
      <xdr:row>58</xdr:row>
      <xdr:rowOff>145651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069503"/>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112485</xdr:rowOff>
    </xdr:from>
    <xdr:to>
      <xdr:col>107</xdr:col>
      <xdr:colOff>101600</xdr:colOff>
      <xdr:row>59</xdr:row>
      <xdr:rowOff>42635</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145651</xdr:rowOff>
    </xdr:from>
    <xdr:to>
      <xdr:col>111</xdr:col>
      <xdr:colOff>177800</xdr:colOff>
      <xdr:row>58</xdr:row>
      <xdr:rowOff>163285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089751"/>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135999</xdr:rowOff>
    </xdr:from>
    <xdr:to>
      <xdr:col>102</xdr:col>
      <xdr:colOff>165100</xdr:colOff>
      <xdr:row>59</xdr:row>
      <xdr:rowOff>66149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0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163285</xdr:rowOff>
    </xdr:from>
    <xdr:to>
      <xdr:col>107</xdr:col>
      <xdr:colOff>50800</xdr:colOff>
      <xdr:row>59</xdr:row>
      <xdr:rowOff>15349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107385"/>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169309</xdr:rowOff>
    </xdr:from>
    <xdr:to>
      <xdr:col>98</xdr:col>
      <xdr:colOff>38100</xdr:colOff>
      <xdr:row>59</xdr:row>
      <xdr:rowOff>99459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1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15349</xdr:rowOff>
    </xdr:from>
    <xdr:to>
      <xdr:col>102</xdr:col>
      <xdr:colOff>114300</xdr:colOff>
      <xdr:row>59</xdr:row>
      <xdr:rowOff>48659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130899"/>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103976</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41528</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98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59162</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82676</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98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115986</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98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85741</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43814</xdr:rowOff>
    </xdr:from>
    <xdr:to>
      <xdr:col>85</xdr:col>
      <xdr:colOff>127000</xdr:colOff>
      <xdr:row>82</xdr:row>
      <xdr:rowOff>83820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102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43814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062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84455</xdr:rowOff>
    </xdr:from>
    <xdr:to>
      <xdr:col>72</xdr:col>
      <xdr:colOff>38100</xdr:colOff>
      <xdr:row>82</xdr:row>
      <xdr:rowOff>14605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82</xdr:row>
      <xdr:rowOff>3811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02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135255</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398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111141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12954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2341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142748</xdr:rowOff>
    </xdr:from>
    <xdr:to>
      <xdr:col>107</xdr:col>
      <xdr:colOff>101600</xdr:colOff>
      <xdr:row>83</xdr:row>
      <xdr:rowOff>72898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12954</xdr:rowOff>
    </xdr:from>
    <xdr:to>
      <xdr:col>111</xdr:col>
      <xdr:colOff>177800</xdr:colOff>
      <xdr:row>83</xdr:row>
      <xdr:rowOff>22098</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424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22098</xdr:rowOff>
    </xdr:from>
    <xdr:to>
      <xdr:col>107</xdr:col>
      <xdr:colOff>50800</xdr:colOff>
      <xdr:row>83</xdr:row>
      <xdr:rowOff>31242</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425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31242</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104</xdr:row>
      <xdr:rowOff>99061</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5481300" y="17616351"/>
          <a:ext cx="838200" cy="3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99061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78939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63137</xdr:rowOff>
    </xdr:from>
    <xdr:to>
      <xdr:col>76</xdr:col>
      <xdr:colOff>114300</xdr:colOff>
      <xdr:row>106</xdr:row>
      <xdr:rowOff>19050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13703300" y="17893937"/>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19050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16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57711</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130084</xdr:rowOff>
    </xdr:from>
    <xdr:to>
      <xdr:col>116</xdr:col>
      <xdr:colOff>63500</xdr:colOff>
      <xdr:row>107</xdr:row>
      <xdr:rowOff>28848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303784"/>
          <a:ext cx="8382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82731</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3772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82731</xdr:rowOff>
    </xdr:from>
    <xdr:to>
      <xdr:col>102</xdr:col>
      <xdr:colOff>114300</xdr:colOff>
      <xdr:row>107</xdr:row>
      <xdr:rowOff>87630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8656300" y="184278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について改修や取り壊しを行っているが減価償却率は徐々に高くなっている傾向にある。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と高い値となっているため施設管理計画に基づいた適切な管理を行っていく。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および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についてはいずれも一人当たり面積が類似団体平均、全国平均、県内平均を大きく上回っており十分な施設を保有しているといえる。</a:t>
          </a:r>
        </a:p>
        <a:p>
          <a:r>
            <a:rPr kumimoji="1" lang="ja-JP" altLang="en-US" sz="1300">
              <a:latin typeface="ＭＳ Ｐゴシック" panose="020B0600070205080204" pitchFamily="50" charset="-128"/>
              <a:ea typeface="ＭＳ Ｐゴシック" panose="020B0600070205080204" pitchFamily="50" charset="-128"/>
            </a:rPr>
            <a:t>ただし減価償却率に着目すると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では低い値となっているものの、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では平均並、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と平均よりも高い値となっている。</a:t>
          </a:r>
        </a:p>
        <a:p>
          <a:r>
            <a:rPr kumimoji="1" lang="ja-JP" altLang="en-US" sz="1300">
              <a:latin typeface="ＭＳ Ｐゴシック" panose="020B0600070205080204" pitchFamily="50" charset="-128"/>
              <a:ea typeface="ＭＳ Ｐゴシック" panose="020B0600070205080204" pitchFamily="50" charset="-128"/>
            </a:rPr>
            <a:t>児童・生徒の推移や教育効果を考えたうえで、施設の配置や老朽化した施設・設備の更新を行い教育環境の充実と安全な施設運用を図っていく。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については高篠公民館の建替えを行ったことにより、一人当たり面積が増加し、減価償却率が減少した。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57</xdr:row>
      <xdr:rowOff>144780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894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57</xdr:row>
      <xdr:rowOff>121920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85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19685</xdr:rowOff>
    </xdr:from>
    <xdr:to>
      <xdr:col>10</xdr:col>
      <xdr:colOff>165100</xdr:colOff>
      <xdr:row>57</xdr:row>
      <xdr:rowOff>121285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70485</xdr:rowOff>
    </xdr:from>
    <xdr:to>
      <xdr:col>15</xdr:col>
      <xdr:colOff>50800</xdr:colOff>
      <xdr:row>57</xdr:row>
      <xdr:rowOff>112395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9843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149225</xdr:rowOff>
    </xdr:from>
    <xdr:to>
      <xdr:col>6</xdr:col>
      <xdr:colOff>38100</xdr:colOff>
      <xdr:row>57</xdr:row>
      <xdr:rowOff>79375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28575</xdr:rowOff>
    </xdr:from>
    <xdr:to>
      <xdr:col>10</xdr:col>
      <xdr:colOff>114300</xdr:colOff>
      <xdr:row>57</xdr:row>
      <xdr:rowOff>70485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9801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137812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95902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00000000-0008-0000-0200-00008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a:extLst>
            <a:ext uri="{FF2B5EF4-FFF2-40B4-BE49-F238E27FC236}">
              <a16:creationId xmlns:a16="http://schemas.microsoft.com/office/drawing/2014/main" id="{00000000-0008-0000-0200-000087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a:extLst>
            <a:ext uri="{FF2B5EF4-FFF2-40B4-BE49-F238E27FC236}">
              <a16:creationId xmlns:a16="http://schemas.microsoft.com/office/drawing/2014/main" id="{00000000-0008-0000-0200-000089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139" name="【体育館・プール】&#10;一人当たり面積平均値テキスト">
          <a:extLst>
            <a:ext uri="{FF2B5EF4-FFF2-40B4-BE49-F238E27FC236}">
              <a16:creationId xmlns:a16="http://schemas.microsoft.com/office/drawing/2014/main" id="{00000000-0008-0000-0200-00008B000000}"/>
            </a:ext>
          </a:extLst>
        </xdr:cNvPr>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a:extLst>
            <a:ext uri="{FF2B5EF4-FFF2-40B4-BE49-F238E27FC236}">
              <a16:creationId xmlns:a16="http://schemas.microsoft.com/office/drawing/2014/main" id="{00000000-0008-0000-0200-000090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164941</xdr:rowOff>
    </xdr:from>
    <xdr:to>
      <xdr:col>55</xdr:col>
      <xdr:colOff>50800</xdr:colOff>
      <xdr:row>61</xdr:row>
      <xdr:rowOff>95091</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10426700" y="104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16368</xdr:rowOff>
    </xdr:from>
    <xdr:ext cx="469744" cy="259045"/>
    <xdr:sp macro="" textlink="">
      <xdr:nvSpPr>
        <xdr:cNvPr id="151" name="【体育館・プール】&#10;一人当たり面積該当値テキスト">
          <a:extLst>
            <a:ext uri="{FF2B5EF4-FFF2-40B4-BE49-F238E27FC236}">
              <a16:creationId xmlns:a16="http://schemas.microsoft.com/office/drawing/2014/main" id="{00000000-0008-0000-0200-000097000000}"/>
            </a:ext>
          </a:extLst>
        </xdr:cNvPr>
        <xdr:cNvSpPr txBox="1"/>
      </xdr:nvSpPr>
      <xdr:spPr>
        <a:xfrm>
          <a:off x="10515600" y="1030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2063</xdr:rowOff>
    </xdr:from>
    <xdr:to>
      <xdr:col>50</xdr:col>
      <xdr:colOff>165100</xdr:colOff>
      <xdr:row>61</xdr:row>
      <xdr:rowOff>103663</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9588500" y="104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44291</xdr:rowOff>
    </xdr:from>
    <xdr:to>
      <xdr:col>55</xdr:col>
      <xdr:colOff>0</xdr:colOff>
      <xdr:row>61</xdr:row>
      <xdr:rowOff>52863</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9639300" y="10502741"/>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7779</xdr:rowOff>
    </xdr:from>
    <xdr:to>
      <xdr:col>46</xdr:col>
      <xdr:colOff>38100</xdr:colOff>
      <xdr:row>61</xdr:row>
      <xdr:rowOff>109379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8699500" y="10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52863</xdr:rowOff>
    </xdr:from>
    <xdr:to>
      <xdr:col>50</xdr:col>
      <xdr:colOff>114300</xdr:colOff>
      <xdr:row>61</xdr:row>
      <xdr:rowOff>58579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8750300" y="105113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16351</xdr:rowOff>
    </xdr:from>
    <xdr:to>
      <xdr:col>41</xdr:col>
      <xdr:colOff>101600</xdr:colOff>
      <xdr:row>61</xdr:row>
      <xdr:rowOff>117951</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7810500" y="104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58579</xdr:rowOff>
    </xdr:from>
    <xdr:to>
      <xdr:col>45</xdr:col>
      <xdr:colOff>177800</xdr:colOff>
      <xdr:row>61</xdr:row>
      <xdr:rowOff>67151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7861300" y="1051702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26353</xdr:rowOff>
    </xdr:from>
    <xdr:to>
      <xdr:col>36</xdr:col>
      <xdr:colOff>165100</xdr:colOff>
      <xdr:row>61</xdr:row>
      <xdr:rowOff>127953</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69215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67151</xdr:rowOff>
    </xdr:from>
    <xdr:to>
      <xdr:col>41</xdr:col>
      <xdr:colOff>50800</xdr:colOff>
      <xdr:row>61</xdr:row>
      <xdr:rowOff>77153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6972300" y="1052560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160" name="n_1aveValue【体育館・プール】&#10;一人当たり面積">
          <a:extLst>
            <a:ext uri="{FF2B5EF4-FFF2-40B4-BE49-F238E27FC236}">
              <a16:creationId xmlns:a16="http://schemas.microsoft.com/office/drawing/2014/main" id="{00000000-0008-0000-0200-0000A0000000}"/>
            </a:ext>
          </a:extLst>
        </xdr:cNvPr>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161" name="n_2aveValue【体育館・プール】&#10;一人当たり面積">
          <a:extLst>
            <a:ext uri="{FF2B5EF4-FFF2-40B4-BE49-F238E27FC236}">
              <a16:creationId xmlns:a16="http://schemas.microsoft.com/office/drawing/2014/main" id="{00000000-0008-0000-0200-0000A1000000}"/>
            </a:ext>
          </a:extLst>
        </xdr:cNvPr>
        <xdr:cNvSpPr txBox="1"/>
      </xdr:nvSpPr>
      <xdr:spPr>
        <a:xfrm>
          <a:off x="8515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162" name="n_3aveValue【体育館・プール】&#10;一人当たり面積">
          <a:extLst>
            <a:ext uri="{FF2B5EF4-FFF2-40B4-BE49-F238E27FC236}">
              <a16:creationId xmlns:a16="http://schemas.microsoft.com/office/drawing/2014/main" id="{00000000-0008-0000-0200-0000A2000000}"/>
            </a:ext>
          </a:extLst>
        </xdr:cNvPr>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163" name="n_4aveValue【体育館・プール】&#10;一人当たり面積">
          <a:extLst>
            <a:ext uri="{FF2B5EF4-FFF2-40B4-BE49-F238E27FC236}">
              <a16:creationId xmlns:a16="http://schemas.microsoft.com/office/drawing/2014/main" id="{00000000-0008-0000-0200-0000A3000000}"/>
            </a:ext>
          </a:extLst>
        </xdr:cNvPr>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120190</xdr:rowOff>
    </xdr:from>
    <xdr:ext cx="469744" cy="259045"/>
    <xdr:sp macro="" textlink="">
      <xdr:nvSpPr>
        <xdr:cNvPr id="164" name="n_1mainValue【体育館・プール】&#10;一人当たり面積">
          <a:extLst>
            <a:ext uri="{FF2B5EF4-FFF2-40B4-BE49-F238E27FC236}">
              <a16:creationId xmlns:a16="http://schemas.microsoft.com/office/drawing/2014/main" id="{00000000-0008-0000-0200-0000A4000000}"/>
            </a:ext>
          </a:extLst>
        </xdr:cNvPr>
        <xdr:cNvSpPr txBox="1"/>
      </xdr:nvSpPr>
      <xdr:spPr>
        <a:xfrm>
          <a:off x="9391727" y="102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125906</xdr:rowOff>
    </xdr:from>
    <xdr:ext cx="469744" cy="259045"/>
    <xdr:sp macro="" textlink="">
      <xdr:nvSpPr>
        <xdr:cNvPr id="165" name="n_2mainValue【体育館・プール】&#10;一人当たり面積">
          <a:extLst>
            <a:ext uri="{FF2B5EF4-FFF2-40B4-BE49-F238E27FC236}">
              <a16:creationId xmlns:a16="http://schemas.microsoft.com/office/drawing/2014/main" id="{00000000-0008-0000-0200-0000A5000000}"/>
            </a:ext>
          </a:extLst>
        </xdr:cNvPr>
        <xdr:cNvSpPr txBox="1"/>
      </xdr:nvSpPr>
      <xdr:spPr>
        <a:xfrm>
          <a:off x="8515427" y="102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134478</xdr:rowOff>
    </xdr:from>
    <xdr:ext cx="469744" cy="259045"/>
    <xdr:sp macro="" textlink="">
      <xdr:nvSpPr>
        <xdr:cNvPr id="166" name="n_3mainValue【体育館・プール】&#10;一人当たり面積">
          <a:extLst>
            <a:ext uri="{FF2B5EF4-FFF2-40B4-BE49-F238E27FC236}">
              <a16:creationId xmlns:a16="http://schemas.microsoft.com/office/drawing/2014/main" id="{00000000-0008-0000-0200-0000A6000000}"/>
            </a:ext>
          </a:extLst>
        </xdr:cNvPr>
        <xdr:cNvSpPr txBox="1"/>
      </xdr:nvSpPr>
      <xdr:spPr>
        <a:xfrm>
          <a:off x="7626427" y="102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144480</xdr:rowOff>
    </xdr:from>
    <xdr:ext cx="469744" cy="259045"/>
    <xdr:sp macro="" textlink="">
      <xdr:nvSpPr>
        <xdr:cNvPr id="167" name="n_4mainValue【体育館・プール】&#10;一人当たり面積">
          <a:extLst>
            <a:ext uri="{FF2B5EF4-FFF2-40B4-BE49-F238E27FC236}">
              <a16:creationId xmlns:a16="http://schemas.microsoft.com/office/drawing/2014/main" id="{00000000-0008-0000-0200-0000A7000000}"/>
            </a:ext>
          </a:extLst>
        </xdr:cNvPr>
        <xdr:cNvSpPr txBox="1"/>
      </xdr:nvSpPr>
      <xdr:spPr>
        <a:xfrm>
          <a:off x="6737427" y="102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00000000-0008-0000-0200-0000B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193" name="【福祉施設】&#10;有形固定資産減価償却率最小値テキスト">
          <a:extLst>
            <a:ext uri="{FF2B5EF4-FFF2-40B4-BE49-F238E27FC236}">
              <a16:creationId xmlns:a16="http://schemas.microsoft.com/office/drawing/2014/main" id="{00000000-0008-0000-0200-0000C100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00000000-0008-0000-0200-0000C300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00000000-0008-0000-0200-0000C5000000}"/>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00000000-0008-0000-0200-0000D1000000}"/>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133350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3797300" y="1398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95250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908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57150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2019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19050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130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8" name="n_1ave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19" name="n_2ave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20" name="n_3ave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21" name="n_4ave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22" name="n_1mainValue【福祉施設】&#10;有形固定資産減価償却率">
          <a:extLst>
            <a:ext uri="{FF2B5EF4-FFF2-40B4-BE49-F238E27FC236}">
              <a16:creationId xmlns:a16="http://schemas.microsoft.com/office/drawing/2014/main" id="{00000000-0008-0000-0200-0000DE00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23" name="n_2mainValue【福祉施設】&#10;有形固定資産減価償却率">
          <a:extLst>
            <a:ext uri="{FF2B5EF4-FFF2-40B4-BE49-F238E27FC236}">
              <a16:creationId xmlns:a16="http://schemas.microsoft.com/office/drawing/2014/main" id="{00000000-0008-0000-0200-0000DF000000}"/>
            </a:ext>
          </a:extLst>
        </xdr:cNvPr>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224" name="n_3mainValue【福祉施設】&#10;有形固定資産減価償却率">
          <a:extLst>
            <a:ext uri="{FF2B5EF4-FFF2-40B4-BE49-F238E27FC236}">
              <a16:creationId xmlns:a16="http://schemas.microsoft.com/office/drawing/2014/main" id="{00000000-0008-0000-0200-0000E0000000}"/>
            </a:ext>
          </a:extLst>
        </xdr:cNvPr>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225" name="n_4mainValue【福祉施設】&#10;有形固定資産減価償却率">
          <a:extLst>
            <a:ext uri="{FF2B5EF4-FFF2-40B4-BE49-F238E27FC236}">
              <a16:creationId xmlns:a16="http://schemas.microsoft.com/office/drawing/2014/main" id="{00000000-0008-0000-0200-0000E1000000}"/>
            </a:ext>
          </a:extLst>
        </xdr:cNvPr>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a:extLst>
            <a:ext uri="{FF2B5EF4-FFF2-40B4-BE49-F238E27FC236}">
              <a16:creationId xmlns:a16="http://schemas.microsoft.com/office/drawing/2014/main" id="{00000000-0008-0000-02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2" name="【福祉施設】&#10;一人当たり面積最小値テキスト">
          <a:extLst>
            <a:ext uri="{FF2B5EF4-FFF2-40B4-BE49-F238E27FC236}">
              <a16:creationId xmlns:a16="http://schemas.microsoft.com/office/drawing/2014/main" id="{00000000-0008-0000-0200-0000FC00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54" name="【福祉施設】&#10;一人当たり面積最大値テキスト">
          <a:extLst>
            <a:ext uri="{FF2B5EF4-FFF2-40B4-BE49-F238E27FC236}">
              <a16:creationId xmlns:a16="http://schemas.microsoft.com/office/drawing/2014/main" id="{00000000-0008-0000-0200-0000FE00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256" name="【福祉施設】&#10;一人当たり面積平均値テキスト">
          <a:extLst>
            <a:ext uri="{FF2B5EF4-FFF2-40B4-BE49-F238E27FC236}">
              <a16:creationId xmlns:a16="http://schemas.microsoft.com/office/drawing/2014/main" id="{00000000-0008-0000-0200-000000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268" name="【福祉施設】&#10;一人当たり面積該当値テキスト">
          <a:extLst>
            <a:ext uri="{FF2B5EF4-FFF2-40B4-BE49-F238E27FC236}">
              <a16:creationId xmlns:a16="http://schemas.microsoft.com/office/drawing/2014/main" id="{00000000-0008-0000-0200-00000C010000}"/>
            </a:ext>
          </a:extLst>
        </xdr:cNvPr>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96882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9639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100149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8750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781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100149</xdr:rowOff>
    </xdr:from>
    <xdr:to>
      <xdr:col>45</xdr:col>
      <xdr:colOff>177800</xdr:colOff>
      <xdr:row>86</xdr:row>
      <xdr:rowOff>100149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861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49349</xdr:rowOff>
    </xdr:from>
    <xdr:to>
      <xdr:col>36</xdr:col>
      <xdr:colOff>165100</xdr:colOff>
      <xdr:row>86</xdr:row>
      <xdr:rowOff>150949</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6921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100149</xdr:rowOff>
    </xdr:from>
    <xdr:to>
      <xdr:col>41</xdr:col>
      <xdr:colOff>50800</xdr:colOff>
      <xdr:row>86</xdr:row>
      <xdr:rowOff>100149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972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277" name="n_1aveValue【福祉施設】&#10;一人当たり面積">
          <a:extLst>
            <a:ext uri="{FF2B5EF4-FFF2-40B4-BE49-F238E27FC236}">
              <a16:creationId xmlns:a16="http://schemas.microsoft.com/office/drawing/2014/main" id="{00000000-0008-0000-0200-000015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278" name="n_2aveValue【福祉施設】&#10;一人当たり面積">
          <a:extLst>
            <a:ext uri="{FF2B5EF4-FFF2-40B4-BE49-F238E27FC236}">
              <a16:creationId xmlns:a16="http://schemas.microsoft.com/office/drawing/2014/main" id="{00000000-0008-0000-0200-000016010000}"/>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279" name="n_3aveValue【福祉施設】&#10;一人当たり面積">
          <a:extLst>
            <a:ext uri="{FF2B5EF4-FFF2-40B4-BE49-F238E27FC236}">
              <a16:creationId xmlns:a16="http://schemas.microsoft.com/office/drawing/2014/main" id="{00000000-0008-0000-0200-000017010000}"/>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280" name="n_4aveValue【福祉施設】&#10;一人当たり面積">
          <a:extLst>
            <a:ext uri="{FF2B5EF4-FFF2-40B4-BE49-F238E27FC236}">
              <a16:creationId xmlns:a16="http://schemas.microsoft.com/office/drawing/2014/main" id="{00000000-0008-0000-0200-000018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138809</xdr:rowOff>
    </xdr:from>
    <xdr:ext cx="469744" cy="259045"/>
    <xdr:sp macro="" textlink="">
      <xdr:nvSpPr>
        <xdr:cNvPr id="281" name="n_1mainValue【福祉施設】&#10;一人当たり面積">
          <a:extLst>
            <a:ext uri="{FF2B5EF4-FFF2-40B4-BE49-F238E27FC236}">
              <a16:creationId xmlns:a16="http://schemas.microsoft.com/office/drawing/2014/main" id="{00000000-0008-0000-0200-000019010000}"/>
            </a:ext>
          </a:extLst>
        </xdr:cNvPr>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282" name="n_2mainValue【福祉施設】&#10;一人当たり面積">
          <a:extLst>
            <a:ext uri="{FF2B5EF4-FFF2-40B4-BE49-F238E27FC236}">
              <a16:creationId xmlns:a16="http://schemas.microsoft.com/office/drawing/2014/main" id="{00000000-0008-0000-0200-00001A010000}"/>
            </a:ext>
          </a:extLst>
        </xdr:cNvPr>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283" name="n_3mainValue【福祉施設】&#10;一人当たり面積">
          <a:extLst>
            <a:ext uri="{FF2B5EF4-FFF2-40B4-BE49-F238E27FC236}">
              <a16:creationId xmlns:a16="http://schemas.microsoft.com/office/drawing/2014/main" id="{00000000-0008-0000-0200-00001B010000}"/>
            </a:ext>
          </a:extLst>
        </xdr:cNvPr>
        <xdr:cNvSpPr txBox="1"/>
      </xdr:nvSpPr>
      <xdr:spPr>
        <a:xfrm>
          <a:off x="7626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142076</xdr:rowOff>
    </xdr:from>
    <xdr:ext cx="469744" cy="259045"/>
    <xdr:sp macro="" textlink="">
      <xdr:nvSpPr>
        <xdr:cNvPr id="284" name="n_4mainValue【福祉施設】&#10;一人当たり面積">
          <a:extLst>
            <a:ext uri="{FF2B5EF4-FFF2-40B4-BE49-F238E27FC236}">
              <a16:creationId xmlns:a16="http://schemas.microsoft.com/office/drawing/2014/main" id="{00000000-0008-0000-0200-00001C010000}"/>
            </a:ext>
          </a:extLst>
        </xdr:cNvPr>
        <xdr:cNvSpPr txBox="1"/>
      </xdr:nvSpPr>
      <xdr:spPr>
        <a:xfrm>
          <a:off x="6737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a:extLst>
            <a:ext uri="{FF2B5EF4-FFF2-40B4-BE49-F238E27FC236}">
              <a16:creationId xmlns:a16="http://schemas.microsoft.com/office/drawing/2014/main" id="{00000000-0008-0000-0200-00003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11" name="【市民会館】&#10;有形固定資産減価償却率最小値テキスト">
          <a:extLst>
            <a:ext uri="{FF2B5EF4-FFF2-40B4-BE49-F238E27FC236}">
              <a16:creationId xmlns:a16="http://schemas.microsoft.com/office/drawing/2014/main" id="{00000000-0008-0000-0200-00003701000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a:extLst>
            <a:ext uri="{FF2B5EF4-FFF2-40B4-BE49-F238E27FC236}">
              <a16:creationId xmlns:a16="http://schemas.microsoft.com/office/drawing/2014/main" id="{00000000-0008-0000-0200-000039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15" name="【市民会館】&#10;有形固定資産減価償却率平均値テキスト">
          <a:extLst>
            <a:ext uri="{FF2B5EF4-FFF2-40B4-BE49-F238E27FC236}">
              <a16:creationId xmlns:a16="http://schemas.microsoft.com/office/drawing/2014/main" id="{00000000-0008-0000-0200-00003B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118473</xdr:rowOff>
    </xdr:from>
    <xdr:to>
      <xdr:col>24</xdr:col>
      <xdr:colOff>114300</xdr:colOff>
      <xdr:row>108</xdr:row>
      <xdr:rowOff>48623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4584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33400</xdr:rowOff>
    </xdr:from>
    <xdr:ext cx="405111" cy="259045"/>
    <xdr:sp macro="" textlink="">
      <xdr:nvSpPr>
        <xdr:cNvPr id="327" name="【市民会館】&#10;有形固定資産減価償却率該当値テキスト">
          <a:extLst>
            <a:ext uri="{FF2B5EF4-FFF2-40B4-BE49-F238E27FC236}">
              <a16:creationId xmlns:a16="http://schemas.microsoft.com/office/drawing/2014/main" id="{00000000-0008-0000-0200-000047010000}"/>
            </a:ext>
          </a:extLst>
        </xdr:cNvPr>
        <xdr:cNvSpPr txBox="1"/>
      </xdr:nvSpPr>
      <xdr:spPr>
        <a:xfrm>
          <a:off x="4673600" y="1837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89081</xdr:rowOff>
    </xdr:from>
    <xdr:to>
      <xdr:col>20</xdr:col>
      <xdr:colOff>38100</xdr:colOff>
      <xdr:row>108</xdr:row>
      <xdr:rowOff>19231</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3746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139881</xdr:rowOff>
    </xdr:from>
    <xdr:to>
      <xdr:col>24</xdr:col>
      <xdr:colOff>63500</xdr:colOff>
      <xdr:row>107</xdr:row>
      <xdr:rowOff>169273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3797300" y="184850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44994</xdr:rowOff>
    </xdr:from>
    <xdr:to>
      <xdr:col>15</xdr:col>
      <xdr:colOff>101600</xdr:colOff>
      <xdr:row>107</xdr:row>
      <xdr:rowOff>146594</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2857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95794</xdr:rowOff>
    </xdr:from>
    <xdr:to>
      <xdr:col>19</xdr:col>
      <xdr:colOff>177800</xdr:colOff>
      <xdr:row>107</xdr:row>
      <xdr:rowOff>139881</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2908300" y="184409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907</xdr:rowOff>
    </xdr:from>
    <xdr:to>
      <xdr:col>10</xdr:col>
      <xdr:colOff>165100</xdr:colOff>
      <xdr:row>107</xdr:row>
      <xdr:rowOff>102507</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96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51707</xdr:rowOff>
    </xdr:from>
    <xdr:to>
      <xdr:col>15</xdr:col>
      <xdr:colOff>50800</xdr:colOff>
      <xdr:row>107</xdr:row>
      <xdr:rowOff>95794</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2019300" y="183968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51707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130300" y="183527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36" name="n_1ave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337" name="n_2ave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38" name="n_3ave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39" name="n_4ave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10358</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200-000054010000}"/>
            </a:ext>
          </a:extLst>
        </xdr:cNvPr>
        <xdr:cNvSpPr txBox="1"/>
      </xdr:nvSpPr>
      <xdr:spPr>
        <a:xfrm>
          <a:off x="3582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137721</xdr:rowOff>
    </xdr:from>
    <xdr:ext cx="405111" cy="259045"/>
    <xdr:sp macro="" textlink="">
      <xdr:nvSpPr>
        <xdr:cNvPr id="341" name="n_2mainValue【市民会館】&#10;有形固定資産減価償却率">
          <a:extLst>
            <a:ext uri="{FF2B5EF4-FFF2-40B4-BE49-F238E27FC236}">
              <a16:creationId xmlns:a16="http://schemas.microsoft.com/office/drawing/2014/main" id="{00000000-0008-0000-0200-000055010000}"/>
            </a:ext>
          </a:extLst>
        </xdr:cNvPr>
        <xdr:cNvSpPr txBox="1"/>
      </xdr:nvSpPr>
      <xdr:spPr>
        <a:xfrm>
          <a:off x="2705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93634</xdr:rowOff>
    </xdr:from>
    <xdr:ext cx="405111" cy="259045"/>
    <xdr:sp macro="" textlink="">
      <xdr:nvSpPr>
        <xdr:cNvPr id="342" name="n_3mainValue【市民会館】&#10;有形固定資産減価償却率">
          <a:extLst>
            <a:ext uri="{FF2B5EF4-FFF2-40B4-BE49-F238E27FC236}">
              <a16:creationId xmlns:a16="http://schemas.microsoft.com/office/drawing/2014/main" id="{00000000-0008-0000-0200-000056010000}"/>
            </a:ext>
          </a:extLst>
        </xdr:cNvPr>
        <xdr:cNvSpPr txBox="1"/>
      </xdr:nvSpPr>
      <xdr:spPr>
        <a:xfrm>
          <a:off x="1816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49547</xdr:rowOff>
    </xdr:from>
    <xdr:ext cx="405111" cy="259045"/>
    <xdr:sp macro="" textlink="">
      <xdr:nvSpPr>
        <xdr:cNvPr id="343" name="n_4mainValue【市民会館】&#10;有形固定資産減価償却率">
          <a:extLst>
            <a:ext uri="{FF2B5EF4-FFF2-40B4-BE49-F238E27FC236}">
              <a16:creationId xmlns:a16="http://schemas.microsoft.com/office/drawing/2014/main" id="{00000000-0008-0000-0200-000057010000}"/>
            </a:ext>
          </a:extLst>
        </xdr:cNvPr>
        <xdr:cNvSpPr txBox="1"/>
      </xdr:nvSpPr>
      <xdr:spPr>
        <a:xfrm>
          <a:off x="927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00000000-0008-0000-02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370" name="【市民会館】&#10;一人当たり面積最小値テキスト">
          <a:extLst>
            <a:ext uri="{FF2B5EF4-FFF2-40B4-BE49-F238E27FC236}">
              <a16:creationId xmlns:a16="http://schemas.microsoft.com/office/drawing/2014/main" id="{00000000-0008-0000-0200-000072010000}"/>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72" name="【市民会館】&#10;一人当たり面積最大値テキスト">
          <a:extLst>
            <a:ext uri="{FF2B5EF4-FFF2-40B4-BE49-F238E27FC236}">
              <a16:creationId xmlns:a16="http://schemas.microsoft.com/office/drawing/2014/main" id="{00000000-0008-0000-0200-000074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374" name="【市民会館】&#10;一人当たり面積平均値テキスト">
          <a:extLst>
            <a:ext uri="{FF2B5EF4-FFF2-40B4-BE49-F238E27FC236}">
              <a16:creationId xmlns:a16="http://schemas.microsoft.com/office/drawing/2014/main" id="{00000000-0008-0000-0200-000076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141332</xdr:rowOff>
    </xdr:from>
    <xdr:to>
      <xdr:col>55</xdr:col>
      <xdr:colOff>50800</xdr:colOff>
      <xdr:row>108</xdr:row>
      <xdr:rowOff>71482</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10426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56259</xdr:rowOff>
    </xdr:from>
    <xdr:ext cx="469744" cy="259045"/>
    <xdr:sp macro="" textlink="">
      <xdr:nvSpPr>
        <xdr:cNvPr id="386" name="【市民会館】&#10;一人当たり面積該当値テキスト">
          <a:extLst>
            <a:ext uri="{FF2B5EF4-FFF2-40B4-BE49-F238E27FC236}">
              <a16:creationId xmlns:a16="http://schemas.microsoft.com/office/drawing/2014/main" id="{00000000-0008-0000-0200-000082010000}"/>
            </a:ext>
          </a:extLst>
        </xdr:cNvPr>
        <xdr:cNvSpPr txBox="1"/>
      </xdr:nvSpPr>
      <xdr:spPr>
        <a:xfrm>
          <a:off x="10515600" y="184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141332</xdr:rowOff>
    </xdr:from>
    <xdr:to>
      <xdr:col>50</xdr:col>
      <xdr:colOff>165100</xdr:colOff>
      <xdr:row>108</xdr:row>
      <xdr:rowOff>71482</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9588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20682</xdr:rowOff>
    </xdr:from>
    <xdr:to>
      <xdr:col>55</xdr:col>
      <xdr:colOff>0</xdr:colOff>
      <xdr:row>108</xdr:row>
      <xdr:rowOff>20682</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9639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144599</xdr:rowOff>
    </xdr:from>
    <xdr:to>
      <xdr:col>46</xdr:col>
      <xdr:colOff>38100</xdr:colOff>
      <xdr:row>108</xdr:row>
      <xdr:rowOff>74749</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8699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20682</xdr:rowOff>
    </xdr:from>
    <xdr:to>
      <xdr:col>50</xdr:col>
      <xdr:colOff>114300</xdr:colOff>
      <xdr:row>108</xdr:row>
      <xdr:rowOff>23949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8750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23949</xdr:rowOff>
    </xdr:from>
    <xdr:to>
      <xdr:col>45</xdr:col>
      <xdr:colOff>177800</xdr:colOff>
      <xdr:row>108</xdr:row>
      <xdr:rowOff>27214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7861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27214</xdr:rowOff>
    </xdr:from>
    <xdr:to>
      <xdr:col>41</xdr:col>
      <xdr:colOff>50800</xdr:colOff>
      <xdr:row>108</xdr:row>
      <xdr:rowOff>30480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6972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99440</xdr:rowOff>
    </xdr:from>
    <xdr:ext cx="469744" cy="259045"/>
    <xdr:sp macro="" textlink="">
      <xdr:nvSpPr>
        <xdr:cNvPr id="395" name="n_1aveValue【市民会館】&#10;一人当たり面積">
          <a:extLst>
            <a:ext uri="{FF2B5EF4-FFF2-40B4-BE49-F238E27FC236}">
              <a16:creationId xmlns:a16="http://schemas.microsoft.com/office/drawing/2014/main" id="{00000000-0008-0000-0200-00008B010000}"/>
            </a:ext>
          </a:extLst>
        </xdr:cNvPr>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396" name="n_2aveValue【市民会館】&#10;一人当たり面積">
          <a:extLst>
            <a:ext uri="{FF2B5EF4-FFF2-40B4-BE49-F238E27FC236}">
              <a16:creationId xmlns:a16="http://schemas.microsoft.com/office/drawing/2014/main" id="{00000000-0008-0000-0200-00008C010000}"/>
            </a:ext>
          </a:extLst>
        </xdr:cNvPr>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397" name="n_3aveValue【市民会館】&#10;一人当たり面積">
          <a:extLst>
            <a:ext uri="{FF2B5EF4-FFF2-40B4-BE49-F238E27FC236}">
              <a16:creationId xmlns:a16="http://schemas.microsoft.com/office/drawing/2014/main" id="{00000000-0008-0000-0200-00008D010000}"/>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398" name="n_4aveValue【市民会館】&#10;一人当たり面積">
          <a:extLst>
            <a:ext uri="{FF2B5EF4-FFF2-40B4-BE49-F238E27FC236}">
              <a16:creationId xmlns:a16="http://schemas.microsoft.com/office/drawing/2014/main" id="{00000000-0008-0000-0200-00008E010000}"/>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62609</xdr:rowOff>
    </xdr:from>
    <xdr:ext cx="469744" cy="259045"/>
    <xdr:sp macro="" textlink="">
      <xdr:nvSpPr>
        <xdr:cNvPr id="399" name="n_1mainValue【市民会館】&#10;一人当たり面積">
          <a:extLst>
            <a:ext uri="{FF2B5EF4-FFF2-40B4-BE49-F238E27FC236}">
              <a16:creationId xmlns:a16="http://schemas.microsoft.com/office/drawing/2014/main" id="{00000000-0008-0000-0200-00008F010000}"/>
            </a:ext>
          </a:extLst>
        </xdr:cNvPr>
        <xdr:cNvSpPr txBox="1"/>
      </xdr:nvSpPr>
      <xdr:spPr>
        <a:xfrm>
          <a:off x="9391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65876</xdr:rowOff>
    </xdr:from>
    <xdr:ext cx="469744" cy="259045"/>
    <xdr:sp macro="" textlink="">
      <xdr:nvSpPr>
        <xdr:cNvPr id="400" name="n_2mainValue【市民会館】&#10;一人当たり面積">
          <a:extLst>
            <a:ext uri="{FF2B5EF4-FFF2-40B4-BE49-F238E27FC236}">
              <a16:creationId xmlns:a16="http://schemas.microsoft.com/office/drawing/2014/main" id="{00000000-0008-0000-0200-000090010000}"/>
            </a:ext>
          </a:extLst>
        </xdr:cNvPr>
        <xdr:cNvSpPr txBox="1"/>
      </xdr:nvSpPr>
      <xdr:spPr>
        <a:xfrm>
          <a:off x="8515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01" name="n_3mainValue【市民会館】&#10;一人当たり面積">
          <a:extLst>
            <a:ext uri="{FF2B5EF4-FFF2-40B4-BE49-F238E27FC236}">
              <a16:creationId xmlns:a16="http://schemas.microsoft.com/office/drawing/2014/main" id="{00000000-0008-0000-0200-000091010000}"/>
            </a:ext>
          </a:extLst>
        </xdr:cNvPr>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02" name="n_4mainValue【市民会館】&#10;一人当たり面積">
          <a:extLst>
            <a:ext uri="{FF2B5EF4-FFF2-40B4-BE49-F238E27FC236}">
              <a16:creationId xmlns:a16="http://schemas.microsoft.com/office/drawing/2014/main" id="{00000000-0008-0000-0200-000092010000}"/>
            </a:ext>
          </a:extLst>
        </xdr:cNvPr>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9" name="【一般廃棄物処理施設】&#10;有形固定資産減価償却率最小値テキスト">
          <a:extLst>
            <a:ext uri="{FF2B5EF4-FFF2-40B4-BE49-F238E27FC236}">
              <a16:creationId xmlns:a16="http://schemas.microsoft.com/office/drawing/2014/main" id="{00000000-0008-0000-0200-0000AD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31" name="【一般廃棄物処理施設】&#10;有形固定資産減価償却率最大値テキスト">
          <a:extLst>
            <a:ext uri="{FF2B5EF4-FFF2-40B4-BE49-F238E27FC236}">
              <a16:creationId xmlns:a16="http://schemas.microsoft.com/office/drawing/2014/main" id="{00000000-0008-0000-0200-0000AF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00000000-0008-0000-0200-0000B1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22151</xdr:rowOff>
    </xdr:from>
    <xdr:ext cx="405111" cy="259045"/>
    <xdr:sp macro="" textlink="">
      <xdr:nvSpPr>
        <xdr:cNvPr id="445" name="【一般廃棄物処理施設】&#10;有形固定資産減価償却率該当値テキスト">
          <a:extLst>
            <a:ext uri="{FF2B5EF4-FFF2-40B4-BE49-F238E27FC236}">
              <a16:creationId xmlns:a16="http://schemas.microsoft.com/office/drawing/2014/main" id="{00000000-0008-0000-0200-0000BD010000}"/>
            </a:ext>
          </a:extLst>
        </xdr:cNvPr>
        <xdr:cNvSpPr txBox="1"/>
      </xdr:nvSpPr>
      <xdr:spPr>
        <a:xfrm>
          <a:off x="16357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61504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15481300" y="65651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22316</xdr:rowOff>
    </xdr:from>
    <xdr:to>
      <xdr:col>81</xdr:col>
      <xdr:colOff>50800</xdr:colOff>
      <xdr:row>38</xdr:row>
      <xdr:rowOff>61504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4592300" y="65374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22316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3703300" y="645577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40096</xdr:rowOff>
    </xdr:from>
    <xdr:to>
      <xdr:col>67</xdr:col>
      <xdr:colOff>101600</xdr:colOff>
      <xdr:row>37</xdr:row>
      <xdr:rowOff>141696</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2763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90896</xdr:rowOff>
    </xdr:from>
    <xdr:to>
      <xdr:col>71</xdr:col>
      <xdr:colOff>177800</xdr:colOff>
      <xdr:row>37</xdr:row>
      <xdr:rowOff>112123</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814300" y="64345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128831</xdr:rowOff>
    </xdr:from>
    <xdr:ext cx="405111" cy="259045"/>
    <xdr:sp macro="" textlink="">
      <xdr:nvSpPr>
        <xdr:cNvPr id="458" name="n_1mainValue【一般廃棄物処理施設】&#10;有形固定資産減価償却率">
          <a:extLst>
            <a:ext uri="{FF2B5EF4-FFF2-40B4-BE49-F238E27FC236}">
              <a16:creationId xmlns:a16="http://schemas.microsoft.com/office/drawing/2014/main" id="{00000000-0008-0000-0200-0000CA010000}"/>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59" name="n_2mainValue【一般廃棄物処理施設】&#10;有形固定資産減価償却率">
          <a:extLst>
            <a:ext uri="{FF2B5EF4-FFF2-40B4-BE49-F238E27FC236}">
              <a16:creationId xmlns:a16="http://schemas.microsoft.com/office/drawing/2014/main" id="{00000000-0008-0000-0200-0000CB01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460" name="n_3mainValue【一般廃棄物処理施設】&#10;有形固定資産減価償却率">
          <a:extLst>
            <a:ext uri="{FF2B5EF4-FFF2-40B4-BE49-F238E27FC236}">
              <a16:creationId xmlns:a16="http://schemas.microsoft.com/office/drawing/2014/main" id="{00000000-0008-0000-0200-0000CC010000}"/>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61" name="n_4mainValue【一般廃棄物処理施設】&#10;有形固定資産減価償却率">
          <a:extLst>
            <a:ext uri="{FF2B5EF4-FFF2-40B4-BE49-F238E27FC236}">
              <a16:creationId xmlns:a16="http://schemas.microsoft.com/office/drawing/2014/main" id="{00000000-0008-0000-0200-0000CD01000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00000000-0008-0000-02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00000000-0008-0000-0200-0000E401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00000000-0008-0000-0200-0000E601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488" name="【一般廃棄物処理施設】&#10;一人当たり有形固定資産（償却資産）額平均値テキスト">
          <a:extLst>
            <a:ext uri="{FF2B5EF4-FFF2-40B4-BE49-F238E27FC236}">
              <a16:creationId xmlns:a16="http://schemas.microsoft.com/office/drawing/2014/main" id="{00000000-0008-0000-0200-0000E8010000}"/>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69593</xdr:rowOff>
    </xdr:from>
    <xdr:to>
      <xdr:col>116</xdr:col>
      <xdr:colOff>114300</xdr:colOff>
      <xdr:row>40</xdr:row>
      <xdr:rowOff>171193</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22110700" y="69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48020</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id="{00000000-0008-0000-0200-0000F4010000}"/>
            </a:ext>
          </a:extLst>
        </xdr:cNvPr>
        <xdr:cNvSpPr txBox="1"/>
      </xdr:nvSpPr>
      <xdr:spPr>
        <a:xfrm>
          <a:off x="22199600" y="69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114339</xdr:rowOff>
    </xdr:from>
    <xdr:to>
      <xdr:col>112</xdr:col>
      <xdr:colOff>38100</xdr:colOff>
      <xdr:row>41</xdr:row>
      <xdr:rowOff>44489</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1272500" y="69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120393</xdr:rowOff>
    </xdr:from>
    <xdr:to>
      <xdr:col>116</xdr:col>
      <xdr:colOff>63500</xdr:colOff>
      <xdr:row>40</xdr:row>
      <xdr:rowOff>165139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1323300" y="6978393"/>
          <a:ext cx="8382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116721</xdr:rowOff>
    </xdr:from>
    <xdr:to>
      <xdr:col>107</xdr:col>
      <xdr:colOff>101600</xdr:colOff>
      <xdr:row>41</xdr:row>
      <xdr:rowOff>46871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0383500" y="6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165139</xdr:rowOff>
    </xdr:from>
    <xdr:to>
      <xdr:col>111</xdr:col>
      <xdr:colOff>177800</xdr:colOff>
      <xdr:row>40</xdr:row>
      <xdr:rowOff>167521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0434300" y="7023139"/>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61926</xdr:rowOff>
    </xdr:from>
    <xdr:to>
      <xdr:col>102</xdr:col>
      <xdr:colOff>165100</xdr:colOff>
      <xdr:row>40</xdr:row>
      <xdr:rowOff>163526</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9494500" y="69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112726</xdr:rowOff>
    </xdr:from>
    <xdr:to>
      <xdr:col>107</xdr:col>
      <xdr:colOff>50800</xdr:colOff>
      <xdr:row>40</xdr:row>
      <xdr:rowOff>167521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9545300" y="6970726"/>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69058</xdr:rowOff>
    </xdr:from>
    <xdr:to>
      <xdr:col>98</xdr:col>
      <xdr:colOff>38100</xdr:colOff>
      <xdr:row>40</xdr:row>
      <xdr:rowOff>170658</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8605500" y="69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112726</xdr:rowOff>
    </xdr:from>
    <xdr:to>
      <xdr:col>102</xdr:col>
      <xdr:colOff>114300</xdr:colOff>
      <xdr:row>40</xdr:row>
      <xdr:rowOff>119858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8656300" y="697072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511" name="n_3ave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35616</xdr:rowOff>
    </xdr:from>
    <xdr:ext cx="534377" cy="259045"/>
    <xdr:sp macro="" textlink="">
      <xdr:nvSpPr>
        <xdr:cNvPr id="513" name="n_1main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21043411" y="70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37998</xdr:rowOff>
    </xdr:from>
    <xdr:ext cx="534377" cy="259045"/>
    <xdr:sp macro="" textlink="">
      <xdr:nvSpPr>
        <xdr:cNvPr id="514" name="n_2mainValue【一般廃棄物処理施設】&#10;一人当たり有形固定資産（償却資産）額">
          <a:extLst>
            <a:ext uri="{FF2B5EF4-FFF2-40B4-BE49-F238E27FC236}">
              <a16:creationId xmlns:a16="http://schemas.microsoft.com/office/drawing/2014/main" id="{00000000-0008-0000-0200-000002020000}"/>
            </a:ext>
          </a:extLst>
        </xdr:cNvPr>
        <xdr:cNvSpPr txBox="1"/>
      </xdr:nvSpPr>
      <xdr:spPr>
        <a:xfrm>
          <a:off x="20167111" y="70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154653</xdr:rowOff>
    </xdr:from>
    <xdr:ext cx="534377" cy="259045"/>
    <xdr:sp macro="" textlink="">
      <xdr:nvSpPr>
        <xdr:cNvPr id="515" name="n_3mainValue【一般廃棄物処理施設】&#10;一人当たり有形固定資産（償却資産）額">
          <a:extLst>
            <a:ext uri="{FF2B5EF4-FFF2-40B4-BE49-F238E27FC236}">
              <a16:creationId xmlns:a16="http://schemas.microsoft.com/office/drawing/2014/main" id="{00000000-0008-0000-0200-000003020000}"/>
            </a:ext>
          </a:extLst>
        </xdr:cNvPr>
        <xdr:cNvSpPr txBox="1"/>
      </xdr:nvSpPr>
      <xdr:spPr>
        <a:xfrm>
          <a:off x="19278111" y="70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161785</xdr:rowOff>
    </xdr:from>
    <xdr:ext cx="534377" cy="259045"/>
    <xdr:sp macro="" textlink="">
      <xdr:nvSpPr>
        <xdr:cNvPr id="516" name="n_4mainValue【一般廃棄物処理施設】&#10;一人当たり有形固定資産（償却資産）額">
          <a:extLst>
            <a:ext uri="{FF2B5EF4-FFF2-40B4-BE49-F238E27FC236}">
              <a16:creationId xmlns:a16="http://schemas.microsoft.com/office/drawing/2014/main" id="{00000000-0008-0000-0200-000004020000}"/>
            </a:ext>
          </a:extLst>
        </xdr:cNvPr>
        <xdr:cNvSpPr txBox="1"/>
      </xdr:nvSpPr>
      <xdr:spPr>
        <a:xfrm>
          <a:off x="18389111" y="70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00000000-0008-0000-0200-00002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8" name="【消防施設】&#10;有形固定資産減価償却率最小値テキスト">
          <a:extLst>
            <a:ext uri="{FF2B5EF4-FFF2-40B4-BE49-F238E27FC236}">
              <a16:creationId xmlns:a16="http://schemas.microsoft.com/office/drawing/2014/main" id="{00000000-0008-0000-0200-00002E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00000000-0008-0000-0200-000030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00000000-0008-0000-0200-000032020000}"/>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0000000-0008-0000-0200-00003E020000}"/>
            </a:ext>
          </a:extLst>
        </xdr:cNvPr>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123825</xdr:rowOff>
    </xdr:from>
    <xdr:to>
      <xdr:col>85</xdr:col>
      <xdr:colOff>127000</xdr:colOff>
      <xdr:row>80</xdr:row>
      <xdr:rowOff>161925</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5481300" y="1383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123825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4592300" y="138245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19686</xdr:rowOff>
    </xdr:from>
    <xdr:to>
      <xdr:col>72</xdr:col>
      <xdr:colOff>38100</xdr:colOff>
      <xdr:row>80</xdr:row>
      <xdr:rowOff>121286</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3652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108586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3703300" y="13786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103505</xdr:rowOff>
    </xdr:from>
    <xdr:to>
      <xdr:col>67</xdr:col>
      <xdr:colOff>101600</xdr:colOff>
      <xdr:row>81</xdr:row>
      <xdr:rowOff>33655</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2763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70486</xdr:rowOff>
    </xdr:from>
    <xdr:to>
      <xdr:col>71</xdr:col>
      <xdr:colOff>177800</xdr:colOff>
      <xdr:row>80</xdr:row>
      <xdr:rowOff>154305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2814300" y="1378648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83" name="n_1aveValue【消防施設】&#10;有形固定資産減価償却率">
          <a:extLst>
            <a:ext uri="{FF2B5EF4-FFF2-40B4-BE49-F238E27FC236}">
              <a16:creationId xmlns:a16="http://schemas.microsoft.com/office/drawing/2014/main" id="{00000000-0008-0000-0200-000047020000}"/>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84" name="n_2aveValue【消防施設】&#10;有形固定資産減価償却率">
          <a:extLst>
            <a:ext uri="{FF2B5EF4-FFF2-40B4-BE49-F238E27FC236}">
              <a16:creationId xmlns:a16="http://schemas.microsoft.com/office/drawing/2014/main" id="{00000000-0008-0000-0200-000048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585" name="n_3aveValue【消防施設】&#10;有形固定資産減価償却率">
          <a:extLst>
            <a:ext uri="{FF2B5EF4-FFF2-40B4-BE49-F238E27FC236}">
              <a16:creationId xmlns:a16="http://schemas.microsoft.com/office/drawing/2014/main" id="{00000000-0008-0000-0200-000049020000}"/>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586" name="n_4aveValue【消防施設】&#10;有形固定資産減価償却率">
          <a:extLst>
            <a:ext uri="{FF2B5EF4-FFF2-40B4-BE49-F238E27FC236}">
              <a16:creationId xmlns:a16="http://schemas.microsoft.com/office/drawing/2014/main" id="{00000000-0008-0000-0200-00004A020000}"/>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587" name="n_1mainValue【消防施設】&#10;有形固定資産減価償却率">
          <a:extLst>
            <a:ext uri="{FF2B5EF4-FFF2-40B4-BE49-F238E27FC236}">
              <a16:creationId xmlns:a16="http://schemas.microsoft.com/office/drawing/2014/main" id="{00000000-0008-0000-0200-00004B020000}"/>
            </a:ext>
          </a:extLst>
        </xdr:cNvPr>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588" name="n_2mainValue【消防施設】&#10;有形固定資産減価償却率">
          <a:extLst>
            <a:ext uri="{FF2B5EF4-FFF2-40B4-BE49-F238E27FC236}">
              <a16:creationId xmlns:a16="http://schemas.microsoft.com/office/drawing/2014/main" id="{00000000-0008-0000-0200-00004C020000}"/>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589" name="n_3mainValue【消防施設】&#10;有形固定資産減価償却率">
          <a:extLst>
            <a:ext uri="{FF2B5EF4-FFF2-40B4-BE49-F238E27FC236}">
              <a16:creationId xmlns:a16="http://schemas.microsoft.com/office/drawing/2014/main" id="{00000000-0008-0000-0200-00004D020000}"/>
            </a:ext>
          </a:extLst>
        </xdr:cNvPr>
        <xdr:cNvSpPr txBox="1"/>
      </xdr:nvSpPr>
      <xdr:spPr>
        <a:xfrm>
          <a:off x="13500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590" name="n_4mainValue【消防施設】&#10;有形固定資産減価償却率">
          <a:extLst>
            <a:ext uri="{FF2B5EF4-FFF2-40B4-BE49-F238E27FC236}">
              <a16:creationId xmlns:a16="http://schemas.microsoft.com/office/drawing/2014/main" id="{00000000-0008-0000-0200-00004E020000}"/>
            </a:ext>
          </a:extLst>
        </xdr:cNvPr>
        <xdr:cNvSpPr txBox="1"/>
      </xdr:nvSpPr>
      <xdr:spPr>
        <a:xfrm>
          <a:off x="12611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00000000-0008-0000-0200-00006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5" name="【消防施設】&#10;一人当たり面積最小値テキスト">
          <a:extLst>
            <a:ext uri="{FF2B5EF4-FFF2-40B4-BE49-F238E27FC236}">
              <a16:creationId xmlns:a16="http://schemas.microsoft.com/office/drawing/2014/main" id="{00000000-0008-0000-0200-00006702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17" name="【消防施設】&#10;一人当たり面積最大値テキスト">
          <a:extLst>
            <a:ext uri="{FF2B5EF4-FFF2-40B4-BE49-F238E27FC236}">
              <a16:creationId xmlns:a16="http://schemas.microsoft.com/office/drawing/2014/main" id="{00000000-0008-0000-0200-00006902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166388</xdr:rowOff>
    </xdr:from>
    <xdr:ext cx="469744" cy="259045"/>
    <xdr:sp macro="" textlink="">
      <xdr:nvSpPr>
        <xdr:cNvPr id="619" name="【消防施設】&#10;一人当たり面積平均値テキスト">
          <a:extLst>
            <a:ext uri="{FF2B5EF4-FFF2-40B4-BE49-F238E27FC236}">
              <a16:creationId xmlns:a16="http://schemas.microsoft.com/office/drawing/2014/main" id="{00000000-0008-0000-0200-00006B020000}"/>
            </a:ext>
          </a:extLst>
        </xdr:cNvPr>
        <xdr:cNvSpPr txBox="1"/>
      </xdr:nvSpPr>
      <xdr:spPr>
        <a:xfrm>
          <a:off x="22199600" y="14568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146050</xdr:rowOff>
    </xdr:from>
    <xdr:to>
      <xdr:col>116</xdr:col>
      <xdr:colOff>114300</xdr:colOff>
      <xdr:row>85</xdr:row>
      <xdr:rowOff>76200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21107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168927</xdr:rowOff>
    </xdr:from>
    <xdr:ext cx="469744" cy="259045"/>
    <xdr:sp macro="" textlink="">
      <xdr:nvSpPr>
        <xdr:cNvPr id="631" name="【消防施設】&#10;一人当たり面積該当値テキスト">
          <a:extLst>
            <a:ext uri="{FF2B5EF4-FFF2-40B4-BE49-F238E27FC236}">
              <a16:creationId xmlns:a16="http://schemas.microsoft.com/office/drawing/2014/main" id="{00000000-0008-0000-0200-000077020000}"/>
            </a:ext>
          </a:extLst>
        </xdr:cNvPr>
        <xdr:cNvSpPr txBox="1"/>
      </xdr:nvSpPr>
      <xdr:spPr>
        <a:xfrm>
          <a:off x="2219960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149861</xdr:rowOff>
    </xdr:from>
    <xdr:to>
      <xdr:col>112</xdr:col>
      <xdr:colOff>38100</xdr:colOff>
      <xdr:row>85</xdr:row>
      <xdr:rowOff>80011</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1272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25400</xdr:rowOff>
    </xdr:from>
    <xdr:to>
      <xdr:col>116</xdr:col>
      <xdr:colOff>63500</xdr:colOff>
      <xdr:row>85</xdr:row>
      <xdr:rowOff>29211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1323300" y="14598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29211</xdr:rowOff>
    </xdr:from>
    <xdr:to>
      <xdr:col>111</xdr:col>
      <xdr:colOff>177800</xdr:colOff>
      <xdr:row>85</xdr:row>
      <xdr:rowOff>44450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20434300" y="1460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168911</xdr:rowOff>
    </xdr:from>
    <xdr:to>
      <xdr:col>102</xdr:col>
      <xdr:colOff>165100</xdr:colOff>
      <xdr:row>85</xdr:row>
      <xdr:rowOff>99061</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9494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48261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9545300" y="1461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58420</xdr:rowOff>
    </xdr:from>
    <xdr:to>
      <xdr:col>98</xdr:col>
      <xdr:colOff>38100</xdr:colOff>
      <xdr:row>85</xdr:row>
      <xdr:rowOff>160020</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8605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48261</xdr:rowOff>
    </xdr:from>
    <xdr:to>
      <xdr:col>102</xdr:col>
      <xdr:colOff>114300</xdr:colOff>
      <xdr:row>85</xdr:row>
      <xdr:rowOff>109220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8656300" y="146215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115588</xdr:rowOff>
    </xdr:from>
    <xdr:ext cx="469744" cy="259045"/>
    <xdr:sp macro="" textlink="">
      <xdr:nvSpPr>
        <xdr:cNvPr id="640" name="n_1aveValue【消防施設】&#10;一人当たり面積">
          <a:extLst>
            <a:ext uri="{FF2B5EF4-FFF2-40B4-BE49-F238E27FC236}">
              <a16:creationId xmlns:a16="http://schemas.microsoft.com/office/drawing/2014/main" id="{00000000-0008-0000-0200-000080020000}"/>
            </a:ext>
          </a:extLst>
        </xdr:cNvPr>
        <xdr:cNvSpPr txBox="1"/>
      </xdr:nvSpPr>
      <xdr:spPr>
        <a:xfrm>
          <a:off x="21075727"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641" name="n_2aveValue【消防施設】&#10;一人当たり面積">
          <a:extLst>
            <a:ext uri="{FF2B5EF4-FFF2-40B4-BE49-F238E27FC236}">
              <a16:creationId xmlns:a16="http://schemas.microsoft.com/office/drawing/2014/main" id="{00000000-0008-0000-0200-000081020000}"/>
            </a:ext>
          </a:extLst>
        </xdr:cNvPr>
        <xdr:cNvSpPr txBox="1"/>
      </xdr:nvSpPr>
      <xdr:spPr>
        <a:xfrm>
          <a:off x="20199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42" name="n_3aveValue【消防施設】&#10;一人当たり面積">
          <a:extLst>
            <a:ext uri="{FF2B5EF4-FFF2-40B4-BE49-F238E27FC236}">
              <a16:creationId xmlns:a16="http://schemas.microsoft.com/office/drawing/2014/main" id="{00000000-0008-0000-0200-000082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153688</xdr:rowOff>
    </xdr:from>
    <xdr:ext cx="469744" cy="259045"/>
    <xdr:sp macro="" textlink="">
      <xdr:nvSpPr>
        <xdr:cNvPr id="643" name="n_4aveValue【消防施設】&#10;一人当たり面積">
          <a:extLst>
            <a:ext uri="{FF2B5EF4-FFF2-40B4-BE49-F238E27FC236}">
              <a16:creationId xmlns:a16="http://schemas.microsoft.com/office/drawing/2014/main" id="{00000000-0008-0000-0200-000083020000}"/>
            </a:ext>
          </a:extLst>
        </xdr:cNvPr>
        <xdr:cNvSpPr txBox="1"/>
      </xdr:nvSpPr>
      <xdr:spPr>
        <a:xfrm>
          <a:off x="18421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96538</xdr:rowOff>
    </xdr:from>
    <xdr:ext cx="469744" cy="259045"/>
    <xdr:sp macro="" textlink="">
      <xdr:nvSpPr>
        <xdr:cNvPr id="644" name="n_1mainValue【消防施設】&#10;一人当たり面積">
          <a:extLst>
            <a:ext uri="{FF2B5EF4-FFF2-40B4-BE49-F238E27FC236}">
              <a16:creationId xmlns:a16="http://schemas.microsoft.com/office/drawing/2014/main" id="{00000000-0008-0000-0200-000084020000}"/>
            </a:ext>
          </a:extLst>
        </xdr:cNvPr>
        <xdr:cNvSpPr txBox="1"/>
      </xdr:nvSpPr>
      <xdr:spPr>
        <a:xfrm>
          <a:off x="210757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45" name="n_2mainValue【消防施設】&#10;一人当たり面積">
          <a:extLst>
            <a:ext uri="{FF2B5EF4-FFF2-40B4-BE49-F238E27FC236}">
              <a16:creationId xmlns:a16="http://schemas.microsoft.com/office/drawing/2014/main" id="{00000000-0008-0000-0200-000085020000}"/>
            </a:ext>
          </a:extLst>
        </xdr:cNvPr>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115588</xdr:rowOff>
    </xdr:from>
    <xdr:ext cx="469744" cy="259045"/>
    <xdr:sp macro="" textlink="">
      <xdr:nvSpPr>
        <xdr:cNvPr id="646" name="n_3mainValue【消防施設】&#10;一人当たり面積">
          <a:extLst>
            <a:ext uri="{FF2B5EF4-FFF2-40B4-BE49-F238E27FC236}">
              <a16:creationId xmlns:a16="http://schemas.microsoft.com/office/drawing/2014/main" id="{00000000-0008-0000-0200-000086020000}"/>
            </a:ext>
          </a:extLst>
        </xdr:cNvPr>
        <xdr:cNvSpPr txBox="1"/>
      </xdr:nvSpPr>
      <xdr:spPr>
        <a:xfrm>
          <a:off x="19310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5097</xdr:rowOff>
    </xdr:from>
    <xdr:ext cx="469744" cy="259045"/>
    <xdr:sp macro="" textlink="">
      <xdr:nvSpPr>
        <xdr:cNvPr id="647" name="n_4mainValue【消防施設】&#10;一人当たり面積">
          <a:extLst>
            <a:ext uri="{FF2B5EF4-FFF2-40B4-BE49-F238E27FC236}">
              <a16:creationId xmlns:a16="http://schemas.microsoft.com/office/drawing/2014/main" id="{00000000-0008-0000-0200-000087020000}"/>
            </a:ext>
          </a:extLst>
        </xdr:cNvPr>
        <xdr:cNvSpPr txBox="1"/>
      </xdr:nvSpPr>
      <xdr:spPr>
        <a:xfrm>
          <a:off x="18421427"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00000000-0008-0000-02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74" name="【庁舎】&#10;有形固定資産減価償却率最小値テキスト">
          <a:extLst>
            <a:ext uri="{FF2B5EF4-FFF2-40B4-BE49-F238E27FC236}">
              <a16:creationId xmlns:a16="http://schemas.microsoft.com/office/drawing/2014/main" id="{00000000-0008-0000-0200-0000A202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76" name="【庁舎】&#10;有形固定資産減価償却率最大値テキスト">
          <a:extLst>
            <a:ext uri="{FF2B5EF4-FFF2-40B4-BE49-F238E27FC236}">
              <a16:creationId xmlns:a16="http://schemas.microsoft.com/office/drawing/2014/main" id="{00000000-0008-0000-0200-0000A402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678" name="【庁舎】&#10;有形固定資産減価償却率平均値テキスト">
          <a:extLst>
            <a:ext uri="{FF2B5EF4-FFF2-40B4-BE49-F238E27FC236}">
              <a16:creationId xmlns:a16="http://schemas.microsoft.com/office/drawing/2014/main" id="{00000000-0008-0000-0200-0000A6020000}"/>
            </a:ext>
          </a:extLst>
        </xdr:cNvPr>
        <xdr:cNvSpPr txBox="1"/>
      </xdr:nvSpPr>
      <xdr:spPr>
        <a:xfrm>
          <a:off x="16357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690" name="【庁舎】&#10;有形固定資産減価償却率該当値テキスト">
          <a:extLst>
            <a:ext uri="{FF2B5EF4-FFF2-40B4-BE49-F238E27FC236}">
              <a16:creationId xmlns:a16="http://schemas.microsoft.com/office/drawing/2014/main" id="{00000000-0008-0000-0200-0000B2020000}"/>
            </a:ext>
          </a:extLst>
        </xdr:cNvPr>
        <xdr:cNvSpPr txBox="1"/>
      </xdr:nvSpPr>
      <xdr:spPr>
        <a:xfrm>
          <a:off x="16357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164374</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5481300" y="177910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454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131718</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4592300" y="177633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365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103958</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3703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90714</xdr:rowOff>
    </xdr:from>
    <xdr:to>
      <xdr:col>67</xdr:col>
      <xdr:colOff>101600</xdr:colOff>
      <xdr:row>104</xdr:row>
      <xdr:rowOff>20864</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2763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71301</xdr:rowOff>
    </xdr:from>
    <xdr:to>
      <xdr:col>71</xdr:col>
      <xdr:colOff>177800</xdr:colOff>
      <xdr:row>103</xdr:row>
      <xdr:rowOff>141514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2814300" y="177306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699" name="n_1aveValue【庁舎】&#10;有形固定資産減価償却率">
          <a:extLst>
            <a:ext uri="{FF2B5EF4-FFF2-40B4-BE49-F238E27FC236}">
              <a16:creationId xmlns:a16="http://schemas.microsoft.com/office/drawing/2014/main" id="{00000000-0008-0000-0200-0000BB020000}"/>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00" name="n_2aveValue【庁舎】&#10;有形固定資産減価償却率">
          <a:extLst>
            <a:ext uri="{FF2B5EF4-FFF2-40B4-BE49-F238E27FC236}">
              <a16:creationId xmlns:a16="http://schemas.microsoft.com/office/drawing/2014/main" id="{00000000-0008-0000-0200-0000BC020000}"/>
            </a:ext>
          </a:extLst>
        </xdr:cNvPr>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701" name="n_3aveValue【庁舎】&#10;有形固定資産減価償却率">
          <a:extLst>
            <a:ext uri="{FF2B5EF4-FFF2-40B4-BE49-F238E27FC236}">
              <a16:creationId xmlns:a16="http://schemas.microsoft.com/office/drawing/2014/main" id="{00000000-0008-0000-0200-0000BD020000}"/>
            </a:ext>
          </a:extLst>
        </xdr:cNvPr>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02" name="n_4aveValue【庁舎】&#10;有形固定資産減価償却率">
          <a:extLst>
            <a:ext uri="{FF2B5EF4-FFF2-40B4-BE49-F238E27FC236}">
              <a16:creationId xmlns:a16="http://schemas.microsoft.com/office/drawing/2014/main" id="{00000000-0008-0000-0200-0000BE020000}"/>
            </a:ext>
          </a:extLst>
        </xdr:cNvPr>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27595</xdr:rowOff>
    </xdr:from>
    <xdr:ext cx="405111" cy="259045"/>
    <xdr:sp macro="" textlink="">
      <xdr:nvSpPr>
        <xdr:cNvPr id="703" name="n_1mainValue【庁舎】&#10;有形固定資産減価償却率">
          <a:extLst>
            <a:ext uri="{FF2B5EF4-FFF2-40B4-BE49-F238E27FC236}">
              <a16:creationId xmlns:a16="http://schemas.microsoft.com/office/drawing/2014/main" id="{00000000-0008-0000-0200-0000BF020000}"/>
            </a:ext>
          </a:extLst>
        </xdr:cNvPr>
        <xdr:cNvSpPr txBox="1"/>
      </xdr:nvSpPr>
      <xdr:spPr>
        <a:xfrm>
          <a:off x="15266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04" name="n_2mainValue【庁舎】&#10;有形固定資産減価償却率">
          <a:extLst>
            <a:ext uri="{FF2B5EF4-FFF2-40B4-BE49-F238E27FC236}">
              <a16:creationId xmlns:a16="http://schemas.microsoft.com/office/drawing/2014/main" id="{00000000-0008-0000-0200-0000C0020000}"/>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05" name="n_3mainValue【庁舎】&#10;有形固定資産減価償却率">
          <a:extLst>
            <a:ext uri="{FF2B5EF4-FFF2-40B4-BE49-F238E27FC236}">
              <a16:creationId xmlns:a16="http://schemas.microsoft.com/office/drawing/2014/main" id="{00000000-0008-0000-0200-0000C102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37391</xdr:rowOff>
    </xdr:from>
    <xdr:ext cx="405111" cy="259045"/>
    <xdr:sp macro="" textlink="">
      <xdr:nvSpPr>
        <xdr:cNvPr id="706" name="n_4mainValue【庁舎】&#10;有形固定資産減価償却率">
          <a:extLst>
            <a:ext uri="{FF2B5EF4-FFF2-40B4-BE49-F238E27FC236}">
              <a16:creationId xmlns:a16="http://schemas.microsoft.com/office/drawing/2014/main" id="{00000000-0008-0000-0200-0000C2020000}"/>
            </a:ext>
          </a:extLst>
        </xdr:cNvPr>
        <xdr:cNvSpPr txBox="1"/>
      </xdr:nvSpPr>
      <xdr:spPr>
        <a:xfrm>
          <a:off x="12611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a:extLst>
            <a:ext uri="{FF2B5EF4-FFF2-40B4-BE49-F238E27FC236}">
              <a16:creationId xmlns:a16="http://schemas.microsoft.com/office/drawing/2014/main" id="{00000000-0008-0000-0200-0000D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32" name="【庁舎】&#10;一人当たり面積最小値テキスト">
          <a:extLst>
            <a:ext uri="{FF2B5EF4-FFF2-40B4-BE49-F238E27FC236}">
              <a16:creationId xmlns:a16="http://schemas.microsoft.com/office/drawing/2014/main" id="{00000000-0008-0000-0200-0000DC02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34" name="【庁舎】&#10;一人当たり面積最大値テキスト">
          <a:extLst>
            <a:ext uri="{FF2B5EF4-FFF2-40B4-BE49-F238E27FC236}">
              <a16:creationId xmlns:a16="http://schemas.microsoft.com/office/drawing/2014/main" id="{00000000-0008-0000-0200-0000DE02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736" name="【庁舎】&#10;一人当たり面積平均値テキスト">
          <a:extLst>
            <a:ext uri="{FF2B5EF4-FFF2-40B4-BE49-F238E27FC236}">
              <a16:creationId xmlns:a16="http://schemas.microsoft.com/office/drawing/2014/main" id="{00000000-0008-0000-0200-0000E0020000}"/>
            </a:ext>
          </a:extLst>
        </xdr:cNvPr>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xdr:rowOff>
    </xdr:from>
    <xdr:to>
      <xdr:col>116</xdr:col>
      <xdr:colOff>114300</xdr:colOff>
      <xdr:row>103</xdr:row>
      <xdr:rowOff>109855</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2110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31132</xdr:rowOff>
    </xdr:from>
    <xdr:ext cx="469744" cy="259045"/>
    <xdr:sp macro="" textlink="">
      <xdr:nvSpPr>
        <xdr:cNvPr id="748" name="【庁舎】&#10;一人当たり面積該当値テキスト">
          <a:extLst>
            <a:ext uri="{FF2B5EF4-FFF2-40B4-BE49-F238E27FC236}">
              <a16:creationId xmlns:a16="http://schemas.microsoft.com/office/drawing/2014/main" id="{00000000-0008-0000-0200-0000EC020000}"/>
            </a:ext>
          </a:extLst>
        </xdr:cNvPr>
        <xdr:cNvSpPr txBox="1"/>
      </xdr:nvSpPr>
      <xdr:spPr>
        <a:xfrm>
          <a:off x="221996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23495</xdr:rowOff>
    </xdr:from>
    <xdr:to>
      <xdr:col>112</xdr:col>
      <xdr:colOff>38100</xdr:colOff>
      <xdr:row>103</xdr:row>
      <xdr:rowOff>125095</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2127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59055</xdr:rowOff>
    </xdr:from>
    <xdr:to>
      <xdr:col>116</xdr:col>
      <xdr:colOff>63500</xdr:colOff>
      <xdr:row>103</xdr:row>
      <xdr:rowOff>74295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21323300" y="17718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36830</xdr:rowOff>
    </xdr:from>
    <xdr:to>
      <xdr:col>107</xdr:col>
      <xdr:colOff>101600</xdr:colOff>
      <xdr:row>103</xdr:row>
      <xdr:rowOff>138430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2038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74295</xdr:rowOff>
    </xdr:from>
    <xdr:to>
      <xdr:col>111</xdr:col>
      <xdr:colOff>177800</xdr:colOff>
      <xdr:row>103</xdr:row>
      <xdr:rowOff>87630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20434300" y="17733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55880</xdr:rowOff>
    </xdr:from>
    <xdr:to>
      <xdr:col>102</xdr:col>
      <xdr:colOff>165100</xdr:colOff>
      <xdr:row>103</xdr:row>
      <xdr:rowOff>157480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9494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87630</xdr:rowOff>
    </xdr:from>
    <xdr:to>
      <xdr:col>107</xdr:col>
      <xdr:colOff>50800</xdr:colOff>
      <xdr:row>103</xdr:row>
      <xdr:rowOff>106680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9545300" y="1774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106680</xdr:rowOff>
    </xdr:from>
    <xdr:to>
      <xdr:col>102</xdr:col>
      <xdr:colOff>114300</xdr:colOff>
      <xdr:row>103</xdr:row>
      <xdr:rowOff>125730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8656300" y="17766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123841</xdr:rowOff>
    </xdr:from>
    <xdr:ext cx="469744" cy="259045"/>
    <xdr:sp macro="" textlink="">
      <xdr:nvSpPr>
        <xdr:cNvPr id="757" name="n_1aveValue【庁舎】&#10;一人当たり面積">
          <a:extLst>
            <a:ext uri="{FF2B5EF4-FFF2-40B4-BE49-F238E27FC236}">
              <a16:creationId xmlns:a16="http://schemas.microsoft.com/office/drawing/2014/main" id="{00000000-0008-0000-0200-0000F502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758" name="n_2aveValue【庁舎】&#10;一人当たり面積">
          <a:extLst>
            <a:ext uri="{FF2B5EF4-FFF2-40B4-BE49-F238E27FC236}">
              <a16:creationId xmlns:a16="http://schemas.microsoft.com/office/drawing/2014/main" id="{00000000-0008-0000-0200-0000F6020000}"/>
            </a:ext>
          </a:extLst>
        </xdr:cNvPr>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759" name="n_3aveValue【庁舎】&#10;一人当たり面積">
          <a:extLst>
            <a:ext uri="{FF2B5EF4-FFF2-40B4-BE49-F238E27FC236}">
              <a16:creationId xmlns:a16="http://schemas.microsoft.com/office/drawing/2014/main" id="{00000000-0008-0000-0200-0000F7020000}"/>
            </a:ext>
          </a:extLst>
        </xdr:cNvPr>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60" name="n_4aveValue【庁舎】&#10;一人当たり面積">
          <a:extLst>
            <a:ext uri="{FF2B5EF4-FFF2-40B4-BE49-F238E27FC236}">
              <a16:creationId xmlns:a16="http://schemas.microsoft.com/office/drawing/2014/main" id="{00000000-0008-0000-0200-0000F8020000}"/>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141622</xdr:rowOff>
    </xdr:from>
    <xdr:ext cx="469744" cy="259045"/>
    <xdr:sp macro="" textlink="">
      <xdr:nvSpPr>
        <xdr:cNvPr id="761" name="n_1mainValue【庁舎】&#10;一人当たり面積">
          <a:extLst>
            <a:ext uri="{FF2B5EF4-FFF2-40B4-BE49-F238E27FC236}">
              <a16:creationId xmlns:a16="http://schemas.microsoft.com/office/drawing/2014/main" id="{00000000-0008-0000-0200-0000F9020000}"/>
            </a:ext>
          </a:extLst>
        </xdr:cNvPr>
        <xdr:cNvSpPr txBox="1"/>
      </xdr:nvSpPr>
      <xdr:spPr>
        <a:xfrm>
          <a:off x="210757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154957</xdr:rowOff>
    </xdr:from>
    <xdr:ext cx="469744" cy="259045"/>
    <xdr:sp macro="" textlink="">
      <xdr:nvSpPr>
        <xdr:cNvPr id="762" name="n_2mainValue【庁舎】&#10;一人当たり面積">
          <a:extLst>
            <a:ext uri="{FF2B5EF4-FFF2-40B4-BE49-F238E27FC236}">
              <a16:creationId xmlns:a16="http://schemas.microsoft.com/office/drawing/2014/main" id="{00000000-0008-0000-0200-0000FA020000}"/>
            </a:ext>
          </a:extLst>
        </xdr:cNvPr>
        <xdr:cNvSpPr txBox="1"/>
      </xdr:nvSpPr>
      <xdr:spPr>
        <a:xfrm>
          <a:off x="20199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2557</xdr:rowOff>
    </xdr:from>
    <xdr:ext cx="469744" cy="259045"/>
    <xdr:sp macro="" textlink="">
      <xdr:nvSpPr>
        <xdr:cNvPr id="763" name="n_3mainValue【庁舎】&#10;一人当たり面積">
          <a:extLst>
            <a:ext uri="{FF2B5EF4-FFF2-40B4-BE49-F238E27FC236}">
              <a16:creationId xmlns:a16="http://schemas.microsoft.com/office/drawing/2014/main" id="{00000000-0008-0000-0200-0000FB020000}"/>
            </a:ext>
          </a:extLst>
        </xdr:cNvPr>
        <xdr:cNvSpPr txBox="1"/>
      </xdr:nvSpPr>
      <xdr:spPr>
        <a:xfrm>
          <a:off x="19310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21607</xdr:rowOff>
    </xdr:from>
    <xdr:ext cx="469744" cy="259045"/>
    <xdr:sp macro="" textlink="">
      <xdr:nvSpPr>
        <xdr:cNvPr id="764" name="n_4mainValue【庁舎】&#10;一人当たり面積">
          <a:extLst>
            <a:ext uri="{FF2B5EF4-FFF2-40B4-BE49-F238E27FC236}">
              <a16:creationId xmlns:a16="http://schemas.microsoft.com/office/drawing/2014/main" id="{00000000-0008-0000-0200-0000FC020000}"/>
            </a:ext>
          </a:extLst>
        </xdr:cNvPr>
        <xdr:cNvSpPr txBox="1"/>
      </xdr:nvSpPr>
      <xdr:spPr>
        <a:xfrm>
          <a:off x="18421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は一人当たり面積が全国平均、類似団体平均、香川県内平均を大きく下回っている。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については依然として減価償却率が平均を大きく上回り、年々老朽化が進んでいる状態である。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改修による長寿命化だけでなく、施設の建替えや増築なども検討に入れ、住民サービスの向上も図っていく。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については減価償却率が全国平均、類似団体平均よりも低い値となっているが、長寿命化の実現のため日常的な点検を行いながら適宜改修を行っていく。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２０日の市町村合併後、０．３７前後で推移していたが、人口減少や少子高齢化に加え、町内に基盤となる産業がないこと等から、財政基盤が脆弱であり、類似団体平均をかなり下回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年度は０．３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ている。町税の徴収強化等の取り組みや新たな自主財源の創出等により歳入の確保に努め、徹底した事務事業の見直し・アウトソーシング等による行財政改革を推進するとともに、選択と集中による施策の重点化により効率的・効果的な行財政運営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年度は８</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、年々徐々に高くなる傾向で令和元年度には８７．４％となった。</a:t>
          </a:r>
          <a:r>
            <a:rPr kumimoji="1" lang="ja-JP" altLang="en-US" sz="1100">
              <a:solidFill>
                <a:schemeClr val="dk1"/>
              </a:solidFill>
              <a:effectLst/>
              <a:latin typeface="+mn-lt"/>
              <a:ea typeface="+mn-ea"/>
              <a:cs typeface="+mn-cs"/>
            </a:rPr>
            <a:t>しかし、令和２年度では８４．７％と減少した。</a:t>
          </a:r>
          <a:r>
            <a:rPr kumimoji="1" lang="ja-JP" altLang="ja-JP" sz="1100">
              <a:solidFill>
                <a:schemeClr val="dk1"/>
              </a:solidFill>
              <a:effectLst/>
              <a:latin typeface="+mn-lt"/>
              <a:ea typeface="+mn-ea"/>
              <a:cs typeface="+mn-cs"/>
            </a:rPr>
            <a:t>類似団体よりも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下回っているが、依然として８０％以上の水準で推移しており、財政構造の硬直化が懸念される。今後も物件費などの経常的な経費の再確認による削減、繰出し金の抑制、事業のゼロベースからの見直し等を行い、計画的に事業の廃止及び縮小を進め、経常的な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109474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052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109474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75692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75692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63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市町村合併のため職員数が類似団体より多い状態であり、相対的に非効率な組織の状態が続いて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年度決算では、類似団体との差が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7,984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今後、人口規模に沿った職員数の適正化を図るとともに、事務事業の見直しや公共施設包括管理実施等、引き続き行財政改革に努める。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169056</xdr:rowOff>
    </xdr:from>
    <xdr:to>
      <xdr:col>23</xdr:col>
      <xdr:colOff>133350</xdr:colOff>
      <xdr:row>85</xdr:row>
      <xdr:rowOff>74002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0856"/>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167149</xdr:rowOff>
    </xdr:from>
    <xdr:to>
      <xdr:col>19</xdr:col>
      <xdr:colOff>133350</xdr:colOff>
      <xdr:row>84</xdr:row>
      <xdr:rowOff>169056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6894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162139</xdr:rowOff>
    </xdr:from>
    <xdr:to>
      <xdr:col>15</xdr:col>
      <xdr:colOff>82550</xdr:colOff>
      <xdr:row>84</xdr:row>
      <xdr:rowOff>167149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6393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25434</xdr:rowOff>
    </xdr:from>
    <xdr:to>
      <xdr:col>11</xdr:col>
      <xdr:colOff>31750</xdr:colOff>
      <xdr:row>84</xdr:row>
      <xdr:rowOff>162139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7234"/>
          <a:ext cx="889000" cy="1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23202</xdr:rowOff>
    </xdr:from>
    <xdr:to>
      <xdr:col>23</xdr:col>
      <xdr:colOff>184150</xdr:colOff>
      <xdr:row>85</xdr:row>
      <xdr:rowOff>124802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166729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118256</xdr:rowOff>
    </xdr:from>
    <xdr:to>
      <xdr:col>19</xdr:col>
      <xdr:colOff>184150</xdr:colOff>
      <xdr:row>85</xdr:row>
      <xdr:rowOff>48406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33183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116349</xdr:rowOff>
    </xdr:from>
    <xdr:to>
      <xdr:col>15</xdr:col>
      <xdr:colOff>133350</xdr:colOff>
      <xdr:row>85</xdr:row>
      <xdr:rowOff>46499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31276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111339</xdr:rowOff>
    </xdr:from>
    <xdr:to>
      <xdr:col>11</xdr:col>
      <xdr:colOff>82550</xdr:colOff>
      <xdr:row>85</xdr:row>
      <xdr:rowOff>41489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146084</xdr:rowOff>
    </xdr:from>
    <xdr:to>
      <xdr:col>7</xdr:col>
      <xdr:colOff>31750</xdr:colOff>
      <xdr:row>84</xdr:row>
      <xdr:rowOff>76234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61011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高くなっているが、勧奨制度の奨励、新規採用の抑制等により、職員数は減少傾向に転じつつあるので、引き続き定員の適正化を図るとともに、人件費の削減に努める。さらに、年功的な要素が強い給料表の構造を見直しながら、職務・職責に応じた構造への転換を図るとともに、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103414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103414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393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の着実な実施等により、職員数は毎年減少している。しかし、依然として類似団体の平均を上回っている状況にあるため、引き続き勧奨制度を活用した退職者の拡大と新規採用者の抑制により、職員数の削減に努めるとともに、行政評価制度による事務事業の見直し等により組織の合理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51964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3521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169121</xdr:rowOff>
    </xdr:from>
    <xdr:to>
      <xdr:col>77</xdr:col>
      <xdr:colOff>44450</xdr:colOff>
      <xdr:row>63</xdr:row>
      <xdr:rowOff>51964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902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62</xdr:row>
      <xdr:rowOff>169121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909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88688</xdr:rowOff>
    </xdr:from>
    <xdr:to>
      <xdr:col>68</xdr:col>
      <xdr:colOff>152400</xdr:colOff>
      <xdr:row>62</xdr:row>
      <xdr:rowOff>161079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118321</xdr:rowOff>
    </xdr:from>
    <xdr:to>
      <xdr:col>73</xdr:col>
      <xdr:colOff>44450</xdr:colOff>
      <xdr:row>63</xdr:row>
      <xdr:rowOff>48471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33248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37888</xdr:rowOff>
    </xdr:from>
    <xdr:to>
      <xdr:col>64</xdr:col>
      <xdr:colOff>152400</xdr:colOff>
      <xdr:row>62</xdr:row>
      <xdr:rowOff>139488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124265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年度から、毎年</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２年</a:t>
          </a:r>
          <a:r>
            <a:rPr kumimoji="1" lang="ja-JP" altLang="ja-JP" sz="1100">
              <a:solidFill>
                <a:schemeClr val="dk1"/>
              </a:solidFill>
              <a:effectLst/>
              <a:latin typeface="+mn-lt"/>
              <a:ea typeface="+mn-ea"/>
              <a:cs typeface="+mn-cs"/>
            </a:rPr>
            <a:t>度では前年度より、０．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類似団体との比較においても、平成２８年度から差が徐々に少なくなり、令和２年度で同率となっている。</a:t>
          </a:r>
          <a:endParaRPr lang="ja-JP" altLang="ja-JP" sz="1400">
            <a:effectLst/>
          </a:endParaRPr>
        </a:p>
        <a:p>
          <a:r>
            <a:rPr kumimoji="1" lang="ja-JP" altLang="ja-JP" sz="1100">
              <a:solidFill>
                <a:schemeClr val="dk1"/>
              </a:solidFill>
              <a:effectLst/>
              <a:latin typeface="+mn-lt"/>
              <a:ea typeface="+mn-ea"/>
              <a:cs typeface="+mn-cs"/>
            </a:rPr>
            <a:t>　選択と集中により、充当事業の厳選をして新規地方債発行を抑制するとともに、合併特例債、辺地、過疎債等の交付税措置される有利な地方債の活用を図り、実質公債比率の抑制に努める。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165608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前年度に引き続きマイナス値となり、類似団体平均を大きく下回っている。主な要因としては、</a:t>
          </a:r>
          <a:r>
            <a:rPr kumimoji="1" lang="ja-JP" altLang="en-US" sz="1100">
              <a:solidFill>
                <a:schemeClr val="dk1"/>
              </a:solidFill>
              <a:effectLst/>
              <a:latin typeface="+mn-lt"/>
              <a:ea typeface="+mn-ea"/>
              <a:cs typeface="+mn-cs"/>
            </a:rPr>
            <a:t>公営企業債等繰入見込額の減少等があげられる。</a:t>
          </a:r>
          <a:r>
            <a:rPr kumimoji="1" lang="ja-JP" altLang="ja-JP" sz="1100">
              <a:solidFill>
                <a:schemeClr val="dk1"/>
              </a:solidFill>
              <a:effectLst/>
              <a:latin typeface="+mn-lt"/>
              <a:ea typeface="+mn-ea"/>
              <a:cs typeface="+mn-cs"/>
            </a:rPr>
            <a:t>しかしながら、今後、普通交付税の減、子ども園統合工事等大規模事業実施及び小学校大規模改修等の公共施設整備事業実施等による地方債残高の上昇が予想されていることから、経常的経費の削減を中心とする行財政改革を進めるとともに、安易に地方債に頼ることのないように努めることによ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人件費に係る経常収支比率は、類似団体平均とほぼ同水準で推移している。今後も適正な定員管理に努め、新規採用の抑制、手当の見直し等により人件費の削減に努める。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物件費に係る経常収支比率は、類似団体平均を下回っており、</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年度は前年度から０．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した。主な要因は、教育費及び総務費における委託料の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によるものである。今後も公共施設の包括管理委託や、ＯＡ機器の包括リース契約等の事務事業の見直しを図り、物件費の削減に努める。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7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13</xdr:row>
      <xdr:rowOff>158750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4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120650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15</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3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扶助費に係る経常収支比率は、平成２９年度までは、類似団体を上回っていたが、</a:t>
          </a:r>
          <a:r>
            <a:rPr kumimoji="1" lang="ja-JP" altLang="en-US" sz="1000">
              <a:solidFill>
                <a:schemeClr val="dk1"/>
              </a:solidFill>
              <a:effectLst/>
              <a:latin typeface="+mn-lt"/>
              <a:ea typeface="+mn-ea"/>
              <a:cs typeface="+mn-cs"/>
            </a:rPr>
            <a:t>平成３０年度は０．１ポイント、令和元</a:t>
          </a:r>
          <a:r>
            <a:rPr kumimoji="1" lang="ja-JP" altLang="ja-JP" sz="1000">
              <a:solidFill>
                <a:schemeClr val="dk1"/>
              </a:solidFill>
              <a:effectLst/>
              <a:latin typeface="+mn-lt"/>
              <a:ea typeface="+mn-ea"/>
              <a:cs typeface="+mn-cs"/>
            </a:rPr>
            <a:t>年度は０．</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ポイント、令和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年度は０．</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下回った。毎年障害者福祉費の負担増等があることなどから、少子高齢化の進展に対応しつつ、老人福祉、障害者福祉及び児童福祉等の動向に注視しなければならない。さらに、今後も扶助費の増額が予想される中、事務・事業の取捨選択や見直し等を行い、財政を圧迫する一因となっている扶助費の抑制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ポイント上回った。主な要因としては、高齢化に伴う介護保険事業特別会計や後期高齢者医療特別会計への繰出金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保険税の適正化等財政基盤の強化を図り、普通会計の負担の抑制に努める。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58</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12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5080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、前年度からも０．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した。主な要因は、私立保育所運営費にかかる負担金約１億２千万円の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今後は、行財政改革により補助金及び負担金等の廃止や見直しを行い、単独補助・負担金の整理合理化、優遇措置の見直しを図り、補助費等の抑制に努める。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0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公債費に係る経常収支比率は、平成２８年度は類似団体平均と同等の１６．３％とな</a:t>
          </a:r>
          <a:r>
            <a:rPr kumimoji="1" lang="ja-JP" altLang="en-US" sz="1000">
              <a:solidFill>
                <a:schemeClr val="dk1"/>
              </a:solidFill>
              <a:effectLst/>
              <a:latin typeface="+mn-lt"/>
              <a:ea typeface="+mn-ea"/>
              <a:cs typeface="+mn-cs"/>
            </a:rPr>
            <a:t>っているものの、その後毎年乖離し、</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年度においては、類似団体を</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ポイント上回っている。主な要因としては、大型事業に伴う合併特例債</a:t>
          </a:r>
          <a:r>
            <a:rPr kumimoji="1" lang="ja-JP" altLang="en-US" sz="1000">
              <a:solidFill>
                <a:schemeClr val="dk1"/>
              </a:solidFill>
              <a:effectLst/>
              <a:latin typeface="+mn-lt"/>
              <a:ea typeface="+mn-ea"/>
              <a:cs typeface="+mn-cs"/>
            </a:rPr>
            <a:t>や過疎債</a:t>
          </a:r>
          <a:r>
            <a:rPr kumimoji="1" lang="ja-JP" altLang="ja-JP" sz="1000">
              <a:solidFill>
                <a:schemeClr val="dk1"/>
              </a:solidFill>
              <a:effectLst/>
              <a:latin typeface="+mn-lt"/>
              <a:ea typeface="+mn-ea"/>
              <a:cs typeface="+mn-cs"/>
            </a:rPr>
            <a:t>の元金償還額の増加によるものである。</a:t>
          </a:r>
          <a:endParaRPr lang="ja-JP" altLang="ja-JP" sz="1000">
            <a:effectLst/>
          </a:endParaRPr>
        </a:p>
        <a:p>
          <a:r>
            <a:rPr kumimoji="1" lang="ja-JP" altLang="ja-JP" sz="1000">
              <a:solidFill>
                <a:schemeClr val="dk1"/>
              </a:solidFill>
              <a:effectLst/>
              <a:latin typeface="+mn-lt"/>
              <a:ea typeface="+mn-ea"/>
              <a:cs typeface="+mn-cs"/>
            </a:rPr>
            <a:t>　今後は選択と集中により、充当事業を厳選して新規地方債発行を抑制するとともに、合併特例債、辺地・過疎債等の交付税措置される有利な地方債の活用を図り、安易に地方債に頼ることのないよう財政運営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7287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77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公債費以外に係る経常収支比率は、毎年類似団体平均を下回っており、令和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年度は、類似団体よりも</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ポイント下回った。今後も、人口規模に沿った職員数の適正化を図るとともにＰＦＩ手法の導入、公共施設の包括管理の実施等事務事業の見直しを図り、歳出削減に努める。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67564</xdr:rowOff>
    </xdr:from>
    <xdr:to>
      <xdr:col>82</xdr:col>
      <xdr:colOff>107950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548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10414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8280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280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xdr:rowOff>
    </xdr:from>
    <xdr:to>
      <xdr:col>82</xdr:col>
      <xdr:colOff>158750</xdr:colOff>
      <xdr:row>74</xdr:row>
      <xdr:rowOff>118364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33291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26476</xdr:rowOff>
    </xdr:from>
    <xdr:to>
      <xdr:col>29</xdr:col>
      <xdr:colOff>127000</xdr:colOff>
      <xdr:row>14</xdr:row>
      <xdr:rowOff>67363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74401"/>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67363</xdr:rowOff>
    </xdr:from>
    <xdr:to>
      <xdr:col>26</xdr:col>
      <xdr:colOff>50800</xdr:colOff>
      <xdr:row>14</xdr:row>
      <xdr:rowOff>127599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15288"/>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127599</xdr:rowOff>
    </xdr:from>
    <xdr:to>
      <xdr:col>22</xdr:col>
      <xdr:colOff>114300</xdr:colOff>
      <xdr:row>14</xdr:row>
      <xdr:rowOff>137837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75524"/>
          <a:ext cx="698500" cy="1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137837</xdr:rowOff>
    </xdr:from>
    <xdr:to>
      <xdr:col>18</xdr:col>
      <xdr:colOff>177800</xdr:colOff>
      <xdr:row>15</xdr:row>
      <xdr:rowOff>82924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85762"/>
          <a:ext cx="698500" cy="11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147126</xdr:rowOff>
    </xdr:from>
    <xdr:to>
      <xdr:col>29</xdr:col>
      <xdr:colOff>177800</xdr:colOff>
      <xdr:row>14</xdr:row>
      <xdr:rowOff>77276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2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163653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16563</xdr:rowOff>
    </xdr:from>
    <xdr:to>
      <xdr:col>26</xdr:col>
      <xdr:colOff>101600</xdr:colOff>
      <xdr:row>14</xdr:row>
      <xdr:rowOff>118163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6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128340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3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76799</xdr:rowOff>
    </xdr:from>
    <xdr:to>
      <xdr:col>22</xdr:col>
      <xdr:colOff>165100</xdr:colOff>
      <xdr:row>15</xdr:row>
      <xdr:rowOff>6949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2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87037</xdr:rowOff>
    </xdr:from>
    <xdr:to>
      <xdr:col>19</xdr:col>
      <xdr:colOff>38100</xdr:colOff>
      <xdr:row>15</xdr:row>
      <xdr:rowOff>17187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3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27364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32124</xdr:rowOff>
    </xdr:from>
    <xdr:to>
      <xdr:col>15</xdr:col>
      <xdr:colOff>101600</xdr:colOff>
      <xdr:row>15</xdr:row>
      <xdr:rowOff>133724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143901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269280</xdr:rowOff>
    </xdr:from>
    <xdr:to>
      <xdr:col>29</xdr:col>
      <xdr:colOff>127000</xdr:colOff>
      <xdr:row>35</xdr:row>
      <xdr:rowOff>323024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9630"/>
          <a:ext cx="647700" cy="5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307802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258011</xdr:rowOff>
    </xdr:from>
    <xdr:to>
      <xdr:col>26</xdr:col>
      <xdr:colOff>50800</xdr:colOff>
      <xdr:row>35</xdr:row>
      <xdr:rowOff>269280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8361"/>
          <a:ext cx="698500" cy="1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258011</xdr:rowOff>
    </xdr:from>
    <xdr:to>
      <xdr:col>22</xdr:col>
      <xdr:colOff>114300</xdr:colOff>
      <xdr:row>36</xdr:row>
      <xdr:rowOff>85509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8361"/>
          <a:ext cx="698500" cy="17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75794</xdr:rowOff>
    </xdr:from>
    <xdr:to>
      <xdr:col>18</xdr:col>
      <xdr:colOff>177800</xdr:colOff>
      <xdr:row>36</xdr:row>
      <xdr:rowOff>85509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9044"/>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272224</xdr:rowOff>
    </xdr:from>
    <xdr:to>
      <xdr:col>29</xdr:col>
      <xdr:colOff>177800</xdr:colOff>
      <xdr:row>36</xdr:row>
      <xdr:rowOff>30924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117301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218480</xdr:rowOff>
    </xdr:from>
    <xdr:to>
      <xdr:col>26</xdr:col>
      <xdr:colOff>101600</xdr:colOff>
      <xdr:row>35</xdr:row>
      <xdr:rowOff>320080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330257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207211</xdr:rowOff>
    </xdr:from>
    <xdr:to>
      <xdr:col>22</xdr:col>
      <xdr:colOff>165100</xdr:colOff>
      <xdr:row>35</xdr:row>
      <xdr:rowOff>308811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318988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34709</xdr:rowOff>
    </xdr:from>
    <xdr:to>
      <xdr:col>19</xdr:col>
      <xdr:colOff>38100</xdr:colOff>
      <xdr:row>36</xdr:row>
      <xdr:rowOff>136309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24994</xdr:rowOff>
    </xdr:from>
    <xdr:to>
      <xdr:col>15</xdr:col>
      <xdr:colOff>101600</xdr:colOff>
      <xdr:row>36</xdr:row>
      <xdr:rowOff>126594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126833</xdr:rowOff>
    </xdr:from>
    <xdr:to>
      <xdr:col>24</xdr:col>
      <xdr:colOff>63500</xdr:colOff>
      <xdr:row>37</xdr:row>
      <xdr:rowOff>67511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6133"/>
          <a:ext cx="8382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11357</xdr:rowOff>
    </xdr:from>
    <xdr:to>
      <xdr:col>19</xdr:col>
      <xdr:colOff>177800</xdr:colOff>
      <xdr:row>37</xdr:row>
      <xdr:rowOff>67511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55007"/>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11357</xdr:rowOff>
    </xdr:from>
    <xdr:to>
      <xdr:col>15</xdr:col>
      <xdr:colOff>50800</xdr:colOff>
      <xdr:row>37</xdr:row>
      <xdr:rowOff>50954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500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50954</xdr:rowOff>
    </xdr:from>
    <xdr:to>
      <xdr:col>10</xdr:col>
      <xdr:colOff>114300</xdr:colOff>
      <xdr:row>37</xdr:row>
      <xdr:rowOff>92608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4604"/>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76033</xdr:rowOff>
    </xdr:from>
    <xdr:to>
      <xdr:col>24</xdr:col>
      <xdr:colOff>114300</xdr:colOff>
      <xdr:row>35</xdr:row>
      <xdr:rowOff>6183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98910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16711</xdr:rowOff>
    </xdr:from>
    <xdr:to>
      <xdr:col>20</xdr:col>
      <xdr:colOff>38100</xdr:colOff>
      <xdr:row>37</xdr:row>
      <xdr:rowOff>118311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109438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132007</xdr:rowOff>
    </xdr:from>
    <xdr:to>
      <xdr:col>15</xdr:col>
      <xdr:colOff>101600</xdr:colOff>
      <xdr:row>37</xdr:row>
      <xdr:rowOff>62157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78684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xdr:rowOff>
    </xdr:from>
    <xdr:to>
      <xdr:col>10</xdr:col>
      <xdr:colOff>165100</xdr:colOff>
      <xdr:row>37</xdr:row>
      <xdr:rowOff>101754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41808</xdr:rowOff>
    </xdr:from>
    <xdr:to>
      <xdr:col>6</xdr:col>
      <xdr:colOff>38100</xdr:colOff>
      <xdr:row>37</xdr:row>
      <xdr:rowOff>143408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129184</xdr:rowOff>
    </xdr:from>
    <xdr:to>
      <xdr:col>24</xdr:col>
      <xdr:colOff>63500</xdr:colOff>
      <xdr:row>56</xdr:row>
      <xdr:rowOff>46797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87484"/>
          <a:ext cx="838200" cy="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129184</xdr:rowOff>
    </xdr:from>
    <xdr:to>
      <xdr:col>19</xdr:col>
      <xdr:colOff>177800</xdr:colOff>
      <xdr:row>54</xdr:row>
      <xdr:rowOff>144714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87484"/>
          <a:ext cx="889000" cy="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129916</xdr:rowOff>
    </xdr:from>
    <xdr:to>
      <xdr:col>15</xdr:col>
      <xdr:colOff>50800</xdr:colOff>
      <xdr:row>54</xdr:row>
      <xdr:rowOff>144714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88216"/>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129916</xdr:rowOff>
    </xdr:from>
    <xdr:to>
      <xdr:col>10</xdr:col>
      <xdr:colOff>114300</xdr:colOff>
      <xdr:row>55</xdr:row>
      <xdr:rowOff>152471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88216"/>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167447</xdr:rowOff>
    </xdr:from>
    <xdr:to>
      <xdr:col>24</xdr:col>
      <xdr:colOff>114300</xdr:colOff>
      <xdr:row>56</xdr:row>
      <xdr:rowOff>97597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145874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78384</xdr:rowOff>
    </xdr:from>
    <xdr:to>
      <xdr:col>20</xdr:col>
      <xdr:colOff>38100</xdr:colOff>
      <xdr:row>55</xdr:row>
      <xdr:rowOff>8534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25061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1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93914</xdr:rowOff>
    </xdr:from>
    <xdr:to>
      <xdr:col>15</xdr:col>
      <xdr:colOff>101600</xdr:colOff>
      <xdr:row>55</xdr:row>
      <xdr:rowOff>24064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40591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79116</xdr:rowOff>
    </xdr:from>
    <xdr:to>
      <xdr:col>10</xdr:col>
      <xdr:colOff>165100</xdr:colOff>
      <xdr:row>55</xdr:row>
      <xdr:rowOff>9266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25793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101671</xdr:rowOff>
    </xdr:from>
    <xdr:to>
      <xdr:col>6</xdr:col>
      <xdr:colOff>38100</xdr:colOff>
      <xdr:row>56</xdr:row>
      <xdr:rowOff>31821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48348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117145</xdr:rowOff>
    </xdr:from>
    <xdr:to>
      <xdr:col>24</xdr:col>
      <xdr:colOff>63500</xdr:colOff>
      <xdr:row>76</xdr:row>
      <xdr:rowOff>142139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734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117145</xdr:rowOff>
    </xdr:from>
    <xdr:to>
      <xdr:col>19</xdr:col>
      <xdr:colOff>177800</xdr:colOff>
      <xdr:row>76</xdr:row>
      <xdr:rowOff>132651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73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121526</xdr:rowOff>
    </xdr:from>
    <xdr:to>
      <xdr:col>15</xdr:col>
      <xdr:colOff>50800</xdr:colOff>
      <xdr:row>76</xdr:row>
      <xdr:rowOff>132651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5172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121526</xdr:rowOff>
    </xdr:from>
    <xdr:to>
      <xdr:col>10</xdr:col>
      <xdr:colOff>114300</xdr:colOff>
      <xdr:row>76</xdr:row>
      <xdr:rowOff>157378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5172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91339</xdr:rowOff>
    </xdr:from>
    <xdr:to>
      <xdr:col>24</xdr:col>
      <xdr:colOff>114300</xdr:colOff>
      <xdr:row>77</xdr:row>
      <xdr:rowOff>21489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114216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66345</xdr:rowOff>
    </xdr:from>
    <xdr:to>
      <xdr:col>20</xdr:col>
      <xdr:colOff>38100</xdr:colOff>
      <xdr:row>76</xdr:row>
      <xdr:rowOff>167945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8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81851</xdr:rowOff>
    </xdr:from>
    <xdr:to>
      <xdr:col>15</xdr:col>
      <xdr:colOff>101600</xdr:colOff>
      <xdr:row>77</xdr:row>
      <xdr:rowOff>12001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28529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70726</xdr:rowOff>
    </xdr:from>
    <xdr:to>
      <xdr:col>10</xdr:col>
      <xdr:colOff>165100</xdr:colOff>
      <xdr:row>77</xdr:row>
      <xdr:rowOff>876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17403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106578</xdr:rowOff>
    </xdr:from>
    <xdr:to>
      <xdr:col>6</xdr:col>
      <xdr:colOff>38100</xdr:colOff>
      <xdr:row>77</xdr:row>
      <xdr:rowOff>36728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53256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134260</xdr:rowOff>
    </xdr:from>
    <xdr:to>
      <xdr:col>24</xdr:col>
      <xdr:colOff>63500</xdr:colOff>
      <xdr:row>96</xdr:row>
      <xdr:rowOff>59621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50560"/>
          <a:ext cx="838200" cy="2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59621</xdr:rowOff>
    </xdr:from>
    <xdr:to>
      <xdr:col>19</xdr:col>
      <xdr:colOff>177800</xdr:colOff>
      <xdr:row>96</xdr:row>
      <xdr:rowOff>79259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8821"/>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152958</xdr:rowOff>
    </xdr:from>
    <xdr:to>
      <xdr:col>15</xdr:col>
      <xdr:colOff>50800</xdr:colOff>
      <xdr:row>96</xdr:row>
      <xdr:rowOff>79259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40708"/>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152958</xdr:rowOff>
    </xdr:from>
    <xdr:to>
      <xdr:col>10</xdr:col>
      <xdr:colOff>114300</xdr:colOff>
      <xdr:row>95</xdr:row>
      <xdr:rowOff>161531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4070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83460</xdr:rowOff>
    </xdr:from>
    <xdr:to>
      <xdr:col>24</xdr:col>
      <xdr:colOff>114300</xdr:colOff>
      <xdr:row>95</xdr:row>
      <xdr:rowOff>13610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106337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8821</xdr:rowOff>
    </xdr:from>
    <xdr:to>
      <xdr:col>20</xdr:col>
      <xdr:colOff>38100</xdr:colOff>
      <xdr:row>96</xdr:row>
      <xdr:rowOff>110421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101548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28459</xdr:rowOff>
    </xdr:from>
    <xdr:to>
      <xdr:col>15</xdr:col>
      <xdr:colOff>101600</xdr:colOff>
      <xdr:row>96</xdr:row>
      <xdr:rowOff>130059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121186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102158</xdr:rowOff>
    </xdr:from>
    <xdr:to>
      <xdr:col>10</xdr:col>
      <xdr:colOff>165100</xdr:colOff>
      <xdr:row>96</xdr:row>
      <xdr:rowOff>32308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48835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110731</xdr:rowOff>
    </xdr:from>
    <xdr:to>
      <xdr:col>6</xdr:col>
      <xdr:colOff>38100</xdr:colOff>
      <xdr:row>96</xdr:row>
      <xdr:rowOff>40881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57408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126990</xdr:rowOff>
    </xdr:from>
    <xdr:to>
      <xdr:col>55</xdr:col>
      <xdr:colOff>0</xdr:colOff>
      <xdr:row>36</xdr:row>
      <xdr:rowOff>104875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84840"/>
          <a:ext cx="838200" cy="49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104875</xdr:rowOff>
    </xdr:from>
    <xdr:to>
      <xdr:col>50</xdr:col>
      <xdr:colOff>114300</xdr:colOff>
      <xdr:row>36</xdr:row>
      <xdr:rowOff>140020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77075"/>
          <a:ext cx="8890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124850</xdr:rowOff>
    </xdr:from>
    <xdr:to>
      <xdr:col>45</xdr:col>
      <xdr:colOff>177800</xdr:colOff>
      <xdr:row>36</xdr:row>
      <xdr:rowOff>140020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297050"/>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124850</xdr:rowOff>
    </xdr:from>
    <xdr:to>
      <xdr:col>41</xdr:col>
      <xdr:colOff>50800</xdr:colOff>
      <xdr:row>36</xdr:row>
      <xdr:rowOff>168106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97050"/>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76190</xdr:rowOff>
    </xdr:from>
    <xdr:to>
      <xdr:col>55</xdr:col>
      <xdr:colOff>50800</xdr:colOff>
      <xdr:row>34</xdr:row>
      <xdr:rowOff>6340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54617</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54075</xdr:rowOff>
    </xdr:from>
    <xdr:to>
      <xdr:col>50</xdr:col>
      <xdr:colOff>165100</xdr:colOff>
      <xdr:row>36</xdr:row>
      <xdr:rowOff>155675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146802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89220</xdr:rowOff>
    </xdr:from>
    <xdr:to>
      <xdr:col>46</xdr:col>
      <xdr:colOff>38100</xdr:colOff>
      <xdr:row>37</xdr:row>
      <xdr:rowOff>19370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74050</xdr:rowOff>
    </xdr:from>
    <xdr:to>
      <xdr:col>41</xdr:col>
      <xdr:colOff>101600</xdr:colOff>
      <xdr:row>37</xdr:row>
      <xdr:rowOff>4200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166777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117306</xdr:rowOff>
    </xdr:from>
    <xdr:to>
      <xdr:col>36</xdr:col>
      <xdr:colOff>165100</xdr:colOff>
      <xdr:row>37</xdr:row>
      <xdr:rowOff>47456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38583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38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116209</xdr:rowOff>
    </xdr:from>
    <xdr:to>
      <xdr:col>55</xdr:col>
      <xdr:colOff>0</xdr:colOff>
      <xdr:row>56</xdr:row>
      <xdr:rowOff>67449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45959"/>
          <a:ext cx="838200" cy="1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67449</xdr:rowOff>
    </xdr:from>
    <xdr:to>
      <xdr:col>50</xdr:col>
      <xdr:colOff>114300</xdr:colOff>
      <xdr:row>56</xdr:row>
      <xdr:rowOff>136545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68649"/>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43423</xdr:rowOff>
    </xdr:from>
    <xdr:to>
      <xdr:col>45</xdr:col>
      <xdr:colOff>177800</xdr:colOff>
      <xdr:row>56</xdr:row>
      <xdr:rowOff>136545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44623"/>
          <a:ext cx="889000" cy="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43423</xdr:rowOff>
    </xdr:from>
    <xdr:to>
      <xdr:col>41</xdr:col>
      <xdr:colOff>50800</xdr:colOff>
      <xdr:row>56</xdr:row>
      <xdr:rowOff>159419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44623"/>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65409</xdr:rowOff>
    </xdr:from>
    <xdr:to>
      <xdr:col>55</xdr:col>
      <xdr:colOff>50800</xdr:colOff>
      <xdr:row>55</xdr:row>
      <xdr:rowOff>167009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88286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4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16649</xdr:rowOff>
    </xdr:from>
    <xdr:to>
      <xdr:col>50</xdr:col>
      <xdr:colOff>165100</xdr:colOff>
      <xdr:row>56</xdr:row>
      <xdr:rowOff>118249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134776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85745</xdr:rowOff>
    </xdr:from>
    <xdr:to>
      <xdr:col>46</xdr:col>
      <xdr:colOff>38100</xdr:colOff>
      <xdr:row>57</xdr:row>
      <xdr:rowOff>15895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164073</xdr:rowOff>
    </xdr:from>
    <xdr:to>
      <xdr:col>41</xdr:col>
      <xdr:colOff>101600</xdr:colOff>
      <xdr:row>56</xdr:row>
      <xdr:rowOff>94223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85350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108619</xdr:rowOff>
    </xdr:from>
    <xdr:to>
      <xdr:col>36</xdr:col>
      <xdr:colOff>165100</xdr:colOff>
      <xdr:row>57</xdr:row>
      <xdr:rowOff>38769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29896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111925</xdr:rowOff>
    </xdr:from>
    <xdr:to>
      <xdr:col>55</xdr:col>
      <xdr:colOff>0</xdr:colOff>
      <xdr:row>73</xdr:row>
      <xdr:rowOff>167704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113425"/>
          <a:ext cx="838200" cy="5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106134</xdr:rowOff>
    </xdr:from>
    <xdr:to>
      <xdr:col>50</xdr:col>
      <xdr:colOff>114300</xdr:colOff>
      <xdr:row>73</xdr:row>
      <xdr:rowOff>167704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62198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160253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106134</xdr:rowOff>
    </xdr:from>
    <xdr:to>
      <xdr:col>45</xdr:col>
      <xdr:colOff>177800</xdr:colOff>
      <xdr:row>77</xdr:row>
      <xdr:rowOff>143433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621984"/>
          <a:ext cx="889000" cy="7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73175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82150</xdr:rowOff>
    </xdr:from>
    <xdr:to>
      <xdr:col>41</xdr:col>
      <xdr:colOff>50800</xdr:colOff>
      <xdr:row>77</xdr:row>
      <xdr:rowOff>143433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940900"/>
          <a:ext cx="889000" cy="40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61125</xdr:rowOff>
    </xdr:from>
    <xdr:to>
      <xdr:col>55</xdr:col>
      <xdr:colOff>50800</xdr:colOff>
      <xdr:row>70</xdr:row>
      <xdr:rowOff>162725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0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14152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116904</xdr:rowOff>
    </xdr:from>
    <xdr:to>
      <xdr:col>50</xdr:col>
      <xdr:colOff>165100</xdr:colOff>
      <xdr:row>74</xdr:row>
      <xdr:rowOff>47054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6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63581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4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55334</xdr:rowOff>
    </xdr:from>
    <xdr:to>
      <xdr:col>46</xdr:col>
      <xdr:colOff>38100</xdr:colOff>
      <xdr:row>73</xdr:row>
      <xdr:rowOff>156934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2011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92633</xdr:rowOff>
    </xdr:from>
    <xdr:to>
      <xdr:col>41</xdr:col>
      <xdr:colOff>101600</xdr:colOff>
      <xdr:row>78</xdr:row>
      <xdr:rowOff>22783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31350</xdr:rowOff>
    </xdr:from>
    <xdr:to>
      <xdr:col>36</xdr:col>
      <xdr:colOff>165100</xdr:colOff>
      <xdr:row>75</xdr:row>
      <xdr:rowOff>132950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124077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1960</xdr:rowOff>
    </xdr:from>
    <xdr:to>
      <xdr:col>55</xdr:col>
      <xdr:colOff>0</xdr:colOff>
      <xdr:row>98</xdr:row>
      <xdr:rowOff>29318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04060"/>
          <a:ext cx="8382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29318</xdr:rowOff>
    </xdr:from>
    <xdr:to>
      <xdr:col>50</xdr:col>
      <xdr:colOff>114300</xdr:colOff>
      <xdr:row>98</xdr:row>
      <xdr:rowOff>60545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3141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139463</xdr:rowOff>
    </xdr:from>
    <xdr:to>
      <xdr:col>45</xdr:col>
      <xdr:colOff>177800</xdr:colOff>
      <xdr:row>98</xdr:row>
      <xdr:rowOff>60545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598663"/>
          <a:ext cx="889000" cy="2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139463</xdr:rowOff>
    </xdr:from>
    <xdr:to>
      <xdr:col>41</xdr:col>
      <xdr:colOff>50800</xdr:colOff>
      <xdr:row>98</xdr:row>
      <xdr:rowOff>2316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598663"/>
          <a:ext cx="8890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122610</xdr:rowOff>
    </xdr:from>
    <xdr:to>
      <xdr:col>55</xdr:col>
      <xdr:colOff>50800</xdr:colOff>
      <xdr:row>98</xdr:row>
      <xdr:rowOff>52760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37537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149968</xdr:rowOff>
    </xdr:from>
    <xdr:to>
      <xdr:col>50</xdr:col>
      <xdr:colOff>165100</xdr:colOff>
      <xdr:row>98</xdr:row>
      <xdr:rowOff>80118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71245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7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9745</xdr:rowOff>
    </xdr:from>
    <xdr:to>
      <xdr:col>46</xdr:col>
      <xdr:colOff>38100</xdr:colOff>
      <xdr:row>98</xdr:row>
      <xdr:rowOff>111345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102472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88663</xdr:rowOff>
    </xdr:from>
    <xdr:to>
      <xdr:col>41</xdr:col>
      <xdr:colOff>101600</xdr:colOff>
      <xdr:row>97</xdr:row>
      <xdr:rowOff>18813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35340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122966</xdr:rowOff>
    </xdr:from>
    <xdr:to>
      <xdr:col>36</xdr:col>
      <xdr:colOff>165100</xdr:colOff>
      <xdr:row>98</xdr:row>
      <xdr:rowOff>53116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6492</xdr:rowOff>
    </xdr:from>
    <xdr:to>
      <xdr:col>85</xdr:col>
      <xdr:colOff>127000</xdr:colOff>
      <xdr:row>39</xdr:row>
      <xdr:rowOff>89033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3042"/>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6492</xdr:rowOff>
    </xdr:from>
    <xdr:to>
      <xdr:col>81</xdr:col>
      <xdr:colOff>50800</xdr:colOff>
      <xdr:row>39</xdr:row>
      <xdr:rowOff>24045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3042"/>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12011</xdr:rowOff>
    </xdr:from>
    <xdr:to>
      <xdr:col>76</xdr:col>
      <xdr:colOff>114300</xdr:colOff>
      <xdr:row>39</xdr:row>
      <xdr:rowOff>24045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8561"/>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12011</xdr:rowOff>
    </xdr:from>
    <xdr:to>
      <xdr:col>71</xdr:col>
      <xdr:colOff>177800</xdr:colOff>
      <xdr:row>39</xdr:row>
      <xdr:rowOff>35132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856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38233</xdr:rowOff>
    </xdr:from>
    <xdr:to>
      <xdr:col>85</xdr:col>
      <xdr:colOff>177800</xdr:colOff>
      <xdr:row>39</xdr:row>
      <xdr:rowOff>139833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124610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9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127142</xdr:rowOff>
    </xdr:from>
    <xdr:to>
      <xdr:col>81</xdr:col>
      <xdr:colOff>101600</xdr:colOff>
      <xdr:row>39</xdr:row>
      <xdr:rowOff>57292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48419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144695</xdr:rowOff>
    </xdr:from>
    <xdr:to>
      <xdr:col>76</xdr:col>
      <xdr:colOff>165100</xdr:colOff>
      <xdr:row>39</xdr:row>
      <xdr:rowOff>74845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65972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132661</xdr:rowOff>
    </xdr:from>
    <xdr:to>
      <xdr:col>72</xdr:col>
      <xdr:colOff>38100</xdr:colOff>
      <xdr:row>39</xdr:row>
      <xdr:rowOff>62811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53938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4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155782</xdr:rowOff>
    </xdr:from>
    <xdr:to>
      <xdr:col>67</xdr:col>
      <xdr:colOff>101600</xdr:colOff>
      <xdr:row>39</xdr:row>
      <xdr:rowOff>85932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77059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68007</xdr:rowOff>
    </xdr:from>
    <xdr:to>
      <xdr:col>85</xdr:col>
      <xdr:colOff>127000</xdr:colOff>
      <xdr:row>74</xdr:row>
      <xdr:rowOff>92652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755307"/>
          <a:ext cx="8382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92652</xdr:rowOff>
    </xdr:from>
    <xdr:to>
      <xdr:col>81</xdr:col>
      <xdr:colOff>50800</xdr:colOff>
      <xdr:row>74</xdr:row>
      <xdr:rowOff>133549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79952"/>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133549</xdr:rowOff>
    </xdr:from>
    <xdr:to>
      <xdr:col>76</xdr:col>
      <xdr:colOff>114300</xdr:colOff>
      <xdr:row>75</xdr:row>
      <xdr:rowOff>123023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20849"/>
          <a:ext cx="889000" cy="1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123023</xdr:rowOff>
    </xdr:from>
    <xdr:to>
      <xdr:col>71</xdr:col>
      <xdr:colOff>177800</xdr:colOff>
      <xdr:row>76</xdr:row>
      <xdr:rowOff>4674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81773"/>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17207</xdr:rowOff>
    </xdr:from>
    <xdr:to>
      <xdr:col>85</xdr:col>
      <xdr:colOff>177800</xdr:colOff>
      <xdr:row>74</xdr:row>
      <xdr:rowOff>118807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40084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41852</xdr:rowOff>
    </xdr:from>
    <xdr:to>
      <xdr:col>81</xdr:col>
      <xdr:colOff>101600</xdr:colOff>
      <xdr:row>74</xdr:row>
      <xdr:rowOff>143452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159979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82749</xdr:rowOff>
    </xdr:from>
    <xdr:to>
      <xdr:col>76</xdr:col>
      <xdr:colOff>165100</xdr:colOff>
      <xdr:row>75</xdr:row>
      <xdr:rowOff>12899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29426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72223</xdr:rowOff>
    </xdr:from>
    <xdr:to>
      <xdr:col>72</xdr:col>
      <xdr:colOff>38100</xdr:colOff>
      <xdr:row>76</xdr:row>
      <xdr:rowOff>2372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0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125323</xdr:rowOff>
    </xdr:from>
    <xdr:to>
      <xdr:col>67</xdr:col>
      <xdr:colOff>101600</xdr:colOff>
      <xdr:row>76</xdr:row>
      <xdr:rowOff>55473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72000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91825</xdr:rowOff>
    </xdr:from>
    <xdr:to>
      <xdr:col>85</xdr:col>
      <xdr:colOff>127000</xdr:colOff>
      <xdr:row>97</xdr:row>
      <xdr:rowOff>144942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22475"/>
          <a:ext cx="8382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91825</xdr:rowOff>
    </xdr:from>
    <xdr:to>
      <xdr:col>81</xdr:col>
      <xdr:colOff>50800</xdr:colOff>
      <xdr:row>98</xdr:row>
      <xdr:rowOff>126457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22475"/>
          <a:ext cx="8890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67740</xdr:rowOff>
    </xdr:from>
    <xdr:to>
      <xdr:col>76</xdr:col>
      <xdr:colOff>114300</xdr:colOff>
      <xdr:row>98</xdr:row>
      <xdr:rowOff>126457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698390"/>
          <a:ext cx="889000" cy="2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67740</xdr:rowOff>
    </xdr:from>
    <xdr:to>
      <xdr:col>71</xdr:col>
      <xdr:colOff>177800</xdr:colOff>
      <xdr:row>98</xdr:row>
      <xdr:rowOff>41320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698390"/>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94142</xdr:rowOff>
    </xdr:from>
    <xdr:to>
      <xdr:col>85</xdr:col>
      <xdr:colOff>177800</xdr:colOff>
      <xdr:row>98</xdr:row>
      <xdr:rowOff>24292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2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72569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41025</xdr:rowOff>
    </xdr:from>
    <xdr:to>
      <xdr:col>81</xdr:col>
      <xdr:colOff>101600</xdr:colOff>
      <xdr:row>97</xdr:row>
      <xdr:rowOff>142625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159152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75657</xdr:rowOff>
    </xdr:from>
    <xdr:to>
      <xdr:col>76</xdr:col>
      <xdr:colOff>165100</xdr:colOff>
      <xdr:row>99</xdr:row>
      <xdr:rowOff>5807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168384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16940</xdr:rowOff>
    </xdr:from>
    <xdr:to>
      <xdr:col>72</xdr:col>
      <xdr:colOff>38100</xdr:colOff>
      <xdr:row>97</xdr:row>
      <xdr:rowOff>118540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135067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161970</xdr:rowOff>
    </xdr:from>
    <xdr:to>
      <xdr:col>67</xdr:col>
      <xdr:colOff>101600</xdr:colOff>
      <xdr:row>98</xdr:row>
      <xdr:rowOff>92120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107513</xdr:rowOff>
    </xdr:from>
    <xdr:to>
      <xdr:col>116</xdr:col>
      <xdr:colOff>63500</xdr:colOff>
      <xdr:row>58</xdr:row>
      <xdr:rowOff>108153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5161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106965</xdr:rowOff>
    </xdr:from>
    <xdr:to>
      <xdr:col>111</xdr:col>
      <xdr:colOff>177800</xdr:colOff>
      <xdr:row>58</xdr:row>
      <xdr:rowOff>107513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5106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106965</xdr:rowOff>
    </xdr:from>
    <xdr:to>
      <xdr:col>107</xdr:col>
      <xdr:colOff>50800</xdr:colOff>
      <xdr:row>58</xdr:row>
      <xdr:rowOff>108885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5106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106096</xdr:rowOff>
    </xdr:from>
    <xdr:to>
      <xdr:col>102</xdr:col>
      <xdr:colOff>114300</xdr:colOff>
      <xdr:row>58</xdr:row>
      <xdr:rowOff>108885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5019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57353</xdr:rowOff>
    </xdr:from>
    <xdr:to>
      <xdr:col>116</xdr:col>
      <xdr:colOff>114300</xdr:colOff>
      <xdr:row>58</xdr:row>
      <xdr:rowOff>158953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143730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56713</xdr:rowOff>
    </xdr:from>
    <xdr:to>
      <xdr:col>112</xdr:col>
      <xdr:colOff>38100</xdr:colOff>
      <xdr:row>58</xdr:row>
      <xdr:rowOff>158313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149440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56165</xdr:rowOff>
    </xdr:from>
    <xdr:to>
      <xdr:col>107</xdr:col>
      <xdr:colOff>101600</xdr:colOff>
      <xdr:row>58</xdr:row>
      <xdr:rowOff>157765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148892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58085</xdr:rowOff>
    </xdr:from>
    <xdr:to>
      <xdr:col>102</xdr:col>
      <xdr:colOff>165100</xdr:colOff>
      <xdr:row>58</xdr:row>
      <xdr:rowOff>159685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150812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09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55296</xdr:rowOff>
    </xdr:from>
    <xdr:to>
      <xdr:col>98</xdr:col>
      <xdr:colOff>38100</xdr:colOff>
      <xdr:row>58</xdr:row>
      <xdr:rowOff>156896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148023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09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xdr:rowOff>
    </xdr:from>
    <xdr:to>
      <xdr:col>116</xdr:col>
      <xdr:colOff>63500</xdr:colOff>
      <xdr:row>74</xdr:row>
      <xdr:rowOff>40925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88812"/>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40925</xdr:rowOff>
    </xdr:from>
    <xdr:to>
      <xdr:col>111</xdr:col>
      <xdr:colOff>177800</xdr:colOff>
      <xdr:row>74</xdr:row>
      <xdr:rowOff>117678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28225"/>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60890</xdr:rowOff>
    </xdr:from>
    <xdr:to>
      <xdr:col>107</xdr:col>
      <xdr:colOff>50800</xdr:colOff>
      <xdr:row>74</xdr:row>
      <xdr:rowOff>117678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48190"/>
          <a:ext cx="8890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60890</xdr:rowOff>
    </xdr:from>
    <xdr:to>
      <xdr:col>102</xdr:col>
      <xdr:colOff>114300</xdr:colOff>
      <xdr:row>74</xdr:row>
      <xdr:rowOff>91046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4819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122162</xdr:rowOff>
    </xdr:from>
    <xdr:to>
      <xdr:col>116</xdr:col>
      <xdr:colOff>114300</xdr:colOff>
      <xdr:row>74</xdr:row>
      <xdr:rowOff>52312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145039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161575</xdr:rowOff>
    </xdr:from>
    <xdr:to>
      <xdr:col>112</xdr:col>
      <xdr:colOff>38100</xdr:colOff>
      <xdr:row>74</xdr:row>
      <xdr:rowOff>91725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108252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66878</xdr:rowOff>
    </xdr:from>
    <xdr:to>
      <xdr:col>107</xdr:col>
      <xdr:colOff>101600</xdr:colOff>
      <xdr:row>74</xdr:row>
      <xdr:rowOff>168478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13555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10090</xdr:rowOff>
    </xdr:from>
    <xdr:to>
      <xdr:col>102</xdr:col>
      <xdr:colOff>165100</xdr:colOff>
      <xdr:row>74</xdr:row>
      <xdr:rowOff>111690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128217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40246</xdr:rowOff>
    </xdr:from>
    <xdr:to>
      <xdr:col>98</xdr:col>
      <xdr:colOff>38100</xdr:colOff>
      <xdr:row>74</xdr:row>
      <xdr:rowOff>141846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158373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756,787</a:t>
          </a:r>
          <a:r>
            <a:rPr kumimoji="1" lang="ja-JP" altLang="ja-JP" sz="1050">
              <a:solidFill>
                <a:schemeClr val="dk1"/>
              </a:solidFill>
              <a:effectLst/>
              <a:latin typeface="+mn-lt"/>
              <a:ea typeface="+mn-ea"/>
              <a:cs typeface="+mn-cs"/>
            </a:rPr>
            <a:t>円となって</a:t>
          </a:r>
          <a:r>
            <a:rPr kumimoji="1" lang="ja-JP" altLang="en-US" sz="1050">
              <a:solidFill>
                <a:schemeClr val="dk1"/>
              </a:solidFill>
              <a:effectLst/>
              <a:latin typeface="+mn-lt"/>
              <a:ea typeface="+mn-ea"/>
              <a:cs typeface="+mn-cs"/>
            </a:rPr>
            <a:t>おり、前年度より</a:t>
          </a:r>
          <a:r>
            <a:rPr kumimoji="1" lang="en-US" altLang="ja-JP" sz="1050">
              <a:solidFill>
                <a:schemeClr val="dk1"/>
              </a:solidFill>
              <a:effectLst/>
              <a:latin typeface="+mn-lt"/>
              <a:ea typeface="+mn-ea"/>
              <a:cs typeface="+mn-cs"/>
            </a:rPr>
            <a:t>152,359</a:t>
          </a:r>
          <a:r>
            <a:rPr kumimoji="1" lang="ja-JP" altLang="en-US" sz="1050">
              <a:solidFill>
                <a:schemeClr val="dk1"/>
              </a:solidFill>
              <a:effectLst/>
              <a:latin typeface="+mn-lt"/>
              <a:ea typeface="+mn-ea"/>
              <a:cs typeface="+mn-cs"/>
            </a:rPr>
            <a:t>円増加している</a:t>
          </a:r>
          <a:r>
            <a:rPr kumimoji="1" lang="ja-JP" altLang="ja-JP" sz="1050">
              <a:solidFill>
                <a:schemeClr val="dk1"/>
              </a:solidFill>
              <a:effectLst/>
              <a:latin typeface="+mn-lt"/>
              <a:ea typeface="+mn-ea"/>
              <a:cs typeface="+mn-cs"/>
            </a:rPr>
            <a:t>。人件費は、住民一人当たり</a:t>
          </a:r>
          <a:r>
            <a:rPr kumimoji="1" lang="en-US" altLang="ja-JP" sz="1050">
              <a:solidFill>
                <a:schemeClr val="dk1"/>
              </a:solidFill>
              <a:effectLst/>
              <a:latin typeface="+mn-lt"/>
              <a:ea typeface="+mn-ea"/>
              <a:cs typeface="+mn-cs"/>
            </a:rPr>
            <a:t>110,788</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27,867</a:t>
          </a:r>
          <a:r>
            <a:rPr kumimoji="1" lang="ja-JP" altLang="en-US" sz="1050">
              <a:solidFill>
                <a:schemeClr val="dk1"/>
              </a:solidFill>
              <a:effectLst/>
              <a:latin typeface="+mn-lt"/>
              <a:ea typeface="+mn-ea"/>
              <a:cs typeface="+mn-cs"/>
            </a:rPr>
            <a:t>円増加、類似団体を</a:t>
          </a:r>
          <a:r>
            <a:rPr kumimoji="1" lang="en-US" altLang="ja-JP" sz="1050">
              <a:solidFill>
                <a:schemeClr val="dk1"/>
              </a:solidFill>
              <a:effectLst/>
              <a:latin typeface="+mn-lt"/>
              <a:ea typeface="+mn-ea"/>
              <a:cs typeface="+mn-cs"/>
            </a:rPr>
            <a:t>18,499</a:t>
          </a:r>
          <a:r>
            <a:rPr kumimoji="1" lang="ja-JP" altLang="en-US" sz="1050">
              <a:solidFill>
                <a:schemeClr val="dk1"/>
              </a:solidFill>
              <a:effectLst/>
              <a:latin typeface="+mn-lt"/>
              <a:ea typeface="+mn-ea"/>
              <a:cs typeface="+mn-cs"/>
            </a:rPr>
            <a:t>円上回っている。令和元年度までは類似団体とほぼ同額であったが、制度改正により会計年度任用職員の報酬等が人件費に加算することとなった為、大幅に増加している。これは、類似団体と比べて特にこども園の保育士等の会計年度任用職員が多い事</a:t>
          </a:r>
          <a:r>
            <a:rPr kumimoji="1" lang="ja-JP" altLang="ja-JP" sz="1050">
              <a:solidFill>
                <a:schemeClr val="dk1"/>
              </a:solidFill>
              <a:effectLst/>
              <a:latin typeface="+mn-lt"/>
              <a:ea typeface="+mn-ea"/>
              <a:cs typeface="+mn-cs"/>
            </a:rPr>
            <a:t>が要因と考えられるが、今後も引き続き事務事業の見直しや職員の適正配置など、定員の適正化に努めていく。</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・補助費等は住民一人当たり</a:t>
          </a:r>
          <a:r>
            <a:rPr kumimoji="1" lang="en-US" altLang="ja-JP" sz="1050">
              <a:solidFill>
                <a:schemeClr val="dk1"/>
              </a:solidFill>
              <a:effectLst/>
              <a:latin typeface="+mn-lt"/>
              <a:ea typeface="+mn-ea"/>
              <a:cs typeface="+mn-cs"/>
            </a:rPr>
            <a:t>190,280</a:t>
          </a:r>
          <a:r>
            <a:rPr kumimoji="1" lang="ja-JP" altLang="en-US"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107,663</a:t>
          </a:r>
          <a:r>
            <a:rPr kumimoji="1" lang="ja-JP" altLang="en-US" sz="1050">
              <a:solidFill>
                <a:schemeClr val="dk1"/>
              </a:solidFill>
              <a:effectLst/>
              <a:latin typeface="+mn-lt"/>
              <a:ea typeface="+mn-ea"/>
              <a:cs typeface="+mn-cs"/>
            </a:rPr>
            <a:t>円と大幅に増加している。これは、住民一人当たり</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万円を給付した特別定額給付金事業があった為である。</a:t>
          </a:r>
          <a:endParaRPr lang="ja-JP" altLang="ja-JP" sz="1050">
            <a:effectLst/>
          </a:endParaRPr>
        </a:p>
        <a:p>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繰出金は</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67,254</a:t>
          </a:r>
          <a:r>
            <a:rPr kumimoji="1" lang="ja-JP" altLang="ja-JP" sz="1050">
              <a:solidFill>
                <a:schemeClr val="dk1"/>
              </a:solidFill>
              <a:effectLst/>
              <a:latin typeface="+mn-lt"/>
              <a:ea typeface="+mn-ea"/>
              <a:cs typeface="+mn-cs"/>
            </a:rPr>
            <a:t>円となっており、前年度より</a:t>
          </a:r>
          <a:r>
            <a:rPr kumimoji="1" lang="en-US" altLang="ja-JP" sz="1050">
              <a:solidFill>
                <a:schemeClr val="dk1"/>
              </a:solidFill>
              <a:effectLst/>
              <a:latin typeface="+mn-lt"/>
              <a:ea typeface="+mn-ea"/>
              <a:cs typeface="+mn-cs"/>
            </a:rPr>
            <a:t>2,069</a:t>
          </a:r>
          <a:r>
            <a:rPr kumimoji="1" lang="ja-JP" altLang="ja-JP" sz="1050">
              <a:solidFill>
                <a:schemeClr val="dk1"/>
              </a:solidFill>
              <a:effectLst/>
              <a:latin typeface="+mn-lt"/>
              <a:ea typeface="+mn-ea"/>
              <a:cs typeface="+mn-cs"/>
            </a:rPr>
            <a:t>円増加</a:t>
          </a:r>
          <a:r>
            <a:rPr kumimoji="1" lang="ja-JP" altLang="en-US" sz="1050">
              <a:solidFill>
                <a:schemeClr val="dk1"/>
              </a:solidFill>
              <a:effectLst/>
              <a:latin typeface="+mn-lt"/>
              <a:ea typeface="+mn-ea"/>
              <a:cs typeface="+mn-cs"/>
            </a:rPr>
            <a:t>しており</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と比較しても</a:t>
          </a:r>
          <a:r>
            <a:rPr kumimoji="1" lang="ja-JP" altLang="ja-JP" sz="1050">
              <a:solidFill>
                <a:schemeClr val="dk1"/>
              </a:solidFill>
              <a:effectLst/>
              <a:latin typeface="+mn-lt"/>
              <a:ea typeface="+mn-ea"/>
              <a:cs typeface="+mn-cs"/>
            </a:rPr>
            <a:t>高い数値となっている。主な要因として、</a:t>
          </a:r>
          <a:r>
            <a:rPr kumimoji="1" lang="ja-JP" altLang="en-US" sz="1050">
              <a:solidFill>
                <a:schemeClr val="dk1"/>
              </a:solidFill>
              <a:effectLst/>
              <a:latin typeface="+mn-lt"/>
              <a:ea typeface="+mn-ea"/>
              <a:cs typeface="+mn-cs"/>
            </a:rPr>
            <a:t>介護保険特別会計、後期高齢者医療医療特別会計等への繰出金が増加した為</a:t>
          </a:r>
          <a:r>
            <a:rPr kumimoji="1" lang="ja-JP" altLang="ja-JP" sz="1050">
              <a:solidFill>
                <a:schemeClr val="dk1"/>
              </a:solidFill>
              <a:effectLst/>
              <a:latin typeface="+mn-lt"/>
              <a:ea typeface="+mn-ea"/>
              <a:cs typeface="+mn-cs"/>
            </a:rPr>
            <a:t>である。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・公債費は住民一人当たり</a:t>
          </a:r>
          <a:r>
            <a:rPr kumimoji="1" lang="en-US" altLang="ja-JP" sz="1050">
              <a:solidFill>
                <a:schemeClr val="dk1"/>
              </a:solidFill>
              <a:effectLst/>
              <a:latin typeface="+mn-lt"/>
              <a:ea typeface="+mn-ea"/>
              <a:cs typeface="+mn-cs"/>
            </a:rPr>
            <a:t>81,586</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2,264</a:t>
          </a:r>
          <a:r>
            <a:rPr kumimoji="1" lang="ja-JP" altLang="en-US" sz="1050">
              <a:solidFill>
                <a:schemeClr val="dk1"/>
              </a:solidFill>
              <a:effectLst/>
              <a:latin typeface="+mn-lt"/>
              <a:ea typeface="+mn-ea"/>
              <a:cs typeface="+mn-cs"/>
            </a:rPr>
            <a:t>円増加、</a:t>
          </a:r>
          <a:r>
            <a:rPr kumimoji="1" lang="ja-JP" altLang="ja-JP" sz="1050">
              <a:solidFill>
                <a:schemeClr val="dk1"/>
              </a:solidFill>
              <a:effectLst/>
              <a:latin typeface="+mn-lt"/>
              <a:ea typeface="+mn-ea"/>
              <a:cs typeface="+mn-cs"/>
            </a:rPr>
            <a:t>類似団体を</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上回っている。これは、合併後の大型事業に伴う合併特例債</a:t>
          </a:r>
          <a:r>
            <a:rPr kumimoji="1" lang="ja-JP" altLang="en-US" sz="1050">
              <a:solidFill>
                <a:schemeClr val="dk1"/>
              </a:solidFill>
              <a:effectLst/>
              <a:latin typeface="+mn-lt"/>
              <a:ea typeface="+mn-ea"/>
              <a:cs typeface="+mn-cs"/>
            </a:rPr>
            <a:t>や過疎債</a:t>
          </a:r>
          <a:r>
            <a:rPr kumimoji="1" lang="ja-JP" altLang="ja-JP" sz="1050">
              <a:solidFill>
                <a:schemeClr val="dk1"/>
              </a:solidFill>
              <a:effectLst/>
              <a:latin typeface="+mn-lt"/>
              <a:ea typeface="+mn-ea"/>
              <a:cs typeface="+mn-cs"/>
            </a:rPr>
            <a:t>などの元利償還金が多額になっている</a:t>
          </a:r>
          <a:r>
            <a:rPr kumimoji="1" lang="ja-JP" altLang="en-US" sz="1050">
              <a:solidFill>
                <a:schemeClr val="dk1"/>
              </a:solidFill>
              <a:effectLst/>
              <a:latin typeface="+mn-lt"/>
              <a:ea typeface="+mn-ea"/>
              <a:cs typeface="+mn-cs"/>
            </a:rPr>
            <a:t>為</a:t>
          </a:r>
          <a:r>
            <a:rPr kumimoji="1" lang="ja-JP" altLang="ja-JP" sz="1050">
              <a:solidFill>
                <a:schemeClr val="dk1"/>
              </a:solidFill>
              <a:effectLst/>
              <a:latin typeface="+mn-lt"/>
              <a:ea typeface="+mn-ea"/>
              <a:cs typeface="+mn-cs"/>
            </a:rPr>
            <a:t>である。</a:t>
          </a:r>
          <a:endParaRPr lang="ja-JP" altLang="ja-JP" sz="1050">
            <a:effectLst/>
          </a:endParaRPr>
        </a:p>
        <a:p>
          <a:r>
            <a:rPr kumimoji="1" lang="ja-JP" altLang="ja-JP" sz="1050">
              <a:solidFill>
                <a:schemeClr val="dk1"/>
              </a:solidFill>
              <a:effectLst/>
              <a:latin typeface="+mn-lt"/>
              <a:ea typeface="+mn-ea"/>
              <a:cs typeface="+mn-cs"/>
            </a:rPr>
            <a:t>・普通建設事業費（うち</a:t>
          </a:r>
          <a:r>
            <a:rPr kumimoji="1" lang="ja-JP" altLang="en-US" sz="1050">
              <a:solidFill>
                <a:schemeClr val="dk1"/>
              </a:solidFill>
              <a:effectLst/>
              <a:latin typeface="+mn-lt"/>
              <a:ea typeface="+mn-ea"/>
              <a:cs typeface="+mn-cs"/>
            </a:rPr>
            <a:t>新規</a:t>
          </a:r>
          <a:r>
            <a:rPr kumimoji="1" lang="ja-JP" altLang="ja-JP" sz="1050">
              <a:solidFill>
                <a:schemeClr val="dk1"/>
              </a:solidFill>
              <a:effectLst/>
              <a:latin typeface="+mn-lt"/>
              <a:ea typeface="+mn-ea"/>
              <a:cs typeface="+mn-cs"/>
            </a:rPr>
            <a:t>整備）は住民一人当たり</a:t>
          </a:r>
          <a:r>
            <a:rPr kumimoji="1" lang="en-US" altLang="ja-JP" sz="1050">
              <a:solidFill>
                <a:schemeClr val="dk1"/>
              </a:solidFill>
              <a:effectLst/>
              <a:latin typeface="+mn-lt"/>
              <a:ea typeface="+mn-ea"/>
              <a:cs typeface="+mn-cs"/>
            </a:rPr>
            <a:t>77,458</a:t>
          </a:r>
          <a:r>
            <a:rPr kumimoji="1" lang="ja-JP" altLang="ja-JP" sz="1050">
              <a:solidFill>
                <a:schemeClr val="dk1"/>
              </a:solidFill>
              <a:effectLst/>
              <a:latin typeface="+mn-lt"/>
              <a:ea typeface="+mn-ea"/>
              <a:cs typeface="+mn-cs"/>
            </a:rPr>
            <a:t>円となっており、</a:t>
          </a:r>
          <a:r>
            <a:rPr kumimoji="1" lang="ja-JP" altLang="en-US"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29,928</a:t>
          </a:r>
          <a:r>
            <a:rPr kumimoji="1" lang="ja-JP" altLang="en-US" sz="1050">
              <a:solidFill>
                <a:schemeClr val="dk1"/>
              </a:solidFill>
              <a:effectLst/>
              <a:latin typeface="+mn-lt"/>
              <a:ea typeface="+mn-ea"/>
              <a:cs typeface="+mn-cs"/>
            </a:rPr>
            <a:t>円増加、</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中１番高い数値となっている。</a:t>
          </a:r>
          <a:r>
            <a:rPr kumimoji="1" lang="ja-JP" altLang="ja-JP" sz="1050">
              <a:solidFill>
                <a:schemeClr val="dk1"/>
              </a:solidFill>
              <a:effectLst/>
              <a:latin typeface="+mn-lt"/>
              <a:ea typeface="+mn-ea"/>
              <a:cs typeface="+mn-cs"/>
            </a:rPr>
            <a:t>主な要因として、</a:t>
          </a:r>
          <a:r>
            <a:rPr kumimoji="1" lang="ja-JP" altLang="en-US" sz="1050">
              <a:solidFill>
                <a:schemeClr val="dk1"/>
              </a:solidFill>
              <a:effectLst/>
              <a:latin typeface="+mn-lt"/>
              <a:ea typeface="+mn-ea"/>
              <a:cs typeface="+mn-cs"/>
            </a:rPr>
            <a:t>琴南総合センター新築事業などがあった為である。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香川県まんのう町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18,018
194.45
14,253,273
13,806,070
367,448
7,014,461
12,737,454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155321</xdr:rowOff>
    </xdr:from>
    <xdr:to>
      <xdr:col>24</xdr:col>
      <xdr:colOff>63500</xdr:colOff>
      <xdr:row>32</xdr:row>
      <xdr:rowOff>113792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0271"/>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155321</xdr:rowOff>
    </xdr:from>
    <xdr:to>
      <xdr:col>19</xdr:col>
      <xdr:colOff>177800</xdr:colOff>
      <xdr:row>32</xdr:row>
      <xdr:rowOff>90932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027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90932</xdr:rowOff>
    </xdr:from>
    <xdr:to>
      <xdr:col>15</xdr:col>
      <xdr:colOff>50800</xdr:colOff>
      <xdr:row>33</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733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58928</xdr:rowOff>
    </xdr:from>
    <xdr:to>
      <xdr:col>10</xdr:col>
      <xdr:colOff>114300</xdr:colOff>
      <xdr:row>33</xdr:row>
      <xdr:rowOff>64262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1677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62992</xdr:rowOff>
    </xdr:from>
    <xdr:to>
      <xdr:col>24</xdr:col>
      <xdr:colOff>114300</xdr:colOff>
      <xdr:row>32</xdr:row>
      <xdr:rowOff>164592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85869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104521</xdr:rowOff>
    </xdr:from>
    <xdr:to>
      <xdr:col>20</xdr:col>
      <xdr:colOff>38100</xdr:colOff>
      <xdr:row>32</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51198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40132</xdr:rowOff>
    </xdr:from>
    <xdr:to>
      <xdr:col>15</xdr:col>
      <xdr:colOff>101600</xdr:colOff>
      <xdr:row>32</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xdr:rowOff>
    </xdr:from>
    <xdr:to>
      <xdr:col>10</xdr:col>
      <xdr:colOff>165100</xdr:colOff>
      <xdr:row>33</xdr:row>
      <xdr:rowOff>109728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126255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57701</xdr:rowOff>
    </xdr:from>
    <xdr:to>
      <xdr:col>24</xdr:col>
      <xdr:colOff>63500</xdr:colOff>
      <xdr:row>58</xdr:row>
      <xdr:rowOff>12290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316001"/>
          <a:ext cx="838200" cy="64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12290</xdr:rowOff>
    </xdr:from>
    <xdr:to>
      <xdr:col>19</xdr:col>
      <xdr:colOff>177800</xdr:colOff>
      <xdr:row>58</xdr:row>
      <xdr:rowOff>154850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6390"/>
          <a:ext cx="889000" cy="1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92540</xdr:rowOff>
    </xdr:from>
    <xdr:to>
      <xdr:col>15</xdr:col>
      <xdr:colOff>50800</xdr:colOff>
      <xdr:row>58</xdr:row>
      <xdr:rowOff>154850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65190"/>
          <a:ext cx="889000" cy="23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79314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92540</xdr:rowOff>
    </xdr:from>
    <xdr:to>
      <xdr:col>10</xdr:col>
      <xdr:colOff>114300</xdr:colOff>
      <xdr:row>58</xdr:row>
      <xdr:rowOff>148633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65190"/>
          <a:ext cx="889000" cy="2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6901</xdr:rowOff>
    </xdr:from>
    <xdr:to>
      <xdr:col>24</xdr:col>
      <xdr:colOff>114300</xdr:colOff>
      <xdr:row>54</xdr:row>
      <xdr:rowOff>108501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2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29778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1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132940</xdr:rowOff>
    </xdr:from>
    <xdr:to>
      <xdr:col>20</xdr:col>
      <xdr:colOff>38100</xdr:colOff>
      <xdr:row>58</xdr:row>
      <xdr:rowOff>63090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79617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104050</xdr:rowOff>
    </xdr:from>
    <xdr:to>
      <xdr:col>15</xdr:col>
      <xdr:colOff>101600</xdr:colOff>
      <xdr:row>59</xdr:row>
      <xdr:rowOff>34200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25327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41740</xdr:rowOff>
    </xdr:from>
    <xdr:to>
      <xdr:col>10</xdr:col>
      <xdr:colOff>165100</xdr:colOff>
      <xdr:row>57</xdr:row>
      <xdr:rowOff>143340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159867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97833</xdr:rowOff>
    </xdr:from>
    <xdr:to>
      <xdr:col>6</xdr:col>
      <xdr:colOff>38100</xdr:colOff>
      <xdr:row>59</xdr:row>
      <xdr:rowOff>27983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1495</xdr:rowOff>
    </xdr:from>
    <xdr:to>
      <xdr:col>24</xdr:col>
      <xdr:colOff>63500</xdr:colOff>
      <xdr:row>72</xdr:row>
      <xdr:rowOff>66956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45895"/>
          <a:ext cx="8382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66956</xdr:rowOff>
    </xdr:from>
    <xdr:to>
      <xdr:col>19</xdr:col>
      <xdr:colOff>177800</xdr:colOff>
      <xdr:row>73</xdr:row>
      <xdr:rowOff>161695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11356"/>
          <a:ext cx="889000" cy="2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154118</xdr:rowOff>
    </xdr:from>
    <xdr:to>
      <xdr:col>15</xdr:col>
      <xdr:colOff>50800</xdr:colOff>
      <xdr:row>73</xdr:row>
      <xdr:rowOff>161695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6996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154118</xdr:rowOff>
    </xdr:from>
    <xdr:to>
      <xdr:col>10</xdr:col>
      <xdr:colOff>114300</xdr:colOff>
      <xdr:row>75</xdr:row>
      <xdr:rowOff>57534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69968"/>
          <a:ext cx="889000" cy="2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122145</xdr:rowOff>
    </xdr:from>
    <xdr:to>
      <xdr:col>24</xdr:col>
      <xdr:colOff>114300</xdr:colOff>
      <xdr:row>72</xdr:row>
      <xdr:rowOff>52295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145022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4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16156</xdr:rowOff>
    </xdr:from>
    <xdr:to>
      <xdr:col>20</xdr:col>
      <xdr:colOff>38100</xdr:colOff>
      <xdr:row>72</xdr:row>
      <xdr:rowOff>117756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134283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13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110895</xdr:rowOff>
    </xdr:from>
    <xdr:to>
      <xdr:col>15</xdr:col>
      <xdr:colOff>101600</xdr:colOff>
      <xdr:row>74</xdr:row>
      <xdr:rowOff>41045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57572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103318</xdr:rowOff>
    </xdr:from>
    <xdr:to>
      <xdr:col>10</xdr:col>
      <xdr:colOff>165100</xdr:colOff>
      <xdr:row>74</xdr:row>
      <xdr:rowOff>33468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49995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6734</xdr:rowOff>
    </xdr:from>
    <xdr:to>
      <xdr:col>6</xdr:col>
      <xdr:colOff>38100</xdr:colOff>
      <xdr:row>75</xdr:row>
      <xdr:rowOff>108334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124861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69825</xdr:rowOff>
    </xdr:from>
    <xdr:to>
      <xdr:col>24</xdr:col>
      <xdr:colOff>63500</xdr:colOff>
      <xdr:row>97</xdr:row>
      <xdr:rowOff>131135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00475"/>
          <a:ext cx="8382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131135</xdr:rowOff>
    </xdr:from>
    <xdr:to>
      <xdr:col>19</xdr:col>
      <xdr:colOff>177800</xdr:colOff>
      <xdr:row>97</xdr:row>
      <xdr:rowOff>136537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1785"/>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136537</xdr:rowOff>
    </xdr:from>
    <xdr:to>
      <xdr:col>15</xdr:col>
      <xdr:colOff>50800</xdr:colOff>
      <xdr:row>97</xdr:row>
      <xdr:rowOff>141467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6718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141467</xdr:rowOff>
    </xdr:from>
    <xdr:to>
      <xdr:col>10</xdr:col>
      <xdr:colOff>114300</xdr:colOff>
      <xdr:row>97</xdr:row>
      <xdr:rowOff>155603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2117"/>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19025</xdr:rowOff>
    </xdr:from>
    <xdr:to>
      <xdr:col>24</xdr:col>
      <xdr:colOff>114300</xdr:colOff>
      <xdr:row>97</xdr:row>
      <xdr:rowOff>120625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168902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80335</xdr:rowOff>
    </xdr:from>
    <xdr:to>
      <xdr:col>20</xdr:col>
      <xdr:colOff>38100</xdr:colOff>
      <xdr:row>98</xdr:row>
      <xdr:rowOff>10485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85737</xdr:rowOff>
    </xdr:from>
    <xdr:to>
      <xdr:col>15</xdr:col>
      <xdr:colOff>101600</xdr:colOff>
      <xdr:row>98</xdr:row>
      <xdr:rowOff>15887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90667</xdr:rowOff>
    </xdr:from>
    <xdr:to>
      <xdr:col>10</xdr:col>
      <xdr:colOff>165100</xdr:colOff>
      <xdr:row>98</xdr:row>
      <xdr:rowOff>20817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104803</xdr:rowOff>
    </xdr:from>
    <xdr:to>
      <xdr:col>6</xdr:col>
      <xdr:colOff>38100</xdr:colOff>
      <xdr:row>98</xdr:row>
      <xdr:rowOff>34953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26080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59233</xdr:rowOff>
    </xdr:from>
    <xdr:to>
      <xdr:col>55</xdr:col>
      <xdr:colOff>0</xdr:colOff>
      <xdr:row>38</xdr:row>
      <xdr:rowOff>61061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7433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33172</xdr:rowOff>
    </xdr:from>
    <xdr:to>
      <xdr:col>50</xdr:col>
      <xdr:colOff>114300</xdr:colOff>
      <xdr:row>38</xdr:row>
      <xdr:rowOff>59233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4827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33172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276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xdr:rowOff>
    </xdr:from>
    <xdr:to>
      <xdr:col>41</xdr:col>
      <xdr:colOff>50800</xdr:colOff>
      <xdr:row>38</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2769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8433</xdr:rowOff>
    </xdr:from>
    <xdr:to>
      <xdr:col>50</xdr:col>
      <xdr:colOff>165100</xdr:colOff>
      <xdr:row>38</xdr:row>
      <xdr:rowOff>110033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101160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75099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133248</xdr:rowOff>
    </xdr:from>
    <xdr:to>
      <xdr:col>41</xdr:col>
      <xdr:colOff>101600</xdr:colOff>
      <xdr:row>38</xdr:row>
      <xdr:rowOff>63398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54525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9790</xdr:rowOff>
    </xdr:from>
    <xdr:to>
      <xdr:col>55</xdr:col>
      <xdr:colOff>0</xdr:colOff>
      <xdr:row>55</xdr:row>
      <xdr:rowOff>38512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39540"/>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38512</xdr:rowOff>
    </xdr:from>
    <xdr:to>
      <xdr:col>50</xdr:col>
      <xdr:colOff>114300</xdr:colOff>
      <xdr:row>55</xdr:row>
      <xdr:rowOff>50644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6826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37793</xdr:rowOff>
    </xdr:from>
    <xdr:to>
      <xdr:col>45</xdr:col>
      <xdr:colOff>177800</xdr:colOff>
      <xdr:row>55</xdr:row>
      <xdr:rowOff>50644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124643"/>
          <a:ext cx="889000" cy="3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37793</xdr:rowOff>
    </xdr:from>
    <xdr:to>
      <xdr:col>41</xdr:col>
      <xdr:colOff>50800</xdr:colOff>
      <xdr:row>55</xdr:row>
      <xdr:rowOff>54285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24643"/>
          <a:ext cx="889000" cy="3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130440</xdr:rowOff>
    </xdr:from>
    <xdr:to>
      <xdr:col>55</xdr:col>
      <xdr:colOff>50800</xdr:colOff>
      <xdr:row>55</xdr:row>
      <xdr:rowOff>60590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153317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159162</xdr:rowOff>
    </xdr:from>
    <xdr:to>
      <xdr:col>50</xdr:col>
      <xdr:colOff>165100</xdr:colOff>
      <xdr:row>55</xdr:row>
      <xdr:rowOff>89312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105839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171294</xdr:rowOff>
    </xdr:from>
    <xdr:to>
      <xdr:col>46</xdr:col>
      <xdr:colOff>38100</xdr:colOff>
      <xdr:row>55</xdr:row>
      <xdr:rowOff>101444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158443</xdr:rowOff>
    </xdr:from>
    <xdr:to>
      <xdr:col>41</xdr:col>
      <xdr:colOff>101600</xdr:colOff>
      <xdr:row>53</xdr:row>
      <xdr:rowOff>88593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105120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8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xdr:rowOff>
    </xdr:from>
    <xdr:to>
      <xdr:col>36</xdr:col>
      <xdr:colOff>165100</xdr:colOff>
      <xdr:row>55</xdr:row>
      <xdr:rowOff>105085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121612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143521</xdr:rowOff>
    </xdr:from>
    <xdr:to>
      <xdr:col>55</xdr:col>
      <xdr:colOff>0</xdr:colOff>
      <xdr:row>77</xdr:row>
      <xdr:rowOff>18314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830821"/>
          <a:ext cx="838200" cy="3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15962</xdr:rowOff>
    </xdr:from>
    <xdr:to>
      <xdr:col>50</xdr:col>
      <xdr:colOff>114300</xdr:colOff>
      <xdr:row>77</xdr:row>
      <xdr:rowOff>18314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17612"/>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8026</xdr:rowOff>
    </xdr:from>
    <xdr:to>
      <xdr:col>45</xdr:col>
      <xdr:colOff>177800</xdr:colOff>
      <xdr:row>77</xdr:row>
      <xdr:rowOff>15962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09676"/>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8026</xdr:rowOff>
    </xdr:from>
    <xdr:to>
      <xdr:col>41</xdr:col>
      <xdr:colOff>50800</xdr:colOff>
      <xdr:row>77</xdr:row>
      <xdr:rowOff>35001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0967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92721</xdr:rowOff>
    </xdr:from>
    <xdr:to>
      <xdr:col>55</xdr:col>
      <xdr:colOff>50800</xdr:colOff>
      <xdr:row>75</xdr:row>
      <xdr:rowOff>22871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115598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6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138964</xdr:rowOff>
    </xdr:from>
    <xdr:to>
      <xdr:col>50</xdr:col>
      <xdr:colOff>165100</xdr:colOff>
      <xdr:row>77</xdr:row>
      <xdr:rowOff>69114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60241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136612</xdr:rowOff>
    </xdr:from>
    <xdr:to>
      <xdr:col>46</xdr:col>
      <xdr:colOff>38100</xdr:colOff>
      <xdr:row>77</xdr:row>
      <xdr:rowOff>66762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128676</xdr:rowOff>
    </xdr:from>
    <xdr:to>
      <xdr:col>41</xdr:col>
      <xdr:colOff>101600</xdr:colOff>
      <xdr:row>77</xdr:row>
      <xdr:rowOff>58826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49953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155651</xdr:rowOff>
    </xdr:from>
    <xdr:to>
      <xdr:col>36</xdr:col>
      <xdr:colOff>165100</xdr:colOff>
      <xdr:row>77</xdr:row>
      <xdr:rowOff>85801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76928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62254</xdr:rowOff>
    </xdr:from>
    <xdr:to>
      <xdr:col>55</xdr:col>
      <xdr:colOff>0</xdr:colOff>
      <xdr:row>98</xdr:row>
      <xdr:rowOff>71887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64354"/>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62254</xdr:rowOff>
    </xdr:from>
    <xdr:to>
      <xdr:col>50</xdr:col>
      <xdr:colOff>114300</xdr:colOff>
      <xdr:row>98</xdr:row>
      <xdr:rowOff>89081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64354"/>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14345</xdr:rowOff>
    </xdr:from>
    <xdr:to>
      <xdr:col>45</xdr:col>
      <xdr:colOff>177800</xdr:colOff>
      <xdr:row>98</xdr:row>
      <xdr:rowOff>89081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6445"/>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14345</xdr:rowOff>
    </xdr:from>
    <xdr:to>
      <xdr:col>41</xdr:col>
      <xdr:colOff>50800</xdr:colOff>
      <xdr:row>98</xdr:row>
      <xdr:rowOff>79398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6445"/>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21087</xdr:rowOff>
    </xdr:from>
    <xdr:to>
      <xdr:col>55</xdr:col>
      <xdr:colOff>50800</xdr:colOff>
      <xdr:row>98</xdr:row>
      <xdr:rowOff>122687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107464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11454</xdr:rowOff>
    </xdr:from>
    <xdr:to>
      <xdr:col>50</xdr:col>
      <xdr:colOff>165100</xdr:colOff>
      <xdr:row>98</xdr:row>
      <xdr:rowOff>113054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104181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38281</xdr:rowOff>
    </xdr:from>
    <xdr:to>
      <xdr:col>46</xdr:col>
      <xdr:colOff>38100</xdr:colOff>
      <xdr:row>98</xdr:row>
      <xdr:rowOff>139881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131008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134995</xdr:rowOff>
    </xdr:from>
    <xdr:to>
      <xdr:col>41</xdr:col>
      <xdr:colOff>101600</xdr:colOff>
      <xdr:row>98</xdr:row>
      <xdr:rowOff>65145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56272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28598</xdr:rowOff>
    </xdr:from>
    <xdr:to>
      <xdr:col>36</xdr:col>
      <xdr:colOff>165100</xdr:colOff>
      <xdr:row>98</xdr:row>
      <xdr:rowOff>130198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2805</xdr:rowOff>
    </xdr:from>
    <xdr:to>
      <xdr:col>85</xdr:col>
      <xdr:colOff>127000</xdr:colOff>
      <xdr:row>38</xdr:row>
      <xdr:rowOff>6257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17905"/>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168942</xdr:rowOff>
    </xdr:from>
    <xdr:to>
      <xdr:col>81</xdr:col>
      <xdr:colOff>50800</xdr:colOff>
      <xdr:row>38</xdr:row>
      <xdr:rowOff>6257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12592"/>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168942</xdr:rowOff>
    </xdr:from>
    <xdr:to>
      <xdr:col>76</xdr:col>
      <xdr:colOff>114300</xdr:colOff>
      <xdr:row>38</xdr:row>
      <xdr:rowOff>21866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12592"/>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5809</xdr:rowOff>
    </xdr:from>
    <xdr:to>
      <xdr:col>71</xdr:col>
      <xdr:colOff>177800</xdr:colOff>
      <xdr:row>38</xdr:row>
      <xdr:rowOff>21866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20909"/>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123455</xdr:rowOff>
    </xdr:from>
    <xdr:to>
      <xdr:col>85</xdr:col>
      <xdr:colOff>177800</xdr:colOff>
      <xdr:row>38</xdr:row>
      <xdr:rowOff>53605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126907</xdr:rowOff>
    </xdr:from>
    <xdr:to>
      <xdr:col>81</xdr:col>
      <xdr:colOff>101600</xdr:colOff>
      <xdr:row>38</xdr:row>
      <xdr:rowOff>57057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73584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118142</xdr:rowOff>
    </xdr:from>
    <xdr:to>
      <xdr:col>76</xdr:col>
      <xdr:colOff>165100</xdr:colOff>
      <xdr:row>38</xdr:row>
      <xdr:rowOff>48292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64819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142516</xdr:rowOff>
    </xdr:from>
    <xdr:to>
      <xdr:col>72</xdr:col>
      <xdr:colOff>38100</xdr:colOff>
      <xdr:row>38</xdr:row>
      <xdr:rowOff>72665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6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89193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126459</xdr:rowOff>
    </xdr:from>
    <xdr:to>
      <xdr:col>67</xdr:col>
      <xdr:colOff>101600</xdr:colOff>
      <xdr:row>38</xdr:row>
      <xdr:rowOff>56609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73136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155854</xdr:rowOff>
    </xdr:from>
    <xdr:to>
      <xdr:col>85</xdr:col>
      <xdr:colOff>127000</xdr:colOff>
      <xdr:row>54</xdr:row>
      <xdr:rowOff>147130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071254"/>
          <a:ext cx="838200" cy="3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65424</xdr:rowOff>
    </xdr:from>
    <xdr:to>
      <xdr:col>81</xdr:col>
      <xdr:colOff>50800</xdr:colOff>
      <xdr:row>54</xdr:row>
      <xdr:rowOff>147130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323724"/>
          <a:ext cx="889000" cy="8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65424</xdr:rowOff>
    </xdr:from>
    <xdr:to>
      <xdr:col>76</xdr:col>
      <xdr:colOff>114300</xdr:colOff>
      <xdr:row>56</xdr:row>
      <xdr:rowOff>62205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323724"/>
          <a:ext cx="889000" cy="3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54413</xdr:rowOff>
    </xdr:from>
    <xdr:to>
      <xdr:col>71</xdr:col>
      <xdr:colOff>177800</xdr:colOff>
      <xdr:row>56</xdr:row>
      <xdr:rowOff>62205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312713"/>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105054</xdr:rowOff>
    </xdr:from>
    <xdr:to>
      <xdr:col>85</xdr:col>
      <xdr:colOff>177800</xdr:colOff>
      <xdr:row>53</xdr:row>
      <xdr:rowOff>35204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0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127931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8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96330</xdr:rowOff>
    </xdr:from>
    <xdr:to>
      <xdr:col>81</xdr:col>
      <xdr:colOff>101600</xdr:colOff>
      <xdr:row>55</xdr:row>
      <xdr:rowOff>26480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43007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14624</xdr:rowOff>
    </xdr:from>
    <xdr:to>
      <xdr:col>76</xdr:col>
      <xdr:colOff>165100</xdr:colOff>
      <xdr:row>54</xdr:row>
      <xdr:rowOff>116224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132751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0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11405</xdr:rowOff>
    </xdr:from>
    <xdr:to>
      <xdr:col>72</xdr:col>
      <xdr:colOff>38100</xdr:colOff>
      <xdr:row>56</xdr:row>
      <xdr:rowOff>113005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129532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3613</xdr:rowOff>
    </xdr:from>
    <xdr:to>
      <xdr:col>67</xdr:col>
      <xdr:colOff>101600</xdr:colOff>
      <xdr:row>54</xdr:row>
      <xdr:rowOff>105213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2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121740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0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6491</xdr:rowOff>
    </xdr:from>
    <xdr:to>
      <xdr:col>85</xdr:col>
      <xdr:colOff>127000</xdr:colOff>
      <xdr:row>79</xdr:row>
      <xdr:rowOff>89032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51041"/>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6491</xdr:rowOff>
    </xdr:from>
    <xdr:to>
      <xdr:col>81</xdr:col>
      <xdr:colOff>50800</xdr:colOff>
      <xdr:row>79</xdr:row>
      <xdr:rowOff>23947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51041"/>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11912</xdr:rowOff>
    </xdr:from>
    <xdr:to>
      <xdr:col>76</xdr:col>
      <xdr:colOff>114300</xdr:colOff>
      <xdr:row>79</xdr:row>
      <xdr:rowOff>23947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56462"/>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11912</xdr:rowOff>
    </xdr:from>
    <xdr:to>
      <xdr:col>71</xdr:col>
      <xdr:colOff>177800</xdr:colOff>
      <xdr:row>79</xdr:row>
      <xdr:rowOff>35131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56462"/>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38232</xdr:rowOff>
    </xdr:from>
    <xdr:to>
      <xdr:col>85</xdr:col>
      <xdr:colOff>177800</xdr:colOff>
      <xdr:row>79</xdr:row>
      <xdr:rowOff>139832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124609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127141</xdr:rowOff>
    </xdr:from>
    <xdr:to>
      <xdr:col>81</xdr:col>
      <xdr:colOff>101600</xdr:colOff>
      <xdr:row>79</xdr:row>
      <xdr:rowOff>57291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48418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144597</xdr:rowOff>
    </xdr:from>
    <xdr:to>
      <xdr:col>76</xdr:col>
      <xdr:colOff>165100</xdr:colOff>
      <xdr:row>79</xdr:row>
      <xdr:rowOff>74747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65874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132562</xdr:rowOff>
    </xdr:from>
    <xdr:to>
      <xdr:col>72</xdr:col>
      <xdr:colOff>38100</xdr:colOff>
      <xdr:row>79</xdr:row>
      <xdr:rowOff>62712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53839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155781</xdr:rowOff>
    </xdr:from>
    <xdr:to>
      <xdr:col>67</xdr:col>
      <xdr:colOff>101600</xdr:colOff>
      <xdr:row>79</xdr:row>
      <xdr:rowOff>85931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77058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68007</xdr:rowOff>
    </xdr:from>
    <xdr:to>
      <xdr:col>85</xdr:col>
      <xdr:colOff>127000</xdr:colOff>
      <xdr:row>94</xdr:row>
      <xdr:rowOff>92652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184307"/>
          <a:ext cx="8382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92652</xdr:rowOff>
    </xdr:from>
    <xdr:to>
      <xdr:col>81</xdr:col>
      <xdr:colOff>50800</xdr:colOff>
      <xdr:row>94</xdr:row>
      <xdr:rowOff>133550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08952"/>
          <a:ext cx="8890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133550</xdr:rowOff>
    </xdr:from>
    <xdr:to>
      <xdr:col>76</xdr:col>
      <xdr:colOff>114300</xdr:colOff>
      <xdr:row>95</xdr:row>
      <xdr:rowOff>123023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249850"/>
          <a:ext cx="889000" cy="16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123023</xdr:rowOff>
    </xdr:from>
    <xdr:to>
      <xdr:col>71</xdr:col>
      <xdr:colOff>177800</xdr:colOff>
      <xdr:row>96</xdr:row>
      <xdr:rowOff>4674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10773"/>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17207</xdr:rowOff>
    </xdr:from>
    <xdr:to>
      <xdr:col>85</xdr:col>
      <xdr:colOff>177800</xdr:colOff>
      <xdr:row>94</xdr:row>
      <xdr:rowOff>118807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40084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41852</xdr:rowOff>
    </xdr:from>
    <xdr:to>
      <xdr:col>81</xdr:col>
      <xdr:colOff>101600</xdr:colOff>
      <xdr:row>94</xdr:row>
      <xdr:rowOff>143452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159979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9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82750</xdr:rowOff>
    </xdr:from>
    <xdr:to>
      <xdr:col>76</xdr:col>
      <xdr:colOff>165100</xdr:colOff>
      <xdr:row>95</xdr:row>
      <xdr:rowOff>12900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29427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7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72223</xdr:rowOff>
    </xdr:from>
    <xdr:to>
      <xdr:col>72</xdr:col>
      <xdr:colOff>38100</xdr:colOff>
      <xdr:row>96</xdr:row>
      <xdr:rowOff>2373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3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1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125324</xdr:rowOff>
    </xdr:from>
    <xdr:to>
      <xdr:col>67</xdr:col>
      <xdr:colOff>101600</xdr:colOff>
      <xdr:row>96</xdr:row>
      <xdr:rowOff>55474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72001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67310</xdr:rowOff>
    </xdr:from>
    <xdr:to>
      <xdr:col>116</xdr:col>
      <xdr:colOff>63500</xdr:colOff>
      <xdr:row>38</xdr:row>
      <xdr:rowOff>68834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58241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97426</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12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68834</xdr:rowOff>
    </xdr:from>
    <xdr:to>
      <xdr:col>111</xdr:col>
      <xdr:colOff>177800</xdr:colOff>
      <xdr:row>38</xdr:row>
      <xdr:rowOff>70358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5839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70358</xdr:rowOff>
    </xdr:from>
    <xdr:to>
      <xdr:col>107</xdr:col>
      <xdr:colOff>50800</xdr:colOff>
      <xdr:row>38</xdr:row>
      <xdr:rowOff>72644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585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130573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72644</xdr:rowOff>
    </xdr:from>
    <xdr:to>
      <xdr:col>102</xdr:col>
      <xdr:colOff>114300</xdr:colOff>
      <xdr:row>38</xdr:row>
      <xdr:rowOff>74168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587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xdr:rowOff>
    </xdr:from>
    <xdr:to>
      <xdr:col>116</xdr:col>
      <xdr:colOff>114300</xdr:colOff>
      <xdr:row>38</xdr:row>
      <xdr:rowOff>118110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39387</xdr:rowOff>
    </xdr:from>
    <xdr:ext cx="378565"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18034</xdr:rowOff>
    </xdr:from>
    <xdr:to>
      <xdr:col>112</xdr:col>
      <xdr:colOff>38100</xdr:colOff>
      <xdr:row>38</xdr:row>
      <xdr:rowOff>119634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136161</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4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19558</xdr:rowOff>
    </xdr:from>
    <xdr:to>
      <xdr:col>107</xdr:col>
      <xdr:colOff>101600</xdr:colOff>
      <xdr:row>38</xdr:row>
      <xdr:rowOff>121158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137685</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21844</xdr:rowOff>
    </xdr:from>
    <xdr:to>
      <xdr:col>102</xdr:col>
      <xdr:colOff>165100</xdr:colOff>
      <xdr:row>38</xdr:row>
      <xdr:rowOff>123444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114571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23368</xdr:rowOff>
    </xdr:from>
    <xdr:to>
      <xdr:col>98</xdr:col>
      <xdr:colOff>38100</xdr:colOff>
      <xdr:row>38</xdr:row>
      <xdr:rowOff>124968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116095</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97,152</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17,542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類似団体平均を上回っており高い状況である。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年度が突出しているのは、高篠公民館</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改築した事</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小学校における改修事業があった事などが主な要因である。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総務費は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214,348</a:t>
          </a:r>
          <a:r>
            <a:rPr kumimoji="1" lang="ja-JP" altLang="ja-JP" sz="1100">
              <a:solidFill>
                <a:sysClr val="windowText" lastClr="000000"/>
              </a:solidFill>
              <a:effectLst/>
              <a:latin typeface="+mn-lt"/>
              <a:ea typeface="+mn-ea"/>
              <a:cs typeface="+mn-cs"/>
            </a:rPr>
            <a:t>円となっており、前年度に比べて</a:t>
          </a:r>
          <a:r>
            <a:rPr kumimoji="1" lang="en-US" altLang="ja-JP" sz="1100">
              <a:solidFill>
                <a:sysClr val="windowText" lastClr="000000"/>
              </a:solidFill>
              <a:effectLst/>
              <a:latin typeface="+mn-lt"/>
              <a:ea typeface="+mn-ea"/>
              <a:cs typeface="+mn-cs"/>
            </a:rPr>
            <a:t>112,054</a:t>
          </a:r>
          <a:r>
            <a:rPr kumimoji="1" lang="ja-JP" altLang="ja-JP" sz="1100">
              <a:solidFill>
                <a:sysClr val="windowText" lastClr="000000"/>
              </a:solidFill>
              <a:effectLst/>
              <a:latin typeface="+mn-lt"/>
              <a:ea typeface="+mn-ea"/>
              <a:cs typeface="+mn-cs"/>
            </a:rPr>
            <a:t>円増、類似団体平均を上回っており高い状況である。令和２年度が突出しているのは、</a:t>
          </a:r>
          <a:r>
            <a:rPr kumimoji="1" lang="ja-JP" altLang="en-US" sz="1100">
              <a:solidFill>
                <a:sysClr val="windowText" lastClr="000000"/>
              </a:solidFill>
              <a:effectLst/>
              <a:latin typeface="+mn-lt"/>
              <a:ea typeface="+mn-ea"/>
              <a:cs typeface="+mn-cs"/>
            </a:rPr>
            <a:t>特別定額給付金事業及び琴南総合センター新築事業があった事などが主な要因である。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179,464</a:t>
          </a:r>
          <a:r>
            <a:rPr kumimoji="1" lang="ja-JP" altLang="ja-JP" sz="1100">
              <a:solidFill>
                <a:schemeClr val="dk1"/>
              </a:solidFill>
              <a:effectLst/>
              <a:latin typeface="+mn-lt"/>
              <a:ea typeface="+mn-ea"/>
              <a:cs typeface="+mn-cs"/>
            </a:rPr>
            <a:t>円となっており、前年度に比べて</a:t>
          </a:r>
          <a:r>
            <a:rPr kumimoji="1" lang="en-US" altLang="ja-JP" sz="1100">
              <a:solidFill>
                <a:schemeClr val="dk1"/>
              </a:solidFill>
              <a:effectLst/>
              <a:latin typeface="+mn-lt"/>
              <a:ea typeface="+mn-ea"/>
              <a:cs typeface="+mn-cs"/>
            </a:rPr>
            <a:t>4,009</a:t>
          </a:r>
          <a:r>
            <a:rPr kumimoji="1" lang="ja-JP" altLang="ja-JP" sz="1100">
              <a:solidFill>
                <a:schemeClr val="dk1"/>
              </a:solidFill>
              <a:effectLst/>
              <a:latin typeface="+mn-lt"/>
              <a:ea typeface="+mn-ea"/>
              <a:cs typeface="+mn-cs"/>
            </a:rPr>
            <a:t>円増、類似団体平均を上回っており高い状況である。</a:t>
          </a:r>
          <a:r>
            <a:rPr kumimoji="1" lang="ja-JP" altLang="en-US" sz="1100">
              <a:solidFill>
                <a:schemeClr val="dk1"/>
              </a:solidFill>
              <a:effectLst/>
              <a:latin typeface="+mn-lt"/>
              <a:ea typeface="+mn-ea"/>
              <a:cs typeface="+mn-cs"/>
            </a:rPr>
            <a:t>前年度に比べて</a:t>
          </a:r>
          <a:r>
            <a:rPr kumimoji="1" lang="ja-JP" altLang="ja-JP" sz="1100">
              <a:solidFill>
                <a:schemeClr val="dk1"/>
              </a:solidFill>
              <a:effectLst/>
              <a:latin typeface="+mn-lt"/>
              <a:ea typeface="+mn-ea"/>
              <a:cs typeface="+mn-cs"/>
            </a:rPr>
            <a:t>令和２年度が</a:t>
          </a:r>
          <a:r>
            <a:rPr kumimoji="1" lang="ja-JP" altLang="en-US" sz="1100">
              <a:solidFill>
                <a:schemeClr val="dk1"/>
              </a:solidFill>
              <a:effectLst/>
              <a:latin typeface="+mn-lt"/>
              <a:ea typeface="+mn-ea"/>
              <a:cs typeface="+mn-cs"/>
            </a:rPr>
            <a:t>増加した要因は、コロナ臨時交付金を活用した子育て応援給付金事業や児童手当給付金（町単独上乗せ）事業があったことによるものである。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24,883</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令和２年度で前年度を</a:t>
          </a:r>
          <a:r>
            <a:rPr kumimoji="1" lang="en-US" altLang="ja-JP" sz="1100">
              <a:solidFill>
                <a:schemeClr val="dk1"/>
              </a:solidFill>
              <a:effectLst/>
              <a:latin typeface="+mn-lt"/>
              <a:ea typeface="+mn-ea"/>
              <a:cs typeface="+mn-cs"/>
            </a:rPr>
            <a:t>11,916</a:t>
          </a:r>
          <a:r>
            <a:rPr kumimoji="1" lang="ja-JP" altLang="en-US" sz="1100">
              <a:solidFill>
                <a:schemeClr val="dk1"/>
              </a:solidFill>
              <a:effectLst/>
              <a:latin typeface="+mn-lt"/>
              <a:ea typeface="+mn-ea"/>
              <a:cs typeface="+mn-cs"/>
            </a:rPr>
            <a:t>円上回ったのは、コロナ臨時交付金を活用した</a:t>
          </a:r>
          <a:r>
            <a:rPr kumimoji="1" lang="ja-JP" altLang="ja-JP" sz="1100">
              <a:solidFill>
                <a:schemeClr val="dk1"/>
              </a:solidFill>
              <a:effectLst/>
              <a:latin typeface="+mn-lt"/>
              <a:ea typeface="+mn-ea"/>
              <a:cs typeface="+mn-cs"/>
            </a:rPr>
            <a:t>プレミアム</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付商品券発行事業や</a:t>
          </a:r>
          <a:r>
            <a:rPr kumimoji="1" lang="ja-JP" altLang="en-US" sz="1100">
              <a:solidFill>
                <a:schemeClr val="dk1"/>
              </a:solidFill>
              <a:effectLst/>
              <a:latin typeface="+mn-lt"/>
              <a:ea typeface="+mn-ea"/>
              <a:cs typeface="+mn-cs"/>
            </a:rPr>
            <a:t>持続化給付金事業</a:t>
          </a:r>
          <a:r>
            <a:rPr kumimoji="1" lang="ja-JP" altLang="ja-JP" sz="1100">
              <a:solidFill>
                <a:schemeClr val="dk1"/>
              </a:solidFill>
              <a:effectLst/>
              <a:latin typeface="+mn-lt"/>
              <a:ea typeface="+mn-ea"/>
              <a:cs typeface="+mn-cs"/>
            </a:rPr>
            <a:t>等があった事によるものである。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a:t>
          </a:r>
          <a:r>
            <a:rPr kumimoji="1" lang="ja-JP" altLang="ja-JP" sz="1100">
              <a:solidFill>
                <a:sysClr val="windowText" lastClr="000000"/>
              </a:solidFill>
              <a:effectLst/>
              <a:latin typeface="+mn-lt"/>
              <a:ea typeface="+mn-ea"/>
              <a:cs typeface="+mn-cs"/>
            </a:rPr>
            <a:t>おいて、</a:t>
          </a:r>
          <a:r>
            <a:rPr kumimoji="1" lang="ja-JP" altLang="en-US" sz="1100">
              <a:solidFill>
                <a:sysClr val="windowText" lastClr="000000"/>
              </a:solidFill>
              <a:effectLst/>
              <a:latin typeface="+mn-lt"/>
              <a:ea typeface="+mn-ea"/>
              <a:cs typeface="+mn-cs"/>
            </a:rPr>
            <a:t>令和２</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赤字とな</a:t>
          </a:r>
          <a:r>
            <a:rPr kumimoji="1" lang="ja-JP" altLang="en-US" sz="1100">
              <a:solidFill>
                <a:sysClr val="windowText" lastClr="000000"/>
              </a:solidFill>
              <a:effectLst/>
              <a:latin typeface="+mn-lt"/>
              <a:ea typeface="+mn-ea"/>
              <a:cs typeface="+mn-cs"/>
            </a:rPr>
            <a:t>った。要因としては財源調整の為、財政調整基金を５億円取り崩したことによるものである。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今後、普通交付税は国の財政状況の悪化や人口減少の影響により、下降気味に推移すると思わ</a:t>
          </a:r>
          <a:r>
            <a:rPr kumimoji="1" lang="ja-JP" altLang="en-US" sz="1100">
              <a:solidFill>
                <a:schemeClr val="dk1"/>
              </a:solidFill>
              <a:effectLst/>
              <a:latin typeface="+mn-lt"/>
              <a:ea typeface="+mn-ea"/>
              <a:cs typeface="+mn-cs"/>
            </a:rPr>
            <a:t>れる。</a:t>
          </a:r>
          <a:r>
            <a:rPr kumimoji="1" lang="ja-JP" altLang="ja-JP" sz="1100">
              <a:solidFill>
                <a:schemeClr val="dk1"/>
              </a:solidFill>
              <a:effectLst/>
              <a:latin typeface="+mn-lt"/>
              <a:ea typeface="+mn-ea"/>
              <a:cs typeface="+mn-cs"/>
            </a:rPr>
            <a:t>さらに財政調整基金を始めとする各種基金の運用による財政運営が求められてくることから、国の動き等を注視していく必要がある。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香川県まんのう町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となり赤字比率はない。今後も、各特別会計においては、独立採算の原則を念頭に、安易に一般会計からの繰り入れに依存することなく、長期的な経営視点に立ってなお一層の経費の削減・合理化や使用料等の改定も含めた積極的な収入確保に努める。また一般会計においては、実質収支比率同様に今後は、地方交付税の減少等一般財源の確保が厳しい状況となると思われ、財政調整基金を始めとする各種基金の運用による財政運営が求められることから、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14253273</v>
      </c>
      <c r="BO4" s="464"/>
      <c r="BP4" s="464"/>
      <c r="BQ4" s="464"/>
      <c r="BR4" s="464"/>
      <c r="BS4" s="464"/>
      <c r="BT4" s="464"/>
      <c r="BU4" s="465"/>
      <c r="BV4" s="463">
        <v>11530174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13806070</v>
      </c>
      <c r="BO5" s="469"/>
      <c r="BP5" s="469"/>
      <c r="BQ5" s="469"/>
      <c r="BR5" s="469"/>
      <c r="BS5" s="469"/>
      <c r="BT5" s="469"/>
      <c r="BU5" s="470"/>
      <c r="BV5" s="468">
        <v>11161969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84.7</v>
      </c>
      <c r="CU5" s="439"/>
      <c r="CV5" s="439"/>
      <c r="CW5" s="439"/>
      <c r="CX5" s="439"/>
      <c r="CY5" s="439"/>
      <c r="CZ5" s="439"/>
      <c r="DA5" s="440"/>
      <c r="DB5" s="438">
        <v>87.4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447203</v>
      </c>
      <c r="BO6" s="469"/>
      <c r="BP6" s="469"/>
      <c r="BQ6" s="469"/>
      <c r="BR6" s="469"/>
      <c r="BS6" s="469"/>
      <c r="BT6" s="469"/>
      <c r="BU6" s="470"/>
      <c r="BV6" s="468">
        <v>368205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87.6</v>
      </c>
      <c r="CU6" s="622"/>
      <c r="CV6" s="622"/>
      <c r="CW6" s="622"/>
      <c r="CX6" s="622"/>
      <c r="CY6" s="622"/>
      <c r="CZ6" s="622"/>
      <c r="DA6" s="623"/>
      <c r="DB6" s="621">
        <v>90.5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79755</v>
      </c>
      <c r="BO7" s="469"/>
      <c r="BP7" s="469"/>
      <c r="BQ7" s="469"/>
      <c r="BR7" s="469"/>
      <c r="BS7" s="469"/>
      <c r="BT7" s="469"/>
      <c r="BU7" s="470"/>
      <c r="BV7" s="468">
        <v>78812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7014461</v>
      </c>
      <c r="CU7" s="469"/>
      <c r="CV7" s="469"/>
      <c r="CW7" s="469"/>
      <c r="CX7" s="469"/>
      <c r="CY7" s="469"/>
      <c r="CZ7" s="469"/>
      <c r="DA7" s="470"/>
      <c r="DB7" s="468">
        <v>6775578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367448</v>
      </c>
      <c r="BO8" s="469"/>
      <c r="BP8" s="469"/>
      <c r="BQ8" s="469"/>
      <c r="BR8" s="469"/>
      <c r="BS8" s="469"/>
      <c r="BT8" s="469"/>
      <c r="BU8" s="470"/>
      <c r="BV8" s="468">
        <v>289393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17401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78055</v>
      </c>
      <c r="BO9" s="469"/>
      <c r="BP9" s="469"/>
      <c r="BQ9" s="469"/>
      <c r="BR9" s="469"/>
      <c r="BS9" s="469"/>
      <c r="BT9" s="469"/>
      <c r="BU9" s="470"/>
      <c r="BV9" s="468">
        <v>-113912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17.399999999999999</v>
      </c>
      <c r="CU9" s="439"/>
      <c r="CV9" s="439"/>
      <c r="CW9" s="439"/>
      <c r="CX9" s="439"/>
      <c r="CY9" s="439"/>
      <c r="CZ9" s="439"/>
      <c r="DA9" s="440"/>
      <c r="DB9" s="438">
        <v>18.2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18377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43830</v>
      </c>
      <c r="BO10" s="469"/>
      <c r="BP10" s="469"/>
      <c r="BQ10" s="469"/>
      <c r="BR10" s="469"/>
      <c r="BS10" s="469"/>
      <c r="BT10" s="469"/>
      <c r="BU10" s="470"/>
      <c r="BV10" s="468">
        <v>268187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18243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105</v>
      </c>
      <c r="AV12" s="526"/>
      <c r="AW12" s="526"/>
      <c r="AX12" s="526"/>
      <c r="AY12" s="448" t="s">
        <v>137</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18018</v>
      </c>
      <c r="S13" s="572"/>
      <c r="T13" s="572"/>
      <c r="U13" s="572"/>
      <c r="V13" s="573"/>
      <c r="W13" s="559" t="s">
        <v>141</v>
      </c>
      <c r="X13" s="481"/>
      <c r="Y13" s="481"/>
      <c r="Z13" s="481"/>
      <c r="AA13" s="481"/>
      <c r="AB13" s="482"/>
      <c r="AC13" s="444">
        <v>1134</v>
      </c>
      <c r="AD13" s="445"/>
      <c r="AE13" s="445"/>
      <c r="AF13" s="445"/>
      <c r="AG13" s="446"/>
      <c r="AH13" s="444">
        <v>1332</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-378115</v>
      </c>
      <c r="BO13" s="469"/>
      <c r="BP13" s="469"/>
      <c r="BQ13" s="469"/>
      <c r="BR13" s="469"/>
      <c r="BS13" s="469"/>
      <c r="BT13" s="469"/>
      <c r="BU13" s="470"/>
      <c r="BV13" s="468">
        <v>154275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8.3000000000000007</v>
      </c>
      <c r="CU13" s="439"/>
      <c r="CV13" s="439"/>
      <c r="CW13" s="439"/>
      <c r="CX13" s="439"/>
      <c r="CY13" s="439"/>
      <c r="CZ13" s="439"/>
      <c r="DA13" s="440"/>
      <c r="DB13" s="438">
        <v>7.9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18467</v>
      </c>
      <c r="S14" s="572"/>
      <c r="T14" s="572"/>
      <c r="U14" s="572"/>
      <c r="V14" s="573"/>
      <c r="W14" s="574"/>
      <c r="X14" s="484"/>
      <c r="Y14" s="484"/>
      <c r="Z14" s="484"/>
      <c r="AA14" s="484"/>
      <c r="AB14" s="485"/>
      <c r="AC14" s="564">
        <v>13</v>
      </c>
      <c r="AD14" s="565"/>
      <c r="AE14" s="565"/>
      <c r="AF14" s="565"/>
      <c r="AG14" s="566"/>
      <c r="AH14" s="564">
        <v>14.7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18217</v>
      </c>
      <c r="S15" s="572"/>
      <c r="T15" s="572"/>
      <c r="U15" s="572"/>
      <c r="V15" s="573"/>
      <c r="W15" s="559" t="s">
        <v>148</v>
      </c>
      <c r="X15" s="481"/>
      <c r="Y15" s="481"/>
      <c r="Z15" s="481"/>
      <c r="AA15" s="481"/>
      <c r="AB15" s="482"/>
      <c r="AC15" s="444">
        <v>2501</v>
      </c>
      <c r="AD15" s="445"/>
      <c r="AE15" s="445"/>
      <c r="AF15" s="445"/>
      <c r="AG15" s="446"/>
      <c r="AH15" s="444">
        <v>2523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2106205</v>
      </c>
      <c r="BO15" s="464"/>
      <c r="BP15" s="464"/>
      <c r="BQ15" s="464"/>
      <c r="BR15" s="464"/>
      <c r="BS15" s="464"/>
      <c r="BT15" s="464"/>
      <c r="BU15" s="465"/>
      <c r="BV15" s="463">
        <v>2005506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28.8</v>
      </c>
      <c r="AD16" s="565"/>
      <c r="AE16" s="565"/>
      <c r="AF16" s="565"/>
      <c r="AG16" s="566"/>
      <c r="AH16" s="564">
        <v>27.8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6184386</v>
      </c>
      <c r="BO16" s="469"/>
      <c r="BP16" s="469"/>
      <c r="BQ16" s="469"/>
      <c r="BR16" s="469"/>
      <c r="BS16" s="469"/>
      <c r="BT16" s="469"/>
      <c r="BU16" s="470"/>
      <c r="BV16" s="468">
        <v>5857630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5064</v>
      </c>
      <c r="AD17" s="445"/>
      <c r="AE17" s="445"/>
      <c r="AF17" s="445"/>
      <c r="AG17" s="446"/>
      <c r="AH17" s="444">
        <v>5213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2634286</v>
      </c>
      <c r="BO17" s="469"/>
      <c r="BP17" s="469"/>
      <c r="BQ17" s="469"/>
      <c r="BR17" s="469"/>
      <c r="BS17" s="469"/>
      <c r="BT17" s="469"/>
      <c r="BU17" s="470"/>
      <c r="BV17" s="468">
        <v>2529783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194.45</v>
      </c>
      <c r="M18" s="533"/>
      <c r="N18" s="533"/>
      <c r="O18" s="533"/>
      <c r="P18" s="533"/>
      <c r="Q18" s="533"/>
      <c r="R18" s="534"/>
      <c r="S18" s="534"/>
      <c r="T18" s="534"/>
      <c r="U18" s="534"/>
      <c r="V18" s="535"/>
      <c r="W18" s="549"/>
      <c r="X18" s="550"/>
      <c r="Y18" s="550"/>
      <c r="Z18" s="550"/>
      <c r="AA18" s="550"/>
      <c r="AB18" s="560"/>
      <c r="AC18" s="432">
        <v>58.2</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5959926</v>
      </c>
      <c r="BO18" s="469"/>
      <c r="BP18" s="469"/>
      <c r="BQ18" s="469"/>
      <c r="BR18" s="469"/>
      <c r="BS18" s="469"/>
      <c r="BT18" s="469"/>
      <c r="BU18" s="470"/>
      <c r="BV18" s="468">
        <v>5994315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8530301</v>
      </c>
      <c r="BO19" s="469"/>
      <c r="BP19" s="469"/>
      <c r="BQ19" s="469"/>
      <c r="BR19" s="469"/>
      <c r="BS19" s="469"/>
      <c r="BT19" s="469"/>
      <c r="BU19" s="470"/>
      <c r="BV19" s="468">
        <v>7984727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6531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12737454</v>
      </c>
      <c r="BO23" s="469"/>
      <c r="BP23" s="469"/>
      <c r="BQ23" s="469"/>
      <c r="BR23" s="469"/>
      <c r="BS23" s="469"/>
      <c r="BT23" s="469"/>
      <c r="BU23" s="470"/>
      <c r="BV23" s="468">
        <v>12437258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7740</v>
      </c>
      <c r="R24" s="445"/>
      <c r="S24" s="445"/>
      <c r="T24" s="445"/>
      <c r="U24" s="445"/>
      <c r="V24" s="446"/>
      <c r="W24" s="510"/>
      <c r="X24" s="501"/>
      <c r="Y24" s="502"/>
      <c r="Z24" s="441" t="s">
        <v>172</v>
      </c>
      <c r="AA24" s="442"/>
      <c r="AB24" s="442"/>
      <c r="AC24" s="442"/>
      <c r="AD24" s="442"/>
      <c r="AE24" s="442"/>
      <c r="AF24" s="442"/>
      <c r="AG24" s="443"/>
      <c r="AH24" s="444">
        <v>150</v>
      </c>
      <c r="AI24" s="445"/>
      <c r="AJ24" s="445"/>
      <c r="AK24" s="445"/>
      <c r="AL24" s="446"/>
      <c r="AM24" s="444">
        <v>475500</v>
      </c>
      <c r="AN24" s="445"/>
      <c r="AO24" s="445"/>
      <c r="AP24" s="445"/>
      <c r="AQ24" s="445"/>
      <c r="AR24" s="446"/>
      <c r="AS24" s="444">
        <v>3170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7468537</v>
      </c>
      <c r="BO24" s="469"/>
      <c r="BP24" s="469"/>
      <c r="BQ24" s="469"/>
      <c r="BR24" s="469"/>
      <c r="BS24" s="469"/>
      <c r="BT24" s="469"/>
      <c r="BU24" s="470"/>
      <c r="BV24" s="468">
        <v>7542392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5980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4524973</v>
      </c>
      <c r="BO25" s="464"/>
      <c r="BP25" s="464"/>
      <c r="BQ25" s="464"/>
      <c r="BR25" s="464"/>
      <c r="BS25" s="464"/>
      <c r="BT25" s="464"/>
      <c r="BU25" s="465"/>
      <c r="BV25" s="463">
        <v>4678873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5640</v>
      </c>
      <c r="R26" s="445"/>
      <c r="S26" s="445"/>
      <c r="T26" s="445"/>
      <c r="U26" s="445"/>
      <c r="V26" s="446"/>
      <c r="W26" s="510"/>
      <c r="X26" s="501"/>
      <c r="Y26" s="502"/>
      <c r="Z26" s="441" t="s">
        <v>178</v>
      </c>
      <c r="AA26" s="523"/>
      <c r="AB26" s="523"/>
      <c r="AC26" s="523"/>
      <c r="AD26" s="523"/>
      <c r="AE26" s="523"/>
      <c r="AF26" s="523"/>
      <c r="AG26" s="524"/>
      <c r="AH26" s="444">
        <v>8</v>
      </c>
      <c r="AI26" s="445"/>
      <c r="AJ26" s="445"/>
      <c r="AK26" s="445"/>
      <c r="AL26" s="446"/>
      <c r="AM26" s="444">
        <v>24664</v>
      </c>
      <c r="AN26" s="445"/>
      <c r="AO26" s="445"/>
      <c r="AP26" s="445"/>
      <c r="AQ26" s="445"/>
      <c r="AR26" s="446"/>
      <c r="AS26" s="444">
        <v>3083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v>46065</v>
      </c>
      <c r="BO26" s="469"/>
      <c r="BP26" s="469"/>
      <c r="BQ26" s="469"/>
      <c r="BR26" s="469"/>
      <c r="BS26" s="469"/>
      <c r="BT26" s="469"/>
      <c r="BU26" s="470"/>
      <c r="BV26" s="468">
        <v>25067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3280</v>
      </c>
      <c r="R27" s="445"/>
      <c r="S27" s="445"/>
      <c r="T27" s="445"/>
      <c r="U27" s="445"/>
      <c r="V27" s="446"/>
      <c r="W27" s="510"/>
      <c r="X27" s="501"/>
      <c r="Y27" s="502"/>
      <c r="Z27" s="441" t="s">
        <v>181</v>
      </c>
      <c r="AA27" s="442"/>
      <c r="AB27" s="442"/>
      <c r="AC27" s="442"/>
      <c r="AD27" s="442"/>
      <c r="AE27" s="442"/>
      <c r="AF27" s="442"/>
      <c r="AG27" s="443"/>
      <c r="AH27" s="444">
        <v>36</v>
      </c>
      <c r="AI27" s="445"/>
      <c r="AJ27" s="445"/>
      <c r="AK27" s="445"/>
      <c r="AL27" s="446"/>
      <c r="AM27" s="444">
        <v>102748</v>
      </c>
      <c r="AN27" s="445"/>
      <c r="AO27" s="445"/>
      <c r="AP27" s="445"/>
      <c r="AQ27" s="445"/>
      <c r="AR27" s="446"/>
      <c r="AS27" s="444">
        <v>2854</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281104</v>
      </c>
      <c r="BO27" s="472"/>
      <c r="BP27" s="472"/>
      <c r="BQ27" s="472"/>
      <c r="BR27" s="472"/>
      <c r="BS27" s="472"/>
      <c r="BT27" s="472"/>
      <c r="BU27" s="473"/>
      <c r="BV27" s="471">
        <v>280718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2990</v>
      </c>
      <c r="R28" s="445"/>
      <c r="S28" s="445"/>
      <c r="T28" s="445"/>
      <c r="U28" s="445"/>
      <c r="V28" s="446"/>
      <c r="W28" s="510"/>
      <c r="X28" s="501"/>
      <c r="Y28" s="502"/>
      <c r="Z28" s="441" t="s">
        <v>184</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2757336</v>
      </c>
      <c r="BO28" s="464"/>
      <c r="BP28" s="464"/>
      <c r="BQ28" s="464"/>
      <c r="BR28" s="464"/>
      <c r="BS28" s="464"/>
      <c r="BT28" s="464"/>
      <c r="BU28" s="465"/>
      <c r="BV28" s="463">
        <v>3213506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2840</v>
      </c>
      <c r="R29" s="445"/>
      <c r="S29" s="445"/>
      <c r="T29" s="445"/>
      <c r="U29" s="445"/>
      <c r="V29" s="446"/>
      <c r="W29" s="511"/>
      <c r="X29" s="512"/>
      <c r="Y29" s="513"/>
      <c r="Z29" s="441" t="s">
        <v>187</v>
      </c>
      <c r="AA29" s="442"/>
      <c r="AB29" s="442"/>
      <c r="AC29" s="442"/>
      <c r="AD29" s="442"/>
      <c r="AE29" s="442"/>
      <c r="AF29" s="442"/>
      <c r="AG29" s="443"/>
      <c r="AH29" s="444">
        <v>186</v>
      </c>
      <c r="AI29" s="445"/>
      <c r="AJ29" s="445"/>
      <c r="AK29" s="445"/>
      <c r="AL29" s="446"/>
      <c r="AM29" s="444">
        <v>578248</v>
      </c>
      <c r="AN29" s="445"/>
      <c r="AO29" s="445"/>
      <c r="AP29" s="445"/>
      <c r="AQ29" s="445"/>
      <c r="AR29" s="446"/>
      <c r="AS29" s="444">
        <v>3109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576742</v>
      </c>
      <c r="BO29" s="469"/>
      <c r="BP29" s="469"/>
      <c r="BQ29" s="469"/>
      <c r="BR29" s="469"/>
      <c r="BS29" s="469"/>
      <c r="BT29" s="469"/>
      <c r="BU29" s="470"/>
      <c r="BV29" s="468">
        <v>376246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2972966</v>
      </c>
      <c r="BO30" s="472"/>
      <c r="BP30" s="472"/>
      <c r="BQ30" s="472"/>
      <c r="BR30" s="472"/>
      <c r="BS30" s="472"/>
      <c r="BT30" s="472"/>
      <c r="BU30" s="473"/>
      <c r="BV30" s="471">
        <v>2963038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仲多度南部消防組合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（一財）ことなみ振興公社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農業集落排水特別会計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香川県市町総合事務組合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㈲仲南振興公社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7</v>
      </c>
      <c r="BF36" s="427"/>
      <c r="BG36" s="426" t="str">
        <f>IF('各会計、関係団体の財政状況及び健全化判断比率'!B33="","",'各会計、関係団体の財政状況及び健全化判断比率'!B33)</f>
        <v>浄化槽整備推進事業特別会計</v>
      </c>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香川県後期高齢者医療広域連合（一般会計）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㈱グリーンパークまんのう</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香川県後期高齢者医療広域連合（後期高齢者医療事業）</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まんのう町土地開発公社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〇</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香川県中部広域競艇事業組合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中讃広域行政事務組合（一般会計）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中讃広域行政事務組合（仲善クリーンセンター）</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中讃広域行政事務組合（瀬戸グリーンセンター）</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中讃広域行政事務組合（クリントピア丸亀）</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まんのう町外二ヶ市町(十郷地区)山林組合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chN7lh1P7NdA2O3MVewRIPyGSdUoJ+N+PUwmCsYLsErw0gSQiLD3MJElMp27VCf5TBDE6W/Svhfo0/8qewvyw==" saltValue="iCQPMx/uMiwG8ZlorkdY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8.98</v>
      </c>
      <c r="G34" s="33">
        <v>5.44</v>
      </c>
      <c r="H34" s="33">
        <v>7.08</v>
      </c>
      <c r="I34" s="33">
        <v>5.62</v>
      </c>
      <c r="J34" s="34">
        <v>6.66</v>
      </c>
      <c r="K34" s="22"/>
      <c r="L34" s="22"/>
      <c r="M34" s="22"/>
      <c r="N34" s="22"/>
      <c r="O34" s="22"/>
      <c r="P34" s="22"/>
    </row>
    <row r="35" spans="1:16" ht="39" customHeight="1" x14ac:dyDescent="0.15">
      <c r="A35" s="22"/>
      <c r="B35" s="35"/>
      <c r="C35" s="1244" t="s">
        <v>564</v>
      </c>
      <c r="D35" s="1245"/>
      <c r="E35" s="1246"/>
      <c r="F35" s="36">
        <v>0.85</v>
      </c>
      <c r="G35" s="37">
        <v>2.2200000000000002</v>
      </c>
      <c r="H35" s="37">
        <v>2.2400000000000002</v>
      </c>
      <c r="I35" s="37">
        <v>2.4500000000000002</v>
      </c>
      <c r="J35" s="38">
        <v>1.44</v>
      </c>
      <c r="K35" s="22"/>
      <c r="L35" s="22"/>
      <c r="M35" s="22"/>
      <c r="N35" s="22"/>
      <c r="O35" s="22"/>
      <c r="P35" s="22"/>
    </row>
    <row r="36" spans="1:16" ht="39" customHeight="1" x14ac:dyDescent="0.15">
      <c r="A36" s="22"/>
      <c r="B36" s="35"/>
      <c r="C36" s="1244" t="s">
        <v>565</v>
      </c>
      <c r="D36" s="1245"/>
      <c r="E36" s="1246"/>
      <c r="F36" s="36">
        <v>0.11</v>
      </c>
      <c r="G36" s="37">
        <v>7.0000000000000007E-2</v>
      </c>
      <c r="H36" s="37">
        <v>0.02</v>
      </c>
      <c r="I36" s="37">
        <v>0</v>
      </c>
      <c r="J36" s="38">
        <v>0.09</v>
      </c>
      <c r="K36" s="22"/>
      <c r="L36" s="22"/>
      <c r="M36" s="22"/>
      <c r="N36" s="22"/>
      <c r="O36" s="22"/>
      <c r="P36" s="22"/>
    </row>
    <row r="37" spans="1:16" ht="39" customHeight="1" x14ac:dyDescent="0.15">
      <c r="A37" s="22"/>
      <c r="B37" s="35"/>
      <c r="C37" s="1244" t="s">
        <v>566</v>
      </c>
      <c r="D37" s="1245"/>
      <c r="E37" s="1246"/>
      <c r="F37" s="36">
        <v>0.02</v>
      </c>
      <c r="G37" s="37">
        <v>7.0000000000000007E-2</v>
      </c>
      <c r="H37" s="37">
        <v>0.15</v>
      </c>
      <c r="I37" s="37">
        <v>0.13</v>
      </c>
      <c r="J37" s="38">
        <v>0.09</v>
      </c>
      <c r="K37" s="22"/>
      <c r="L37" s="22"/>
      <c r="M37" s="22"/>
      <c r="N37" s="22"/>
      <c r="O37" s="22"/>
      <c r="P37" s="22"/>
    </row>
    <row r="38" spans="1:16" ht="39" customHeight="1" x14ac:dyDescent="0.15">
      <c r="A38" s="22"/>
      <c r="B38" s="35"/>
      <c r="C38" s="1244" t="s">
        <v>567</v>
      </c>
      <c r="D38" s="1245"/>
      <c r="E38" s="1246"/>
      <c r="F38" s="36">
        <v>1.31</v>
      </c>
      <c r="G38" s="37">
        <v>0.01</v>
      </c>
      <c r="H38" s="37">
        <v>0.33</v>
      </c>
      <c r="I38" s="37">
        <v>0.06</v>
      </c>
      <c r="J38" s="38">
        <v>0.05</v>
      </c>
      <c r="K38" s="22"/>
      <c r="L38" s="22"/>
      <c r="M38" s="22"/>
      <c r="N38" s="22"/>
      <c r="O38" s="22"/>
      <c r="P38" s="22"/>
    </row>
    <row r="39" spans="1:16" ht="39" customHeight="1" x14ac:dyDescent="0.15">
      <c r="A39" s="22"/>
      <c r="B39" s="35"/>
      <c r="C39" s="1244" t="s">
        <v>568</v>
      </c>
      <c r="D39" s="1245"/>
      <c r="E39" s="1246"/>
      <c r="F39" s="36">
        <v>0.02</v>
      </c>
      <c r="G39" s="37">
        <v>0.02</v>
      </c>
      <c r="H39" s="37">
        <v>0.02</v>
      </c>
      <c r="I39" s="37">
        <v>0.01</v>
      </c>
      <c r="J39" s="38">
        <v>0.01</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8.5</v>
      </c>
      <c r="G43" s="42">
        <v>8.1300000000000008</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nSDLXpHJs4/EZTregjFJMlAsWaj+5OVbs6KNpUZ7l5J2VSv27mQBicZCvljMJjsXvl7HJqNHRCsne0sogetw==" saltValue="eX/tsRCTZJqGJSw0hcJ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1075</v>
      </c>
      <c r="L45" s="60">
        <v>1151</v>
      </c>
      <c r="M45" s="60">
        <v>1410</v>
      </c>
      <c r="N45" s="60">
        <v>1465</v>
      </c>
      <c r="O45" s="61">
        <v>1488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211</v>
      </c>
      <c r="L48" s="64">
        <v>203</v>
      </c>
      <c r="M48" s="64">
        <v>135</v>
      </c>
      <c r="N48" s="64">
        <v>127</v>
      </c>
      <c r="O48" s="65">
        <v>126</v>
      </c>
      <c r="P48" s="48"/>
      <c r="Q48" s="48"/>
      <c r="R48" s="48"/>
      <c r="S48" s="48"/>
      <c r="T48" s="48"/>
      <c r="U48" s="48"/>
    </row>
    <row r="49" spans="1:21" ht="30.75" customHeight="1" x14ac:dyDescent="0.15">
      <c r="A49" s="48"/>
      <c r="B49" s="1272"/>
      <c r="C49" s="1273"/>
      <c r="D49" s="62"/>
      <c r="E49" s="1254" t="s">
        <v>16</v>
      </c>
      <c r="F49" s="1254"/>
      <c r="G49" s="1254"/>
      <c r="H49" s="1254"/>
      <c r="I49" s="1254"/>
      <c r="J49" s="1255"/>
      <c r="K49" s="63">
        <v>31</v>
      </c>
      <c r="L49" s="64">
        <v>22</v>
      </c>
      <c r="M49" s="64">
        <v>119</v>
      </c>
      <c r="N49" s="64">
        <v>97</v>
      </c>
      <c r="O49" s="65">
        <v>97</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12</v>
      </c>
      <c r="M50" s="64">
        <v>11</v>
      </c>
      <c r="N50" s="64">
        <v>10</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514</v>
      </c>
      <c r="L51" s="64">
        <v>0</v>
      </c>
      <c r="M51" s="64">
        <v>0</v>
      </c>
      <c r="N51" s="64">
        <v>0</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950</v>
      </c>
      <c r="L52" s="64">
        <v>1021</v>
      </c>
      <c r="M52" s="64">
        <v>1175</v>
      </c>
      <c r="N52" s="64">
        <v>1213</v>
      </c>
      <c r="O52" s="65">
        <v>1284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379</v>
      </c>
      <c r="L53" s="69">
        <v>367</v>
      </c>
      <c r="M53" s="69">
        <v>500</v>
      </c>
      <c r="N53" s="69">
        <v>486</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584</v>
      </c>
      <c r="L57" s="84" t="s">
        <v>584</v>
      </c>
      <c r="M57" s="84" t="s">
        <v>584</v>
      </c>
      <c r="N57" s="84" t="s">
        <v>584</v>
      </c>
      <c r="O57" s="85" t="s">
        <v>584</v>
      </c>
    </row>
    <row r="58" spans="1:21" ht="31.5" customHeight="1" thickBot="1" x14ac:dyDescent="0.2">
      <c r="B58" s="1262"/>
      <c r="C58" s="1263"/>
      <c r="D58" s="1267" t="s">
        <v>27</v>
      </c>
      <c r="E58" s="1268"/>
      <c r="F58" s="1268"/>
      <c r="G58" s="1268"/>
      <c r="H58" s="1268"/>
      <c r="I58" s="1268"/>
      <c r="J58" s="1269"/>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bSZNmu0kN9ZK8ihajehf6OIOgRwL1oyCgehsxwa6ryrwlwg+lE53D3sjxzRqTqct5qSBPWVvJzKpi6AnrNkw==" saltValue="YBaw3s3hCjD6F+z3WF8F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12210</v>
      </c>
      <c r="J41" s="104">
        <v>12584</v>
      </c>
      <c r="K41" s="104">
        <v>12464</v>
      </c>
      <c r="L41" s="104">
        <v>12437</v>
      </c>
      <c r="M41" s="105">
        <v>12737</v>
      </c>
    </row>
    <row r="42" spans="2:13" ht="27.75" customHeight="1" x14ac:dyDescent="0.15">
      <c r="B42" s="1280"/>
      <c r="C42" s="1281"/>
      <c r="D42" s="106"/>
      <c r="E42" s="1284" t="s">
        <v>32</v>
      </c>
      <c r="F42" s="1284"/>
      <c r="G42" s="1284"/>
      <c r="H42" s="1285"/>
      <c r="I42" s="107">
        <v>167</v>
      </c>
      <c r="J42" s="108">
        <v>148</v>
      </c>
      <c r="K42" s="108">
        <v>141</v>
      </c>
      <c r="L42" s="108">
        <v>9</v>
      </c>
      <c r="M42" s="109">
        <v>55</v>
      </c>
    </row>
    <row r="43" spans="2:13" ht="27.75" customHeight="1" x14ac:dyDescent="0.15">
      <c r="B43" s="1280"/>
      <c r="C43" s="1281"/>
      <c r="D43" s="106"/>
      <c r="E43" s="1284" t="s">
        <v>33</v>
      </c>
      <c r="F43" s="1284"/>
      <c r="G43" s="1284"/>
      <c r="H43" s="1285"/>
      <c r="I43" s="107">
        <v>1904</v>
      </c>
      <c r="J43" s="108">
        <v>1586</v>
      </c>
      <c r="K43" s="108">
        <v>1247</v>
      </c>
      <c r="L43" s="108">
        <v>1125</v>
      </c>
      <c r="M43" s="109">
        <v>1031</v>
      </c>
    </row>
    <row r="44" spans="2:13" ht="27.75" customHeight="1" x14ac:dyDescent="0.15">
      <c r="B44" s="1280"/>
      <c r="C44" s="1281"/>
      <c r="D44" s="106"/>
      <c r="E44" s="1284" t="s">
        <v>34</v>
      </c>
      <c r="F44" s="1284"/>
      <c r="G44" s="1284"/>
      <c r="H44" s="1285"/>
      <c r="I44" s="107">
        <v>181</v>
      </c>
      <c r="J44" s="108">
        <v>163</v>
      </c>
      <c r="K44" s="108">
        <v>1302</v>
      </c>
      <c r="L44" s="108">
        <v>1169</v>
      </c>
      <c r="M44" s="109">
        <v>1082</v>
      </c>
    </row>
    <row r="45" spans="2:13" ht="27.75" customHeight="1" x14ac:dyDescent="0.15">
      <c r="B45" s="1280"/>
      <c r="C45" s="1281"/>
      <c r="D45" s="106"/>
      <c r="E45" s="1284" t="s">
        <v>35</v>
      </c>
      <c r="F45" s="1284"/>
      <c r="G45" s="1284"/>
      <c r="H45" s="1285"/>
      <c r="I45" s="107">
        <v>1939</v>
      </c>
      <c r="J45" s="108">
        <v>1710</v>
      </c>
      <c r="K45" s="108">
        <v>1535</v>
      </c>
      <c r="L45" s="108">
        <v>1540</v>
      </c>
      <c r="M45" s="109">
        <v>1456</v>
      </c>
    </row>
    <row r="46" spans="2:13" ht="27.75" customHeight="1" x14ac:dyDescent="0.15">
      <c r="B46" s="1280"/>
      <c r="C46" s="1281"/>
      <c r="D46" s="110"/>
      <c r="E46" s="1284" t="s">
        <v>36</v>
      </c>
      <c r="F46" s="1284"/>
      <c r="G46" s="1284"/>
      <c r="H46" s="1285"/>
      <c r="I46" s="107" t="s">
        <v>514</v>
      </c>
      <c r="J46" s="108" t="s">
        <v>514</v>
      </c>
      <c r="K46" s="108">
        <v>46</v>
      </c>
      <c r="L46" s="108" t="s">
        <v>514</v>
      </c>
      <c r="M46" s="109" t="s">
        <v>514</v>
      </c>
    </row>
    <row r="47" spans="2:13" ht="27.75" customHeight="1" x14ac:dyDescent="0.15">
      <c r="B47" s="1280"/>
      <c r="C47" s="1281"/>
      <c r="D47" s="111"/>
      <c r="E47" s="1294" t="s">
        <v>37</v>
      </c>
      <c r="F47" s="1295"/>
      <c r="G47" s="1295"/>
      <c r="H47" s="1296"/>
      <c r="I47" s="107" t="s">
        <v>514</v>
      </c>
      <c r="J47" s="108" t="s">
        <v>514</v>
      </c>
      <c r="K47" s="108" t="s">
        <v>514</v>
      </c>
      <c r="L47" s="108" t="s">
        <v>514</v>
      </c>
      <c r="M47" s="109" t="s">
        <v>514</v>
      </c>
    </row>
    <row r="48" spans="2:13" ht="27.75" customHeight="1" x14ac:dyDescent="0.15">
      <c r="B48" s="1280"/>
      <c r="C48" s="1281"/>
      <c r="D48" s="106"/>
      <c r="E48" s="1284" t="s">
        <v>38</v>
      </c>
      <c r="F48" s="1284"/>
      <c r="G48" s="1284"/>
      <c r="H48" s="1285"/>
      <c r="I48" s="107" t="s">
        <v>514</v>
      </c>
      <c r="J48" s="108" t="s">
        <v>514</v>
      </c>
      <c r="K48" s="108" t="s">
        <v>514</v>
      </c>
      <c r="L48" s="108" t="s">
        <v>514</v>
      </c>
      <c r="M48" s="109" t="s">
        <v>514</v>
      </c>
    </row>
    <row r="49" spans="2:13" ht="27.75" customHeight="1" x14ac:dyDescent="0.15">
      <c r="B49" s="1282"/>
      <c r="C49" s="1283"/>
      <c r="D49" s="106"/>
      <c r="E49" s="1284" t="s">
        <v>39</v>
      </c>
      <c r="F49" s="1284"/>
      <c r="G49" s="1284"/>
      <c r="H49" s="1285"/>
      <c r="I49" s="107" t="s">
        <v>514</v>
      </c>
      <c r="J49" s="108" t="s">
        <v>514</v>
      </c>
      <c r="K49" s="108" t="s">
        <v>514</v>
      </c>
      <c r="L49" s="108" t="s">
        <v>514</v>
      </c>
      <c r="M49" s="109" t="s">
        <v>514</v>
      </c>
    </row>
    <row r="50" spans="2:13" ht="27.75" customHeight="1" x14ac:dyDescent="0.15">
      <c r="B50" s="1278" t="s">
        <v>40</v>
      </c>
      <c r="C50" s="1279"/>
      <c r="D50" s="112"/>
      <c r="E50" s="1284" t="s">
        <v>41</v>
      </c>
      <c r="F50" s="1284"/>
      <c r="G50" s="1284"/>
      <c r="H50" s="1285"/>
      <c r="I50" s="107">
        <v>6845</v>
      </c>
      <c r="J50" s="108">
        <v>6882</v>
      </c>
      <c r="K50" s="108">
        <v>6227</v>
      </c>
      <c r="L50" s="108">
        <v>6098</v>
      </c>
      <c r="M50" s="109">
        <v>5892</v>
      </c>
    </row>
    <row r="51" spans="2:13" ht="27.75" customHeight="1" x14ac:dyDescent="0.15">
      <c r="B51" s="1280"/>
      <c r="C51" s="1281"/>
      <c r="D51" s="106"/>
      <c r="E51" s="1284" t="s">
        <v>42</v>
      </c>
      <c r="F51" s="1284"/>
      <c r="G51" s="1284"/>
      <c r="H51" s="1285"/>
      <c r="I51" s="107">
        <v>21</v>
      </c>
      <c r="J51" s="108">
        <v>11</v>
      </c>
      <c r="K51" s="108">
        <v>165</v>
      </c>
      <c r="L51" s="108">
        <v>5</v>
      </c>
      <c r="M51" s="109">
        <v>6</v>
      </c>
    </row>
    <row r="52" spans="2:13" ht="27.75" customHeight="1" x14ac:dyDescent="0.15">
      <c r="B52" s="1282"/>
      <c r="C52" s="1283"/>
      <c r="D52" s="106"/>
      <c r="E52" s="1284" t="s">
        <v>43</v>
      </c>
      <c r="F52" s="1284"/>
      <c r="G52" s="1284"/>
      <c r="H52" s="1285"/>
      <c r="I52" s="107">
        <v>10719</v>
      </c>
      <c r="J52" s="108">
        <v>11225</v>
      </c>
      <c r="K52" s="108">
        <v>11004</v>
      </c>
      <c r="L52" s="108">
        <v>10787</v>
      </c>
      <c r="M52" s="109">
        <v>11017</v>
      </c>
    </row>
    <row r="53" spans="2:13" ht="27.75" customHeight="1" thickBot="1" x14ac:dyDescent="0.2">
      <c r="B53" s="1286" t="s">
        <v>44</v>
      </c>
      <c r="C53" s="1287"/>
      <c r="D53" s="113"/>
      <c r="E53" s="1288" t="s">
        <v>45</v>
      </c>
      <c r="F53" s="1288"/>
      <c r="G53" s="1288"/>
      <c r="H53" s="1289"/>
      <c r="I53" s="114">
        <v>-1185</v>
      </c>
      <c r="J53" s="115">
        <v>-1928</v>
      </c>
      <c r="K53" s="115">
        <v>-661</v>
      </c>
      <c r="L53" s="115">
        <v>-608</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b1mAep7PM7pXy4USyUGZk9aUsAj9G1s/t2P/FjP1IcJ/OHhHAOQG+xJihkx20bp67dtlVa01Ec9qOflW3MVaA==" saltValue="hPZImFCxvRi65AjZQwoK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2945</v>
      </c>
      <c r="G55" s="128">
        <v>3214</v>
      </c>
      <c r="H55" s="129">
        <v>2757</v>
      </c>
    </row>
    <row r="56" spans="2:8" ht="52.5" customHeight="1" x14ac:dyDescent="0.15">
      <c r="B56" s="130"/>
      <c r="C56" s="1307" t="s">
        <v>49</v>
      </c>
      <c r="D56" s="1307"/>
      <c r="E56" s="1308"/>
      <c r="F56" s="131">
        <v>705</v>
      </c>
      <c r="G56" s="131">
        <v>376</v>
      </c>
      <c r="H56" s="132">
        <v>577</v>
      </c>
    </row>
    <row r="57" spans="2:8" ht="53.25" customHeight="1" x14ac:dyDescent="0.15">
      <c r="B57" s="130"/>
      <c r="C57" s="1309" t="s">
        <v>50</v>
      </c>
      <c r="D57" s="1309"/>
      <c r="E57" s="1310"/>
      <c r="F57" s="133">
        <v>2891</v>
      </c>
      <c r="G57" s="133">
        <v>2963</v>
      </c>
      <c r="H57" s="134">
        <v>2973</v>
      </c>
    </row>
    <row r="58" spans="2:8" ht="45.75" customHeight="1" x14ac:dyDescent="0.15">
      <c r="B58" s="135"/>
      <c r="C58" s="1297" t="s">
        <v>601</v>
      </c>
      <c r="D58" s="1298"/>
      <c r="E58" s="1299"/>
      <c r="F58" s="136">
        <v>1112</v>
      </c>
      <c r="G58" s="136">
        <v>1148</v>
      </c>
      <c r="H58" s="137">
        <v>1151</v>
      </c>
    </row>
    <row r="59" spans="2:8" ht="45.75" customHeight="1" x14ac:dyDescent="0.15">
      <c r="B59" s="135"/>
      <c r="C59" s="1297" t="s">
        <v>602</v>
      </c>
      <c r="D59" s="1298"/>
      <c r="E59" s="1299"/>
      <c r="F59" s="136">
        <v>1046</v>
      </c>
      <c r="G59" s="136">
        <v>1046</v>
      </c>
      <c r="H59" s="137">
        <v>1039</v>
      </c>
    </row>
    <row r="60" spans="2:8" ht="45.75" customHeight="1" x14ac:dyDescent="0.15">
      <c r="B60" s="135"/>
      <c r="C60" s="1297" t="s">
        <v>603</v>
      </c>
      <c r="D60" s="1298"/>
      <c r="E60" s="1299"/>
      <c r="F60" s="136">
        <v>525</v>
      </c>
      <c r="G60" s="136">
        <v>532</v>
      </c>
      <c r="H60" s="137">
        <v>519</v>
      </c>
    </row>
    <row r="61" spans="2:8" ht="45.75" customHeight="1" x14ac:dyDescent="0.15">
      <c r="B61" s="135"/>
      <c r="C61" s="1297" t="s">
        <v>605</v>
      </c>
      <c r="D61" s="1298"/>
      <c r="E61" s="1299"/>
      <c r="F61" s="136">
        <v>29</v>
      </c>
      <c r="G61" s="136">
        <v>42</v>
      </c>
      <c r="H61" s="137">
        <v>70</v>
      </c>
    </row>
    <row r="62" spans="2:8" ht="45.75" customHeight="1" thickBot="1" x14ac:dyDescent="0.2">
      <c r="B62" s="138"/>
      <c r="C62" s="1300" t="s">
        <v>604</v>
      </c>
      <c r="D62" s="1301"/>
      <c r="E62" s="1302"/>
      <c r="F62" s="139">
        <v>49</v>
      </c>
      <c r="G62" s="139">
        <v>49</v>
      </c>
      <c r="H62" s="140">
        <v>49</v>
      </c>
    </row>
    <row r="63" spans="2:8" ht="52.5" customHeight="1" thickBot="1" x14ac:dyDescent="0.2">
      <c r="B63" s="141"/>
      <c r="C63" s="1303" t="s">
        <v>51</v>
      </c>
      <c r="D63" s="1303"/>
      <c r="E63" s="1304"/>
      <c r="F63" s="142">
        <v>6542</v>
      </c>
      <c r="G63" s="142">
        <v>6553</v>
      </c>
      <c r="H63" s="143">
        <v>6307</v>
      </c>
    </row>
    <row r="64" spans="2:8" ht="15" customHeight="1" x14ac:dyDescent="0.15"/>
  </sheetData>
  <sheetProtection algorithmName="SHA-512" hashValue="vvu0jpoMM8YuzC6jfBtaHluSH2Wpu08DHGQVyMMwpF27+es5NTSk1enqim/bEZ9L+nvsKqJ1+uhstD1WjZgisg==" saltValue="iaJieXURIYtr4s+m/HOP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612</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556</v>
      </c>
      <c r="BQ50" s="1326"/>
      <c r="BR50" s="1326"/>
      <c r="BS50" s="1326"/>
      <c r="BT50" s="1326"/>
      <c r="BU50" s="1326"/>
      <c r="BV50" s="1326"/>
      <c r="BW50" s="1326"/>
      <c r="BX50" s="1326" t="s">
        <v>557</v>
      </c>
      <c r="BY50" s="1326"/>
      <c r="BZ50" s="1326"/>
      <c r="CA50" s="1326"/>
      <c r="CB50" s="1326"/>
      <c r="CC50" s="1326"/>
      <c r="CD50" s="1326"/>
      <c r="CE50" s="1326"/>
      <c r="CF50" s="1326" t="s">
        <v>558</v>
      </c>
      <c r="CG50" s="1326"/>
      <c r="CH50" s="1326"/>
      <c r="CI50" s="1326"/>
      <c r="CJ50" s="1326"/>
      <c r="CK50" s="1326"/>
      <c r="CL50" s="1326"/>
      <c r="CM50" s="1326"/>
      <c r="CN50" s="1326" t="s">
        <v>559</v>
      </c>
      <c r="CO50" s="1326"/>
      <c r="CP50" s="1326"/>
      <c r="CQ50" s="1326"/>
      <c r="CR50" s="1326"/>
      <c r="CS50" s="1326"/>
      <c r="CT50" s="1326"/>
      <c r="CU50" s="1326"/>
      <c r="CV50" s="1326" t="s">
        <v>560</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611</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615</v>
      </c>
      <c r="BC53" s="1328"/>
      <c r="BD53" s="1328"/>
      <c r="BE53" s="1328"/>
      <c r="BF53" s="1328"/>
      <c r="BG53" s="1328"/>
      <c r="BH53" s="1328"/>
      <c r="BI53" s="1328"/>
      <c r="BJ53" s="1328"/>
      <c r="BK53" s="1328"/>
      <c r="BL53" s="1328"/>
      <c r="BM53" s="1328"/>
      <c r="BN53" s="1328"/>
      <c r="BO53" s="1328"/>
      <c r="BP53" s="1311">
        <v>59.6</v>
      </c>
      <c r="BQ53" s="1311"/>
      <c r="BR53" s="1311"/>
      <c r="BS53" s="1311"/>
      <c r="BT53" s="1311"/>
      <c r="BU53" s="1311"/>
      <c r="BV53" s="1311"/>
      <c r="BW53" s="1311"/>
      <c r="BX53" s="1311">
        <v>58.4</v>
      </c>
      <c r="BY53" s="1311"/>
      <c r="BZ53" s="1311"/>
      <c r="CA53" s="1311"/>
      <c r="CB53" s="1311"/>
      <c r="CC53" s="1311"/>
      <c r="CD53" s="1311"/>
      <c r="CE53" s="1311"/>
      <c r="CF53" s="1311">
        <v>59.5</v>
      </c>
      <c r="CG53" s="1311"/>
      <c r="CH53" s="1311"/>
      <c r="CI53" s="1311"/>
      <c r="CJ53" s="1311"/>
      <c r="CK53" s="1311"/>
      <c r="CL53" s="1311"/>
      <c r="CM53" s="1311"/>
      <c r="CN53" s="1311">
        <v>60.1</v>
      </c>
      <c r="CO53" s="1311"/>
      <c r="CP53" s="1311"/>
      <c r="CQ53" s="1311"/>
      <c r="CR53" s="1311"/>
      <c r="CS53" s="1311"/>
      <c r="CT53" s="1311"/>
      <c r="CU53" s="1311"/>
      <c r="CV53" s="1311">
        <v>60.5</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610</v>
      </c>
      <c r="AO55" s="1326"/>
      <c r="AP55" s="1326"/>
      <c r="AQ55" s="1326"/>
      <c r="AR55" s="1326"/>
      <c r="AS55" s="1326"/>
      <c r="AT55" s="1326"/>
      <c r="AU55" s="1326"/>
      <c r="AV55" s="1326"/>
      <c r="AW55" s="1326"/>
      <c r="AX55" s="1326"/>
      <c r="AY55" s="1326"/>
      <c r="AZ55" s="1326"/>
      <c r="BA55" s="1326"/>
      <c r="BB55" s="1328" t="s">
        <v>609</v>
      </c>
      <c r="BC55" s="1328"/>
      <c r="BD55" s="1328"/>
      <c r="BE55" s="1328"/>
      <c r="BF55" s="1328"/>
      <c r="BG55" s="1328"/>
      <c r="BH55" s="1328"/>
      <c r="BI55" s="1328"/>
      <c r="BJ55" s="1328"/>
      <c r="BK55" s="1328"/>
      <c r="BL55" s="1328"/>
      <c r="BM55" s="1328"/>
      <c r="BN55" s="1328"/>
      <c r="BO55" s="1328"/>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615</v>
      </c>
      <c r="BC57" s="1328"/>
      <c r="BD57" s="1328"/>
      <c r="BE57" s="1328"/>
      <c r="BF57" s="1328"/>
      <c r="BG57" s="1328"/>
      <c r="BH57" s="1328"/>
      <c r="BI57" s="1328"/>
      <c r="BJ57" s="1328"/>
      <c r="BK57" s="1328"/>
      <c r="BL57" s="1328"/>
      <c r="BM57" s="1328"/>
      <c r="BN57" s="1328"/>
      <c r="BO57" s="1328"/>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612</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556</v>
      </c>
      <c r="BQ72" s="1326"/>
      <c r="BR72" s="1326"/>
      <c r="BS72" s="1326"/>
      <c r="BT72" s="1326"/>
      <c r="BU72" s="1326"/>
      <c r="BV72" s="1326"/>
      <c r="BW72" s="1326"/>
      <c r="BX72" s="1326" t="s">
        <v>557</v>
      </c>
      <c r="BY72" s="1326"/>
      <c r="BZ72" s="1326"/>
      <c r="CA72" s="1326"/>
      <c r="CB72" s="1326"/>
      <c r="CC72" s="1326"/>
      <c r="CD72" s="1326"/>
      <c r="CE72" s="1326"/>
      <c r="CF72" s="1326" t="s">
        <v>558</v>
      </c>
      <c r="CG72" s="1326"/>
      <c r="CH72" s="1326"/>
      <c r="CI72" s="1326"/>
      <c r="CJ72" s="1326"/>
      <c r="CK72" s="1326"/>
      <c r="CL72" s="1326"/>
      <c r="CM72" s="1326"/>
      <c r="CN72" s="1326" t="s">
        <v>559</v>
      </c>
      <c r="CO72" s="1326"/>
      <c r="CP72" s="1326"/>
      <c r="CQ72" s="1326"/>
      <c r="CR72" s="1326"/>
      <c r="CS72" s="1326"/>
      <c r="CT72" s="1326"/>
      <c r="CU72" s="1326"/>
      <c r="CV72" s="1326" t="s">
        <v>560</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611</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608</v>
      </c>
      <c r="BC75" s="1328"/>
      <c r="BD75" s="1328"/>
      <c r="BE75" s="1328"/>
      <c r="BF75" s="1328"/>
      <c r="BG75" s="1328"/>
      <c r="BH75" s="1328"/>
      <c r="BI75" s="1328"/>
      <c r="BJ75" s="1328"/>
      <c r="BK75" s="1328"/>
      <c r="BL75" s="1328"/>
      <c r="BM75" s="1328"/>
      <c r="BN75" s="1328"/>
      <c r="BO75" s="1328"/>
      <c r="BP75" s="1311">
        <v>7</v>
      </c>
      <c r="BQ75" s="1311"/>
      <c r="BR75" s="1311"/>
      <c r="BS75" s="1311"/>
      <c r="BT75" s="1311"/>
      <c r="BU75" s="1311"/>
      <c r="BV75" s="1311"/>
      <c r="BW75" s="1311"/>
      <c r="BX75" s="1311">
        <v>7</v>
      </c>
      <c r="BY75" s="1311"/>
      <c r="BZ75" s="1311"/>
      <c r="CA75" s="1311"/>
      <c r="CB75" s="1311"/>
      <c r="CC75" s="1311"/>
      <c r="CD75" s="1311"/>
      <c r="CE75" s="1311"/>
      <c r="CF75" s="1311">
        <v>7.2</v>
      </c>
      <c r="CG75" s="1311"/>
      <c r="CH75" s="1311"/>
      <c r="CI75" s="1311"/>
      <c r="CJ75" s="1311"/>
      <c r="CK75" s="1311"/>
      <c r="CL75" s="1311"/>
      <c r="CM75" s="1311"/>
      <c r="CN75" s="1311">
        <v>7.9</v>
      </c>
      <c r="CO75" s="1311"/>
      <c r="CP75" s="1311"/>
      <c r="CQ75" s="1311"/>
      <c r="CR75" s="1311"/>
      <c r="CS75" s="1311"/>
      <c r="CT75" s="1311"/>
      <c r="CU75" s="1311"/>
      <c r="CV75" s="1311">
        <v>8.3000000000000007</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610</v>
      </c>
      <c r="AO77" s="1326"/>
      <c r="AP77" s="1326"/>
      <c r="AQ77" s="1326"/>
      <c r="AR77" s="1326"/>
      <c r="AS77" s="1326"/>
      <c r="AT77" s="1326"/>
      <c r="AU77" s="1326"/>
      <c r="AV77" s="1326"/>
      <c r="AW77" s="1326"/>
      <c r="AX77" s="1326"/>
      <c r="AY77" s="1326"/>
      <c r="AZ77" s="1326"/>
      <c r="BA77" s="1326"/>
      <c r="BB77" s="1328" t="s">
        <v>609</v>
      </c>
      <c r="BC77" s="1328"/>
      <c r="BD77" s="1328"/>
      <c r="BE77" s="1328"/>
      <c r="BF77" s="1328"/>
      <c r="BG77" s="1328"/>
      <c r="BH77" s="1328"/>
      <c r="BI77" s="1328"/>
      <c r="BJ77" s="1328"/>
      <c r="BK77" s="1328"/>
      <c r="BL77" s="1328"/>
      <c r="BM77" s="1328"/>
      <c r="BN77" s="1328"/>
      <c r="BO77" s="1328"/>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608</v>
      </c>
      <c r="BC79" s="1328"/>
      <c r="BD79" s="1328"/>
      <c r="BE79" s="1328"/>
      <c r="BF79" s="1328"/>
      <c r="BG79" s="1328"/>
      <c r="BH79" s="1328"/>
      <c r="BI79" s="1328"/>
      <c r="BJ79" s="1328"/>
      <c r="BK79" s="1328"/>
      <c r="BL79" s="1328"/>
      <c r="BM79" s="1328"/>
      <c r="BN79" s="1328"/>
      <c r="BO79" s="1328"/>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58vFiMlQfdfcp7fsg6rNmI1/O9wKKQ0nM10c/YO8WNgJ1ETtmTSruPsuf01Rm8d76Mv6Km5d3UT+DyDgM7Wkg==" saltValue="d6JBeG5nh4RW93GR3wPRD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k4H0cTU3K5DAs5Jkho5miVp5xYAinFj8MXNoI/da3+ePF2Ux5X5RJlINTLS8qHvK/PoobxkqMCmAuCEzIm5lsg==" saltValue="WtADZdyYGC15DAZAT8D0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9NsrjI1iQFGgUGWbWFHrY3GGbJKf1JXNTBHBQlmEpwnq9fkrIJrp1m+0mGnYe7St3KuMLXxqO8EKhrWJ+V3zrw==" saltValue="NzgraFf9oULro0JSm4ET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70687</v>
      </c>
      <c r="E3" s="162"/>
      <c r="F3" s="163">
        <v>115123</v>
      </c>
      <c r="G3" s="164"/>
      <c r="H3" s="165"/>
    </row>
    <row r="4" spans="1:8" x14ac:dyDescent="0.15">
      <c r="A4" s="166"/>
      <c r="B4" s="167"/>
      <c r="C4" s="168"/>
      <c r="D4" s="169">
        <v>58687</v>
      </c>
      <c r="E4" s="170"/>
      <c r="F4" s="171">
        <v>46026</v>
      </c>
      <c r="G4" s="172"/>
      <c r="H4" s="173"/>
    </row>
    <row r="5" spans="1:8" x14ac:dyDescent="0.15">
      <c r="A5" s="154" t="s">
        <v>548</v>
      </c>
      <c r="B5" s="159"/>
      <c r="C5" s="160"/>
      <c r="D5" s="161">
        <v>96058</v>
      </c>
      <c r="E5" s="162"/>
      <c r="F5" s="163">
        <v>98899</v>
      </c>
      <c r="G5" s="164"/>
      <c r="H5" s="165"/>
    </row>
    <row r="6" spans="1:8" x14ac:dyDescent="0.15">
      <c r="A6" s="166"/>
      <c r="B6" s="167"/>
      <c r="C6" s="168"/>
      <c r="D6" s="169">
        <v>73883</v>
      </c>
      <c r="E6" s="170"/>
      <c r="F6" s="171">
        <v>43734</v>
      </c>
      <c r="G6" s="172"/>
      <c r="H6" s="173"/>
    </row>
    <row r="7" spans="1:8" x14ac:dyDescent="0.15">
      <c r="A7" s="154" t="s">
        <v>549</v>
      </c>
      <c r="B7" s="159"/>
      <c r="C7" s="160"/>
      <c r="D7" s="161">
        <v>75690</v>
      </c>
      <c r="E7" s="162"/>
      <c r="F7" s="163">
        <v>96462</v>
      </c>
      <c r="G7" s="164"/>
      <c r="H7" s="165"/>
    </row>
    <row r="8" spans="1:8" x14ac:dyDescent="0.15">
      <c r="A8" s="166"/>
      <c r="B8" s="167"/>
      <c r="C8" s="168"/>
      <c r="D8" s="169">
        <v>67633</v>
      </c>
      <c r="E8" s="170"/>
      <c r="F8" s="171">
        <v>39886</v>
      </c>
      <c r="G8" s="172"/>
      <c r="H8" s="173"/>
    </row>
    <row r="9" spans="1:8" x14ac:dyDescent="0.15">
      <c r="A9" s="154" t="s">
        <v>550</v>
      </c>
      <c r="B9" s="159"/>
      <c r="C9" s="160"/>
      <c r="D9" s="161">
        <v>90803</v>
      </c>
      <c r="E9" s="162"/>
      <c r="F9" s="163">
        <v>83103</v>
      </c>
      <c r="G9" s="164"/>
      <c r="H9" s="165"/>
    </row>
    <row r="10" spans="1:8" x14ac:dyDescent="0.15">
      <c r="A10" s="166"/>
      <c r="B10" s="167"/>
      <c r="C10" s="168"/>
      <c r="D10" s="169">
        <v>75482</v>
      </c>
      <c r="E10" s="170"/>
      <c r="F10" s="171">
        <v>41378</v>
      </c>
      <c r="G10" s="172"/>
      <c r="H10" s="173"/>
    </row>
    <row r="11" spans="1:8" x14ac:dyDescent="0.15">
      <c r="A11" s="154" t="s">
        <v>551</v>
      </c>
      <c r="B11" s="159"/>
      <c r="C11" s="160"/>
      <c r="D11" s="161">
        <v>117638</v>
      </c>
      <c r="E11" s="162"/>
      <c r="F11" s="163">
        <v>84459</v>
      </c>
      <c r="G11" s="164"/>
      <c r="H11" s="165"/>
    </row>
    <row r="12" spans="1:8" x14ac:dyDescent="0.15">
      <c r="A12" s="166"/>
      <c r="B12" s="167"/>
      <c r="C12" s="174"/>
      <c r="D12" s="169">
        <v>95159</v>
      </c>
      <c r="E12" s="170"/>
      <c r="F12" s="171">
        <v>47314</v>
      </c>
      <c r="G12" s="172"/>
      <c r="H12" s="173"/>
    </row>
    <row r="13" spans="1:8" x14ac:dyDescent="0.15">
      <c r="A13" s="154"/>
      <c r="B13" s="159"/>
      <c r="C13" s="175"/>
      <c r="D13" s="176">
        <v>90175</v>
      </c>
      <c r="E13" s="177"/>
      <c r="F13" s="178">
        <v>95609</v>
      </c>
      <c r="G13" s="179"/>
      <c r="H13" s="165"/>
    </row>
    <row r="14" spans="1:8" x14ac:dyDescent="0.15">
      <c r="A14" s="166"/>
      <c r="B14" s="167"/>
      <c r="C14" s="168"/>
      <c r="D14" s="169">
        <v>74169</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8.0299999999999994</v>
      </c>
      <c r="C19" s="180">
        <f>ROUND(VALUE(SUBSTITUTE(実質収支比率等に係る経年分析!G$48,"▲","-")),2)</f>
        <v>4.3499999999999996</v>
      </c>
      <c r="D19" s="180">
        <f>ROUND(VALUE(SUBSTITUTE(実質収支比率等に係る経年分析!H$48,"▲","-")),2)</f>
        <v>5.87</v>
      </c>
      <c r="E19" s="180">
        <f>ROUND(VALUE(SUBSTITUTE(実質収支比率等に係る経年分析!I$48,"▲","-")),2)</f>
        <v>4.2699999999999996</v>
      </c>
      <c r="F19" s="180">
        <f>ROUND(VALUE(SUBSTITUTE(実質収支比率等に係る経年分析!J$48,"▲","-")),2)</f>
        <v>5.24</v>
      </c>
    </row>
    <row r="20" spans="1:11" x14ac:dyDescent="0.15">
      <c r="A20" s="180" t="s">
        <v>55</v>
      </c>
      <c r="B20" s="180">
        <f>ROUND(VALUE(SUBSTITUTE(実質収支比率等に係る経年分析!F$47,"▲","-")),2)</f>
        <v>49.15</v>
      </c>
      <c r="C20" s="180">
        <f>ROUND(VALUE(SUBSTITUTE(実質収支比率等に係る経年分析!G$47,"▲","-")),2)</f>
        <v>44.87</v>
      </c>
      <c r="D20" s="180">
        <f>ROUND(VALUE(SUBSTITUTE(実質収支比率等に係る経年分析!H$47,"▲","-")),2)</f>
        <v>43.08</v>
      </c>
      <c r="E20" s="180">
        <f>ROUND(VALUE(SUBSTITUTE(実質収支比率等に係る経年分析!I$47,"▲","-")),2)</f>
        <v>47.43</v>
      </c>
      <c r="F20" s="180">
        <f>ROUND(VALUE(SUBSTITUTE(実質収支比率等に係る経年分析!J$47,"▲","-")),2)</f>
        <v>39.31</v>
      </c>
    </row>
    <row r="21" spans="1:11" x14ac:dyDescent="0.15">
      <c r="A21" s="180" t="s">
        <v>56</v>
      </c>
      <c r="B21" s="180">
        <f>IF(ISNUMBER(VALUE(SUBSTITUTE(実質収支比率等に係る経年分析!F$49,"▲","-"))),ROUND(VALUE(SUBSTITUTE(実質収支比率等に係る経年分析!F$49,"▲","-")),2),NA())</f>
        <v>1.53</v>
      </c>
      <c r="C21" s="180">
        <f>IF(ISNUMBER(VALUE(SUBSTITUTE(実質収支比率等に係る経年分析!G$49,"▲","-"))),ROUND(VALUE(SUBSTITUTE(実質収支比率等に係る経年分析!G$49,"▲","-")),2),NA())</f>
        <v>-8.6</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-5.39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8.1300000000000008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浄化槽整備推進事業特別会計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2.2200000000000002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2.4500000000000002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950</v>
      </c>
      <c r="E42" s="182"/>
      <c r="F42" s="182"/>
      <c r="G42" s="182">
        <f>'実質公債費比率（分子）の構造'!L$52</f>
        <v>1021</v>
      </c>
      <c r="H42" s="182"/>
      <c r="I42" s="182"/>
      <c r="J42" s="182">
        <f>'実質公債費比率（分子）の構造'!M$52</f>
        <v>1175</v>
      </c>
      <c r="K42" s="182"/>
      <c r="L42" s="182"/>
      <c r="M42" s="182">
        <f>'実質公債費比率（分子）の構造'!N$52</f>
        <v>1213</v>
      </c>
      <c r="N42" s="182"/>
      <c r="O42" s="182"/>
      <c r="P42" s="182">
        <f>'実質公債費比率（分子）の構造'!O$52</f>
        <v>1284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12</v>
      </c>
      <c r="F44" s="182"/>
      <c r="G44" s="182"/>
      <c r="H44" s="182">
        <f>'実質公債費比率（分子）の構造'!M$50</f>
        <v>11</v>
      </c>
      <c r="I44" s="182"/>
      <c r="J44" s="182"/>
      <c r="K44" s="182">
        <f>'実質公債費比率（分子）の構造'!N$50</f>
        <v>10</v>
      </c>
      <c r="L44" s="182"/>
      <c r="M44" s="182"/>
      <c r="N44" s="182">
        <f>'実質公債費比率（分子）の構造'!O$50</f>
        <v>9</v>
      </c>
      <c r="O44" s="182"/>
      <c r="P44" s="182"/>
    </row>
    <row r="45" spans="1:16" x14ac:dyDescent="0.15">
      <c r="A45" s="182" t="s">
        <v>66</v>
      </c>
      <c r="B45" s="182">
        <f>'実質公債費比率（分子）の構造'!K$49</f>
        <v>31</v>
      </c>
      <c r="C45" s="182"/>
      <c r="D45" s="182"/>
      <c r="E45" s="182">
        <f>'実質公債費比率（分子）の構造'!L$49</f>
        <v>22</v>
      </c>
      <c r="F45" s="182"/>
      <c r="G45" s="182"/>
      <c r="H45" s="182">
        <f>'実質公債費比率（分子）の構造'!M$49</f>
        <v>119</v>
      </c>
      <c r="I45" s="182"/>
      <c r="J45" s="182"/>
      <c r="K45" s="182">
        <f>'実質公債費比率（分子）の構造'!N$49</f>
        <v>97</v>
      </c>
      <c r="L45" s="182"/>
      <c r="M45" s="182"/>
      <c r="N45" s="182">
        <f>'実質公債費比率（分子）の構造'!O$49</f>
        <v>97</v>
      </c>
      <c r="O45" s="182"/>
      <c r="P45" s="182"/>
    </row>
    <row r="46" spans="1:16" x14ac:dyDescent="0.15">
      <c r="A46" s="182" t="s">
        <v>67</v>
      </c>
      <c r="B46" s="182">
        <f>'実質公債費比率（分子）の構造'!K$48</f>
        <v>211</v>
      </c>
      <c r="C46" s="182"/>
      <c r="D46" s="182"/>
      <c r="E46" s="182">
        <f>'実質公債費比率（分子）の構造'!L$48</f>
        <v>203</v>
      </c>
      <c r="F46" s="182"/>
      <c r="G46" s="182"/>
      <c r="H46" s="182">
        <f>'実質公債費比率（分子）の構造'!M$48</f>
        <v>135</v>
      </c>
      <c r="I46" s="182"/>
      <c r="J46" s="182"/>
      <c r="K46" s="182">
        <f>'実質公債費比率（分子）の構造'!N$48</f>
        <v>127</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1075</v>
      </c>
      <c r="C49" s="182"/>
      <c r="D49" s="182"/>
      <c r="E49" s="182">
        <f>'実質公債費比率（分子）の構造'!L$45</f>
        <v>1151</v>
      </c>
      <c r="F49" s="182"/>
      <c r="G49" s="182"/>
      <c r="H49" s="182">
        <f>'実質公債費比率（分子）の構造'!M$45</f>
        <v>1410</v>
      </c>
      <c r="I49" s="182"/>
      <c r="J49" s="182"/>
      <c r="K49" s="182">
        <f>'実質公債費比率（分子）の構造'!N$45</f>
        <v>1465</v>
      </c>
      <c r="L49" s="182"/>
      <c r="M49" s="182"/>
      <c r="N49" s="182">
        <f>'実質公債費比率（分子）の構造'!O$45</f>
        <v>1488</v>
      </c>
      <c r="O49" s="182"/>
      <c r="P49" s="182"/>
    </row>
    <row r="50" spans="1:16" x14ac:dyDescent="0.15">
      <c r="A50" s="182" t="s">
        <v>71</v>
      </c>
      <c r="B50" s="182" t="e">
        <f>NA()</f>
        <v>#N/A</v>
      </c>
      <c r="C50" s="182">
        <f>IF(ISNUMBER('実質公債費比率（分子）の構造'!K$53),'実質公債費比率（分子）の構造'!K$53,NA())</f>
        <v>379</v>
      </c>
      <c r="D50" s="182" t="e">
        <f>NA()</f>
        <v>#N/A</v>
      </c>
      <c r="E50" s="182" t="e">
        <f>NA()</f>
        <v>#N/A</v>
      </c>
      <c r="F50" s="182">
        <f>IF(ISNUMBER('実質公債費比率（分子）の構造'!L$53),'実質公債費比率（分子）の構造'!L$53,NA())</f>
        <v>367</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486</v>
      </c>
      <c r="M50" s="182" t="e">
        <f>NA()</f>
        <v>#N/A</v>
      </c>
      <c r="N50" s="182" t="e">
        <f>NA()</f>
        <v>#N/A</v>
      </c>
      <c r="O50" s="182">
        <f>IF(ISNUMBER('実質公債費比率（分子）の構造'!O$53),'実質公債費比率（分子）の構造'!O$53,NA())</f>
        <v>436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10719</v>
      </c>
      <c r="E56" s="181"/>
      <c r="F56" s="181"/>
      <c r="G56" s="181">
        <f>'将来負担比率（分子）の構造'!J$52</f>
        <v>11225</v>
      </c>
      <c r="H56" s="181"/>
      <c r="I56" s="181"/>
      <c r="J56" s="181">
        <f>'将来負担比率（分子）の構造'!K$52</f>
        <v>11004</v>
      </c>
      <c r="K56" s="181"/>
      <c r="L56" s="181"/>
      <c r="M56" s="181">
        <f>'将来負担比率（分子）の構造'!L$52</f>
        <v>10787</v>
      </c>
      <c r="N56" s="181"/>
      <c r="O56" s="181"/>
      <c r="P56" s="181">
        <f>'将来負担比率（分子）の構造'!M$52</f>
        <v>11017</v>
      </c>
    </row>
    <row r="57" spans="1:16" x14ac:dyDescent="0.15">
      <c r="A57" s="181" t="s">
        <v>42</v>
      </c>
      <c r="B57" s="181"/>
      <c r="C57" s="181"/>
      <c r="D57" s="181">
        <f>'将来負担比率（分子）の構造'!I$51</f>
        <v>21</v>
      </c>
      <c r="E57" s="181"/>
      <c r="F57" s="181"/>
      <c r="G57" s="181">
        <f>'将来負担比率（分子）の構造'!J$51</f>
        <v>11</v>
      </c>
      <c r="H57" s="181"/>
      <c r="I57" s="181"/>
      <c r="J57" s="181">
        <f>'将来負担比率（分子）の構造'!K$51</f>
        <v>165</v>
      </c>
      <c r="K57" s="181"/>
      <c r="L57" s="181"/>
      <c r="M57" s="181">
        <f>'将来負担比率（分子）の構造'!L$51</f>
        <v>5</v>
      </c>
      <c r="N57" s="181"/>
      <c r="O57" s="181"/>
      <c r="P57" s="181">
        <f>'将来負担比率（分子）の構造'!M$51</f>
        <v>6</v>
      </c>
    </row>
    <row r="58" spans="1:16" x14ac:dyDescent="0.15">
      <c r="A58" s="181" t="s">
        <v>41</v>
      </c>
      <c r="B58" s="181"/>
      <c r="C58" s="181"/>
      <c r="D58" s="181">
        <f>'将来負担比率（分子）の構造'!I$50</f>
        <v>6845</v>
      </c>
      <c r="E58" s="181"/>
      <c r="F58" s="181"/>
      <c r="G58" s="181">
        <f>'将来負担比率（分子）の構造'!J$50</f>
        <v>6882</v>
      </c>
      <c r="H58" s="181"/>
      <c r="I58" s="181"/>
      <c r="J58" s="181">
        <f>'将来負担比率（分子）の構造'!K$50</f>
        <v>6227</v>
      </c>
      <c r="K58" s="181"/>
      <c r="L58" s="181"/>
      <c r="M58" s="181">
        <f>'将来負担比率（分子）の構造'!L$50</f>
        <v>6098</v>
      </c>
      <c r="N58" s="181"/>
      <c r="O58" s="181"/>
      <c r="P58" s="181">
        <f>'将来負担比率（分子）の構造'!M$50</f>
        <v>5892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46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1939</v>
      </c>
      <c r="C62" s="181"/>
      <c r="D62" s="181"/>
      <c r="E62" s="181">
        <f>'将来負担比率（分子）の構造'!J$45</f>
        <v>1710</v>
      </c>
      <c r="F62" s="181"/>
      <c r="G62" s="181"/>
      <c r="H62" s="181">
        <f>'将来負担比率（分子）の構造'!K$45</f>
        <v>1535</v>
      </c>
      <c r="I62" s="181"/>
      <c r="J62" s="181"/>
      <c r="K62" s="181">
        <f>'将来負担比率（分子）の構造'!L$45</f>
        <v>1540</v>
      </c>
      <c r="L62" s="181"/>
      <c r="M62" s="181"/>
      <c r="N62" s="181">
        <f>'将来負担比率（分子）の構造'!M$45</f>
        <v>1456</v>
      </c>
      <c r="O62" s="181"/>
      <c r="P62" s="181"/>
    </row>
    <row r="63" spans="1:16" x14ac:dyDescent="0.15">
      <c r="A63" s="181" t="s">
        <v>34</v>
      </c>
      <c r="B63" s="181">
        <f>'将来負担比率（分子）の構造'!I$44</f>
        <v>181</v>
      </c>
      <c r="C63" s="181"/>
      <c r="D63" s="181"/>
      <c r="E63" s="181">
        <f>'将来負担比率（分子）の構造'!J$44</f>
        <v>163</v>
      </c>
      <c r="F63" s="181"/>
      <c r="G63" s="181"/>
      <c r="H63" s="181">
        <f>'将来負担比率（分子）の構造'!K$44</f>
        <v>1302</v>
      </c>
      <c r="I63" s="181"/>
      <c r="J63" s="181"/>
      <c r="K63" s="181">
        <f>'将来負担比率（分子）の構造'!L$44</f>
        <v>1169</v>
      </c>
      <c r="L63" s="181"/>
      <c r="M63" s="181"/>
      <c r="N63" s="181">
        <f>'将来負担比率（分子）の構造'!M$44</f>
        <v>1082</v>
      </c>
      <c r="O63" s="181"/>
      <c r="P63" s="181"/>
    </row>
    <row r="64" spans="1:16" x14ac:dyDescent="0.15">
      <c r="A64" s="181" t="s">
        <v>33</v>
      </c>
      <c r="B64" s="181">
        <f>'将来負担比率（分子）の構造'!I$43</f>
        <v>1904</v>
      </c>
      <c r="C64" s="181"/>
      <c r="D64" s="181"/>
      <c r="E64" s="181">
        <f>'将来負担比率（分子）の構造'!J$43</f>
        <v>1586</v>
      </c>
      <c r="F64" s="181"/>
      <c r="G64" s="181"/>
      <c r="H64" s="181">
        <f>'将来負担比率（分子）の構造'!K$43</f>
        <v>1247</v>
      </c>
      <c r="I64" s="181"/>
      <c r="J64" s="181"/>
      <c r="K64" s="181">
        <f>'将来負担比率（分子）の構造'!L$43</f>
        <v>1125</v>
      </c>
      <c r="L64" s="181"/>
      <c r="M64" s="181"/>
      <c r="N64" s="181">
        <f>'将来負担比率（分子）の構造'!M$43</f>
        <v>1031</v>
      </c>
      <c r="O64" s="181"/>
      <c r="P64" s="181"/>
    </row>
    <row r="65" spans="1:16" x14ac:dyDescent="0.15">
      <c r="A65" s="181" t="s">
        <v>32</v>
      </c>
      <c r="B65" s="181">
        <f>'将来負担比率（分子）の構造'!I$42</f>
        <v>167</v>
      </c>
      <c r="C65" s="181"/>
      <c r="D65" s="181"/>
      <c r="E65" s="181">
        <f>'将来負担比率（分子）の構造'!J$42</f>
        <v>148</v>
      </c>
      <c r="F65" s="181"/>
      <c r="G65" s="181"/>
      <c r="H65" s="181">
        <f>'将来負担比率（分子）の構造'!K$42</f>
        <v>141</v>
      </c>
      <c r="I65" s="181"/>
      <c r="J65" s="181"/>
      <c r="K65" s="181">
        <f>'将来負担比率（分子）の構造'!L$42</f>
        <v>9</v>
      </c>
      <c r="L65" s="181"/>
      <c r="M65" s="181"/>
      <c r="N65" s="181">
        <f>'将来負担比率（分子）の構造'!M$42</f>
        <v>55</v>
      </c>
      <c r="O65" s="181"/>
      <c r="P65" s="181"/>
    </row>
    <row r="66" spans="1:16" x14ac:dyDescent="0.15">
      <c r="A66" s="181" t="s">
        <v>31</v>
      </c>
      <c r="B66" s="181">
        <f>'将来負担比率（分子）の構造'!I$41</f>
        <v>12210</v>
      </c>
      <c r="C66" s="181"/>
      <c r="D66" s="181"/>
      <c r="E66" s="181">
        <f>'将来負担比率（分子）の構造'!J$41</f>
        <v>12584</v>
      </c>
      <c r="F66" s="181"/>
      <c r="G66" s="181"/>
      <c r="H66" s="181">
        <f>'将来負担比率（分子）の構造'!K$41</f>
        <v>12464</v>
      </c>
      <c r="I66" s="181"/>
      <c r="J66" s="181"/>
      <c r="K66" s="181">
        <f>'将来負担比率（分子）の構造'!L$41</f>
        <v>12437</v>
      </c>
      <c r="L66" s="181"/>
      <c r="M66" s="181"/>
      <c r="N66" s="181">
        <f>'将来負担比率（分子）の構造'!M$41</f>
        <v>12737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2945</v>
      </c>
      <c r="C72" s="185">
        <f>基金残高に係る経年分析!G55</f>
        <v>3214</v>
      </c>
      <c r="D72" s="185">
        <f>基金残高に係る経年分析!H55</f>
        <v>2757</v>
      </c>
    </row>
    <row r="73" spans="1:16" x14ac:dyDescent="0.15">
      <c r="A73" s="184" t="s">
        <v>78</v>
      </c>
      <c r="B73" s="185">
        <f>基金残高に係る経年分析!F56</f>
        <v>705</v>
      </c>
      <c r="C73" s="185">
        <f>基金残高に係る経年分析!G56</f>
        <v>376</v>
      </c>
      <c r="D73" s="185">
        <f>基金残高に係る経年分析!H56</f>
        <v>577</v>
      </c>
    </row>
    <row r="74" spans="1:16" x14ac:dyDescent="0.15">
      <c r="A74" s="184" t="s">
        <v>79</v>
      </c>
      <c r="B74" s="185">
        <f>基金残高に係る経年分析!F57</f>
        <v>2891</v>
      </c>
      <c r="C74" s="185">
        <f>基金残高に係る経年分析!G57</f>
        <v>2963</v>
      </c>
      <c r="D74" s="185">
        <f>基金残高に係る経年分析!H57</f>
        <v>2973</v>
      </c>
    </row>
  </sheetData>
  <sheetProtection algorithmName="SHA-512" hashValue="W5uqO3Qo+PCF3N8EXdcFvlrLE7B9/bj2zR0cWK3cEeq4yhI3cp3xzdmq5Wyrf+v73vOpNnCEsUl85I1bvPSaYw==" saltValue="XnzrJ6ZA8axZ9s4wIgb3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2064542</v>
      </c>
      <c r="S5" s="736"/>
      <c r="T5" s="736"/>
      <c r="U5" s="736"/>
      <c r="V5" s="736"/>
      <c r="W5" s="736"/>
      <c r="X5" s="736"/>
      <c r="Y5" s="779"/>
      <c r="Z5" s="797">
        <v>14.5</v>
      </c>
      <c r="AA5" s="797"/>
      <c r="AB5" s="797"/>
      <c r="AC5" s="797"/>
      <c r="AD5" s="798">
        <v>2064542</v>
      </c>
      <c r="AE5" s="798"/>
      <c r="AF5" s="798"/>
      <c r="AG5" s="798"/>
      <c r="AH5" s="798"/>
      <c r="AI5" s="798"/>
      <c r="AJ5" s="798"/>
      <c r="AK5" s="798"/>
      <c r="AL5" s="780">
        <v>30.3</v>
      </c>
      <c r="AM5" s="751"/>
      <c r="AN5" s="751"/>
      <c r="AO5" s="781"/>
      <c r="AP5" s="746" t="s">
        <v>225</v>
      </c>
      <c r="AQ5" s="747"/>
      <c r="AR5" s="747"/>
      <c r="AS5" s="747"/>
      <c r="AT5" s="747"/>
      <c r="AU5" s="747"/>
      <c r="AV5" s="747"/>
      <c r="AW5" s="747"/>
      <c r="AX5" s="747"/>
      <c r="AY5" s="747"/>
      <c r="AZ5" s="747"/>
      <c r="BA5" s="747"/>
      <c r="BB5" s="747"/>
      <c r="BC5" s="747"/>
      <c r="BD5" s="747"/>
      <c r="BE5" s="747"/>
      <c r="BF5" s="748"/>
      <c r="BG5" s="680">
        <v>2062138</v>
      </c>
      <c r="BH5" s="681"/>
      <c r="BI5" s="681"/>
      <c r="BJ5" s="681"/>
      <c r="BK5" s="681"/>
      <c r="BL5" s="681"/>
      <c r="BM5" s="681"/>
      <c r="BN5" s="682"/>
      <c r="BO5" s="713">
        <v>99.9</v>
      </c>
      <c r="BP5" s="713"/>
      <c r="BQ5" s="713"/>
      <c r="BR5" s="713"/>
      <c r="BS5" s="714" t="s">
        <v>226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111934</v>
      </c>
      <c r="S6" s="681"/>
      <c r="T6" s="681"/>
      <c r="U6" s="681"/>
      <c r="V6" s="681"/>
      <c r="W6" s="681"/>
      <c r="X6" s="681"/>
      <c r="Y6" s="682"/>
      <c r="Z6" s="713">
        <v>0.8</v>
      </c>
      <c r="AA6" s="713"/>
      <c r="AB6" s="713"/>
      <c r="AC6" s="713"/>
      <c r="AD6" s="714">
        <v>111934</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2062138</v>
      </c>
      <c r="BH6" s="681"/>
      <c r="BI6" s="681"/>
      <c r="BJ6" s="681"/>
      <c r="BK6" s="681"/>
      <c r="BL6" s="681"/>
      <c r="BM6" s="681"/>
      <c r="BN6" s="682"/>
      <c r="BO6" s="713">
        <v>99.9</v>
      </c>
      <c r="BP6" s="713"/>
      <c r="BQ6" s="713"/>
      <c r="BR6" s="713"/>
      <c r="BS6" s="714" t="s">
        <v>232</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127123</v>
      </c>
      <c r="CS6" s="681"/>
      <c r="CT6" s="681"/>
      <c r="CU6" s="681"/>
      <c r="CV6" s="681"/>
      <c r="CW6" s="681"/>
      <c r="CX6" s="681"/>
      <c r="CY6" s="682"/>
      <c r="CZ6" s="780">
        <v>0.9</v>
      </c>
      <c r="DA6" s="751"/>
      <c r="DB6" s="751"/>
      <c r="DC6" s="783"/>
      <c r="DD6" s="686" t="s">
        <v>226</v>
      </c>
      <c r="DE6" s="681"/>
      <c r="DF6" s="681"/>
      <c r="DG6" s="681"/>
      <c r="DH6" s="681"/>
      <c r="DI6" s="681"/>
      <c r="DJ6" s="681"/>
      <c r="DK6" s="681"/>
      <c r="DL6" s="681"/>
      <c r="DM6" s="681"/>
      <c r="DN6" s="681"/>
      <c r="DO6" s="681"/>
      <c r="DP6" s="682"/>
      <c r="DQ6" s="686">
        <v>127123</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3181</v>
      </c>
      <c r="S7" s="681"/>
      <c r="T7" s="681"/>
      <c r="U7" s="681"/>
      <c r="V7" s="681"/>
      <c r="W7" s="681"/>
      <c r="X7" s="681"/>
      <c r="Y7" s="682"/>
      <c r="Z7" s="713">
        <v>0</v>
      </c>
      <c r="AA7" s="713"/>
      <c r="AB7" s="713"/>
      <c r="AC7" s="713"/>
      <c r="AD7" s="714">
        <v>3181</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810860</v>
      </c>
      <c r="BH7" s="681"/>
      <c r="BI7" s="681"/>
      <c r="BJ7" s="681"/>
      <c r="BK7" s="681"/>
      <c r="BL7" s="681"/>
      <c r="BM7" s="681"/>
      <c r="BN7" s="682"/>
      <c r="BO7" s="713">
        <v>39.299999999999997</v>
      </c>
      <c r="BP7" s="713"/>
      <c r="BQ7" s="713"/>
      <c r="BR7" s="713"/>
      <c r="BS7" s="714" t="s">
        <v>232</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3910351</v>
      </c>
      <c r="CS7" s="681"/>
      <c r="CT7" s="681"/>
      <c r="CU7" s="681"/>
      <c r="CV7" s="681"/>
      <c r="CW7" s="681"/>
      <c r="CX7" s="681"/>
      <c r="CY7" s="682"/>
      <c r="CZ7" s="713">
        <v>28.3</v>
      </c>
      <c r="DA7" s="713"/>
      <c r="DB7" s="713"/>
      <c r="DC7" s="713"/>
      <c r="DD7" s="686">
        <v>597572</v>
      </c>
      <c r="DE7" s="681"/>
      <c r="DF7" s="681"/>
      <c r="DG7" s="681"/>
      <c r="DH7" s="681"/>
      <c r="DI7" s="681"/>
      <c r="DJ7" s="681"/>
      <c r="DK7" s="681"/>
      <c r="DL7" s="681"/>
      <c r="DM7" s="681"/>
      <c r="DN7" s="681"/>
      <c r="DO7" s="681"/>
      <c r="DP7" s="682"/>
      <c r="DQ7" s="686">
        <v>1230543</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10603</v>
      </c>
      <c r="S8" s="681"/>
      <c r="T8" s="681"/>
      <c r="U8" s="681"/>
      <c r="V8" s="681"/>
      <c r="W8" s="681"/>
      <c r="X8" s="681"/>
      <c r="Y8" s="682"/>
      <c r="Z8" s="713">
        <v>0.1</v>
      </c>
      <c r="AA8" s="713"/>
      <c r="AB8" s="713"/>
      <c r="AC8" s="713"/>
      <c r="AD8" s="714">
        <v>10603</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31826</v>
      </c>
      <c r="BH8" s="681"/>
      <c r="BI8" s="681"/>
      <c r="BJ8" s="681"/>
      <c r="BK8" s="681"/>
      <c r="BL8" s="681"/>
      <c r="BM8" s="681"/>
      <c r="BN8" s="682"/>
      <c r="BO8" s="713">
        <v>1.5</v>
      </c>
      <c r="BP8" s="713"/>
      <c r="BQ8" s="713"/>
      <c r="BR8" s="713"/>
      <c r="BS8" s="686" t="s">
        <v>232</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3273956</v>
      </c>
      <c r="CS8" s="681"/>
      <c r="CT8" s="681"/>
      <c r="CU8" s="681"/>
      <c r="CV8" s="681"/>
      <c r="CW8" s="681"/>
      <c r="CX8" s="681"/>
      <c r="CY8" s="682"/>
      <c r="CZ8" s="713">
        <v>23.7</v>
      </c>
      <c r="DA8" s="713"/>
      <c r="DB8" s="713"/>
      <c r="DC8" s="713"/>
      <c r="DD8" s="686">
        <v>187419</v>
      </c>
      <c r="DE8" s="681"/>
      <c r="DF8" s="681"/>
      <c r="DG8" s="681"/>
      <c r="DH8" s="681"/>
      <c r="DI8" s="681"/>
      <c r="DJ8" s="681"/>
      <c r="DK8" s="681"/>
      <c r="DL8" s="681"/>
      <c r="DM8" s="681"/>
      <c r="DN8" s="681"/>
      <c r="DO8" s="681"/>
      <c r="DP8" s="682"/>
      <c r="DQ8" s="686">
        <v>2130945</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10607</v>
      </c>
      <c r="S9" s="681"/>
      <c r="T9" s="681"/>
      <c r="U9" s="681"/>
      <c r="V9" s="681"/>
      <c r="W9" s="681"/>
      <c r="X9" s="681"/>
      <c r="Y9" s="682"/>
      <c r="Z9" s="713">
        <v>0.1</v>
      </c>
      <c r="AA9" s="713"/>
      <c r="AB9" s="713"/>
      <c r="AC9" s="713"/>
      <c r="AD9" s="714">
        <v>10607</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685151</v>
      </c>
      <c r="BH9" s="681"/>
      <c r="BI9" s="681"/>
      <c r="BJ9" s="681"/>
      <c r="BK9" s="681"/>
      <c r="BL9" s="681"/>
      <c r="BM9" s="681"/>
      <c r="BN9" s="682"/>
      <c r="BO9" s="713">
        <v>33.200000000000003</v>
      </c>
      <c r="BP9" s="713"/>
      <c r="BQ9" s="713"/>
      <c r="BR9" s="713"/>
      <c r="BS9" s="686" t="s">
        <v>226</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760180</v>
      </c>
      <c r="CS9" s="681"/>
      <c r="CT9" s="681"/>
      <c r="CU9" s="681"/>
      <c r="CV9" s="681"/>
      <c r="CW9" s="681"/>
      <c r="CX9" s="681"/>
      <c r="CY9" s="682"/>
      <c r="CZ9" s="713">
        <v>5.5</v>
      </c>
      <c r="DA9" s="713"/>
      <c r="DB9" s="713"/>
      <c r="DC9" s="713"/>
      <c r="DD9" s="686">
        <v>159917</v>
      </c>
      <c r="DE9" s="681"/>
      <c r="DF9" s="681"/>
      <c r="DG9" s="681"/>
      <c r="DH9" s="681"/>
      <c r="DI9" s="681"/>
      <c r="DJ9" s="681"/>
      <c r="DK9" s="681"/>
      <c r="DL9" s="681"/>
      <c r="DM9" s="681"/>
      <c r="DN9" s="681"/>
      <c r="DO9" s="681"/>
      <c r="DP9" s="682"/>
      <c r="DQ9" s="686">
        <v>521928</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226</v>
      </c>
      <c r="AA10" s="713"/>
      <c r="AB10" s="713"/>
      <c r="AC10" s="713"/>
      <c r="AD10" s="714" t="s">
        <v>232</v>
      </c>
      <c r="AE10" s="714"/>
      <c r="AF10" s="714"/>
      <c r="AG10" s="714"/>
      <c r="AH10" s="714"/>
      <c r="AI10" s="714"/>
      <c r="AJ10" s="714"/>
      <c r="AK10" s="714"/>
      <c r="AL10" s="683" t="s">
        <v>226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41663</v>
      </c>
      <c r="BH10" s="681"/>
      <c r="BI10" s="681"/>
      <c r="BJ10" s="681"/>
      <c r="BK10" s="681"/>
      <c r="BL10" s="681"/>
      <c r="BM10" s="681"/>
      <c r="BN10" s="682"/>
      <c r="BO10" s="713">
        <v>2</v>
      </c>
      <c r="BP10" s="713"/>
      <c r="BQ10" s="713"/>
      <c r="BR10" s="713"/>
      <c r="BS10" s="686" t="s">
        <v>232</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3145</v>
      </c>
      <c r="CS10" s="681"/>
      <c r="CT10" s="681"/>
      <c r="CU10" s="681"/>
      <c r="CV10" s="681"/>
      <c r="CW10" s="681"/>
      <c r="CX10" s="681"/>
      <c r="CY10" s="682"/>
      <c r="CZ10" s="713">
        <v>0</v>
      </c>
      <c r="DA10" s="713"/>
      <c r="DB10" s="713"/>
      <c r="DC10" s="713"/>
      <c r="DD10" s="686" t="s">
        <v>232</v>
      </c>
      <c r="DE10" s="681"/>
      <c r="DF10" s="681"/>
      <c r="DG10" s="681"/>
      <c r="DH10" s="681"/>
      <c r="DI10" s="681"/>
      <c r="DJ10" s="681"/>
      <c r="DK10" s="681"/>
      <c r="DL10" s="681"/>
      <c r="DM10" s="681"/>
      <c r="DN10" s="681"/>
      <c r="DO10" s="681"/>
      <c r="DP10" s="682"/>
      <c r="DQ10" s="686">
        <v>3145</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378213</v>
      </c>
      <c r="S11" s="681"/>
      <c r="T11" s="681"/>
      <c r="U11" s="681"/>
      <c r="V11" s="681"/>
      <c r="W11" s="681"/>
      <c r="X11" s="681"/>
      <c r="Y11" s="682"/>
      <c r="Z11" s="683">
        <v>2.7</v>
      </c>
      <c r="AA11" s="684"/>
      <c r="AB11" s="684"/>
      <c r="AC11" s="685"/>
      <c r="AD11" s="686">
        <v>378213</v>
      </c>
      <c r="AE11" s="681"/>
      <c r="AF11" s="681"/>
      <c r="AG11" s="681"/>
      <c r="AH11" s="681"/>
      <c r="AI11" s="681"/>
      <c r="AJ11" s="681"/>
      <c r="AK11" s="682"/>
      <c r="AL11" s="683">
        <v>5.6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52220</v>
      </c>
      <c r="BH11" s="681"/>
      <c r="BI11" s="681"/>
      <c r="BJ11" s="681"/>
      <c r="BK11" s="681"/>
      <c r="BL11" s="681"/>
      <c r="BM11" s="681"/>
      <c r="BN11" s="682"/>
      <c r="BO11" s="713">
        <v>2.5</v>
      </c>
      <c r="BP11" s="713"/>
      <c r="BQ11" s="713"/>
      <c r="BR11" s="713"/>
      <c r="BS11" s="686" t="s">
        <v>139</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865741</v>
      </c>
      <c r="CS11" s="681"/>
      <c r="CT11" s="681"/>
      <c r="CU11" s="681"/>
      <c r="CV11" s="681"/>
      <c r="CW11" s="681"/>
      <c r="CX11" s="681"/>
      <c r="CY11" s="682"/>
      <c r="CZ11" s="713">
        <v>6.3</v>
      </c>
      <c r="DA11" s="713"/>
      <c r="DB11" s="713"/>
      <c r="DC11" s="713"/>
      <c r="DD11" s="686">
        <v>354347</v>
      </c>
      <c r="DE11" s="681"/>
      <c r="DF11" s="681"/>
      <c r="DG11" s="681"/>
      <c r="DH11" s="681"/>
      <c r="DI11" s="681"/>
      <c r="DJ11" s="681"/>
      <c r="DK11" s="681"/>
      <c r="DL11" s="681"/>
      <c r="DM11" s="681"/>
      <c r="DN11" s="681"/>
      <c r="DO11" s="681"/>
      <c r="DP11" s="682"/>
      <c r="DQ11" s="686">
        <v>419906</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37741</v>
      </c>
      <c r="S12" s="681"/>
      <c r="T12" s="681"/>
      <c r="U12" s="681"/>
      <c r="V12" s="681"/>
      <c r="W12" s="681"/>
      <c r="X12" s="681"/>
      <c r="Y12" s="682"/>
      <c r="Z12" s="713">
        <v>0.3</v>
      </c>
      <c r="AA12" s="713"/>
      <c r="AB12" s="713"/>
      <c r="AC12" s="713"/>
      <c r="AD12" s="714">
        <v>37741</v>
      </c>
      <c r="AE12" s="714"/>
      <c r="AF12" s="714"/>
      <c r="AG12" s="714"/>
      <c r="AH12" s="714"/>
      <c r="AI12" s="714"/>
      <c r="AJ12" s="714"/>
      <c r="AK12" s="714"/>
      <c r="AL12" s="683">
        <v>0.6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1064613</v>
      </c>
      <c r="BH12" s="681"/>
      <c r="BI12" s="681"/>
      <c r="BJ12" s="681"/>
      <c r="BK12" s="681"/>
      <c r="BL12" s="681"/>
      <c r="BM12" s="681"/>
      <c r="BN12" s="682"/>
      <c r="BO12" s="713">
        <v>51.6</v>
      </c>
      <c r="BP12" s="713"/>
      <c r="BQ12" s="713"/>
      <c r="BR12" s="713"/>
      <c r="BS12" s="686" t="s">
        <v>139</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453943</v>
      </c>
      <c r="CS12" s="681"/>
      <c r="CT12" s="681"/>
      <c r="CU12" s="681"/>
      <c r="CV12" s="681"/>
      <c r="CW12" s="681"/>
      <c r="CX12" s="681"/>
      <c r="CY12" s="682"/>
      <c r="CZ12" s="713">
        <v>3.3</v>
      </c>
      <c r="DA12" s="713"/>
      <c r="DB12" s="713"/>
      <c r="DC12" s="713"/>
      <c r="DD12" s="686">
        <v>2371</v>
      </c>
      <c r="DE12" s="681"/>
      <c r="DF12" s="681"/>
      <c r="DG12" s="681"/>
      <c r="DH12" s="681"/>
      <c r="DI12" s="681"/>
      <c r="DJ12" s="681"/>
      <c r="DK12" s="681"/>
      <c r="DL12" s="681"/>
      <c r="DM12" s="681"/>
      <c r="DN12" s="681"/>
      <c r="DO12" s="681"/>
      <c r="DP12" s="682"/>
      <c r="DQ12" s="686">
        <v>257980</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226</v>
      </c>
      <c r="AE13" s="714"/>
      <c r="AF13" s="714"/>
      <c r="AG13" s="714"/>
      <c r="AH13" s="714"/>
      <c r="AI13" s="714"/>
      <c r="AJ13" s="714"/>
      <c r="AK13" s="714"/>
      <c r="AL13" s="683" t="s">
        <v>139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1061809</v>
      </c>
      <c r="BH13" s="681"/>
      <c r="BI13" s="681"/>
      <c r="BJ13" s="681"/>
      <c r="BK13" s="681"/>
      <c r="BL13" s="681"/>
      <c r="BM13" s="681"/>
      <c r="BN13" s="682"/>
      <c r="BO13" s="713">
        <v>51.4</v>
      </c>
      <c r="BP13" s="713"/>
      <c r="BQ13" s="713"/>
      <c r="BR13" s="713"/>
      <c r="BS13" s="686" t="s">
        <v>232</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586574</v>
      </c>
      <c r="CS13" s="681"/>
      <c r="CT13" s="681"/>
      <c r="CU13" s="681"/>
      <c r="CV13" s="681"/>
      <c r="CW13" s="681"/>
      <c r="CX13" s="681"/>
      <c r="CY13" s="682"/>
      <c r="CZ13" s="713">
        <v>4.2</v>
      </c>
      <c r="DA13" s="713"/>
      <c r="DB13" s="713"/>
      <c r="DC13" s="713"/>
      <c r="DD13" s="686">
        <v>296912</v>
      </c>
      <c r="DE13" s="681"/>
      <c r="DF13" s="681"/>
      <c r="DG13" s="681"/>
      <c r="DH13" s="681"/>
      <c r="DI13" s="681"/>
      <c r="DJ13" s="681"/>
      <c r="DK13" s="681"/>
      <c r="DL13" s="681"/>
      <c r="DM13" s="681"/>
      <c r="DN13" s="681"/>
      <c r="DO13" s="681"/>
      <c r="DP13" s="682"/>
      <c r="DQ13" s="686">
        <v>422291</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226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79071</v>
      </c>
      <c r="BH14" s="681"/>
      <c r="BI14" s="681"/>
      <c r="BJ14" s="681"/>
      <c r="BK14" s="681"/>
      <c r="BL14" s="681"/>
      <c r="BM14" s="681"/>
      <c r="BN14" s="682"/>
      <c r="BO14" s="713">
        <v>3.8</v>
      </c>
      <c r="BP14" s="713"/>
      <c r="BQ14" s="713"/>
      <c r="BR14" s="713"/>
      <c r="BS14" s="686" t="s">
        <v>226</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546223</v>
      </c>
      <c r="CS14" s="681"/>
      <c r="CT14" s="681"/>
      <c r="CU14" s="681"/>
      <c r="CV14" s="681"/>
      <c r="CW14" s="681"/>
      <c r="CX14" s="681"/>
      <c r="CY14" s="682"/>
      <c r="CZ14" s="713">
        <v>4</v>
      </c>
      <c r="DA14" s="713"/>
      <c r="DB14" s="713"/>
      <c r="DC14" s="713"/>
      <c r="DD14" s="686">
        <v>58410</v>
      </c>
      <c r="DE14" s="681"/>
      <c r="DF14" s="681"/>
      <c r="DG14" s="681"/>
      <c r="DH14" s="681"/>
      <c r="DI14" s="681"/>
      <c r="DJ14" s="681"/>
      <c r="DK14" s="681"/>
      <c r="DL14" s="681"/>
      <c r="DM14" s="681"/>
      <c r="DN14" s="681"/>
      <c r="DO14" s="681"/>
      <c r="DP14" s="682"/>
      <c r="DQ14" s="686">
        <v>484035</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107594</v>
      </c>
      <c r="BH15" s="681"/>
      <c r="BI15" s="681"/>
      <c r="BJ15" s="681"/>
      <c r="BK15" s="681"/>
      <c r="BL15" s="681"/>
      <c r="BM15" s="681"/>
      <c r="BN15" s="682"/>
      <c r="BO15" s="713">
        <v>5.2</v>
      </c>
      <c r="BP15" s="713"/>
      <c r="BQ15" s="713"/>
      <c r="BR15" s="713"/>
      <c r="BS15" s="686" t="s">
        <v>226</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1772346</v>
      </c>
      <c r="CS15" s="681"/>
      <c r="CT15" s="681"/>
      <c r="CU15" s="681"/>
      <c r="CV15" s="681"/>
      <c r="CW15" s="681"/>
      <c r="CX15" s="681"/>
      <c r="CY15" s="682"/>
      <c r="CZ15" s="713">
        <v>12.8</v>
      </c>
      <c r="DA15" s="713"/>
      <c r="DB15" s="713"/>
      <c r="DC15" s="713"/>
      <c r="DD15" s="686">
        <v>489129</v>
      </c>
      <c r="DE15" s="681"/>
      <c r="DF15" s="681"/>
      <c r="DG15" s="681"/>
      <c r="DH15" s="681"/>
      <c r="DI15" s="681"/>
      <c r="DJ15" s="681"/>
      <c r="DK15" s="681"/>
      <c r="DL15" s="681"/>
      <c r="DM15" s="681"/>
      <c r="DN15" s="681"/>
      <c r="DO15" s="681"/>
      <c r="DP15" s="682"/>
      <c r="DQ15" s="686">
        <v>995718</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10090</v>
      </c>
      <c r="S16" s="681"/>
      <c r="T16" s="681"/>
      <c r="U16" s="681"/>
      <c r="V16" s="681"/>
      <c r="W16" s="681"/>
      <c r="X16" s="681"/>
      <c r="Y16" s="682"/>
      <c r="Z16" s="713">
        <v>0.1</v>
      </c>
      <c r="AA16" s="713"/>
      <c r="AB16" s="713"/>
      <c r="AC16" s="713"/>
      <c r="AD16" s="714">
        <v>10090</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226</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10995</v>
      </c>
      <c r="CS16" s="681"/>
      <c r="CT16" s="681"/>
      <c r="CU16" s="681"/>
      <c r="CV16" s="681"/>
      <c r="CW16" s="681"/>
      <c r="CX16" s="681"/>
      <c r="CY16" s="682"/>
      <c r="CZ16" s="713">
        <v>0.1</v>
      </c>
      <c r="DA16" s="713"/>
      <c r="DB16" s="713"/>
      <c r="DC16" s="713"/>
      <c r="DD16" s="686" t="s">
        <v>226</v>
      </c>
      <c r="DE16" s="681"/>
      <c r="DF16" s="681"/>
      <c r="DG16" s="681"/>
      <c r="DH16" s="681"/>
      <c r="DI16" s="681"/>
      <c r="DJ16" s="681"/>
      <c r="DK16" s="681"/>
      <c r="DL16" s="681"/>
      <c r="DM16" s="681"/>
      <c r="DN16" s="681"/>
      <c r="DO16" s="681"/>
      <c r="DP16" s="682"/>
      <c r="DQ16" s="686">
        <v>2163</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8434</v>
      </c>
      <c r="S17" s="681"/>
      <c r="T17" s="681"/>
      <c r="U17" s="681"/>
      <c r="V17" s="681"/>
      <c r="W17" s="681"/>
      <c r="X17" s="681"/>
      <c r="Y17" s="682"/>
      <c r="Z17" s="713">
        <v>0.1</v>
      </c>
      <c r="AA17" s="713"/>
      <c r="AB17" s="713"/>
      <c r="AC17" s="713"/>
      <c r="AD17" s="714">
        <v>8434</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139</v>
      </c>
      <c r="BP17" s="713"/>
      <c r="BQ17" s="713"/>
      <c r="BR17" s="713"/>
      <c r="BS17" s="686" t="s">
        <v>139</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1488373</v>
      </c>
      <c r="CS17" s="681"/>
      <c r="CT17" s="681"/>
      <c r="CU17" s="681"/>
      <c r="CV17" s="681"/>
      <c r="CW17" s="681"/>
      <c r="CX17" s="681"/>
      <c r="CY17" s="682"/>
      <c r="CZ17" s="713">
        <v>10.8</v>
      </c>
      <c r="DA17" s="713"/>
      <c r="DB17" s="713"/>
      <c r="DC17" s="713"/>
      <c r="DD17" s="686" t="s">
        <v>232</v>
      </c>
      <c r="DE17" s="681"/>
      <c r="DF17" s="681"/>
      <c r="DG17" s="681"/>
      <c r="DH17" s="681"/>
      <c r="DI17" s="681"/>
      <c r="DJ17" s="681"/>
      <c r="DK17" s="681"/>
      <c r="DL17" s="681"/>
      <c r="DM17" s="681"/>
      <c r="DN17" s="681"/>
      <c r="DO17" s="681"/>
      <c r="DP17" s="682"/>
      <c r="DQ17" s="686">
        <v>1480201</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19440</v>
      </c>
      <c r="S18" s="681"/>
      <c r="T18" s="681"/>
      <c r="U18" s="681"/>
      <c r="V18" s="681"/>
      <c r="W18" s="681"/>
      <c r="X18" s="681"/>
      <c r="Y18" s="682"/>
      <c r="Z18" s="713">
        <v>0.1</v>
      </c>
      <c r="AA18" s="713"/>
      <c r="AB18" s="713"/>
      <c r="AC18" s="713"/>
      <c r="AD18" s="714">
        <v>19440</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232</v>
      </c>
      <c r="BP18" s="713"/>
      <c r="BQ18" s="713"/>
      <c r="BR18" s="713"/>
      <c r="BS18" s="686" t="s">
        <v>269</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v>7120</v>
      </c>
      <c r="CS18" s="681"/>
      <c r="CT18" s="681"/>
      <c r="CU18" s="681"/>
      <c r="CV18" s="681"/>
      <c r="CW18" s="681"/>
      <c r="CX18" s="681"/>
      <c r="CY18" s="682"/>
      <c r="CZ18" s="713">
        <v>0.1</v>
      </c>
      <c r="DA18" s="713"/>
      <c r="DB18" s="713"/>
      <c r="DC18" s="713"/>
      <c r="DD18" s="686" t="s">
        <v>232</v>
      </c>
      <c r="DE18" s="681"/>
      <c r="DF18" s="681"/>
      <c r="DG18" s="681"/>
      <c r="DH18" s="681"/>
      <c r="DI18" s="681"/>
      <c r="DJ18" s="681"/>
      <c r="DK18" s="681"/>
      <c r="DL18" s="681"/>
      <c r="DM18" s="681"/>
      <c r="DN18" s="681"/>
      <c r="DO18" s="681"/>
      <c r="DP18" s="682"/>
      <c r="DQ18" s="686">
        <v>7120</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13596</v>
      </c>
      <c r="S19" s="681"/>
      <c r="T19" s="681"/>
      <c r="U19" s="681"/>
      <c r="V19" s="681"/>
      <c r="W19" s="681"/>
      <c r="X19" s="681"/>
      <c r="Y19" s="682"/>
      <c r="Z19" s="713">
        <v>0.1</v>
      </c>
      <c r="AA19" s="713"/>
      <c r="AB19" s="713"/>
      <c r="AC19" s="713"/>
      <c r="AD19" s="714">
        <v>13596</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2404</v>
      </c>
      <c r="BH19" s="681"/>
      <c r="BI19" s="681"/>
      <c r="BJ19" s="681"/>
      <c r="BK19" s="681"/>
      <c r="BL19" s="681"/>
      <c r="BM19" s="681"/>
      <c r="BN19" s="682"/>
      <c r="BO19" s="713">
        <v>0.1</v>
      </c>
      <c r="BP19" s="713"/>
      <c r="BQ19" s="713"/>
      <c r="BR19" s="713"/>
      <c r="BS19" s="686" t="s">
        <v>226</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4528</v>
      </c>
      <c r="S20" s="681"/>
      <c r="T20" s="681"/>
      <c r="U20" s="681"/>
      <c r="V20" s="681"/>
      <c r="W20" s="681"/>
      <c r="X20" s="681"/>
      <c r="Y20" s="682"/>
      <c r="Z20" s="713">
        <v>0</v>
      </c>
      <c r="AA20" s="713"/>
      <c r="AB20" s="713"/>
      <c r="AC20" s="713"/>
      <c r="AD20" s="714">
        <v>4528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2404</v>
      </c>
      <c r="BH20" s="681"/>
      <c r="BI20" s="681"/>
      <c r="BJ20" s="681"/>
      <c r="BK20" s="681"/>
      <c r="BL20" s="681"/>
      <c r="BM20" s="681"/>
      <c r="BN20" s="682"/>
      <c r="BO20" s="713">
        <v>0.1</v>
      </c>
      <c r="BP20" s="713"/>
      <c r="BQ20" s="713"/>
      <c r="BR20" s="713"/>
      <c r="BS20" s="686" t="s">
        <v>226</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13806070</v>
      </c>
      <c r="CS20" s="681"/>
      <c r="CT20" s="681"/>
      <c r="CU20" s="681"/>
      <c r="CV20" s="681"/>
      <c r="CW20" s="681"/>
      <c r="CX20" s="681"/>
      <c r="CY20" s="682"/>
      <c r="CZ20" s="713">
        <v>100</v>
      </c>
      <c r="DA20" s="713"/>
      <c r="DB20" s="713"/>
      <c r="DC20" s="713"/>
      <c r="DD20" s="686">
        <v>2146077</v>
      </c>
      <c r="DE20" s="681"/>
      <c r="DF20" s="681"/>
      <c r="DG20" s="681"/>
      <c r="DH20" s="681"/>
      <c r="DI20" s="681"/>
      <c r="DJ20" s="681"/>
      <c r="DK20" s="681"/>
      <c r="DL20" s="681"/>
      <c r="DM20" s="681"/>
      <c r="DN20" s="681"/>
      <c r="DO20" s="681"/>
      <c r="DP20" s="682"/>
      <c r="DQ20" s="686">
        <v>8083098</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1316</v>
      </c>
      <c r="S21" s="681"/>
      <c r="T21" s="681"/>
      <c r="U21" s="681"/>
      <c r="V21" s="681"/>
      <c r="W21" s="681"/>
      <c r="X21" s="681"/>
      <c r="Y21" s="682"/>
      <c r="Z21" s="713">
        <v>0</v>
      </c>
      <c r="AA21" s="713"/>
      <c r="AB21" s="713"/>
      <c r="AC21" s="713"/>
      <c r="AD21" s="714">
        <v>1316</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2404</v>
      </c>
      <c r="BH21" s="681"/>
      <c r="BI21" s="681"/>
      <c r="BJ21" s="681"/>
      <c r="BK21" s="681"/>
      <c r="BL21" s="681"/>
      <c r="BM21" s="681"/>
      <c r="BN21" s="682"/>
      <c r="BO21" s="713">
        <v>0.1</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4412171</v>
      </c>
      <c r="S22" s="681"/>
      <c r="T22" s="681"/>
      <c r="U22" s="681"/>
      <c r="V22" s="681"/>
      <c r="W22" s="681"/>
      <c r="X22" s="681"/>
      <c r="Y22" s="682"/>
      <c r="Z22" s="713">
        <v>31</v>
      </c>
      <c r="AA22" s="713"/>
      <c r="AB22" s="713"/>
      <c r="AC22" s="713"/>
      <c r="AD22" s="714">
        <v>4147968</v>
      </c>
      <c r="AE22" s="714"/>
      <c r="AF22" s="714"/>
      <c r="AG22" s="714"/>
      <c r="AH22" s="714"/>
      <c r="AI22" s="714"/>
      <c r="AJ22" s="714"/>
      <c r="AK22" s="714"/>
      <c r="AL22" s="683">
        <v>60.9</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226</v>
      </c>
      <c r="BH22" s="681"/>
      <c r="BI22" s="681"/>
      <c r="BJ22" s="681"/>
      <c r="BK22" s="681"/>
      <c r="BL22" s="681"/>
      <c r="BM22" s="681"/>
      <c r="BN22" s="682"/>
      <c r="BO22" s="713" t="s">
        <v>139</v>
      </c>
      <c r="BP22" s="713"/>
      <c r="BQ22" s="713"/>
      <c r="BR22" s="713"/>
      <c r="BS22" s="686" t="s">
        <v>232</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4147968</v>
      </c>
      <c r="S23" s="681"/>
      <c r="T23" s="681"/>
      <c r="U23" s="681"/>
      <c r="V23" s="681"/>
      <c r="W23" s="681"/>
      <c r="X23" s="681"/>
      <c r="Y23" s="682"/>
      <c r="Z23" s="713">
        <v>29.1</v>
      </c>
      <c r="AA23" s="713"/>
      <c r="AB23" s="713"/>
      <c r="AC23" s="713"/>
      <c r="AD23" s="714">
        <v>4147968</v>
      </c>
      <c r="AE23" s="714"/>
      <c r="AF23" s="714"/>
      <c r="AG23" s="714"/>
      <c r="AH23" s="714"/>
      <c r="AI23" s="714"/>
      <c r="AJ23" s="714"/>
      <c r="AK23" s="714"/>
      <c r="AL23" s="683">
        <v>60.9</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139</v>
      </c>
      <c r="BH23" s="681"/>
      <c r="BI23" s="681"/>
      <c r="BJ23" s="681"/>
      <c r="BK23" s="681"/>
      <c r="BL23" s="681"/>
      <c r="BM23" s="681"/>
      <c r="BN23" s="682"/>
      <c r="BO23" s="713" t="s">
        <v>139</v>
      </c>
      <c r="BP23" s="713"/>
      <c r="BQ23" s="713"/>
      <c r="BR23" s="713"/>
      <c r="BS23" s="686" t="s">
        <v>232</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264203</v>
      </c>
      <c r="S24" s="681"/>
      <c r="T24" s="681"/>
      <c r="U24" s="681"/>
      <c r="V24" s="681"/>
      <c r="W24" s="681"/>
      <c r="X24" s="681"/>
      <c r="Y24" s="682"/>
      <c r="Z24" s="713">
        <v>1.9</v>
      </c>
      <c r="AA24" s="713"/>
      <c r="AB24" s="713"/>
      <c r="AC24" s="713"/>
      <c r="AD24" s="714" t="s">
        <v>232</v>
      </c>
      <c r="AE24" s="714"/>
      <c r="AF24" s="714"/>
      <c r="AG24" s="714"/>
      <c r="AH24" s="714"/>
      <c r="AI24" s="714"/>
      <c r="AJ24" s="714"/>
      <c r="AK24" s="714"/>
      <c r="AL24" s="683" t="s">
        <v>232</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226</v>
      </c>
      <c r="BH24" s="681"/>
      <c r="BI24" s="681"/>
      <c r="BJ24" s="681"/>
      <c r="BK24" s="681"/>
      <c r="BL24" s="681"/>
      <c r="BM24" s="681"/>
      <c r="BN24" s="682"/>
      <c r="BO24" s="713" t="s">
        <v>226</v>
      </c>
      <c r="BP24" s="713"/>
      <c r="BQ24" s="713"/>
      <c r="BR24" s="713"/>
      <c r="BS24" s="686" t="s">
        <v>232</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4790817</v>
      </c>
      <c r="CS24" s="736"/>
      <c r="CT24" s="736"/>
      <c r="CU24" s="736"/>
      <c r="CV24" s="736"/>
      <c r="CW24" s="736"/>
      <c r="CX24" s="736"/>
      <c r="CY24" s="779"/>
      <c r="CZ24" s="780">
        <v>34.700000000000003</v>
      </c>
      <c r="DA24" s="751"/>
      <c r="DB24" s="751"/>
      <c r="DC24" s="783"/>
      <c r="DD24" s="778">
        <v>3958010</v>
      </c>
      <c r="DE24" s="736"/>
      <c r="DF24" s="736"/>
      <c r="DG24" s="736"/>
      <c r="DH24" s="736"/>
      <c r="DI24" s="736"/>
      <c r="DJ24" s="736"/>
      <c r="DK24" s="779"/>
      <c r="DL24" s="778">
        <v>3338807</v>
      </c>
      <c r="DM24" s="736"/>
      <c r="DN24" s="736"/>
      <c r="DO24" s="736"/>
      <c r="DP24" s="736"/>
      <c r="DQ24" s="736"/>
      <c r="DR24" s="736"/>
      <c r="DS24" s="736"/>
      <c r="DT24" s="736"/>
      <c r="DU24" s="736"/>
      <c r="DV24" s="779"/>
      <c r="DW24" s="780">
        <v>47.5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226</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139</v>
      </c>
      <c r="BH25" s="681"/>
      <c r="BI25" s="681"/>
      <c r="BJ25" s="681"/>
      <c r="BK25" s="681"/>
      <c r="BL25" s="681"/>
      <c r="BM25" s="681"/>
      <c r="BN25" s="682"/>
      <c r="BO25" s="713" t="s">
        <v>226</v>
      </c>
      <c r="BP25" s="713"/>
      <c r="BQ25" s="713"/>
      <c r="BR25" s="713"/>
      <c r="BS25" s="686" t="s">
        <v>232</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2021100</v>
      </c>
      <c r="CS25" s="699"/>
      <c r="CT25" s="699"/>
      <c r="CU25" s="699"/>
      <c r="CV25" s="699"/>
      <c r="CW25" s="699"/>
      <c r="CX25" s="699"/>
      <c r="CY25" s="700"/>
      <c r="CZ25" s="683">
        <v>14.6</v>
      </c>
      <c r="DA25" s="701"/>
      <c r="DB25" s="701"/>
      <c r="DC25" s="702"/>
      <c r="DD25" s="686">
        <v>1912241</v>
      </c>
      <c r="DE25" s="699"/>
      <c r="DF25" s="699"/>
      <c r="DG25" s="699"/>
      <c r="DH25" s="699"/>
      <c r="DI25" s="699"/>
      <c r="DJ25" s="699"/>
      <c r="DK25" s="700"/>
      <c r="DL25" s="686">
        <v>1475864</v>
      </c>
      <c r="DM25" s="699"/>
      <c r="DN25" s="699"/>
      <c r="DO25" s="699"/>
      <c r="DP25" s="699"/>
      <c r="DQ25" s="699"/>
      <c r="DR25" s="699"/>
      <c r="DS25" s="699"/>
      <c r="DT25" s="699"/>
      <c r="DU25" s="699"/>
      <c r="DV25" s="700"/>
      <c r="DW25" s="683">
        <v>21</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7066956</v>
      </c>
      <c r="S26" s="681"/>
      <c r="T26" s="681"/>
      <c r="U26" s="681"/>
      <c r="V26" s="681"/>
      <c r="W26" s="681"/>
      <c r="X26" s="681"/>
      <c r="Y26" s="682"/>
      <c r="Z26" s="713">
        <v>49.6</v>
      </c>
      <c r="AA26" s="713"/>
      <c r="AB26" s="713"/>
      <c r="AC26" s="713"/>
      <c r="AD26" s="714">
        <v>6802753</v>
      </c>
      <c r="AE26" s="714"/>
      <c r="AF26" s="714"/>
      <c r="AG26" s="714"/>
      <c r="AH26" s="714"/>
      <c r="AI26" s="714"/>
      <c r="AJ26" s="714"/>
      <c r="AK26" s="714"/>
      <c r="AL26" s="683">
        <v>99.9</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1010170</v>
      </c>
      <c r="CS26" s="681"/>
      <c r="CT26" s="681"/>
      <c r="CU26" s="681"/>
      <c r="CV26" s="681"/>
      <c r="CW26" s="681"/>
      <c r="CX26" s="681"/>
      <c r="CY26" s="682"/>
      <c r="CZ26" s="683">
        <v>7.3</v>
      </c>
      <c r="DA26" s="701"/>
      <c r="DB26" s="701"/>
      <c r="DC26" s="702"/>
      <c r="DD26" s="686">
        <v>968910</v>
      </c>
      <c r="DE26" s="681"/>
      <c r="DF26" s="681"/>
      <c r="DG26" s="681"/>
      <c r="DH26" s="681"/>
      <c r="DI26" s="681"/>
      <c r="DJ26" s="681"/>
      <c r="DK26" s="682"/>
      <c r="DL26" s="686" t="s">
        <v>226</v>
      </c>
      <c r="DM26" s="681"/>
      <c r="DN26" s="681"/>
      <c r="DO26" s="681"/>
      <c r="DP26" s="681"/>
      <c r="DQ26" s="681"/>
      <c r="DR26" s="681"/>
      <c r="DS26" s="681"/>
      <c r="DT26" s="681"/>
      <c r="DU26" s="681"/>
      <c r="DV26" s="682"/>
      <c r="DW26" s="683" t="s">
        <v>226</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2660</v>
      </c>
      <c r="S27" s="681"/>
      <c r="T27" s="681"/>
      <c r="U27" s="681"/>
      <c r="V27" s="681"/>
      <c r="W27" s="681"/>
      <c r="X27" s="681"/>
      <c r="Y27" s="682"/>
      <c r="Z27" s="713">
        <v>0</v>
      </c>
      <c r="AA27" s="713"/>
      <c r="AB27" s="713"/>
      <c r="AC27" s="713"/>
      <c r="AD27" s="714">
        <v>2660</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2064542</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1281344</v>
      </c>
      <c r="CS27" s="699"/>
      <c r="CT27" s="699"/>
      <c r="CU27" s="699"/>
      <c r="CV27" s="699"/>
      <c r="CW27" s="699"/>
      <c r="CX27" s="699"/>
      <c r="CY27" s="700"/>
      <c r="CZ27" s="683">
        <v>9.3000000000000007</v>
      </c>
      <c r="DA27" s="701"/>
      <c r="DB27" s="701"/>
      <c r="DC27" s="702"/>
      <c r="DD27" s="686">
        <v>565568</v>
      </c>
      <c r="DE27" s="699"/>
      <c r="DF27" s="699"/>
      <c r="DG27" s="699"/>
      <c r="DH27" s="699"/>
      <c r="DI27" s="699"/>
      <c r="DJ27" s="699"/>
      <c r="DK27" s="700"/>
      <c r="DL27" s="686">
        <v>382742</v>
      </c>
      <c r="DM27" s="699"/>
      <c r="DN27" s="699"/>
      <c r="DO27" s="699"/>
      <c r="DP27" s="699"/>
      <c r="DQ27" s="699"/>
      <c r="DR27" s="699"/>
      <c r="DS27" s="699"/>
      <c r="DT27" s="699"/>
      <c r="DU27" s="699"/>
      <c r="DV27" s="700"/>
      <c r="DW27" s="683">
        <v>5.4</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51349</v>
      </c>
      <c r="S28" s="681"/>
      <c r="T28" s="681"/>
      <c r="U28" s="681"/>
      <c r="V28" s="681"/>
      <c r="W28" s="681"/>
      <c r="X28" s="681"/>
      <c r="Y28" s="682"/>
      <c r="Z28" s="713">
        <v>0.4</v>
      </c>
      <c r="AA28" s="713"/>
      <c r="AB28" s="713"/>
      <c r="AC28" s="713"/>
      <c r="AD28" s="714">
        <v>244</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1488373</v>
      </c>
      <c r="CS28" s="681"/>
      <c r="CT28" s="681"/>
      <c r="CU28" s="681"/>
      <c r="CV28" s="681"/>
      <c r="CW28" s="681"/>
      <c r="CX28" s="681"/>
      <c r="CY28" s="682"/>
      <c r="CZ28" s="683">
        <v>10.8</v>
      </c>
      <c r="DA28" s="701"/>
      <c r="DB28" s="701"/>
      <c r="DC28" s="702"/>
      <c r="DD28" s="686">
        <v>1480201</v>
      </c>
      <c r="DE28" s="681"/>
      <c r="DF28" s="681"/>
      <c r="DG28" s="681"/>
      <c r="DH28" s="681"/>
      <c r="DI28" s="681"/>
      <c r="DJ28" s="681"/>
      <c r="DK28" s="682"/>
      <c r="DL28" s="686">
        <v>1480201</v>
      </c>
      <c r="DM28" s="681"/>
      <c r="DN28" s="681"/>
      <c r="DO28" s="681"/>
      <c r="DP28" s="681"/>
      <c r="DQ28" s="681"/>
      <c r="DR28" s="681"/>
      <c r="DS28" s="681"/>
      <c r="DT28" s="681"/>
      <c r="DU28" s="681"/>
      <c r="DV28" s="682"/>
      <c r="DW28" s="683">
        <v>21</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137780</v>
      </c>
      <c r="S29" s="681"/>
      <c r="T29" s="681"/>
      <c r="U29" s="681"/>
      <c r="V29" s="681"/>
      <c r="W29" s="681"/>
      <c r="X29" s="681"/>
      <c r="Y29" s="682"/>
      <c r="Z29" s="713">
        <v>1</v>
      </c>
      <c r="AA29" s="713"/>
      <c r="AB29" s="713"/>
      <c r="AC29" s="713"/>
      <c r="AD29" s="714" t="s">
        <v>232</v>
      </c>
      <c r="AE29" s="714"/>
      <c r="AF29" s="714"/>
      <c r="AG29" s="714"/>
      <c r="AH29" s="714"/>
      <c r="AI29" s="714"/>
      <c r="AJ29" s="714"/>
      <c r="AK29" s="714"/>
      <c r="AL29" s="683" t="s">
        <v>226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1488373</v>
      </c>
      <c r="CS29" s="699"/>
      <c r="CT29" s="699"/>
      <c r="CU29" s="699"/>
      <c r="CV29" s="699"/>
      <c r="CW29" s="699"/>
      <c r="CX29" s="699"/>
      <c r="CY29" s="700"/>
      <c r="CZ29" s="683">
        <v>10.8</v>
      </c>
      <c r="DA29" s="701"/>
      <c r="DB29" s="701"/>
      <c r="DC29" s="702"/>
      <c r="DD29" s="686">
        <v>1480201</v>
      </c>
      <c r="DE29" s="699"/>
      <c r="DF29" s="699"/>
      <c r="DG29" s="699"/>
      <c r="DH29" s="699"/>
      <c r="DI29" s="699"/>
      <c r="DJ29" s="699"/>
      <c r="DK29" s="700"/>
      <c r="DL29" s="686">
        <v>1480201</v>
      </c>
      <c r="DM29" s="699"/>
      <c r="DN29" s="699"/>
      <c r="DO29" s="699"/>
      <c r="DP29" s="699"/>
      <c r="DQ29" s="699"/>
      <c r="DR29" s="699"/>
      <c r="DS29" s="699"/>
      <c r="DT29" s="699"/>
      <c r="DU29" s="699"/>
      <c r="DV29" s="700"/>
      <c r="DW29" s="683">
        <v>21</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56492</v>
      </c>
      <c r="S30" s="681"/>
      <c r="T30" s="681"/>
      <c r="U30" s="681"/>
      <c r="V30" s="681"/>
      <c r="W30" s="681"/>
      <c r="X30" s="681"/>
      <c r="Y30" s="682"/>
      <c r="Z30" s="713">
        <v>0.4</v>
      </c>
      <c r="AA30" s="713"/>
      <c r="AB30" s="713"/>
      <c r="AC30" s="713"/>
      <c r="AD30" s="714">
        <v>1441</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1442604</v>
      </c>
      <c r="CS30" s="681"/>
      <c r="CT30" s="681"/>
      <c r="CU30" s="681"/>
      <c r="CV30" s="681"/>
      <c r="CW30" s="681"/>
      <c r="CX30" s="681"/>
      <c r="CY30" s="682"/>
      <c r="CZ30" s="683">
        <v>10.4</v>
      </c>
      <c r="DA30" s="701"/>
      <c r="DB30" s="701"/>
      <c r="DC30" s="702"/>
      <c r="DD30" s="686">
        <v>1434432</v>
      </c>
      <c r="DE30" s="681"/>
      <c r="DF30" s="681"/>
      <c r="DG30" s="681"/>
      <c r="DH30" s="681"/>
      <c r="DI30" s="681"/>
      <c r="DJ30" s="681"/>
      <c r="DK30" s="682"/>
      <c r="DL30" s="686">
        <v>1434432</v>
      </c>
      <c r="DM30" s="681"/>
      <c r="DN30" s="681"/>
      <c r="DO30" s="681"/>
      <c r="DP30" s="681"/>
      <c r="DQ30" s="681"/>
      <c r="DR30" s="681"/>
      <c r="DS30" s="681"/>
      <c r="DT30" s="681"/>
      <c r="DU30" s="681"/>
      <c r="DV30" s="682"/>
      <c r="DW30" s="683">
        <v>20.399999999999999</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3087437</v>
      </c>
      <c r="S31" s="681"/>
      <c r="T31" s="681"/>
      <c r="U31" s="681"/>
      <c r="V31" s="681"/>
      <c r="W31" s="681"/>
      <c r="X31" s="681"/>
      <c r="Y31" s="682"/>
      <c r="Z31" s="713">
        <v>21.7</v>
      </c>
      <c r="AA31" s="713"/>
      <c r="AB31" s="713"/>
      <c r="AC31" s="713"/>
      <c r="AD31" s="714" t="s">
        <v>232</v>
      </c>
      <c r="AE31" s="714"/>
      <c r="AF31" s="714"/>
      <c r="AG31" s="714"/>
      <c r="AH31" s="714"/>
      <c r="AI31" s="714"/>
      <c r="AJ31" s="714"/>
      <c r="AK31" s="714"/>
      <c r="AL31" s="683" t="s">
        <v>232</v>
      </c>
      <c r="AM31" s="684"/>
      <c r="AN31" s="684"/>
      <c r="AO31" s="715"/>
      <c r="AP31" s="754" t="s">
        <v>311</v>
      </c>
      <c r="AQ31" s="755"/>
      <c r="AR31" s="755"/>
      <c r="AS31" s="755"/>
      <c r="AT31" s="760" t="s">
        <v>312</v>
      </c>
      <c r="AU31" s="231"/>
      <c r="AV31" s="231"/>
      <c r="AW31" s="231"/>
      <c r="AX31" s="746" t="s">
        <v>187</v>
      </c>
      <c r="AY31" s="747"/>
      <c r="AZ31" s="747"/>
      <c r="BA31" s="747"/>
      <c r="BB31" s="747"/>
      <c r="BC31" s="747"/>
      <c r="BD31" s="747"/>
      <c r="BE31" s="747"/>
      <c r="BF31" s="748"/>
      <c r="BG31" s="749">
        <v>99.3</v>
      </c>
      <c r="BH31" s="750"/>
      <c r="BI31" s="750"/>
      <c r="BJ31" s="750"/>
      <c r="BK31" s="750"/>
      <c r="BL31" s="750"/>
      <c r="BM31" s="751">
        <v>96.1</v>
      </c>
      <c r="BN31" s="750"/>
      <c r="BO31" s="750"/>
      <c r="BP31" s="750"/>
      <c r="BQ31" s="752"/>
      <c r="BR31" s="749">
        <v>99.5</v>
      </c>
      <c r="BS31" s="750"/>
      <c r="BT31" s="750"/>
      <c r="BU31" s="750"/>
      <c r="BV31" s="750"/>
      <c r="BW31" s="750"/>
      <c r="BX31" s="751">
        <v>95.8</v>
      </c>
      <c r="BY31" s="750"/>
      <c r="BZ31" s="750"/>
      <c r="CA31" s="750"/>
      <c r="CB31" s="752"/>
      <c r="CD31" s="771"/>
      <c r="CE31" s="772"/>
      <c r="CF31" s="727" t="s">
        <v>313</v>
      </c>
      <c r="CG31" s="724"/>
      <c r="CH31" s="724"/>
      <c r="CI31" s="724"/>
      <c r="CJ31" s="724"/>
      <c r="CK31" s="724"/>
      <c r="CL31" s="724"/>
      <c r="CM31" s="724"/>
      <c r="CN31" s="724"/>
      <c r="CO31" s="724"/>
      <c r="CP31" s="724"/>
      <c r="CQ31" s="725"/>
      <c r="CR31" s="680">
        <v>45769</v>
      </c>
      <c r="CS31" s="699"/>
      <c r="CT31" s="699"/>
      <c r="CU31" s="699"/>
      <c r="CV31" s="699"/>
      <c r="CW31" s="699"/>
      <c r="CX31" s="699"/>
      <c r="CY31" s="700"/>
      <c r="CZ31" s="683">
        <v>0.3</v>
      </c>
      <c r="DA31" s="701"/>
      <c r="DB31" s="701"/>
      <c r="DC31" s="702"/>
      <c r="DD31" s="686">
        <v>45769</v>
      </c>
      <c r="DE31" s="699"/>
      <c r="DF31" s="699"/>
      <c r="DG31" s="699"/>
      <c r="DH31" s="699"/>
      <c r="DI31" s="699"/>
      <c r="DJ31" s="699"/>
      <c r="DK31" s="700"/>
      <c r="DL31" s="686">
        <v>45769</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232</v>
      </c>
      <c r="S32" s="681"/>
      <c r="T32" s="681"/>
      <c r="U32" s="681"/>
      <c r="V32" s="681"/>
      <c r="W32" s="681"/>
      <c r="X32" s="681"/>
      <c r="Y32" s="682"/>
      <c r="Z32" s="713" t="s">
        <v>232</v>
      </c>
      <c r="AA32" s="713"/>
      <c r="AB32" s="713"/>
      <c r="AC32" s="713"/>
      <c r="AD32" s="714" t="s">
        <v>139</v>
      </c>
      <c r="AE32" s="714"/>
      <c r="AF32" s="714"/>
      <c r="AG32" s="714"/>
      <c r="AH32" s="714"/>
      <c r="AI32" s="714"/>
      <c r="AJ32" s="714"/>
      <c r="AK32" s="714"/>
      <c r="AL32" s="683" t="s">
        <v>232</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99.8</v>
      </c>
      <c r="BH32" s="699"/>
      <c r="BI32" s="699"/>
      <c r="BJ32" s="699"/>
      <c r="BK32" s="699"/>
      <c r="BL32" s="699"/>
      <c r="BM32" s="684">
        <v>98.2</v>
      </c>
      <c r="BN32" s="745"/>
      <c r="BO32" s="745"/>
      <c r="BP32" s="745"/>
      <c r="BQ32" s="723"/>
      <c r="BR32" s="753">
        <v>99.7</v>
      </c>
      <c r="BS32" s="699"/>
      <c r="BT32" s="699"/>
      <c r="BU32" s="699"/>
      <c r="BV32" s="699"/>
      <c r="BW32" s="699"/>
      <c r="BX32" s="684">
        <v>97.7</v>
      </c>
      <c r="BY32" s="745"/>
      <c r="BZ32" s="745"/>
      <c r="CA32" s="745"/>
      <c r="CB32" s="723"/>
      <c r="CD32" s="773"/>
      <c r="CE32" s="774"/>
      <c r="CF32" s="727" t="s">
        <v>317</v>
      </c>
      <c r="CG32" s="724"/>
      <c r="CH32" s="724"/>
      <c r="CI32" s="724"/>
      <c r="CJ32" s="724"/>
      <c r="CK32" s="724"/>
      <c r="CL32" s="724"/>
      <c r="CM32" s="724"/>
      <c r="CN32" s="724"/>
      <c r="CO32" s="724"/>
      <c r="CP32" s="724"/>
      <c r="CQ32" s="725"/>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226</v>
      </c>
      <c r="DM32" s="681"/>
      <c r="DN32" s="681"/>
      <c r="DO32" s="681"/>
      <c r="DP32" s="681"/>
      <c r="DQ32" s="681"/>
      <c r="DR32" s="681"/>
      <c r="DS32" s="681"/>
      <c r="DT32" s="681"/>
      <c r="DU32" s="681"/>
      <c r="DV32" s="682"/>
      <c r="DW32" s="683" t="s">
        <v>226</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751128</v>
      </c>
      <c r="S33" s="681"/>
      <c r="T33" s="681"/>
      <c r="U33" s="681"/>
      <c r="V33" s="681"/>
      <c r="W33" s="681"/>
      <c r="X33" s="681"/>
      <c r="Y33" s="682"/>
      <c r="Z33" s="713">
        <v>5.3</v>
      </c>
      <c r="AA33" s="713"/>
      <c r="AB33" s="713"/>
      <c r="AC33" s="713"/>
      <c r="AD33" s="714" t="s">
        <v>232</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98.8</v>
      </c>
      <c r="BH33" s="665"/>
      <c r="BI33" s="665"/>
      <c r="BJ33" s="665"/>
      <c r="BK33" s="665"/>
      <c r="BL33" s="665"/>
      <c r="BM33" s="707">
        <v>94.1</v>
      </c>
      <c r="BN33" s="665"/>
      <c r="BO33" s="665"/>
      <c r="BP33" s="665"/>
      <c r="BQ33" s="709"/>
      <c r="BR33" s="744">
        <v>99.3</v>
      </c>
      <c r="BS33" s="665"/>
      <c r="BT33" s="665"/>
      <c r="BU33" s="665"/>
      <c r="BV33" s="665"/>
      <c r="BW33" s="665"/>
      <c r="BX33" s="707">
        <v>94</v>
      </c>
      <c r="BY33" s="665"/>
      <c r="BZ33" s="665"/>
      <c r="CA33" s="665"/>
      <c r="CB33" s="709"/>
      <c r="CD33" s="727" t="s">
        <v>320</v>
      </c>
      <c r="CE33" s="724"/>
      <c r="CF33" s="724"/>
      <c r="CG33" s="724"/>
      <c r="CH33" s="724"/>
      <c r="CI33" s="724"/>
      <c r="CJ33" s="724"/>
      <c r="CK33" s="724"/>
      <c r="CL33" s="724"/>
      <c r="CM33" s="724"/>
      <c r="CN33" s="724"/>
      <c r="CO33" s="724"/>
      <c r="CP33" s="724"/>
      <c r="CQ33" s="725"/>
      <c r="CR33" s="680">
        <v>6858181</v>
      </c>
      <c r="CS33" s="699"/>
      <c r="CT33" s="699"/>
      <c r="CU33" s="699"/>
      <c r="CV33" s="699"/>
      <c r="CW33" s="699"/>
      <c r="CX33" s="699"/>
      <c r="CY33" s="700"/>
      <c r="CZ33" s="683">
        <v>49.7</v>
      </c>
      <c r="DA33" s="701"/>
      <c r="DB33" s="701"/>
      <c r="DC33" s="702"/>
      <c r="DD33" s="686">
        <v>3815830</v>
      </c>
      <c r="DE33" s="699"/>
      <c r="DF33" s="699"/>
      <c r="DG33" s="699"/>
      <c r="DH33" s="699"/>
      <c r="DI33" s="699"/>
      <c r="DJ33" s="699"/>
      <c r="DK33" s="700"/>
      <c r="DL33" s="686">
        <v>2621119</v>
      </c>
      <c r="DM33" s="699"/>
      <c r="DN33" s="699"/>
      <c r="DO33" s="699"/>
      <c r="DP33" s="699"/>
      <c r="DQ33" s="699"/>
      <c r="DR33" s="699"/>
      <c r="DS33" s="699"/>
      <c r="DT33" s="699"/>
      <c r="DU33" s="699"/>
      <c r="DV33" s="700"/>
      <c r="DW33" s="683">
        <v>37.299999999999997</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235637</v>
      </c>
      <c r="S34" s="681"/>
      <c r="T34" s="681"/>
      <c r="U34" s="681"/>
      <c r="V34" s="681"/>
      <c r="W34" s="681"/>
      <c r="X34" s="681"/>
      <c r="Y34" s="682"/>
      <c r="Z34" s="713">
        <v>1.7</v>
      </c>
      <c r="AA34" s="713"/>
      <c r="AB34" s="713"/>
      <c r="AC34" s="713"/>
      <c r="AD34" s="714" t="s">
        <v>226</v>
      </c>
      <c r="AE34" s="714"/>
      <c r="AF34" s="714"/>
      <c r="AG34" s="714"/>
      <c r="AH34" s="714"/>
      <c r="AI34" s="714"/>
      <c r="AJ34" s="714"/>
      <c r="AK34" s="714"/>
      <c r="AL34" s="683" t="s">
        <v>232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1616260</v>
      </c>
      <c r="CS34" s="681"/>
      <c r="CT34" s="681"/>
      <c r="CU34" s="681"/>
      <c r="CV34" s="681"/>
      <c r="CW34" s="681"/>
      <c r="CX34" s="681"/>
      <c r="CY34" s="682"/>
      <c r="CZ34" s="683">
        <v>11.7</v>
      </c>
      <c r="DA34" s="701"/>
      <c r="DB34" s="701"/>
      <c r="DC34" s="702"/>
      <c r="DD34" s="686">
        <v>1082149</v>
      </c>
      <c r="DE34" s="681"/>
      <c r="DF34" s="681"/>
      <c r="DG34" s="681"/>
      <c r="DH34" s="681"/>
      <c r="DI34" s="681"/>
      <c r="DJ34" s="681"/>
      <c r="DK34" s="682"/>
      <c r="DL34" s="686">
        <v>718771</v>
      </c>
      <c r="DM34" s="681"/>
      <c r="DN34" s="681"/>
      <c r="DO34" s="681"/>
      <c r="DP34" s="681"/>
      <c r="DQ34" s="681"/>
      <c r="DR34" s="681"/>
      <c r="DS34" s="681"/>
      <c r="DT34" s="681"/>
      <c r="DU34" s="681"/>
      <c r="DV34" s="682"/>
      <c r="DW34" s="683">
        <v>10.199999999999999</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51731</v>
      </c>
      <c r="S35" s="681"/>
      <c r="T35" s="681"/>
      <c r="U35" s="681"/>
      <c r="V35" s="681"/>
      <c r="W35" s="681"/>
      <c r="X35" s="681"/>
      <c r="Y35" s="682"/>
      <c r="Z35" s="713">
        <v>0.4</v>
      </c>
      <c r="AA35" s="713"/>
      <c r="AB35" s="713"/>
      <c r="AC35" s="713"/>
      <c r="AD35" s="714" t="s">
        <v>232</v>
      </c>
      <c r="AE35" s="714"/>
      <c r="AF35" s="714"/>
      <c r="AG35" s="714"/>
      <c r="AH35" s="714"/>
      <c r="AI35" s="714"/>
      <c r="AJ35" s="714"/>
      <c r="AK35" s="714"/>
      <c r="AL35" s="683" t="s">
        <v>232</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199508</v>
      </c>
      <c r="CS35" s="699"/>
      <c r="CT35" s="699"/>
      <c r="CU35" s="699"/>
      <c r="CV35" s="699"/>
      <c r="CW35" s="699"/>
      <c r="CX35" s="699"/>
      <c r="CY35" s="700"/>
      <c r="CZ35" s="683">
        <v>1.4</v>
      </c>
      <c r="DA35" s="701"/>
      <c r="DB35" s="701"/>
      <c r="DC35" s="702"/>
      <c r="DD35" s="686">
        <v>192241</v>
      </c>
      <c r="DE35" s="699"/>
      <c r="DF35" s="699"/>
      <c r="DG35" s="699"/>
      <c r="DH35" s="699"/>
      <c r="DI35" s="699"/>
      <c r="DJ35" s="699"/>
      <c r="DK35" s="700"/>
      <c r="DL35" s="686">
        <v>192241</v>
      </c>
      <c r="DM35" s="699"/>
      <c r="DN35" s="699"/>
      <c r="DO35" s="699"/>
      <c r="DP35" s="699"/>
      <c r="DQ35" s="699"/>
      <c r="DR35" s="699"/>
      <c r="DS35" s="699"/>
      <c r="DT35" s="699"/>
      <c r="DU35" s="699"/>
      <c r="DV35" s="700"/>
      <c r="DW35" s="683">
        <v>2.7</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577379</v>
      </c>
      <c r="S36" s="681"/>
      <c r="T36" s="681"/>
      <c r="U36" s="681"/>
      <c r="V36" s="681"/>
      <c r="W36" s="681"/>
      <c r="X36" s="681"/>
      <c r="Y36" s="682"/>
      <c r="Z36" s="713">
        <v>4.0999999999999996</v>
      </c>
      <c r="AA36" s="713"/>
      <c r="AB36" s="713"/>
      <c r="AC36" s="713"/>
      <c r="AD36" s="714" t="s">
        <v>232</v>
      </c>
      <c r="AE36" s="714"/>
      <c r="AF36" s="714"/>
      <c r="AG36" s="714"/>
      <c r="AH36" s="714"/>
      <c r="AI36" s="714"/>
      <c r="AJ36" s="714"/>
      <c r="AK36" s="714"/>
      <c r="AL36" s="683" t="s">
        <v>226</v>
      </c>
      <c r="AM36" s="684"/>
      <c r="AN36" s="684"/>
      <c r="AO36" s="715"/>
      <c r="AP36" s="235"/>
      <c r="AQ36" s="732" t="s">
        <v>328</v>
      </c>
      <c r="AR36" s="733"/>
      <c r="AS36" s="733"/>
      <c r="AT36" s="733"/>
      <c r="AU36" s="733"/>
      <c r="AV36" s="733"/>
      <c r="AW36" s="733"/>
      <c r="AX36" s="733"/>
      <c r="AY36" s="734"/>
      <c r="AZ36" s="735">
        <v>1311320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101403</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3471278</v>
      </c>
      <c r="CS36" s="681"/>
      <c r="CT36" s="681"/>
      <c r="CU36" s="681"/>
      <c r="CV36" s="681"/>
      <c r="CW36" s="681"/>
      <c r="CX36" s="681"/>
      <c r="CY36" s="682"/>
      <c r="CZ36" s="683">
        <v>25.1</v>
      </c>
      <c r="DA36" s="701"/>
      <c r="DB36" s="701"/>
      <c r="DC36" s="702"/>
      <c r="DD36" s="686">
        <v>1211310</v>
      </c>
      <c r="DE36" s="681"/>
      <c r="DF36" s="681"/>
      <c r="DG36" s="681"/>
      <c r="DH36" s="681"/>
      <c r="DI36" s="681"/>
      <c r="DJ36" s="681"/>
      <c r="DK36" s="682"/>
      <c r="DL36" s="686">
        <v>856482</v>
      </c>
      <c r="DM36" s="681"/>
      <c r="DN36" s="681"/>
      <c r="DO36" s="681"/>
      <c r="DP36" s="681"/>
      <c r="DQ36" s="681"/>
      <c r="DR36" s="681"/>
      <c r="DS36" s="681"/>
      <c r="DT36" s="681"/>
      <c r="DU36" s="681"/>
      <c r="DV36" s="682"/>
      <c r="DW36" s="683">
        <v>12.2</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368205</v>
      </c>
      <c r="S37" s="681"/>
      <c r="T37" s="681"/>
      <c r="U37" s="681"/>
      <c r="V37" s="681"/>
      <c r="W37" s="681"/>
      <c r="X37" s="681"/>
      <c r="Y37" s="682"/>
      <c r="Z37" s="713">
        <v>2.6</v>
      </c>
      <c r="AA37" s="713"/>
      <c r="AB37" s="713"/>
      <c r="AC37" s="713"/>
      <c r="AD37" s="714" t="s">
        <v>226</v>
      </c>
      <c r="AE37" s="714"/>
      <c r="AF37" s="714"/>
      <c r="AG37" s="714"/>
      <c r="AH37" s="714"/>
      <c r="AI37" s="714"/>
      <c r="AJ37" s="714"/>
      <c r="AK37" s="714"/>
      <c r="AL37" s="683" t="s">
        <v>226</v>
      </c>
      <c r="AM37" s="684"/>
      <c r="AN37" s="684"/>
      <c r="AO37" s="715"/>
      <c r="AQ37" s="720" t="s">
        <v>332</v>
      </c>
      <c r="AR37" s="721"/>
      <c r="AS37" s="721"/>
      <c r="AT37" s="721"/>
      <c r="AU37" s="721"/>
      <c r="AV37" s="721"/>
      <c r="AW37" s="721"/>
      <c r="AX37" s="721"/>
      <c r="AY37" s="722"/>
      <c r="AZ37" s="680">
        <v>167899</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73700</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621620</v>
      </c>
      <c r="CS37" s="699"/>
      <c r="CT37" s="699"/>
      <c r="CU37" s="699"/>
      <c r="CV37" s="699"/>
      <c r="CW37" s="699"/>
      <c r="CX37" s="699"/>
      <c r="CY37" s="700"/>
      <c r="CZ37" s="683">
        <v>4.5</v>
      </c>
      <c r="DA37" s="701"/>
      <c r="DB37" s="701"/>
      <c r="DC37" s="702"/>
      <c r="DD37" s="686">
        <v>581439</v>
      </c>
      <c r="DE37" s="699"/>
      <c r="DF37" s="699"/>
      <c r="DG37" s="699"/>
      <c r="DH37" s="699"/>
      <c r="DI37" s="699"/>
      <c r="DJ37" s="699"/>
      <c r="DK37" s="700"/>
      <c r="DL37" s="686">
        <v>581295</v>
      </c>
      <c r="DM37" s="699"/>
      <c r="DN37" s="699"/>
      <c r="DO37" s="699"/>
      <c r="DP37" s="699"/>
      <c r="DQ37" s="699"/>
      <c r="DR37" s="699"/>
      <c r="DS37" s="699"/>
      <c r="DT37" s="699"/>
      <c r="DU37" s="699"/>
      <c r="DV37" s="700"/>
      <c r="DW37" s="683">
        <v>8.3000000000000007</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123719</v>
      </c>
      <c r="S38" s="681"/>
      <c r="T38" s="681"/>
      <c r="U38" s="681"/>
      <c r="V38" s="681"/>
      <c r="W38" s="681"/>
      <c r="X38" s="681"/>
      <c r="Y38" s="682"/>
      <c r="Z38" s="713">
        <v>0.9</v>
      </c>
      <c r="AA38" s="713"/>
      <c r="AB38" s="713"/>
      <c r="AC38" s="713"/>
      <c r="AD38" s="714" t="s">
        <v>226</v>
      </c>
      <c r="AE38" s="714"/>
      <c r="AF38" s="714"/>
      <c r="AG38" s="714"/>
      <c r="AH38" s="714"/>
      <c r="AI38" s="714"/>
      <c r="AJ38" s="714"/>
      <c r="AK38" s="714"/>
      <c r="AL38" s="683" t="s">
        <v>226</v>
      </c>
      <c r="AM38" s="684"/>
      <c r="AN38" s="684"/>
      <c r="AO38" s="715"/>
      <c r="AQ38" s="720" t="s">
        <v>336</v>
      </c>
      <c r="AR38" s="721"/>
      <c r="AS38" s="721"/>
      <c r="AT38" s="721"/>
      <c r="AU38" s="721"/>
      <c r="AV38" s="721"/>
      <c r="AW38" s="721"/>
      <c r="AX38" s="721"/>
      <c r="AY38" s="722"/>
      <c r="AZ38" s="680">
        <v>84398</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2472</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1226922</v>
      </c>
      <c r="CS38" s="681"/>
      <c r="CT38" s="681"/>
      <c r="CU38" s="681"/>
      <c r="CV38" s="681"/>
      <c r="CW38" s="681"/>
      <c r="CX38" s="681"/>
      <c r="CY38" s="682"/>
      <c r="CZ38" s="683">
        <v>8.9</v>
      </c>
      <c r="DA38" s="701"/>
      <c r="DB38" s="701"/>
      <c r="DC38" s="702"/>
      <c r="DD38" s="686">
        <v>1073825</v>
      </c>
      <c r="DE38" s="681"/>
      <c r="DF38" s="681"/>
      <c r="DG38" s="681"/>
      <c r="DH38" s="681"/>
      <c r="DI38" s="681"/>
      <c r="DJ38" s="681"/>
      <c r="DK38" s="682"/>
      <c r="DL38" s="686">
        <v>853625</v>
      </c>
      <c r="DM38" s="681"/>
      <c r="DN38" s="681"/>
      <c r="DO38" s="681"/>
      <c r="DP38" s="681"/>
      <c r="DQ38" s="681"/>
      <c r="DR38" s="681"/>
      <c r="DS38" s="681"/>
      <c r="DT38" s="681"/>
      <c r="DU38" s="681"/>
      <c r="DV38" s="682"/>
      <c r="DW38" s="683">
        <v>12.1</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1742800</v>
      </c>
      <c r="S39" s="681"/>
      <c r="T39" s="681"/>
      <c r="U39" s="681"/>
      <c r="V39" s="681"/>
      <c r="W39" s="681"/>
      <c r="X39" s="681"/>
      <c r="Y39" s="682"/>
      <c r="Z39" s="713">
        <v>12.2</v>
      </c>
      <c r="AA39" s="713"/>
      <c r="AB39" s="713"/>
      <c r="AC39" s="713"/>
      <c r="AD39" s="714" t="s">
        <v>226</v>
      </c>
      <c r="AE39" s="714"/>
      <c r="AF39" s="714"/>
      <c r="AG39" s="714"/>
      <c r="AH39" s="714"/>
      <c r="AI39" s="714"/>
      <c r="AJ39" s="714"/>
      <c r="AK39" s="714"/>
      <c r="AL39" s="683" t="s">
        <v>232</v>
      </c>
      <c r="AM39" s="684"/>
      <c r="AN39" s="684"/>
      <c r="AO39" s="715"/>
      <c r="AQ39" s="720" t="s">
        <v>340</v>
      </c>
      <c r="AR39" s="721"/>
      <c r="AS39" s="721"/>
      <c r="AT39" s="721"/>
      <c r="AU39" s="721"/>
      <c r="AV39" s="721"/>
      <c r="AW39" s="721"/>
      <c r="AX39" s="721"/>
      <c r="AY39" s="722"/>
      <c r="AZ39" s="680">
        <v>6253</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3869</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331633</v>
      </c>
      <c r="CS39" s="699"/>
      <c r="CT39" s="699"/>
      <c r="CU39" s="699"/>
      <c r="CV39" s="699"/>
      <c r="CW39" s="699"/>
      <c r="CX39" s="699"/>
      <c r="CY39" s="700"/>
      <c r="CZ39" s="683">
        <v>2.4</v>
      </c>
      <c r="DA39" s="701"/>
      <c r="DB39" s="701"/>
      <c r="DC39" s="702"/>
      <c r="DD39" s="686">
        <v>256305</v>
      </c>
      <c r="DE39" s="699"/>
      <c r="DF39" s="699"/>
      <c r="DG39" s="699"/>
      <c r="DH39" s="699"/>
      <c r="DI39" s="699"/>
      <c r="DJ39" s="699"/>
      <c r="DK39" s="700"/>
      <c r="DL39" s="686" t="s">
        <v>226</v>
      </c>
      <c r="DM39" s="699"/>
      <c r="DN39" s="699"/>
      <c r="DO39" s="699"/>
      <c r="DP39" s="699"/>
      <c r="DQ39" s="699"/>
      <c r="DR39" s="699"/>
      <c r="DS39" s="699"/>
      <c r="DT39" s="699"/>
      <c r="DU39" s="699"/>
      <c r="DV39" s="700"/>
      <c r="DW39" s="683" t="s">
        <v>232</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0" t="s">
        <v>344</v>
      </c>
      <c r="AR40" s="721"/>
      <c r="AS40" s="721"/>
      <c r="AT40" s="721"/>
      <c r="AU40" s="721"/>
      <c r="AV40" s="721"/>
      <c r="AW40" s="721"/>
      <c r="AX40" s="721"/>
      <c r="AY40" s="722"/>
      <c r="AZ40" s="680" t="s">
        <v>139</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87</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12580</v>
      </c>
      <c r="CS40" s="681"/>
      <c r="CT40" s="681"/>
      <c r="CU40" s="681"/>
      <c r="CV40" s="681"/>
      <c r="CW40" s="681"/>
      <c r="CX40" s="681"/>
      <c r="CY40" s="682"/>
      <c r="CZ40" s="683">
        <v>0.1</v>
      </c>
      <c r="DA40" s="701"/>
      <c r="DB40" s="701"/>
      <c r="DC40" s="702"/>
      <c r="DD40" s="686" t="s">
        <v>226</v>
      </c>
      <c r="DE40" s="681"/>
      <c r="DF40" s="681"/>
      <c r="DG40" s="681"/>
      <c r="DH40" s="681"/>
      <c r="DI40" s="681"/>
      <c r="DJ40" s="681"/>
      <c r="DK40" s="682"/>
      <c r="DL40" s="686" t="s">
        <v>232</v>
      </c>
      <c r="DM40" s="681"/>
      <c r="DN40" s="681"/>
      <c r="DO40" s="681"/>
      <c r="DP40" s="681"/>
      <c r="DQ40" s="681"/>
      <c r="DR40" s="681"/>
      <c r="DS40" s="681"/>
      <c r="DT40" s="681"/>
      <c r="DU40" s="681"/>
      <c r="DV40" s="682"/>
      <c r="DW40" s="683" t="s">
        <v>226</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226</v>
      </c>
      <c r="AA41" s="713"/>
      <c r="AB41" s="713"/>
      <c r="AC41" s="713"/>
      <c r="AD41" s="714" t="s">
        <v>232</v>
      </c>
      <c r="AE41" s="714"/>
      <c r="AF41" s="714"/>
      <c r="AG41" s="714"/>
      <c r="AH41" s="714"/>
      <c r="AI41" s="714"/>
      <c r="AJ41" s="714"/>
      <c r="AK41" s="714"/>
      <c r="AL41" s="683" t="s">
        <v>226</v>
      </c>
      <c r="AM41" s="684"/>
      <c r="AN41" s="684"/>
      <c r="AO41" s="715"/>
      <c r="AQ41" s="720" t="s">
        <v>349</v>
      </c>
      <c r="AR41" s="721"/>
      <c r="AS41" s="721"/>
      <c r="AT41" s="721"/>
      <c r="AU41" s="721"/>
      <c r="AV41" s="721"/>
      <c r="AW41" s="721"/>
      <c r="AX41" s="721"/>
      <c r="AY41" s="722"/>
      <c r="AZ41" s="680">
        <v>208494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226</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227400</v>
      </c>
      <c r="S42" s="681"/>
      <c r="T42" s="681"/>
      <c r="U42" s="681"/>
      <c r="V42" s="681"/>
      <c r="W42" s="681"/>
      <c r="X42" s="681"/>
      <c r="Y42" s="682"/>
      <c r="Z42" s="713">
        <v>1.6</v>
      </c>
      <c r="AA42" s="713"/>
      <c r="AB42" s="713"/>
      <c r="AC42" s="713"/>
      <c r="AD42" s="714" t="s">
        <v>226</v>
      </c>
      <c r="AE42" s="714"/>
      <c r="AF42" s="714"/>
      <c r="AG42" s="714"/>
      <c r="AH42" s="714"/>
      <c r="AI42" s="714"/>
      <c r="AJ42" s="714"/>
      <c r="AK42" s="714"/>
      <c r="AL42" s="683" t="s">
        <v>226</v>
      </c>
      <c r="AM42" s="684"/>
      <c r="AN42" s="684"/>
      <c r="AO42" s="715"/>
      <c r="AQ42" s="716" t="s">
        <v>353</v>
      </c>
      <c r="AR42" s="717"/>
      <c r="AS42" s="717"/>
      <c r="AT42" s="717"/>
      <c r="AU42" s="717"/>
      <c r="AV42" s="717"/>
      <c r="AW42" s="717"/>
      <c r="AX42" s="717"/>
      <c r="AY42" s="718"/>
      <c r="AZ42" s="664">
        <v>844276</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403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2157072</v>
      </c>
      <c r="CS42" s="681"/>
      <c r="CT42" s="681"/>
      <c r="CU42" s="681"/>
      <c r="CV42" s="681"/>
      <c r="CW42" s="681"/>
      <c r="CX42" s="681"/>
      <c r="CY42" s="682"/>
      <c r="CZ42" s="683">
        <v>15.6</v>
      </c>
      <c r="DA42" s="684"/>
      <c r="DB42" s="684"/>
      <c r="DC42" s="685"/>
      <c r="DD42" s="686">
        <v>309258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14253273</v>
      </c>
      <c r="S43" s="703"/>
      <c r="T43" s="703"/>
      <c r="U43" s="703"/>
      <c r="V43" s="703"/>
      <c r="W43" s="703"/>
      <c r="X43" s="703"/>
      <c r="Y43" s="704"/>
      <c r="Z43" s="705">
        <v>100</v>
      </c>
      <c r="AA43" s="705"/>
      <c r="AB43" s="705"/>
      <c r="AC43" s="705"/>
      <c r="AD43" s="706">
        <v>6807098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47914</v>
      </c>
      <c r="CS43" s="699"/>
      <c r="CT43" s="699"/>
      <c r="CU43" s="699"/>
      <c r="CV43" s="699"/>
      <c r="CW43" s="699"/>
      <c r="CX43" s="699"/>
      <c r="CY43" s="700"/>
      <c r="CZ43" s="683">
        <v>0.3</v>
      </c>
      <c r="DA43" s="701"/>
      <c r="DB43" s="701"/>
      <c r="DC43" s="702"/>
      <c r="DD43" s="686">
        <v>47914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2146077</v>
      </c>
      <c r="CS44" s="681"/>
      <c r="CT44" s="681"/>
      <c r="CU44" s="681"/>
      <c r="CV44" s="681"/>
      <c r="CW44" s="681"/>
      <c r="CX44" s="681"/>
      <c r="CY44" s="682"/>
      <c r="CZ44" s="683">
        <v>15.5</v>
      </c>
      <c r="DA44" s="684"/>
      <c r="DB44" s="684"/>
      <c r="DC44" s="685"/>
      <c r="DD44" s="686">
        <v>307095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364913</v>
      </c>
      <c r="CS45" s="699"/>
      <c r="CT45" s="699"/>
      <c r="CU45" s="699"/>
      <c r="CV45" s="699"/>
      <c r="CW45" s="699"/>
      <c r="CX45" s="699"/>
      <c r="CY45" s="700"/>
      <c r="CZ45" s="683">
        <v>2.6</v>
      </c>
      <c r="DA45" s="701"/>
      <c r="DB45" s="701"/>
      <c r="DC45" s="702"/>
      <c r="DD45" s="686">
        <v>23142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1735982</v>
      </c>
      <c r="CS46" s="681"/>
      <c r="CT46" s="681"/>
      <c r="CU46" s="681"/>
      <c r="CV46" s="681"/>
      <c r="CW46" s="681"/>
      <c r="CX46" s="681"/>
      <c r="CY46" s="682"/>
      <c r="CZ46" s="683">
        <v>12.6</v>
      </c>
      <c r="DA46" s="684"/>
      <c r="DB46" s="684"/>
      <c r="DC46" s="685"/>
      <c r="DD46" s="686">
        <v>272838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10995</v>
      </c>
      <c r="CS47" s="699"/>
      <c r="CT47" s="699"/>
      <c r="CU47" s="699"/>
      <c r="CV47" s="699"/>
      <c r="CW47" s="699"/>
      <c r="CX47" s="699"/>
      <c r="CY47" s="700"/>
      <c r="CZ47" s="683">
        <v>0.1</v>
      </c>
      <c r="DA47" s="701"/>
      <c r="DB47" s="701"/>
      <c r="DC47" s="702"/>
      <c r="DD47" s="686">
        <v>2163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226</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13806070</v>
      </c>
      <c r="CS49" s="665"/>
      <c r="CT49" s="665"/>
      <c r="CU49" s="665"/>
      <c r="CV49" s="665"/>
      <c r="CW49" s="665"/>
      <c r="CX49" s="665"/>
      <c r="CY49" s="666"/>
      <c r="CZ49" s="667">
        <v>100</v>
      </c>
      <c r="DA49" s="668"/>
      <c r="DB49" s="668"/>
      <c r="DC49" s="669"/>
      <c r="DD49" s="670">
        <v>8083098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yiiItRNkJ82PkaXlXdCVpDSg6qjgldYctHLsPds3HCklBxpkFFRzrYI3oHm+3je05rdxNt5ofP9Fp9EgSRRDQ==" saltValue="6B5U5vuv4o7Xs44w8r6v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372</v>
      </c>
      <c r="B5" s="1093"/>
      <c r="C5" s="1093"/>
      <c r="D5" s="1093"/>
      <c r="E5" s="1093"/>
      <c r="F5" s="1093"/>
      <c r="G5" s="1093"/>
      <c r="H5" s="1093"/>
      <c r="I5" s="1093"/>
      <c r="J5" s="1093"/>
      <c r="K5" s="1093"/>
      <c r="L5" s="1093"/>
      <c r="M5" s="1093"/>
      <c r="N5" s="1093"/>
      <c r="O5" s="1093"/>
      <c r="P5" s="1094"/>
      <c r="Q5" s="1098" t="s">
        <v>373</v>
      </c>
      <c r="R5" s="1099"/>
      <c r="S5" s="1099"/>
      <c r="T5" s="1099"/>
      <c r="U5" s="1100"/>
      <c r="V5" s="1098" t="s">
        <v>374</v>
      </c>
      <c r="W5" s="1099"/>
      <c r="X5" s="1099"/>
      <c r="Y5" s="1099"/>
      <c r="Z5" s="1100"/>
      <c r="AA5" s="1098" t="s">
        <v>375</v>
      </c>
      <c r="AB5" s="1099"/>
      <c r="AC5" s="1099"/>
      <c r="AD5" s="1099"/>
      <c r="AE5" s="1099"/>
      <c r="AF5" s="1208" t="s">
        <v>376</v>
      </c>
      <c r="AG5" s="1099"/>
      <c r="AH5" s="1099"/>
      <c r="AI5" s="1099"/>
      <c r="AJ5" s="1114"/>
      <c r="AK5" s="1099" t="s">
        <v>377</v>
      </c>
      <c r="AL5" s="1099"/>
      <c r="AM5" s="1099"/>
      <c r="AN5" s="1099"/>
      <c r="AO5" s="1100"/>
      <c r="AP5" s="1098" t="s">
        <v>378</v>
      </c>
      <c r="AQ5" s="1099"/>
      <c r="AR5" s="1099"/>
      <c r="AS5" s="1099"/>
      <c r="AT5" s="1100"/>
      <c r="AU5" s="1098" t="s">
        <v>379</v>
      </c>
      <c r="AV5" s="1099"/>
      <c r="AW5" s="1099"/>
      <c r="AX5" s="1099"/>
      <c r="AY5" s="1114"/>
      <c r="AZ5" s="258"/>
      <c r="BA5" s="258"/>
      <c r="BB5" s="258"/>
      <c r="BC5" s="258"/>
      <c r="BD5" s="258"/>
      <c r="BE5" s="259"/>
      <c r="BF5" s="259"/>
      <c r="BG5" s="259"/>
      <c r="BH5" s="259"/>
      <c r="BI5" s="259"/>
      <c r="BJ5" s="259"/>
      <c r="BK5" s="259"/>
      <c r="BL5" s="259"/>
      <c r="BM5" s="259"/>
      <c r="BN5" s="259"/>
      <c r="BO5" s="259"/>
      <c r="BP5" s="259"/>
      <c r="BQ5" s="1092" t="s">
        <v>380</v>
      </c>
      <c r="BR5" s="1093"/>
      <c r="BS5" s="1093"/>
      <c r="BT5" s="1093"/>
      <c r="BU5" s="1093"/>
      <c r="BV5" s="1093"/>
      <c r="BW5" s="1093"/>
      <c r="BX5" s="1093"/>
      <c r="BY5" s="1093"/>
      <c r="BZ5" s="1093"/>
      <c r="CA5" s="1093"/>
      <c r="CB5" s="1093"/>
      <c r="CC5" s="1093"/>
      <c r="CD5" s="1093"/>
      <c r="CE5" s="1093"/>
      <c r="CF5" s="1093"/>
      <c r="CG5" s="1094"/>
      <c r="CH5" s="1098" t="s">
        <v>381</v>
      </c>
      <c r="CI5" s="1099"/>
      <c r="CJ5" s="1099"/>
      <c r="CK5" s="1099"/>
      <c r="CL5" s="1100"/>
      <c r="CM5" s="1098" t="s">
        <v>382</v>
      </c>
      <c r="CN5" s="1099"/>
      <c r="CO5" s="1099"/>
      <c r="CP5" s="1099"/>
      <c r="CQ5" s="1100"/>
      <c r="CR5" s="1098" t="s">
        <v>383</v>
      </c>
      <c r="CS5" s="1099"/>
      <c r="CT5" s="1099"/>
      <c r="CU5" s="1099"/>
      <c r="CV5" s="1100"/>
      <c r="CW5" s="1098" t="s">
        <v>384</v>
      </c>
      <c r="CX5" s="1099"/>
      <c r="CY5" s="1099"/>
      <c r="CZ5" s="1099"/>
      <c r="DA5" s="1100"/>
      <c r="DB5" s="1098" t="s">
        <v>385</v>
      </c>
      <c r="DC5" s="1099"/>
      <c r="DD5" s="1099"/>
      <c r="DE5" s="1099"/>
      <c r="DF5" s="1100"/>
      <c r="DG5" s="1193" t="s">
        <v>386</v>
      </c>
      <c r="DH5" s="1194"/>
      <c r="DI5" s="1194"/>
      <c r="DJ5" s="1194"/>
      <c r="DK5" s="1195"/>
      <c r="DL5" s="1193" t="s">
        <v>387</v>
      </c>
      <c r="DM5" s="1194"/>
      <c r="DN5" s="1194"/>
      <c r="DO5" s="1194"/>
      <c r="DP5" s="1195"/>
      <c r="DQ5" s="1098" t="s">
        <v>388</v>
      </c>
      <c r="DR5" s="1099"/>
      <c r="DS5" s="1099"/>
      <c r="DT5" s="1099"/>
      <c r="DU5" s="1100"/>
      <c r="DV5" s="1098" t="s">
        <v>379</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6"/>
      <c r="DH6" s="1197"/>
      <c r="DI6" s="1197"/>
      <c r="DJ6" s="1197"/>
      <c r="DK6" s="1198"/>
      <c r="DL6" s="1196"/>
      <c r="DM6" s="1197"/>
      <c r="DN6" s="1197"/>
      <c r="DO6" s="1197"/>
      <c r="DP6" s="1198"/>
      <c r="DQ6" s="1101"/>
      <c r="DR6" s="1102"/>
      <c r="DS6" s="1102"/>
      <c r="DT6" s="1102"/>
      <c r="DU6" s="1103"/>
      <c r="DV6" s="1101"/>
      <c r="DW6" s="1102"/>
      <c r="DX6" s="1102"/>
      <c r="DY6" s="1102"/>
      <c r="DZ6" s="1115"/>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14370</v>
      </c>
      <c r="R7" s="1200"/>
      <c r="S7" s="1200"/>
      <c r="T7" s="1200"/>
      <c r="U7" s="1200"/>
      <c r="V7" s="1200">
        <v>13824</v>
      </c>
      <c r="W7" s="1200"/>
      <c r="X7" s="1200"/>
      <c r="Y7" s="1200"/>
      <c r="Z7" s="1200"/>
      <c r="AA7" s="1200">
        <v>547</v>
      </c>
      <c r="AB7" s="1200"/>
      <c r="AC7" s="1200"/>
      <c r="AD7" s="1200"/>
      <c r="AE7" s="1201"/>
      <c r="AF7" s="1202">
        <v>467</v>
      </c>
      <c r="AG7" s="1203"/>
      <c r="AH7" s="1203"/>
      <c r="AI7" s="1203"/>
      <c r="AJ7" s="1204"/>
      <c r="AK7" s="1186">
        <v>577</v>
      </c>
      <c r="AL7" s="1187"/>
      <c r="AM7" s="1187"/>
      <c r="AN7" s="1187"/>
      <c r="AO7" s="1187"/>
      <c r="AP7" s="1187">
        <v>12737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578</v>
      </c>
      <c r="BT7" s="1191"/>
      <c r="BU7" s="1191"/>
      <c r="BV7" s="1191"/>
      <c r="BW7" s="1191"/>
      <c r="BX7" s="1191"/>
      <c r="BY7" s="1191"/>
      <c r="BZ7" s="1191"/>
      <c r="CA7" s="1191"/>
      <c r="CB7" s="1191"/>
      <c r="CC7" s="1191"/>
      <c r="CD7" s="1191"/>
      <c r="CE7" s="1191"/>
      <c r="CF7" s="1191"/>
      <c r="CG7" s="1192"/>
      <c r="CH7" s="1183">
        <v>-3</v>
      </c>
      <c r="CI7" s="1184"/>
      <c r="CJ7" s="1184"/>
      <c r="CK7" s="1184"/>
      <c r="CL7" s="1185"/>
      <c r="CM7" s="1183">
        <v>75</v>
      </c>
      <c r="CN7" s="1184"/>
      <c r="CO7" s="1184"/>
      <c r="CP7" s="1184"/>
      <c r="CQ7" s="1185"/>
      <c r="CR7" s="1183">
        <v>102</v>
      </c>
      <c r="CS7" s="1184"/>
      <c r="CT7" s="1184"/>
      <c r="CU7" s="1184"/>
      <c r="CV7" s="1185"/>
      <c r="CW7" s="1183">
        <v>5</v>
      </c>
      <c r="CX7" s="1184"/>
      <c r="CY7" s="1184"/>
      <c r="CZ7" s="1184"/>
      <c r="DA7" s="1185"/>
      <c r="DB7" s="1183" t="s">
        <v>597</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6"/>
      <c r="AG8" s="1117"/>
      <c r="AH8" s="1117"/>
      <c r="AI8" s="1117"/>
      <c r="AJ8" s="1118"/>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1" t="s">
        <v>579</v>
      </c>
      <c r="BT8" s="1112"/>
      <c r="BU8" s="1112"/>
      <c r="BV8" s="1112"/>
      <c r="BW8" s="1112"/>
      <c r="BX8" s="1112"/>
      <c r="BY8" s="1112"/>
      <c r="BZ8" s="1112"/>
      <c r="CA8" s="1112"/>
      <c r="CB8" s="1112"/>
      <c r="CC8" s="1112"/>
      <c r="CD8" s="1112"/>
      <c r="CE8" s="1112"/>
      <c r="CF8" s="1112"/>
      <c r="CG8" s="1113"/>
      <c r="CH8" s="1086">
        <v>-20</v>
      </c>
      <c r="CI8" s="1087"/>
      <c r="CJ8" s="1087"/>
      <c r="CK8" s="1087"/>
      <c r="CL8" s="1088"/>
      <c r="CM8" s="1086">
        <v>0</v>
      </c>
      <c r="CN8" s="1087"/>
      <c r="CO8" s="1087"/>
      <c r="CP8" s="1087"/>
      <c r="CQ8" s="1088"/>
      <c r="CR8" s="1086">
        <v>15</v>
      </c>
      <c r="CS8" s="1087"/>
      <c r="CT8" s="1087"/>
      <c r="CU8" s="1087"/>
      <c r="CV8" s="1088"/>
      <c r="CW8" s="1086">
        <v>22</v>
      </c>
      <c r="CX8" s="1087"/>
      <c r="CY8" s="1087"/>
      <c r="CZ8" s="1087"/>
      <c r="DA8" s="1088"/>
      <c r="DB8" s="1086" t="s">
        <v>597</v>
      </c>
      <c r="DC8" s="1087"/>
      <c r="DD8" s="1087"/>
      <c r="DE8" s="1087"/>
      <c r="DF8" s="1088"/>
      <c r="DG8" s="1086" t="s">
        <v>597</v>
      </c>
      <c r="DH8" s="1087"/>
      <c r="DI8" s="1087"/>
      <c r="DJ8" s="1087"/>
      <c r="DK8" s="1088"/>
      <c r="DL8" s="1086" t="s">
        <v>597</v>
      </c>
      <c r="DM8" s="1087"/>
      <c r="DN8" s="1087"/>
      <c r="DO8" s="1087"/>
      <c r="DP8" s="1088"/>
      <c r="DQ8" s="1086" t="s">
        <v>597</v>
      </c>
      <c r="DR8" s="1087"/>
      <c r="DS8" s="1087"/>
      <c r="DT8" s="1087"/>
      <c r="DU8" s="1088"/>
      <c r="DV8" s="1089"/>
      <c r="DW8" s="1090"/>
      <c r="DX8" s="1090"/>
      <c r="DY8" s="1090"/>
      <c r="DZ8" s="1091"/>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6"/>
      <c r="AG9" s="1117"/>
      <c r="AH9" s="1117"/>
      <c r="AI9" s="1117"/>
      <c r="AJ9" s="1118"/>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1" t="s">
        <v>580</v>
      </c>
      <c r="BT9" s="1112"/>
      <c r="BU9" s="1112"/>
      <c r="BV9" s="1112"/>
      <c r="BW9" s="1112"/>
      <c r="BX9" s="1112"/>
      <c r="BY9" s="1112"/>
      <c r="BZ9" s="1112"/>
      <c r="CA9" s="1112"/>
      <c r="CB9" s="1112"/>
      <c r="CC9" s="1112"/>
      <c r="CD9" s="1112"/>
      <c r="CE9" s="1112"/>
      <c r="CF9" s="1112"/>
      <c r="CG9" s="1113"/>
      <c r="CH9" s="1086">
        <v>-11</v>
      </c>
      <c r="CI9" s="1087"/>
      <c r="CJ9" s="1087"/>
      <c r="CK9" s="1087"/>
      <c r="CL9" s="1088"/>
      <c r="CM9" s="1086">
        <v>38</v>
      </c>
      <c r="CN9" s="1087"/>
      <c r="CO9" s="1087"/>
      <c r="CP9" s="1087"/>
      <c r="CQ9" s="1088"/>
      <c r="CR9" s="1086">
        <v>8</v>
      </c>
      <c r="CS9" s="1087"/>
      <c r="CT9" s="1087"/>
      <c r="CU9" s="1087"/>
      <c r="CV9" s="1088"/>
      <c r="CW9" s="1086" t="s">
        <v>597</v>
      </c>
      <c r="CX9" s="1087"/>
      <c r="CY9" s="1087"/>
      <c r="CZ9" s="1087"/>
      <c r="DA9" s="1088"/>
      <c r="DB9" s="1086" t="s">
        <v>597</v>
      </c>
      <c r="DC9" s="1087"/>
      <c r="DD9" s="1087"/>
      <c r="DE9" s="1087"/>
      <c r="DF9" s="1088"/>
      <c r="DG9" s="1086" t="s">
        <v>597</v>
      </c>
      <c r="DH9" s="1087"/>
      <c r="DI9" s="1087"/>
      <c r="DJ9" s="1087"/>
      <c r="DK9" s="1088"/>
      <c r="DL9" s="1086" t="s">
        <v>597</v>
      </c>
      <c r="DM9" s="1087"/>
      <c r="DN9" s="1087"/>
      <c r="DO9" s="1087"/>
      <c r="DP9" s="1088"/>
      <c r="DQ9" s="1086" t="s">
        <v>597</v>
      </c>
      <c r="DR9" s="1087"/>
      <c r="DS9" s="1087"/>
      <c r="DT9" s="1087"/>
      <c r="DU9" s="1088"/>
      <c r="DV9" s="1089"/>
      <c r="DW9" s="1090"/>
      <c r="DX9" s="1090"/>
      <c r="DY9" s="1090"/>
      <c r="DZ9" s="1091"/>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6"/>
      <c r="AG10" s="1117"/>
      <c r="AH10" s="1117"/>
      <c r="AI10" s="1117"/>
      <c r="AJ10" s="1118"/>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581</v>
      </c>
      <c r="BS10" s="1111" t="s">
        <v>582</v>
      </c>
      <c r="BT10" s="1112"/>
      <c r="BU10" s="1112"/>
      <c r="BV10" s="1112"/>
      <c r="BW10" s="1112"/>
      <c r="BX10" s="1112"/>
      <c r="BY10" s="1112"/>
      <c r="BZ10" s="1112"/>
      <c r="CA10" s="1112"/>
      <c r="CB10" s="1112"/>
      <c r="CC10" s="1112"/>
      <c r="CD10" s="1112"/>
      <c r="CE10" s="1112"/>
      <c r="CF10" s="1112"/>
      <c r="CG10" s="1113"/>
      <c r="CH10" s="1086">
        <v>0</v>
      </c>
      <c r="CI10" s="1087"/>
      <c r="CJ10" s="1087"/>
      <c r="CK10" s="1087"/>
      <c r="CL10" s="1088"/>
      <c r="CM10" s="1086">
        <v>23</v>
      </c>
      <c r="CN10" s="1087"/>
      <c r="CO10" s="1087"/>
      <c r="CP10" s="1087"/>
      <c r="CQ10" s="1088"/>
      <c r="CR10" s="1086">
        <v>15</v>
      </c>
      <c r="CS10" s="1087"/>
      <c r="CT10" s="1087"/>
      <c r="CU10" s="1087"/>
      <c r="CV10" s="1088"/>
      <c r="CW10" s="1086" t="s">
        <v>597</v>
      </c>
      <c r="CX10" s="1087"/>
      <c r="CY10" s="1087"/>
      <c r="CZ10" s="1087"/>
      <c r="DA10" s="1088"/>
      <c r="DB10" s="1086" t="s">
        <v>597</v>
      </c>
      <c r="DC10" s="1087"/>
      <c r="DD10" s="1087"/>
      <c r="DE10" s="1087"/>
      <c r="DF10" s="1088"/>
      <c r="DG10" s="1086" t="s">
        <v>597</v>
      </c>
      <c r="DH10" s="1087"/>
      <c r="DI10" s="1087"/>
      <c r="DJ10" s="1087"/>
      <c r="DK10" s="1088"/>
      <c r="DL10" s="1086" t="s">
        <v>597</v>
      </c>
      <c r="DM10" s="1087"/>
      <c r="DN10" s="1087"/>
      <c r="DO10" s="1087"/>
      <c r="DP10" s="1088"/>
      <c r="DQ10" s="1086" t="s">
        <v>597</v>
      </c>
      <c r="DR10" s="1087"/>
      <c r="DS10" s="1087"/>
      <c r="DT10" s="1087"/>
      <c r="DU10" s="1088"/>
      <c r="DV10" s="1089"/>
      <c r="DW10" s="1090"/>
      <c r="DX10" s="1090"/>
      <c r="DY10" s="1090"/>
      <c r="DZ10" s="1091"/>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6"/>
      <c r="AG11" s="1117"/>
      <c r="AH11" s="1117"/>
      <c r="AI11" s="1117"/>
      <c r="AJ11" s="1118"/>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6"/>
      <c r="AG12" s="1117"/>
      <c r="AH12" s="1117"/>
      <c r="AI12" s="1117"/>
      <c r="AJ12" s="1118"/>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6"/>
      <c r="AG13" s="1117"/>
      <c r="AH13" s="1117"/>
      <c r="AI13" s="1117"/>
      <c r="AJ13" s="1118"/>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6"/>
      <c r="AG14" s="1117"/>
      <c r="AH14" s="1117"/>
      <c r="AI14" s="1117"/>
      <c r="AJ14" s="1118"/>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6"/>
      <c r="AG15" s="1117"/>
      <c r="AH15" s="1117"/>
      <c r="AI15" s="1117"/>
      <c r="AJ15" s="1118"/>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6"/>
      <c r="AG16" s="1117"/>
      <c r="AH16" s="1117"/>
      <c r="AI16" s="1117"/>
      <c r="AJ16" s="1118"/>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6"/>
      <c r="AG17" s="1117"/>
      <c r="AH17" s="1117"/>
      <c r="AI17" s="1117"/>
      <c r="AJ17" s="1118"/>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6"/>
      <c r="AG18" s="1117"/>
      <c r="AH18" s="1117"/>
      <c r="AI18" s="1117"/>
      <c r="AJ18" s="1118"/>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6"/>
      <c r="AG19" s="1117"/>
      <c r="AH19" s="1117"/>
      <c r="AI19" s="1117"/>
      <c r="AJ19" s="1118"/>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6"/>
      <c r="AG20" s="1117"/>
      <c r="AH20" s="1117"/>
      <c r="AI20" s="1117"/>
      <c r="AJ20" s="1118"/>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6"/>
      <c r="AG21" s="1117"/>
      <c r="AH21" s="1117"/>
      <c r="AI21" s="1117"/>
      <c r="AJ21" s="1118"/>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6"/>
      <c r="AG22" s="1117"/>
      <c r="AH22" s="1117"/>
      <c r="AI22" s="1117"/>
      <c r="AJ22" s="1118"/>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f>Q7</f>
        <v>14370</v>
      </c>
      <c r="R23" s="1164"/>
      <c r="S23" s="1164"/>
      <c r="T23" s="1164"/>
      <c r="U23" s="1164"/>
      <c r="V23" s="1164">
        <f>V7</f>
        <v>13824</v>
      </c>
      <c r="W23" s="1164"/>
      <c r="X23" s="1164"/>
      <c r="Y23" s="1164"/>
      <c r="Z23" s="1164"/>
      <c r="AA23" s="1164">
        <f>AA7</f>
        <v>547</v>
      </c>
      <c r="AB23" s="1164"/>
      <c r="AC23" s="1164"/>
      <c r="AD23" s="1164"/>
      <c r="AE23" s="1165"/>
      <c r="AF23" s="1166">
        <v>467</v>
      </c>
      <c r="AG23" s="1164"/>
      <c r="AH23" s="1164"/>
      <c r="AI23" s="1164"/>
      <c r="AJ23" s="1167"/>
      <c r="AK23" s="1168"/>
      <c r="AL23" s="1169"/>
      <c r="AM23" s="1169"/>
      <c r="AN23" s="1169"/>
      <c r="AO23" s="1169"/>
      <c r="AP23" s="1164">
        <f>AP7</f>
        <v>12737</v>
      </c>
      <c r="AQ23" s="1164"/>
      <c r="AR23" s="1164"/>
      <c r="AS23" s="1164"/>
      <c r="AT23" s="1164"/>
      <c r="AU23" s="1170"/>
      <c r="AV23" s="1170"/>
      <c r="AW23" s="1170"/>
      <c r="AX23" s="1170"/>
      <c r="AY23" s="1171"/>
      <c r="AZ23" s="1160" t="s">
        <v>232</v>
      </c>
      <c r="BA23" s="1161"/>
      <c r="BB23" s="1161"/>
      <c r="BC23" s="1161"/>
      <c r="BD23" s="1162"/>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372</v>
      </c>
      <c r="B26" s="1093"/>
      <c r="C26" s="1093"/>
      <c r="D26" s="1093"/>
      <c r="E26" s="1093"/>
      <c r="F26" s="1093"/>
      <c r="G26" s="1093"/>
      <c r="H26" s="1093"/>
      <c r="I26" s="1093"/>
      <c r="J26" s="1093"/>
      <c r="K26" s="1093"/>
      <c r="L26" s="1093"/>
      <c r="M26" s="1093"/>
      <c r="N26" s="1093"/>
      <c r="O26" s="1093"/>
      <c r="P26" s="1094"/>
      <c r="Q26" s="1098" t="s">
        <v>395</v>
      </c>
      <c r="R26" s="1099"/>
      <c r="S26" s="1099"/>
      <c r="T26" s="1099"/>
      <c r="U26" s="1100"/>
      <c r="V26" s="1098" t="s">
        <v>396</v>
      </c>
      <c r="W26" s="1099"/>
      <c r="X26" s="1099"/>
      <c r="Y26" s="1099"/>
      <c r="Z26" s="1100"/>
      <c r="AA26" s="1098" t="s">
        <v>397</v>
      </c>
      <c r="AB26" s="1099"/>
      <c r="AC26" s="1099"/>
      <c r="AD26" s="1099"/>
      <c r="AE26" s="1099"/>
      <c r="AF26" s="1154" t="s">
        <v>398</v>
      </c>
      <c r="AG26" s="1105"/>
      <c r="AH26" s="1105"/>
      <c r="AI26" s="1105"/>
      <c r="AJ26" s="1155"/>
      <c r="AK26" s="1099" t="s">
        <v>399</v>
      </c>
      <c r="AL26" s="1099"/>
      <c r="AM26" s="1099"/>
      <c r="AN26" s="1099"/>
      <c r="AO26" s="1100"/>
      <c r="AP26" s="1098" t="s">
        <v>400</v>
      </c>
      <c r="AQ26" s="1099"/>
      <c r="AR26" s="1099"/>
      <c r="AS26" s="1099"/>
      <c r="AT26" s="1100"/>
      <c r="AU26" s="1098" t="s">
        <v>401</v>
      </c>
      <c r="AV26" s="1099"/>
      <c r="AW26" s="1099"/>
      <c r="AX26" s="1099"/>
      <c r="AY26" s="1100"/>
      <c r="AZ26" s="1098" t="s">
        <v>402</v>
      </c>
      <c r="BA26" s="1099"/>
      <c r="BB26" s="1099"/>
      <c r="BC26" s="1099"/>
      <c r="BD26" s="1100"/>
      <c r="BE26" s="1098" t="s">
        <v>379</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6"/>
      <c r="AG27" s="1108"/>
      <c r="AH27" s="1108"/>
      <c r="AI27" s="1108"/>
      <c r="AJ27" s="115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2376</v>
      </c>
      <c r="R28" s="1149"/>
      <c r="S28" s="1149"/>
      <c r="T28" s="1149"/>
      <c r="U28" s="1149"/>
      <c r="V28" s="1149">
        <v>2275</v>
      </c>
      <c r="W28" s="1149"/>
      <c r="X28" s="1149"/>
      <c r="Y28" s="1149"/>
      <c r="Z28" s="1149"/>
      <c r="AA28" s="1149">
        <v>101</v>
      </c>
      <c r="AB28" s="1149"/>
      <c r="AC28" s="1149"/>
      <c r="AD28" s="1149"/>
      <c r="AE28" s="1150"/>
      <c r="AF28" s="1151">
        <v>101</v>
      </c>
      <c r="AG28" s="1149"/>
      <c r="AH28" s="1149"/>
      <c r="AI28" s="1149"/>
      <c r="AJ28" s="1152"/>
      <c r="AK28" s="1153">
        <v>211</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2640</v>
      </c>
      <c r="R29" s="1139"/>
      <c r="S29" s="1139"/>
      <c r="T29" s="1139"/>
      <c r="U29" s="1139"/>
      <c r="V29" s="1139">
        <v>2636</v>
      </c>
      <c r="W29" s="1139"/>
      <c r="X29" s="1139"/>
      <c r="Y29" s="1139"/>
      <c r="Z29" s="1139"/>
      <c r="AA29" s="1139">
        <v>4</v>
      </c>
      <c r="AB29" s="1139"/>
      <c r="AC29" s="1139"/>
      <c r="AD29" s="1139"/>
      <c r="AE29" s="1140"/>
      <c r="AF29" s="1116">
        <v>4</v>
      </c>
      <c r="AG29" s="1117"/>
      <c r="AH29" s="1117"/>
      <c r="AI29" s="1117"/>
      <c r="AJ29" s="1118"/>
      <c r="AK29" s="1077">
        <v>430</v>
      </c>
      <c r="AL29" s="1066"/>
      <c r="AM29" s="1066"/>
      <c r="AN29" s="1066"/>
      <c r="AO29" s="1066"/>
      <c r="AP29" s="1066" t="s">
        <v>583</v>
      </c>
      <c r="AQ29" s="1066"/>
      <c r="AR29" s="1066"/>
      <c r="AS29" s="1066"/>
      <c r="AT29" s="1066"/>
      <c r="AU29" s="1066" t="s">
        <v>583</v>
      </c>
      <c r="AV29" s="1066"/>
      <c r="AW29" s="1066"/>
      <c r="AX29" s="1066"/>
      <c r="AY29" s="1066"/>
      <c r="AZ29" s="1137"/>
      <c r="BA29" s="1137"/>
      <c r="BB29" s="1137"/>
      <c r="BC29" s="1137"/>
      <c r="BD29" s="1137"/>
      <c r="BE29" s="1073"/>
      <c r="BF29" s="1073"/>
      <c r="BG29" s="1073"/>
      <c r="BH29" s="1073"/>
      <c r="BI29" s="1074"/>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298</v>
      </c>
      <c r="R30" s="1139"/>
      <c r="S30" s="1139"/>
      <c r="T30" s="1139"/>
      <c r="U30" s="1139"/>
      <c r="V30" s="1139">
        <v>292</v>
      </c>
      <c r="W30" s="1139"/>
      <c r="X30" s="1139"/>
      <c r="Y30" s="1139"/>
      <c r="Z30" s="1139"/>
      <c r="AA30" s="1139">
        <v>6</v>
      </c>
      <c r="AB30" s="1139"/>
      <c r="AC30" s="1139"/>
      <c r="AD30" s="1139"/>
      <c r="AE30" s="1140"/>
      <c r="AF30" s="1116">
        <v>6</v>
      </c>
      <c r="AG30" s="1117"/>
      <c r="AH30" s="1117"/>
      <c r="AI30" s="1117"/>
      <c r="AJ30" s="1118"/>
      <c r="AK30" s="1077">
        <v>88</v>
      </c>
      <c r="AL30" s="1066"/>
      <c r="AM30" s="1066"/>
      <c r="AN30" s="1066"/>
      <c r="AO30" s="1066"/>
      <c r="AP30" s="1066" t="s">
        <v>583</v>
      </c>
      <c r="AQ30" s="1066"/>
      <c r="AR30" s="1066"/>
      <c r="AS30" s="1066"/>
      <c r="AT30" s="1066"/>
      <c r="AU30" s="1066" t="s">
        <v>583</v>
      </c>
      <c r="AV30" s="1066"/>
      <c r="AW30" s="1066"/>
      <c r="AX30" s="1066"/>
      <c r="AY30" s="1066"/>
      <c r="AZ30" s="1137"/>
      <c r="BA30" s="1137"/>
      <c r="BB30" s="1137"/>
      <c r="BC30" s="1137"/>
      <c r="BD30" s="1137"/>
      <c r="BE30" s="1073"/>
      <c r="BF30" s="1073"/>
      <c r="BG30" s="1073"/>
      <c r="BH30" s="1073"/>
      <c r="BI30" s="1074"/>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214</v>
      </c>
      <c r="R31" s="1139"/>
      <c r="S31" s="1139"/>
      <c r="T31" s="1139"/>
      <c r="U31" s="1139"/>
      <c r="V31" s="1139">
        <v>207</v>
      </c>
      <c r="W31" s="1139"/>
      <c r="X31" s="1139"/>
      <c r="Y31" s="1139"/>
      <c r="Z31" s="1139"/>
      <c r="AA31" s="1139">
        <v>7</v>
      </c>
      <c r="AB31" s="1139"/>
      <c r="AC31" s="1139"/>
      <c r="AD31" s="1139"/>
      <c r="AE31" s="1140"/>
      <c r="AF31" s="1116">
        <v>7</v>
      </c>
      <c r="AG31" s="1117"/>
      <c r="AH31" s="1117"/>
      <c r="AI31" s="1117"/>
      <c r="AJ31" s="1118"/>
      <c r="AK31" s="1077">
        <v>104</v>
      </c>
      <c r="AL31" s="1066"/>
      <c r="AM31" s="1066"/>
      <c r="AN31" s="1066"/>
      <c r="AO31" s="1066"/>
      <c r="AP31" s="1066">
        <v>845</v>
      </c>
      <c r="AQ31" s="1066"/>
      <c r="AR31" s="1066"/>
      <c r="AS31" s="1066"/>
      <c r="AT31" s="1066"/>
      <c r="AU31" s="1066">
        <v>735</v>
      </c>
      <c r="AV31" s="1066"/>
      <c r="AW31" s="1066"/>
      <c r="AX31" s="1066"/>
      <c r="AY31" s="1066"/>
      <c r="AZ31" s="1137" t="s">
        <v>584</v>
      </c>
      <c r="BA31" s="1137"/>
      <c r="BB31" s="1137"/>
      <c r="BC31" s="1137"/>
      <c r="BD31" s="1137"/>
      <c r="BE31" s="1073" t="s">
        <v>407</v>
      </c>
      <c r="BF31" s="1073"/>
      <c r="BG31" s="1073"/>
      <c r="BH31" s="1073"/>
      <c r="BI31" s="1074"/>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33</v>
      </c>
      <c r="R32" s="1139"/>
      <c r="S32" s="1139"/>
      <c r="T32" s="1139"/>
      <c r="U32" s="1139"/>
      <c r="V32" s="1139">
        <v>32</v>
      </c>
      <c r="W32" s="1139"/>
      <c r="X32" s="1139"/>
      <c r="Y32" s="1139"/>
      <c r="Z32" s="1139"/>
      <c r="AA32" s="1139">
        <v>1</v>
      </c>
      <c r="AB32" s="1139"/>
      <c r="AC32" s="1139"/>
      <c r="AD32" s="1139"/>
      <c r="AE32" s="1140"/>
      <c r="AF32" s="1116">
        <v>1</v>
      </c>
      <c r="AG32" s="1117"/>
      <c r="AH32" s="1117"/>
      <c r="AI32" s="1117"/>
      <c r="AJ32" s="1118"/>
      <c r="AK32" s="1077">
        <v>26</v>
      </c>
      <c r="AL32" s="1066"/>
      <c r="AM32" s="1066"/>
      <c r="AN32" s="1066"/>
      <c r="AO32" s="1066"/>
      <c r="AP32" s="1066">
        <v>104</v>
      </c>
      <c r="AQ32" s="1066"/>
      <c r="AR32" s="1066"/>
      <c r="AS32" s="1066"/>
      <c r="AT32" s="1066"/>
      <c r="AU32" s="1066">
        <v>104</v>
      </c>
      <c r="AV32" s="1066"/>
      <c r="AW32" s="1066"/>
      <c r="AX32" s="1066"/>
      <c r="AY32" s="1066"/>
      <c r="AZ32" s="1137" t="s">
        <v>584</v>
      </c>
      <c r="BA32" s="1137"/>
      <c r="BB32" s="1137"/>
      <c r="BC32" s="1137"/>
      <c r="BD32" s="1137"/>
      <c r="BE32" s="1073" t="s">
        <v>409</v>
      </c>
      <c r="BF32" s="1073"/>
      <c r="BG32" s="1073"/>
      <c r="BH32" s="1073"/>
      <c r="BI32" s="1074"/>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44</v>
      </c>
      <c r="R33" s="1139"/>
      <c r="S33" s="1139"/>
      <c r="T33" s="1139"/>
      <c r="U33" s="1139"/>
      <c r="V33" s="1139">
        <v>44</v>
      </c>
      <c r="W33" s="1139"/>
      <c r="X33" s="1139"/>
      <c r="Y33" s="1139"/>
      <c r="Z33" s="1139"/>
      <c r="AA33" s="1140" t="s">
        <v>584</v>
      </c>
      <c r="AB33" s="1117"/>
      <c r="AC33" s="1117"/>
      <c r="AD33" s="1117"/>
      <c r="AE33" s="1118"/>
      <c r="AF33" s="1116" t="s">
        <v>232</v>
      </c>
      <c r="AG33" s="1117"/>
      <c r="AH33" s="1117"/>
      <c r="AI33" s="1117"/>
      <c r="AJ33" s="1118"/>
      <c r="AK33" s="1077">
        <v>38</v>
      </c>
      <c r="AL33" s="1066"/>
      <c r="AM33" s="1066"/>
      <c r="AN33" s="1066"/>
      <c r="AO33" s="1066"/>
      <c r="AP33" s="1066">
        <v>192</v>
      </c>
      <c r="AQ33" s="1066"/>
      <c r="AR33" s="1066"/>
      <c r="AS33" s="1066"/>
      <c r="AT33" s="1066"/>
      <c r="AU33" s="1066">
        <v>192</v>
      </c>
      <c r="AV33" s="1066"/>
      <c r="AW33" s="1066"/>
      <c r="AX33" s="1066"/>
      <c r="AY33" s="1066"/>
      <c r="AZ33" s="1137" t="s">
        <v>584</v>
      </c>
      <c r="BA33" s="1137"/>
      <c r="BB33" s="1137"/>
      <c r="BC33" s="1137"/>
      <c r="BD33" s="1137"/>
      <c r="BE33" s="1073" t="s">
        <v>411</v>
      </c>
      <c r="BF33" s="1073"/>
      <c r="BG33" s="1073"/>
      <c r="BH33" s="1073"/>
      <c r="BI33" s="1074"/>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6"/>
      <c r="AG34" s="1117"/>
      <c r="AH34" s="1117"/>
      <c r="AI34" s="1117"/>
      <c r="AJ34" s="1118"/>
      <c r="AK34" s="1077"/>
      <c r="AL34" s="1066"/>
      <c r="AM34" s="1066"/>
      <c r="AN34" s="1066"/>
      <c r="AO34" s="1066"/>
      <c r="AP34" s="1066"/>
      <c r="AQ34" s="1066"/>
      <c r="AR34" s="1066"/>
      <c r="AS34" s="1066"/>
      <c r="AT34" s="1066"/>
      <c r="AU34" s="1066"/>
      <c r="AV34" s="1066"/>
      <c r="AW34" s="1066"/>
      <c r="AX34" s="1066"/>
      <c r="AY34" s="1066"/>
      <c r="AZ34" s="1137"/>
      <c r="BA34" s="1137"/>
      <c r="BB34" s="1137"/>
      <c r="BC34" s="1137"/>
      <c r="BD34" s="1137"/>
      <c r="BE34" s="1073"/>
      <c r="BF34" s="1073"/>
      <c r="BG34" s="1073"/>
      <c r="BH34" s="1073"/>
      <c r="BI34" s="1074"/>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6"/>
      <c r="AG35" s="1117"/>
      <c r="AH35" s="1117"/>
      <c r="AI35" s="1117"/>
      <c r="AJ35" s="1118"/>
      <c r="AK35" s="1077"/>
      <c r="AL35" s="1066"/>
      <c r="AM35" s="1066"/>
      <c r="AN35" s="1066"/>
      <c r="AO35" s="1066"/>
      <c r="AP35" s="1066"/>
      <c r="AQ35" s="1066"/>
      <c r="AR35" s="1066"/>
      <c r="AS35" s="1066"/>
      <c r="AT35" s="1066"/>
      <c r="AU35" s="1066"/>
      <c r="AV35" s="1066"/>
      <c r="AW35" s="1066"/>
      <c r="AX35" s="1066"/>
      <c r="AY35" s="1066"/>
      <c r="AZ35" s="1137"/>
      <c r="BA35" s="1137"/>
      <c r="BB35" s="1137"/>
      <c r="BC35" s="1137"/>
      <c r="BD35" s="1137"/>
      <c r="BE35" s="1073"/>
      <c r="BF35" s="1073"/>
      <c r="BG35" s="1073"/>
      <c r="BH35" s="1073"/>
      <c r="BI35" s="1074"/>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6"/>
      <c r="AG36" s="1117"/>
      <c r="AH36" s="1117"/>
      <c r="AI36" s="1117"/>
      <c r="AJ36" s="1118"/>
      <c r="AK36" s="1077"/>
      <c r="AL36" s="1066"/>
      <c r="AM36" s="1066"/>
      <c r="AN36" s="1066"/>
      <c r="AO36" s="1066"/>
      <c r="AP36" s="1066"/>
      <c r="AQ36" s="1066"/>
      <c r="AR36" s="1066"/>
      <c r="AS36" s="1066"/>
      <c r="AT36" s="1066"/>
      <c r="AU36" s="1066"/>
      <c r="AV36" s="1066"/>
      <c r="AW36" s="1066"/>
      <c r="AX36" s="1066"/>
      <c r="AY36" s="1066"/>
      <c r="AZ36" s="1137"/>
      <c r="BA36" s="1137"/>
      <c r="BB36" s="1137"/>
      <c r="BC36" s="1137"/>
      <c r="BD36" s="1137"/>
      <c r="BE36" s="1073"/>
      <c r="BF36" s="1073"/>
      <c r="BG36" s="1073"/>
      <c r="BH36" s="1073"/>
      <c r="BI36" s="1074"/>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6"/>
      <c r="AG37" s="1117"/>
      <c r="AH37" s="1117"/>
      <c r="AI37" s="1117"/>
      <c r="AJ37" s="1118"/>
      <c r="AK37" s="1077"/>
      <c r="AL37" s="1066"/>
      <c r="AM37" s="1066"/>
      <c r="AN37" s="1066"/>
      <c r="AO37" s="1066"/>
      <c r="AP37" s="1066"/>
      <c r="AQ37" s="1066"/>
      <c r="AR37" s="1066"/>
      <c r="AS37" s="1066"/>
      <c r="AT37" s="1066"/>
      <c r="AU37" s="1066"/>
      <c r="AV37" s="1066"/>
      <c r="AW37" s="1066"/>
      <c r="AX37" s="1066"/>
      <c r="AY37" s="1066"/>
      <c r="AZ37" s="1137"/>
      <c r="BA37" s="1137"/>
      <c r="BB37" s="1137"/>
      <c r="BC37" s="1137"/>
      <c r="BD37" s="1137"/>
      <c r="BE37" s="1073"/>
      <c r="BF37" s="1073"/>
      <c r="BG37" s="1073"/>
      <c r="BH37" s="1073"/>
      <c r="BI37" s="1074"/>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6"/>
      <c r="AG38" s="1117"/>
      <c r="AH38" s="1117"/>
      <c r="AI38" s="1117"/>
      <c r="AJ38" s="1118"/>
      <c r="AK38" s="1077"/>
      <c r="AL38" s="1066"/>
      <c r="AM38" s="1066"/>
      <c r="AN38" s="1066"/>
      <c r="AO38" s="1066"/>
      <c r="AP38" s="1066"/>
      <c r="AQ38" s="1066"/>
      <c r="AR38" s="1066"/>
      <c r="AS38" s="1066"/>
      <c r="AT38" s="1066"/>
      <c r="AU38" s="1066"/>
      <c r="AV38" s="1066"/>
      <c r="AW38" s="1066"/>
      <c r="AX38" s="1066"/>
      <c r="AY38" s="1066"/>
      <c r="AZ38" s="1137"/>
      <c r="BA38" s="1137"/>
      <c r="BB38" s="1137"/>
      <c r="BC38" s="1137"/>
      <c r="BD38" s="1137"/>
      <c r="BE38" s="1073"/>
      <c r="BF38" s="1073"/>
      <c r="BG38" s="1073"/>
      <c r="BH38" s="1073"/>
      <c r="BI38" s="1074"/>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6"/>
      <c r="AG39" s="1117"/>
      <c r="AH39" s="1117"/>
      <c r="AI39" s="1117"/>
      <c r="AJ39" s="1118"/>
      <c r="AK39" s="1077"/>
      <c r="AL39" s="1066"/>
      <c r="AM39" s="1066"/>
      <c r="AN39" s="1066"/>
      <c r="AO39" s="1066"/>
      <c r="AP39" s="1066"/>
      <c r="AQ39" s="1066"/>
      <c r="AR39" s="1066"/>
      <c r="AS39" s="1066"/>
      <c r="AT39" s="1066"/>
      <c r="AU39" s="1066"/>
      <c r="AV39" s="1066"/>
      <c r="AW39" s="1066"/>
      <c r="AX39" s="1066"/>
      <c r="AY39" s="1066"/>
      <c r="AZ39" s="1137"/>
      <c r="BA39" s="1137"/>
      <c r="BB39" s="1137"/>
      <c r="BC39" s="1137"/>
      <c r="BD39" s="1137"/>
      <c r="BE39" s="1073"/>
      <c r="BF39" s="1073"/>
      <c r="BG39" s="1073"/>
      <c r="BH39" s="1073"/>
      <c r="BI39" s="1074"/>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6"/>
      <c r="AG40" s="1117"/>
      <c r="AH40" s="1117"/>
      <c r="AI40" s="1117"/>
      <c r="AJ40" s="1118"/>
      <c r="AK40" s="1077"/>
      <c r="AL40" s="1066"/>
      <c r="AM40" s="1066"/>
      <c r="AN40" s="1066"/>
      <c r="AO40" s="1066"/>
      <c r="AP40" s="1066"/>
      <c r="AQ40" s="1066"/>
      <c r="AR40" s="1066"/>
      <c r="AS40" s="1066"/>
      <c r="AT40" s="1066"/>
      <c r="AU40" s="1066"/>
      <c r="AV40" s="1066"/>
      <c r="AW40" s="1066"/>
      <c r="AX40" s="1066"/>
      <c r="AY40" s="1066"/>
      <c r="AZ40" s="1137"/>
      <c r="BA40" s="1137"/>
      <c r="BB40" s="1137"/>
      <c r="BC40" s="1137"/>
      <c r="BD40" s="1137"/>
      <c r="BE40" s="1073"/>
      <c r="BF40" s="1073"/>
      <c r="BG40" s="1073"/>
      <c r="BH40" s="1073"/>
      <c r="BI40" s="1074"/>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6"/>
      <c r="AG41" s="1117"/>
      <c r="AH41" s="1117"/>
      <c r="AI41" s="1117"/>
      <c r="AJ41" s="1118"/>
      <c r="AK41" s="1077"/>
      <c r="AL41" s="1066"/>
      <c r="AM41" s="1066"/>
      <c r="AN41" s="1066"/>
      <c r="AO41" s="1066"/>
      <c r="AP41" s="1066"/>
      <c r="AQ41" s="1066"/>
      <c r="AR41" s="1066"/>
      <c r="AS41" s="1066"/>
      <c r="AT41" s="1066"/>
      <c r="AU41" s="1066"/>
      <c r="AV41" s="1066"/>
      <c r="AW41" s="1066"/>
      <c r="AX41" s="1066"/>
      <c r="AY41" s="1066"/>
      <c r="AZ41" s="1137"/>
      <c r="BA41" s="1137"/>
      <c r="BB41" s="1137"/>
      <c r="BC41" s="1137"/>
      <c r="BD41" s="1137"/>
      <c r="BE41" s="1073"/>
      <c r="BF41" s="1073"/>
      <c r="BG41" s="1073"/>
      <c r="BH41" s="1073"/>
      <c r="BI41" s="1074"/>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6"/>
      <c r="AG42" s="1117"/>
      <c r="AH42" s="1117"/>
      <c r="AI42" s="1117"/>
      <c r="AJ42" s="1118"/>
      <c r="AK42" s="1077"/>
      <c r="AL42" s="1066"/>
      <c r="AM42" s="1066"/>
      <c r="AN42" s="1066"/>
      <c r="AO42" s="1066"/>
      <c r="AP42" s="1066"/>
      <c r="AQ42" s="1066"/>
      <c r="AR42" s="1066"/>
      <c r="AS42" s="1066"/>
      <c r="AT42" s="1066"/>
      <c r="AU42" s="1066"/>
      <c r="AV42" s="1066"/>
      <c r="AW42" s="1066"/>
      <c r="AX42" s="1066"/>
      <c r="AY42" s="1066"/>
      <c r="AZ42" s="1137"/>
      <c r="BA42" s="1137"/>
      <c r="BB42" s="1137"/>
      <c r="BC42" s="1137"/>
      <c r="BD42" s="1137"/>
      <c r="BE42" s="1073"/>
      <c r="BF42" s="1073"/>
      <c r="BG42" s="1073"/>
      <c r="BH42" s="1073"/>
      <c r="BI42" s="1074"/>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6"/>
      <c r="AG43" s="1117"/>
      <c r="AH43" s="1117"/>
      <c r="AI43" s="1117"/>
      <c r="AJ43" s="1118"/>
      <c r="AK43" s="1077"/>
      <c r="AL43" s="1066"/>
      <c r="AM43" s="1066"/>
      <c r="AN43" s="1066"/>
      <c r="AO43" s="1066"/>
      <c r="AP43" s="1066"/>
      <c r="AQ43" s="1066"/>
      <c r="AR43" s="1066"/>
      <c r="AS43" s="1066"/>
      <c r="AT43" s="1066"/>
      <c r="AU43" s="1066"/>
      <c r="AV43" s="1066"/>
      <c r="AW43" s="1066"/>
      <c r="AX43" s="1066"/>
      <c r="AY43" s="1066"/>
      <c r="AZ43" s="1137"/>
      <c r="BA43" s="1137"/>
      <c r="BB43" s="1137"/>
      <c r="BC43" s="1137"/>
      <c r="BD43" s="1137"/>
      <c r="BE43" s="1073"/>
      <c r="BF43" s="1073"/>
      <c r="BG43" s="1073"/>
      <c r="BH43" s="1073"/>
      <c r="BI43" s="1074"/>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6"/>
      <c r="AG44" s="1117"/>
      <c r="AH44" s="1117"/>
      <c r="AI44" s="1117"/>
      <c r="AJ44" s="1118"/>
      <c r="AK44" s="1077"/>
      <c r="AL44" s="1066"/>
      <c r="AM44" s="1066"/>
      <c r="AN44" s="1066"/>
      <c r="AO44" s="1066"/>
      <c r="AP44" s="1066"/>
      <c r="AQ44" s="1066"/>
      <c r="AR44" s="1066"/>
      <c r="AS44" s="1066"/>
      <c r="AT44" s="1066"/>
      <c r="AU44" s="1066"/>
      <c r="AV44" s="1066"/>
      <c r="AW44" s="1066"/>
      <c r="AX44" s="1066"/>
      <c r="AY44" s="1066"/>
      <c r="AZ44" s="1137"/>
      <c r="BA44" s="1137"/>
      <c r="BB44" s="1137"/>
      <c r="BC44" s="1137"/>
      <c r="BD44" s="1137"/>
      <c r="BE44" s="1073"/>
      <c r="BF44" s="1073"/>
      <c r="BG44" s="1073"/>
      <c r="BH44" s="1073"/>
      <c r="BI44" s="1074"/>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6"/>
      <c r="AG45" s="1117"/>
      <c r="AH45" s="1117"/>
      <c r="AI45" s="1117"/>
      <c r="AJ45" s="1118"/>
      <c r="AK45" s="1077"/>
      <c r="AL45" s="1066"/>
      <c r="AM45" s="1066"/>
      <c r="AN45" s="1066"/>
      <c r="AO45" s="1066"/>
      <c r="AP45" s="1066"/>
      <c r="AQ45" s="1066"/>
      <c r="AR45" s="1066"/>
      <c r="AS45" s="1066"/>
      <c r="AT45" s="1066"/>
      <c r="AU45" s="1066"/>
      <c r="AV45" s="1066"/>
      <c r="AW45" s="1066"/>
      <c r="AX45" s="1066"/>
      <c r="AY45" s="1066"/>
      <c r="AZ45" s="1137"/>
      <c r="BA45" s="1137"/>
      <c r="BB45" s="1137"/>
      <c r="BC45" s="1137"/>
      <c r="BD45" s="1137"/>
      <c r="BE45" s="1073"/>
      <c r="BF45" s="1073"/>
      <c r="BG45" s="1073"/>
      <c r="BH45" s="1073"/>
      <c r="BI45" s="1074"/>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6"/>
      <c r="AG46" s="1117"/>
      <c r="AH46" s="1117"/>
      <c r="AI46" s="1117"/>
      <c r="AJ46" s="1118"/>
      <c r="AK46" s="1077"/>
      <c r="AL46" s="1066"/>
      <c r="AM46" s="1066"/>
      <c r="AN46" s="1066"/>
      <c r="AO46" s="1066"/>
      <c r="AP46" s="1066"/>
      <c r="AQ46" s="1066"/>
      <c r="AR46" s="1066"/>
      <c r="AS46" s="1066"/>
      <c r="AT46" s="1066"/>
      <c r="AU46" s="1066"/>
      <c r="AV46" s="1066"/>
      <c r="AW46" s="1066"/>
      <c r="AX46" s="1066"/>
      <c r="AY46" s="1066"/>
      <c r="AZ46" s="1137"/>
      <c r="BA46" s="1137"/>
      <c r="BB46" s="1137"/>
      <c r="BC46" s="1137"/>
      <c r="BD46" s="1137"/>
      <c r="BE46" s="1073"/>
      <c r="BF46" s="1073"/>
      <c r="BG46" s="1073"/>
      <c r="BH46" s="1073"/>
      <c r="BI46" s="1074"/>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6"/>
      <c r="AG47" s="1117"/>
      <c r="AH47" s="1117"/>
      <c r="AI47" s="1117"/>
      <c r="AJ47" s="1118"/>
      <c r="AK47" s="1077"/>
      <c r="AL47" s="1066"/>
      <c r="AM47" s="1066"/>
      <c r="AN47" s="1066"/>
      <c r="AO47" s="1066"/>
      <c r="AP47" s="1066"/>
      <c r="AQ47" s="1066"/>
      <c r="AR47" s="1066"/>
      <c r="AS47" s="1066"/>
      <c r="AT47" s="1066"/>
      <c r="AU47" s="1066"/>
      <c r="AV47" s="1066"/>
      <c r="AW47" s="1066"/>
      <c r="AX47" s="1066"/>
      <c r="AY47" s="1066"/>
      <c r="AZ47" s="1137"/>
      <c r="BA47" s="1137"/>
      <c r="BB47" s="1137"/>
      <c r="BC47" s="1137"/>
      <c r="BD47" s="1137"/>
      <c r="BE47" s="1073"/>
      <c r="BF47" s="1073"/>
      <c r="BG47" s="1073"/>
      <c r="BH47" s="1073"/>
      <c r="BI47" s="1074"/>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6"/>
      <c r="AG48" s="1117"/>
      <c r="AH48" s="1117"/>
      <c r="AI48" s="1117"/>
      <c r="AJ48" s="1118"/>
      <c r="AK48" s="1077"/>
      <c r="AL48" s="1066"/>
      <c r="AM48" s="1066"/>
      <c r="AN48" s="1066"/>
      <c r="AO48" s="1066"/>
      <c r="AP48" s="1066"/>
      <c r="AQ48" s="1066"/>
      <c r="AR48" s="1066"/>
      <c r="AS48" s="1066"/>
      <c r="AT48" s="1066"/>
      <c r="AU48" s="1066"/>
      <c r="AV48" s="1066"/>
      <c r="AW48" s="1066"/>
      <c r="AX48" s="1066"/>
      <c r="AY48" s="1066"/>
      <c r="AZ48" s="1137"/>
      <c r="BA48" s="1137"/>
      <c r="BB48" s="1137"/>
      <c r="BC48" s="1137"/>
      <c r="BD48" s="1137"/>
      <c r="BE48" s="1073"/>
      <c r="BF48" s="1073"/>
      <c r="BG48" s="1073"/>
      <c r="BH48" s="1073"/>
      <c r="BI48" s="1074"/>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6"/>
      <c r="AG49" s="1117"/>
      <c r="AH49" s="1117"/>
      <c r="AI49" s="1117"/>
      <c r="AJ49" s="1118"/>
      <c r="AK49" s="1077"/>
      <c r="AL49" s="1066"/>
      <c r="AM49" s="1066"/>
      <c r="AN49" s="1066"/>
      <c r="AO49" s="1066"/>
      <c r="AP49" s="1066"/>
      <c r="AQ49" s="1066"/>
      <c r="AR49" s="1066"/>
      <c r="AS49" s="1066"/>
      <c r="AT49" s="1066"/>
      <c r="AU49" s="1066"/>
      <c r="AV49" s="1066"/>
      <c r="AW49" s="1066"/>
      <c r="AX49" s="1066"/>
      <c r="AY49" s="1066"/>
      <c r="AZ49" s="1137"/>
      <c r="BA49" s="1137"/>
      <c r="BB49" s="1137"/>
      <c r="BC49" s="1137"/>
      <c r="BD49" s="1137"/>
      <c r="BE49" s="1073"/>
      <c r="BF49" s="1073"/>
      <c r="BG49" s="1073"/>
      <c r="BH49" s="1073"/>
      <c r="BI49" s="1074"/>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20"/>
      <c r="S50" s="1120"/>
      <c r="T50" s="1120"/>
      <c r="U50" s="1120"/>
      <c r="V50" s="1120"/>
      <c r="W50" s="1120"/>
      <c r="X50" s="1120"/>
      <c r="Y50" s="1120"/>
      <c r="Z50" s="1120"/>
      <c r="AA50" s="1120"/>
      <c r="AB50" s="1120"/>
      <c r="AC50" s="1120"/>
      <c r="AD50" s="1120"/>
      <c r="AE50" s="1136"/>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073"/>
      <c r="BF50" s="1073"/>
      <c r="BG50" s="1073"/>
      <c r="BH50" s="1073"/>
      <c r="BI50" s="1074"/>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20"/>
      <c r="S51" s="1120"/>
      <c r="T51" s="1120"/>
      <c r="U51" s="1120"/>
      <c r="V51" s="1120"/>
      <c r="W51" s="1120"/>
      <c r="X51" s="1120"/>
      <c r="Y51" s="1120"/>
      <c r="Z51" s="1120"/>
      <c r="AA51" s="1120"/>
      <c r="AB51" s="1120"/>
      <c r="AC51" s="1120"/>
      <c r="AD51" s="1120"/>
      <c r="AE51" s="1136"/>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073"/>
      <c r="BF51" s="1073"/>
      <c r="BG51" s="1073"/>
      <c r="BH51" s="1073"/>
      <c r="BI51" s="1074"/>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20"/>
      <c r="S52" s="1120"/>
      <c r="T52" s="1120"/>
      <c r="U52" s="1120"/>
      <c r="V52" s="1120"/>
      <c r="W52" s="1120"/>
      <c r="X52" s="1120"/>
      <c r="Y52" s="1120"/>
      <c r="Z52" s="1120"/>
      <c r="AA52" s="1120"/>
      <c r="AB52" s="1120"/>
      <c r="AC52" s="1120"/>
      <c r="AD52" s="1120"/>
      <c r="AE52" s="1136"/>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073"/>
      <c r="BF52" s="1073"/>
      <c r="BG52" s="1073"/>
      <c r="BH52" s="1073"/>
      <c r="BI52" s="1074"/>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20"/>
      <c r="S53" s="1120"/>
      <c r="T53" s="1120"/>
      <c r="U53" s="1120"/>
      <c r="V53" s="1120"/>
      <c r="W53" s="1120"/>
      <c r="X53" s="1120"/>
      <c r="Y53" s="1120"/>
      <c r="Z53" s="1120"/>
      <c r="AA53" s="1120"/>
      <c r="AB53" s="1120"/>
      <c r="AC53" s="1120"/>
      <c r="AD53" s="1120"/>
      <c r="AE53" s="1136"/>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073"/>
      <c r="BF53" s="1073"/>
      <c r="BG53" s="1073"/>
      <c r="BH53" s="1073"/>
      <c r="BI53" s="1074"/>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20"/>
      <c r="S54" s="1120"/>
      <c r="T54" s="1120"/>
      <c r="U54" s="1120"/>
      <c r="V54" s="1120"/>
      <c r="W54" s="1120"/>
      <c r="X54" s="1120"/>
      <c r="Y54" s="1120"/>
      <c r="Z54" s="1120"/>
      <c r="AA54" s="1120"/>
      <c r="AB54" s="1120"/>
      <c r="AC54" s="1120"/>
      <c r="AD54" s="1120"/>
      <c r="AE54" s="1136"/>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073"/>
      <c r="BF54" s="1073"/>
      <c r="BG54" s="1073"/>
      <c r="BH54" s="1073"/>
      <c r="BI54" s="1074"/>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20"/>
      <c r="S55" s="1120"/>
      <c r="T55" s="1120"/>
      <c r="U55" s="1120"/>
      <c r="V55" s="1120"/>
      <c r="W55" s="1120"/>
      <c r="X55" s="1120"/>
      <c r="Y55" s="1120"/>
      <c r="Z55" s="1120"/>
      <c r="AA55" s="1120"/>
      <c r="AB55" s="1120"/>
      <c r="AC55" s="1120"/>
      <c r="AD55" s="1120"/>
      <c r="AE55" s="1136"/>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073"/>
      <c r="BF55" s="1073"/>
      <c r="BG55" s="1073"/>
      <c r="BH55" s="1073"/>
      <c r="BI55" s="1074"/>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20"/>
      <c r="S56" s="1120"/>
      <c r="T56" s="1120"/>
      <c r="U56" s="1120"/>
      <c r="V56" s="1120"/>
      <c r="W56" s="1120"/>
      <c r="X56" s="1120"/>
      <c r="Y56" s="1120"/>
      <c r="Z56" s="1120"/>
      <c r="AA56" s="1120"/>
      <c r="AB56" s="1120"/>
      <c r="AC56" s="1120"/>
      <c r="AD56" s="1120"/>
      <c r="AE56" s="1136"/>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073"/>
      <c r="BF56" s="1073"/>
      <c r="BG56" s="1073"/>
      <c r="BH56" s="1073"/>
      <c r="BI56" s="1074"/>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20"/>
      <c r="S57" s="1120"/>
      <c r="T57" s="1120"/>
      <c r="U57" s="1120"/>
      <c r="V57" s="1120"/>
      <c r="W57" s="1120"/>
      <c r="X57" s="1120"/>
      <c r="Y57" s="1120"/>
      <c r="Z57" s="1120"/>
      <c r="AA57" s="1120"/>
      <c r="AB57" s="1120"/>
      <c r="AC57" s="1120"/>
      <c r="AD57" s="1120"/>
      <c r="AE57" s="1136"/>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073"/>
      <c r="BF57" s="1073"/>
      <c r="BG57" s="1073"/>
      <c r="BH57" s="1073"/>
      <c r="BI57" s="1074"/>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20"/>
      <c r="S58" s="1120"/>
      <c r="T58" s="1120"/>
      <c r="U58" s="1120"/>
      <c r="V58" s="1120"/>
      <c r="W58" s="1120"/>
      <c r="X58" s="1120"/>
      <c r="Y58" s="1120"/>
      <c r="Z58" s="1120"/>
      <c r="AA58" s="1120"/>
      <c r="AB58" s="1120"/>
      <c r="AC58" s="1120"/>
      <c r="AD58" s="1120"/>
      <c r="AE58" s="1136"/>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073"/>
      <c r="BF58" s="1073"/>
      <c r="BG58" s="1073"/>
      <c r="BH58" s="1073"/>
      <c r="BI58" s="1074"/>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20"/>
      <c r="S59" s="1120"/>
      <c r="T59" s="1120"/>
      <c r="U59" s="1120"/>
      <c r="V59" s="1120"/>
      <c r="W59" s="1120"/>
      <c r="X59" s="1120"/>
      <c r="Y59" s="1120"/>
      <c r="Z59" s="1120"/>
      <c r="AA59" s="1120"/>
      <c r="AB59" s="1120"/>
      <c r="AC59" s="1120"/>
      <c r="AD59" s="1120"/>
      <c r="AE59" s="1136"/>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073"/>
      <c r="BF59" s="1073"/>
      <c r="BG59" s="1073"/>
      <c r="BH59" s="1073"/>
      <c r="BI59" s="1074"/>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20"/>
      <c r="S60" s="1120"/>
      <c r="T60" s="1120"/>
      <c r="U60" s="1120"/>
      <c r="V60" s="1120"/>
      <c r="W60" s="1120"/>
      <c r="X60" s="1120"/>
      <c r="Y60" s="1120"/>
      <c r="Z60" s="1120"/>
      <c r="AA60" s="1120"/>
      <c r="AB60" s="1120"/>
      <c r="AC60" s="1120"/>
      <c r="AD60" s="1120"/>
      <c r="AE60" s="1136"/>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073"/>
      <c r="BF60" s="1073"/>
      <c r="BG60" s="1073"/>
      <c r="BH60" s="1073"/>
      <c r="BI60" s="1074"/>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20"/>
      <c r="S61" s="1120"/>
      <c r="T61" s="1120"/>
      <c r="U61" s="1120"/>
      <c r="V61" s="1120"/>
      <c r="W61" s="1120"/>
      <c r="X61" s="1120"/>
      <c r="Y61" s="1120"/>
      <c r="Z61" s="1120"/>
      <c r="AA61" s="1120"/>
      <c r="AB61" s="1120"/>
      <c r="AC61" s="1120"/>
      <c r="AD61" s="1120"/>
      <c r="AE61" s="1136"/>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073"/>
      <c r="BF61" s="1073"/>
      <c r="BG61" s="1073"/>
      <c r="BH61" s="1073"/>
      <c r="BI61" s="1074"/>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20"/>
      <c r="S62" s="1120"/>
      <c r="T62" s="1120"/>
      <c r="U62" s="1120"/>
      <c r="V62" s="1120"/>
      <c r="W62" s="1120"/>
      <c r="X62" s="1120"/>
      <c r="Y62" s="1120"/>
      <c r="Z62" s="1120"/>
      <c r="AA62" s="1120"/>
      <c r="AB62" s="1120"/>
      <c r="AC62" s="1120"/>
      <c r="AD62" s="1120"/>
      <c r="AE62" s="1136"/>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073"/>
      <c r="BF62" s="1073"/>
      <c r="BG62" s="1073"/>
      <c r="BH62" s="1073"/>
      <c r="BI62" s="1074"/>
      <c r="BJ62" s="1129" t="s">
        <v>412</v>
      </c>
      <c r="BK62" s="1130"/>
      <c r="BL62" s="1130"/>
      <c r="BM62" s="1130"/>
      <c r="BN62" s="1131"/>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120</v>
      </c>
      <c r="AG63" s="1054"/>
      <c r="AH63" s="1054"/>
      <c r="AI63" s="1054"/>
      <c r="AJ63" s="1127"/>
      <c r="AK63" s="1128"/>
      <c r="AL63" s="1058"/>
      <c r="AM63" s="1058"/>
      <c r="AN63" s="1058"/>
      <c r="AO63" s="1058"/>
      <c r="AP63" s="1054">
        <f>AP31+AP32+AP33</f>
        <v>1141</v>
      </c>
      <c r="AQ63" s="1054"/>
      <c r="AR63" s="1054"/>
      <c r="AS63" s="1054"/>
      <c r="AT63" s="1054"/>
      <c r="AU63" s="1054">
        <f>AU31+AU32+AU33</f>
        <v>1031</v>
      </c>
      <c r="AV63" s="1054"/>
      <c r="AW63" s="1054"/>
      <c r="AX63" s="1054"/>
      <c r="AY63" s="1054"/>
      <c r="AZ63" s="1122"/>
      <c r="BA63" s="1122"/>
      <c r="BB63" s="1122"/>
      <c r="BC63" s="1122"/>
      <c r="BD63" s="1122"/>
      <c r="BE63" s="1055"/>
      <c r="BF63" s="1055"/>
      <c r="BG63" s="1055"/>
      <c r="BH63" s="1055"/>
      <c r="BI63" s="1056"/>
      <c r="BJ63" s="1123" t="s">
        <v>414</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416</v>
      </c>
      <c r="B66" s="1093"/>
      <c r="C66" s="1093"/>
      <c r="D66" s="1093"/>
      <c r="E66" s="1093"/>
      <c r="F66" s="1093"/>
      <c r="G66" s="1093"/>
      <c r="H66" s="1093"/>
      <c r="I66" s="1093"/>
      <c r="J66" s="1093"/>
      <c r="K66" s="1093"/>
      <c r="L66" s="1093"/>
      <c r="M66" s="1093"/>
      <c r="N66" s="1093"/>
      <c r="O66" s="1093"/>
      <c r="P66" s="1094"/>
      <c r="Q66" s="1098" t="s">
        <v>417</v>
      </c>
      <c r="R66" s="1099"/>
      <c r="S66" s="1099"/>
      <c r="T66" s="1099"/>
      <c r="U66" s="1100"/>
      <c r="V66" s="1098" t="s">
        <v>396</v>
      </c>
      <c r="W66" s="1099"/>
      <c r="X66" s="1099"/>
      <c r="Y66" s="1099"/>
      <c r="Z66" s="1100"/>
      <c r="AA66" s="1098" t="s">
        <v>418</v>
      </c>
      <c r="AB66" s="1099"/>
      <c r="AC66" s="1099"/>
      <c r="AD66" s="1099"/>
      <c r="AE66" s="1100"/>
      <c r="AF66" s="1104" t="s">
        <v>419</v>
      </c>
      <c r="AG66" s="1105"/>
      <c r="AH66" s="1105"/>
      <c r="AI66" s="1105"/>
      <c r="AJ66" s="1106"/>
      <c r="AK66" s="1098" t="s">
        <v>420</v>
      </c>
      <c r="AL66" s="1093"/>
      <c r="AM66" s="1093"/>
      <c r="AN66" s="1093"/>
      <c r="AO66" s="1094"/>
      <c r="AP66" s="1098" t="s">
        <v>421</v>
      </c>
      <c r="AQ66" s="1099"/>
      <c r="AR66" s="1099"/>
      <c r="AS66" s="1099"/>
      <c r="AT66" s="1100"/>
      <c r="AU66" s="1098" t="s">
        <v>422</v>
      </c>
      <c r="AV66" s="1099"/>
      <c r="AW66" s="1099"/>
      <c r="AX66" s="1099"/>
      <c r="AY66" s="1100"/>
      <c r="AZ66" s="1098" t="s">
        <v>379</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2" t="s">
        <v>585</v>
      </c>
      <c r="C68" s="1083"/>
      <c r="D68" s="1083"/>
      <c r="E68" s="1083"/>
      <c r="F68" s="1083"/>
      <c r="G68" s="1083"/>
      <c r="H68" s="1083"/>
      <c r="I68" s="1083"/>
      <c r="J68" s="1083"/>
      <c r="K68" s="1083"/>
      <c r="L68" s="1083"/>
      <c r="M68" s="1083"/>
      <c r="N68" s="1083"/>
      <c r="O68" s="1083"/>
      <c r="P68" s="1084"/>
      <c r="Q68" s="1085">
        <v>689</v>
      </c>
      <c r="R68" s="1079"/>
      <c r="S68" s="1079"/>
      <c r="T68" s="1079"/>
      <c r="U68" s="1079"/>
      <c r="V68" s="1079">
        <v>683</v>
      </c>
      <c r="W68" s="1079"/>
      <c r="X68" s="1079"/>
      <c r="Y68" s="1079"/>
      <c r="Z68" s="1079"/>
      <c r="AA68" s="1079">
        <v>5</v>
      </c>
      <c r="AB68" s="1079"/>
      <c r="AC68" s="1079"/>
      <c r="AD68" s="1079"/>
      <c r="AE68" s="1079"/>
      <c r="AF68" s="1079">
        <v>5</v>
      </c>
      <c r="AG68" s="1079"/>
      <c r="AH68" s="1079"/>
      <c r="AI68" s="1079"/>
      <c r="AJ68" s="1079"/>
      <c r="AK68" s="1079" t="s">
        <v>583</v>
      </c>
      <c r="AL68" s="1079"/>
      <c r="AM68" s="1079"/>
      <c r="AN68" s="1079"/>
      <c r="AO68" s="1079"/>
      <c r="AP68" s="1079">
        <v>67</v>
      </c>
      <c r="AQ68" s="1079"/>
      <c r="AR68" s="1079"/>
      <c r="AS68" s="1079"/>
      <c r="AT68" s="1079"/>
      <c r="AU68" s="1079">
        <v>47</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3826</v>
      </c>
      <c r="R69" s="1066"/>
      <c r="S69" s="1066"/>
      <c r="T69" s="1066"/>
      <c r="U69" s="1066"/>
      <c r="V69" s="1066">
        <v>3374</v>
      </c>
      <c r="W69" s="1066"/>
      <c r="X69" s="1066"/>
      <c r="Y69" s="1066"/>
      <c r="Z69" s="1066"/>
      <c r="AA69" s="1066">
        <v>452</v>
      </c>
      <c r="AB69" s="1066"/>
      <c r="AC69" s="1066"/>
      <c r="AD69" s="1066"/>
      <c r="AE69" s="1066"/>
      <c r="AF69" s="1066">
        <v>452</v>
      </c>
      <c r="AG69" s="1066"/>
      <c r="AH69" s="1066"/>
      <c r="AI69" s="1066"/>
      <c r="AJ69" s="1066"/>
      <c r="AK69" s="1066" t="s">
        <v>514</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623</v>
      </c>
      <c r="R70" s="1066"/>
      <c r="S70" s="1066"/>
      <c r="T70" s="1066"/>
      <c r="U70" s="1066"/>
      <c r="V70" s="1066">
        <v>579</v>
      </c>
      <c r="W70" s="1066"/>
      <c r="X70" s="1066"/>
      <c r="Y70" s="1066"/>
      <c r="Z70" s="1066"/>
      <c r="AA70" s="1066">
        <v>43</v>
      </c>
      <c r="AB70" s="1066"/>
      <c r="AC70" s="1066"/>
      <c r="AD70" s="1066"/>
      <c r="AE70" s="1066"/>
      <c r="AF70" s="1066">
        <v>43</v>
      </c>
      <c r="AG70" s="1066"/>
      <c r="AH70" s="1066"/>
      <c r="AI70" s="1066"/>
      <c r="AJ70" s="1066"/>
      <c r="AK70" s="1066">
        <v>79</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146005</v>
      </c>
      <c r="R71" s="1066"/>
      <c r="S71" s="1066"/>
      <c r="T71" s="1066"/>
      <c r="U71" s="1066"/>
      <c r="V71" s="1066">
        <v>140177</v>
      </c>
      <c r="W71" s="1066"/>
      <c r="X71" s="1066"/>
      <c r="Y71" s="1066"/>
      <c r="Z71" s="1066"/>
      <c r="AA71" s="1066">
        <v>5828</v>
      </c>
      <c r="AB71" s="1066"/>
      <c r="AC71" s="1066"/>
      <c r="AD71" s="1066"/>
      <c r="AE71" s="1066"/>
      <c r="AF71" s="1066">
        <v>5828</v>
      </c>
      <c r="AG71" s="1066"/>
      <c r="AH71" s="1066"/>
      <c r="AI71" s="1066"/>
      <c r="AJ71" s="1066"/>
      <c r="AK71" s="1066">
        <v>1637</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15675</v>
      </c>
      <c r="R72" s="1066"/>
      <c r="S72" s="1066"/>
      <c r="T72" s="1066"/>
      <c r="U72" s="1066"/>
      <c r="V72" s="1066">
        <v>15672</v>
      </c>
      <c r="W72" s="1066"/>
      <c r="X72" s="1066"/>
      <c r="Y72" s="1066"/>
      <c r="Z72" s="1066"/>
      <c r="AA72" s="1066">
        <v>3</v>
      </c>
      <c r="AB72" s="1066"/>
      <c r="AC72" s="1066"/>
      <c r="AD72" s="1066"/>
      <c r="AE72" s="1066"/>
      <c r="AF72" s="1066">
        <v>3</v>
      </c>
      <c r="AG72" s="1066"/>
      <c r="AH72" s="1066"/>
      <c r="AI72" s="1066"/>
      <c r="AJ72" s="1066"/>
      <c r="AK72" s="1066" t="s">
        <v>600</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1305</v>
      </c>
      <c r="R73" s="1066"/>
      <c r="S73" s="1066"/>
      <c r="T73" s="1066"/>
      <c r="U73" s="1066"/>
      <c r="V73" s="1066">
        <v>1272</v>
      </c>
      <c r="W73" s="1066"/>
      <c r="X73" s="1066"/>
      <c r="Y73" s="1066"/>
      <c r="Z73" s="1066"/>
      <c r="AA73" s="1066">
        <v>33</v>
      </c>
      <c r="AB73" s="1066"/>
      <c r="AC73" s="1066"/>
      <c r="AD73" s="1066"/>
      <c r="AE73" s="1066"/>
      <c r="AF73" s="1066">
        <v>33</v>
      </c>
      <c r="AG73" s="1066"/>
      <c r="AH73" s="1066"/>
      <c r="AI73" s="1066"/>
      <c r="AJ73" s="1066"/>
      <c r="AK73" s="1066">
        <v>52</v>
      </c>
      <c r="AL73" s="1066"/>
      <c r="AM73" s="1066"/>
      <c r="AN73" s="1066"/>
      <c r="AO73" s="1066"/>
      <c r="AP73" s="1066">
        <v>196</v>
      </c>
      <c r="AQ73" s="1066"/>
      <c r="AR73" s="1066"/>
      <c r="AS73" s="1066"/>
      <c r="AT73" s="1066"/>
      <c r="AU73" s="1066">
        <v>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299</v>
      </c>
      <c r="R74" s="1066"/>
      <c r="S74" s="1066"/>
      <c r="T74" s="1066"/>
      <c r="U74" s="1066"/>
      <c r="V74" s="1066">
        <v>294</v>
      </c>
      <c r="W74" s="1066"/>
      <c r="X74" s="1066"/>
      <c r="Y74" s="1066"/>
      <c r="Z74" s="1066"/>
      <c r="AA74" s="1066">
        <v>5</v>
      </c>
      <c r="AB74" s="1066"/>
      <c r="AC74" s="1066"/>
      <c r="AD74" s="1066"/>
      <c r="AE74" s="1066"/>
      <c r="AF74" s="1066">
        <v>5</v>
      </c>
      <c r="AG74" s="1066"/>
      <c r="AH74" s="1066"/>
      <c r="AI74" s="1066"/>
      <c r="AJ74" s="1066"/>
      <c r="AK74" s="1066">
        <v>15</v>
      </c>
      <c r="AL74" s="1066"/>
      <c r="AM74" s="1066"/>
      <c r="AN74" s="1066"/>
      <c r="AO74" s="1066"/>
      <c r="AP74" s="1066" t="s">
        <v>583</v>
      </c>
      <c r="AQ74" s="1066"/>
      <c r="AR74" s="1066"/>
      <c r="AS74" s="1066"/>
      <c r="AT74" s="1066"/>
      <c r="AU74" s="1066" t="s">
        <v>583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8">
        <v>801</v>
      </c>
      <c r="R75" s="1076"/>
      <c r="S75" s="1076"/>
      <c r="T75" s="1076"/>
      <c r="U75" s="1077"/>
      <c r="V75" s="1075">
        <v>796</v>
      </c>
      <c r="W75" s="1076"/>
      <c r="X75" s="1076"/>
      <c r="Y75" s="1076"/>
      <c r="Z75" s="1077"/>
      <c r="AA75" s="1075">
        <v>4</v>
      </c>
      <c r="AB75" s="1076"/>
      <c r="AC75" s="1076"/>
      <c r="AD75" s="1076"/>
      <c r="AE75" s="1077"/>
      <c r="AF75" s="1075">
        <v>4</v>
      </c>
      <c r="AG75" s="1076"/>
      <c r="AH75" s="1076"/>
      <c r="AI75" s="1076"/>
      <c r="AJ75" s="1077"/>
      <c r="AK75" s="1075">
        <v>117</v>
      </c>
      <c r="AL75" s="1076"/>
      <c r="AM75" s="1076"/>
      <c r="AN75" s="1076"/>
      <c r="AO75" s="1077"/>
      <c r="AP75" s="1075">
        <v>1296</v>
      </c>
      <c r="AQ75" s="1076"/>
      <c r="AR75" s="1076"/>
      <c r="AS75" s="1076"/>
      <c r="AT75" s="1077"/>
      <c r="AU75" s="1075">
        <v>41</v>
      </c>
      <c r="AV75" s="1076"/>
      <c r="AW75" s="1076"/>
      <c r="AX75" s="1076"/>
      <c r="AY75" s="1077"/>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606</v>
      </c>
      <c r="C76" s="1070"/>
      <c r="D76" s="1070"/>
      <c r="E76" s="1070"/>
      <c r="F76" s="1070"/>
      <c r="G76" s="1070"/>
      <c r="H76" s="1070"/>
      <c r="I76" s="1070"/>
      <c r="J76" s="1070"/>
      <c r="K76" s="1070"/>
      <c r="L76" s="1070"/>
      <c r="M76" s="1070"/>
      <c r="N76" s="1070"/>
      <c r="O76" s="1070"/>
      <c r="P76" s="1071"/>
      <c r="Q76" s="1078">
        <v>969</v>
      </c>
      <c r="R76" s="1076"/>
      <c r="S76" s="1076"/>
      <c r="T76" s="1076"/>
      <c r="U76" s="1077"/>
      <c r="V76" s="1075">
        <v>951</v>
      </c>
      <c r="W76" s="1076"/>
      <c r="X76" s="1076"/>
      <c r="Y76" s="1076"/>
      <c r="Z76" s="1077"/>
      <c r="AA76" s="1075">
        <v>18</v>
      </c>
      <c r="AB76" s="1076"/>
      <c r="AC76" s="1076"/>
      <c r="AD76" s="1076"/>
      <c r="AE76" s="1077"/>
      <c r="AF76" s="1075">
        <v>18</v>
      </c>
      <c r="AG76" s="1076"/>
      <c r="AH76" s="1076"/>
      <c r="AI76" s="1076"/>
      <c r="AJ76" s="1077"/>
      <c r="AK76" s="1075">
        <v>43</v>
      </c>
      <c r="AL76" s="1076"/>
      <c r="AM76" s="1076"/>
      <c r="AN76" s="1076"/>
      <c r="AO76" s="1077"/>
      <c r="AP76" s="1075" t="s">
        <v>583</v>
      </c>
      <c r="AQ76" s="1076"/>
      <c r="AR76" s="1076"/>
      <c r="AS76" s="1076"/>
      <c r="AT76" s="1077"/>
      <c r="AU76" s="1075" t="s">
        <v>583</v>
      </c>
      <c r="AV76" s="1076"/>
      <c r="AW76" s="1076"/>
      <c r="AX76" s="1076"/>
      <c r="AY76" s="1077"/>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593</v>
      </c>
      <c r="C77" s="1070"/>
      <c r="D77" s="1070"/>
      <c r="E77" s="1070"/>
      <c r="F77" s="1070"/>
      <c r="G77" s="1070"/>
      <c r="H77" s="1070"/>
      <c r="I77" s="1070"/>
      <c r="J77" s="1070"/>
      <c r="K77" s="1070"/>
      <c r="L77" s="1070"/>
      <c r="M77" s="1070"/>
      <c r="N77" s="1070"/>
      <c r="O77" s="1070"/>
      <c r="P77" s="1071"/>
      <c r="Q77" s="1078">
        <v>9</v>
      </c>
      <c r="R77" s="1076"/>
      <c r="S77" s="1076"/>
      <c r="T77" s="1076"/>
      <c r="U77" s="1077"/>
      <c r="V77" s="1075">
        <v>7</v>
      </c>
      <c r="W77" s="1076"/>
      <c r="X77" s="1076"/>
      <c r="Y77" s="1076"/>
      <c r="Z77" s="1077"/>
      <c r="AA77" s="1075">
        <v>1</v>
      </c>
      <c r="AB77" s="1076"/>
      <c r="AC77" s="1076"/>
      <c r="AD77" s="1076"/>
      <c r="AE77" s="1077"/>
      <c r="AF77" s="1075">
        <v>1</v>
      </c>
      <c r="AG77" s="1076"/>
      <c r="AH77" s="1076"/>
      <c r="AI77" s="1076"/>
      <c r="AJ77" s="1077"/>
      <c r="AK77" s="1075" t="s">
        <v>583</v>
      </c>
      <c r="AL77" s="1076"/>
      <c r="AM77" s="1076"/>
      <c r="AN77" s="1076"/>
      <c r="AO77" s="1077"/>
      <c r="AP77" s="1075" t="s">
        <v>583</v>
      </c>
      <c r="AQ77" s="1076"/>
      <c r="AR77" s="1076"/>
      <c r="AS77" s="1076"/>
      <c r="AT77" s="1077"/>
      <c r="AU77" s="1075" t="s">
        <v>583</v>
      </c>
      <c r="AV77" s="1076"/>
      <c r="AW77" s="1076"/>
      <c r="AX77" s="1076"/>
      <c r="AY77" s="1077"/>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594</v>
      </c>
      <c r="C78" s="1070"/>
      <c r="D78" s="1070"/>
      <c r="E78" s="1070"/>
      <c r="F78" s="1070"/>
      <c r="G78" s="1070"/>
      <c r="H78" s="1070"/>
      <c r="I78" s="1070"/>
      <c r="J78" s="1070"/>
      <c r="K78" s="1070"/>
      <c r="L78" s="1070"/>
      <c r="M78" s="1070"/>
      <c r="N78" s="1070"/>
      <c r="O78" s="1070"/>
      <c r="P78" s="1071"/>
      <c r="Q78" s="1078">
        <v>9</v>
      </c>
      <c r="R78" s="1076"/>
      <c r="S78" s="1076"/>
      <c r="T78" s="1076"/>
      <c r="U78" s="1077"/>
      <c r="V78" s="1075">
        <v>5</v>
      </c>
      <c r="W78" s="1076"/>
      <c r="X78" s="1076"/>
      <c r="Y78" s="1076"/>
      <c r="Z78" s="1077"/>
      <c r="AA78" s="1075">
        <v>4</v>
      </c>
      <c r="AB78" s="1076"/>
      <c r="AC78" s="1076"/>
      <c r="AD78" s="1076"/>
      <c r="AE78" s="1077"/>
      <c r="AF78" s="1075">
        <v>4</v>
      </c>
      <c r="AG78" s="1076"/>
      <c r="AH78" s="1076"/>
      <c r="AI78" s="1076"/>
      <c r="AJ78" s="1077"/>
      <c r="AK78" s="1075" t="s">
        <v>583</v>
      </c>
      <c r="AL78" s="1076"/>
      <c r="AM78" s="1076"/>
      <c r="AN78" s="1076"/>
      <c r="AO78" s="1077"/>
      <c r="AP78" s="1075" t="s">
        <v>583</v>
      </c>
      <c r="AQ78" s="1076"/>
      <c r="AR78" s="1076"/>
      <c r="AS78" s="1076"/>
      <c r="AT78" s="1077"/>
      <c r="AU78" s="1075" t="s">
        <v>583</v>
      </c>
      <c r="AV78" s="1076"/>
      <c r="AW78" s="1076"/>
      <c r="AX78" s="1076"/>
      <c r="AY78" s="1077"/>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595</v>
      </c>
      <c r="C79" s="1070"/>
      <c r="D79" s="1070"/>
      <c r="E79" s="1070"/>
      <c r="F79" s="1070"/>
      <c r="G79" s="1070"/>
      <c r="H79" s="1070"/>
      <c r="I79" s="1070"/>
      <c r="J79" s="1070"/>
      <c r="K79" s="1070"/>
      <c r="L79" s="1070"/>
      <c r="M79" s="1070"/>
      <c r="N79" s="1070"/>
      <c r="O79" s="1070"/>
      <c r="P79" s="1071"/>
      <c r="Q79" s="1072">
        <v>1</v>
      </c>
      <c r="R79" s="1066"/>
      <c r="S79" s="1066"/>
      <c r="T79" s="1066"/>
      <c r="U79" s="1066"/>
      <c r="V79" s="1066">
        <v>0</v>
      </c>
      <c r="W79" s="1066"/>
      <c r="X79" s="1066"/>
      <c r="Y79" s="1066"/>
      <c r="Z79" s="1066"/>
      <c r="AA79" s="1066">
        <v>0</v>
      </c>
      <c r="AB79" s="1066"/>
      <c r="AC79" s="1066"/>
      <c r="AD79" s="1066"/>
      <c r="AE79" s="1066"/>
      <c r="AF79" s="1066">
        <v>0</v>
      </c>
      <c r="AG79" s="1066"/>
      <c r="AH79" s="1066"/>
      <c r="AI79" s="1066"/>
      <c r="AJ79" s="1066"/>
      <c r="AK79" s="1066" t="s">
        <v>583</v>
      </c>
      <c r="AL79" s="1066"/>
      <c r="AM79" s="1066"/>
      <c r="AN79" s="1066"/>
      <c r="AO79" s="1066"/>
      <c r="AP79" s="1066" t="s">
        <v>583</v>
      </c>
      <c r="AQ79" s="1066"/>
      <c r="AR79" s="1066"/>
      <c r="AS79" s="1066"/>
      <c r="AT79" s="1066"/>
      <c r="AU79" s="1066" t="s">
        <v>583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596</v>
      </c>
      <c r="C80" s="1070"/>
      <c r="D80" s="1070"/>
      <c r="E80" s="1070"/>
      <c r="F80" s="1070"/>
      <c r="G80" s="1070"/>
      <c r="H80" s="1070"/>
      <c r="I80" s="1070"/>
      <c r="J80" s="1070"/>
      <c r="K80" s="1070"/>
      <c r="L80" s="1070"/>
      <c r="M80" s="1070"/>
      <c r="N80" s="1070"/>
      <c r="O80" s="1070"/>
      <c r="P80" s="1071"/>
      <c r="Q80" s="1072">
        <v>22424</v>
      </c>
      <c r="R80" s="1066"/>
      <c r="S80" s="1066"/>
      <c r="T80" s="1066"/>
      <c r="U80" s="1066"/>
      <c r="V80" s="1066">
        <v>20206</v>
      </c>
      <c r="W80" s="1066"/>
      <c r="X80" s="1066"/>
      <c r="Y80" s="1066"/>
      <c r="Z80" s="1066"/>
      <c r="AA80" s="1066">
        <v>2218</v>
      </c>
      <c r="AB80" s="1066"/>
      <c r="AC80" s="1066"/>
      <c r="AD80" s="1066"/>
      <c r="AE80" s="1066"/>
      <c r="AF80" s="1066">
        <v>31774</v>
      </c>
      <c r="AG80" s="1066"/>
      <c r="AH80" s="1066"/>
      <c r="AI80" s="1066"/>
      <c r="AJ80" s="1066"/>
      <c r="AK80" s="1066" t="s">
        <v>583</v>
      </c>
      <c r="AL80" s="1066"/>
      <c r="AM80" s="1066"/>
      <c r="AN80" s="1066"/>
      <c r="AO80" s="1066"/>
      <c r="AP80" s="1066">
        <v>54229</v>
      </c>
      <c r="AQ80" s="1066"/>
      <c r="AR80" s="1066"/>
      <c r="AS80" s="1066"/>
      <c r="AT80" s="1066"/>
      <c r="AU80" s="1066">
        <v>976</v>
      </c>
      <c r="AV80" s="1066"/>
      <c r="AW80" s="1066"/>
      <c r="AX80" s="1066"/>
      <c r="AY80" s="1066"/>
      <c r="AZ80" s="1073" t="s">
        <v>599</v>
      </c>
      <c r="BA80" s="1073"/>
      <c r="BB80" s="1073"/>
      <c r="BC80" s="1073"/>
      <c r="BD80" s="1074"/>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607</v>
      </c>
      <c r="C81" s="1070"/>
      <c r="D81" s="1070"/>
      <c r="E81" s="1070"/>
      <c r="F81" s="1070"/>
      <c r="G81" s="1070"/>
      <c r="H81" s="1070"/>
      <c r="I81" s="1070"/>
      <c r="J81" s="1070"/>
      <c r="K81" s="1070"/>
      <c r="L81" s="1070"/>
      <c r="M81" s="1070"/>
      <c r="N81" s="1070"/>
      <c r="O81" s="1070"/>
      <c r="P81" s="1071"/>
      <c r="Q81" s="1072">
        <v>763</v>
      </c>
      <c r="R81" s="1066"/>
      <c r="S81" s="1066"/>
      <c r="T81" s="1066"/>
      <c r="U81" s="1066"/>
      <c r="V81" s="1066">
        <v>624</v>
      </c>
      <c r="W81" s="1066"/>
      <c r="X81" s="1066"/>
      <c r="Y81" s="1066"/>
      <c r="Z81" s="1066"/>
      <c r="AA81" s="1066">
        <v>138</v>
      </c>
      <c r="AB81" s="1066"/>
      <c r="AC81" s="1066"/>
      <c r="AD81" s="1066"/>
      <c r="AE81" s="1066"/>
      <c r="AF81" s="1066">
        <v>1779</v>
      </c>
      <c r="AG81" s="1066"/>
      <c r="AH81" s="1066"/>
      <c r="AI81" s="1066"/>
      <c r="AJ81" s="1066"/>
      <c r="AK81" s="1066" t="s">
        <v>600</v>
      </c>
      <c r="AL81" s="1066"/>
      <c r="AM81" s="1066"/>
      <c r="AN81" s="1066"/>
      <c r="AO81" s="1066"/>
      <c r="AP81" s="1066">
        <v>1199</v>
      </c>
      <c r="AQ81" s="1066"/>
      <c r="AR81" s="1066"/>
      <c r="AS81" s="1066"/>
      <c r="AT81" s="1066"/>
      <c r="AU81" s="1066" t="s">
        <v>600</v>
      </c>
      <c r="AV81" s="1066"/>
      <c r="AW81" s="1066"/>
      <c r="AX81" s="1066"/>
      <c r="AY81" s="1066"/>
      <c r="AZ81" s="1067" t="s">
        <v>598</v>
      </c>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39950</v>
      </c>
      <c r="AG88" s="1054"/>
      <c r="AH88" s="1054"/>
      <c r="AI88" s="1054"/>
      <c r="AJ88" s="1054"/>
      <c r="AK88" s="1058"/>
      <c r="AL88" s="1058"/>
      <c r="AM88" s="1058"/>
      <c r="AN88" s="1058"/>
      <c r="AO88" s="1058"/>
      <c r="AP88" s="1054">
        <v>56987</v>
      </c>
      <c r="AQ88" s="1054"/>
      <c r="AR88" s="1054"/>
      <c r="AS88" s="1054"/>
      <c r="AT88" s="1054"/>
      <c r="AU88" s="1054">
        <v>1082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CR7+CR8+CR9+CR10</f>
        <v>140</v>
      </c>
      <c r="CS102" s="1046"/>
      <c r="CT102" s="1046"/>
      <c r="CU102" s="1046"/>
      <c r="CV102" s="1047"/>
      <c r="CW102" s="1045">
        <f>CW7+CW8</f>
        <v>27</v>
      </c>
      <c r="CX102" s="1046"/>
      <c r="CY102" s="1046"/>
      <c r="CZ102" s="1046"/>
      <c r="DA102" s="1047"/>
      <c r="DB102" s="1045" t="s">
        <v>600</v>
      </c>
      <c r="DC102" s="1046"/>
      <c r="DD102" s="1046"/>
      <c r="DE102" s="1046"/>
      <c r="DF102" s="1047"/>
      <c r="DG102" s="1045" t="s">
        <v>600</v>
      </c>
      <c r="DH102" s="1046"/>
      <c r="DI102" s="1046"/>
      <c r="DJ102" s="1046"/>
      <c r="DK102" s="1047"/>
      <c r="DL102" s="1045" t="s">
        <v>600</v>
      </c>
      <c r="DM102" s="1046"/>
      <c r="DN102" s="1046"/>
      <c r="DO102" s="1046"/>
      <c r="DP102" s="1047"/>
      <c r="DQ102" s="1045" t="s">
        <v>600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1409718</v>
      </c>
      <c r="AB110" s="982"/>
      <c r="AC110" s="982"/>
      <c r="AD110" s="982"/>
      <c r="AE110" s="983"/>
      <c r="AF110" s="984">
        <v>1464810</v>
      </c>
      <c r="AG110" s="982"/>
      <c r="AH110" s="982"/>
      <c r="AI110" s="982"/>
      <c r="AJ110" s="983"/>
      <c r="AK110" s="984">
        <v>1488373</v>
      </c>
      <c r="AL110" s="982"/>
      <c r="AM110" s="982"/>
      <c r="AN110" s="982"/>
      <c r="AO110" s="983"/>
      <c r="AP110" s="985">
        <v>25.9</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12464096</v>
      </c>
      <c r="BR110" s="929"/>
      <c r="BS110" s="929"/>
      <c r="BT110" s="929"/>
      <c r="BU110" s="929"/>
      <c r="BV110" s="929">
        <v>12437258</v>
      </c>
      <c r="BW110" s="929"/>
      <c r="BX110" s="929"/>
      <c r="BY110" s="929"/>
      <c r="BZ110" s="929"/>
      <c r="CA110" s="929">
        <v>12737454</v>
      </c>
      <c r="CB110" s="929"/>
      <c r="CC110" s="929"/>
      <c r="CD110" s="929"/>
      <c r="CE110" s="929"/>
      <c r="CF110" s="953">
        <v>222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135425</v>
      </c>
      <c r="DH110" s="929"/>
      <c r="DI110" s="929"/>
      <c r="DJ110" s="929"/>
      <c r="DK110" s="929"/>
      <c r="DL110" s="929">
        <v>6035</v>
      </c>
      <c r="DM110" s="929"/>
      <c r="DN110" s="929"/>
      <c r="DO110" s="929"/>
      <c r="DP110" s="929"/>
      <c r="DQ110" s="929">
        <v>53634</v>
      </c>
      <c r="DR110" s="929"/>
      <c r="DS110" s="929"/>
      <c r="DT110" s="929"/>
      <c r="DU110" s="929"/>
      <c r="DV110" s="930">
        <v>0.9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414</v>
      </c>
      <c r="AB111" s="1010"/>
      <c r="AC111" s="1010"/>
      <c r="AD111" s="1010"/>
      <c r="AE111" s="1011"/>
      <c r="AF111" s="1012" t="s">
        <v>232</v>
      </c>
      <c r="AG111" s="1010"/>
      <c r="AH111" s="1010"/>
      <c r="AI111" s="1010"/>
      <c r="AJ111" s="1011"/>
      <c r="AK111" s="1012" t="s">
        <v>232</v>
      </c>
      <c r="AL111" s="1010"/>
      <c r="AM111" s="1010"/>
      <c r="AN111" s="1010"/>
      <c r="AO111" s="1011"/>
      <c r="AP111" s="1013" t="s">
        <v>414</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141190</v>
      </c>
      <c r="BR111" s="901"/>
      <c r="BS111" s="901"/>
      <c r="BT111" s="901"/>
      <c r="BU111" s="901"/>
      <c r="BV111" s="901">
        <v>9364</v>
      </c>
      <c r="BW111" s="901"/>
      <c r="BX111" s="901"/>
      <c r="BY111" s="901"/>
      <c r="BZ111" s="901"/>
      <c r="CA111" s="901">
        <v>55401</v>
      </c>
      <c r="CB111" s="901"/>
      <c r="CC111" s="901"/>
      <c r="CD111" s="901"/>
      <c r="CE111" s="901"/>
      <c r="CF111" s="962">
        <v>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232</v>
      </c>
      <c r="DH111" s="901"/>
      <c r="DI111" s="901"/>
      <c r="DJ111" s="901"/>
      <c r="DK111" s="901"/>
      <c r="DL111" s="901" t="s">
        <v>443</v>
      </c>
      <c r="DM111" s="901"/>
      <c r="DN111" s="901"/>
      <c r="DO111" s="901"/>
      <c r="DP111" s="901"/>
      <c r="DQ111" s="901" t="s">
        <v>232</v>
      </c>
      <c r="DR111" s="901"/>
      <c r="DS111" s="901"/>
      <c r="DT111" s="901"/>
      <c r="DU111" s="901"/>
      <c r="DV111" s="878" t="s">
        <v>232</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232</v>
      </c>
      <c r="AB112" s="864"/>
      <c r="AC112" s="864"/>
      <c r="AD112" s="864"/>
      <c r="AE112" s="865"/>
      <c r="AF112" s="866" t="s">
        <v>232</v>
      </c>
      <c r="AG112" s="864"/>
      <c r="AH112" s="864"/>
      <c r="AI112" s="864"/>
      <c r="AJ112" s="865"/>
      <c r="AK112" s="866" t="s">
        <v>232</v>
      </c>
      <c r="AL112" s="864"/>
      <c r="AM112" s="864"/>
      <c r="AN112" s="864"/>
      <c r="AO112" s="865"/>
      <c r="AP112" s="911" t="s">
        <v>232</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1246926</v>
      </c>
      <c r="BR112" s="901"/>
      <c r="BS112" s="901"/>
      <c r="BT112" s="901"/>
      <c r="BU112" s="901"/>
      <c r="BV112" s="901">
        <v>1125283</v>
      </c>
      <c r="BW112" s="901"/>
      <c r="BX112" s="901"/>
      <c r="BY112" s="901"/>
      <c r="BZ112" s="901"/>
      <c r="CA112" s="901">
        <v>1030731</v>
      </c>
      <c r="CB112" s="901"/>
      <c r="CC112" s="901"/>
      <c r="CD112" s="901"/>
      <c r="CE112" s="901"/>
      <c r="CF112" s="962">
        <v>18</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232</v>
      </c>
      <c r="DH112" s="901"/>
      <c r="DI112" s="901"/>
      <c r="DJ112" s="901"/>
      <c r="DK112" s="901"/>
      <c r="DL112" s="901" t="s">
        <v>232</v>
      </c>
      <c r="DM112" s="901"/>
      <c r="DN112" s="901"/>
      <c r="DO112" s="901"/>
      <c r="DP112" s="901"/>
      <c r="DQ112" s="901" t="s">
        <v>232</v>
      </c>
      <c r="DR112" s="901"/>
      <c r="DS112" s="901"/>
      <c r="DT112" s="901"/>
      <c r="DU112" s="901"/>
      <c r="DV112" s="878" t="s">
        <v>232</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135294</v>
      </c>
      <c r="AB113" s="1010"/>
      <c r="AC113" s="1010"/>
      <c r="AD113" s="1010"/>
      <c r="AE113" s="1011"/>
      <c r="AF113" s="1012">
        <v>126987</v>
      </c>
      <c r="AG113" s="1010"/>
      <c r="AH113" s="1010"/>
      <c r="AI113" s="1010"/>
      <c r="AJ113" s="1011"/>
      <c r="AK113" s="1012">
        <v>126282</v>
      </c>
      <c r="AL113" s="1010"/>
      <c r="AM113" s="1010"/>
      <c r="AN113" s="1010"/>
      <c r="AO113" s="1011"/>
      <c r="AP113" s="1013">
        <v>2.2000000000000002</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1301635</v>
      </c>
      <c r="BR113" s="901"/>
      <c r="BS113" s="901"/>
      <c r="BT113" s="901"/>
      <c r="BU113" s="901"/>
      <c r="BV113" s="901">
        <v>1168912</v>
      </c>
      <c r="BW113" s="901"/>
      <c r="BX113" s="901"/>
      <c r="BY113" s="901"/>
      <c r="BZ113" s="901"/>
      <c r="CA113" s="901">
        <v>1082280</v>
      </c>
      <c r="CB113" s="901"/>
      <c r="CC113" s="901"/>
      <c r="CD113" s="901"/>
      <c r="CE113" s="901"/>
      <c r="CF113" s="962">
        <v>18.899999999999999</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232</v>
      </c>
      <c r="DH113" s="864"/>
      <c r="DI113" s="864"/>
      <c r="DJ113" s="864"/>
      <c r="DK113" s="865"/>
      <c r="DL113" s="866" t="s">
        <v>232</v>
      </c>
      <c r="DM113" s="864"/>
      <c r="DN113" s="864"/>
      <c r="DO113" s="864"/>
      <c r="DP113" s="865"/>
      <c r="DQ113" s="866" t="s">
        <v>232</v>
      </c>
      <c r="DR113" s="864"/>
      <c r="DS113" s="864"/>
      <c r="DT113" s="864"/>
      <c r="DU113" s="865"/>
      <c r="DV113" s="911" t="s">
        <v>232</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119001</v>
      </c>
      <c r="AB114" s="864"/>
      <c r="AC114" s="864"/>
      <c r="AD114" s="864"/>
      <c r="AE114" s="865"/>
      <c r="AF114" s="866">
        <v>96793</v>
      </c>
      <c r="AG114" s="864"/>
      <c r="AH114" s="864"/>
      <c r="AI114" s="864"/>
      <c r="AJ114" s="865"/>
      <c r="AK114" s="866">
        <v>96981</v>
      </c>
      <c r="AL114" s="864"/>
      <c r="AM114" s="864"/>
      <c r="AN114" s="864"/>
      <c r="AO114" s="865"/>
      <c r="AP114" s="911">
        <v>1.7</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1535441</v>
      </c>
      <c r="BR114" s="901"/>
      <c r="BS114" s="901"/>
      <c r="BT114" s="901"/>
      <c r="BU114" s="901"/>
      <c r="BV114" s="901">
        <v>1540173</v>
      </c>
      <c r="BW114" s="901"/>
      <c r="BX114" s="901"/>
      <c r="BY114" s="901"/>
      <c r="BZ114" s="901"/>
      <c r="CA114" s="901">
        <v>1456203</v>
      </c>
      <c r="CB114" s="901"/>
      <c r="CC114" s="901"/>
      <c r="CD114" s="901"/>
      <c r="CE114" s="901"/>
      <c r="CF114" s="962">
        <v>25.4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232</v>
      </c>
      <c r="DH114" s="864"/>
      <c r="DI114" s="864"/>
      <c r="DJ114" s="864"/>
      <c r="DK114" s="865"/>
      <c r="DL114" s="866" t="s">
        <v>232</v>
      </c>
      <c r="DM114" s="864"/>
      <c r="DN114" s="864"/>
      <c r="DO114" s="864"/>
      <c r="DP114" s="865"/>
      <c r="DQ114" s="866" t="s">
        <v>232</v>
      </c>
      <c r="DR114" s="864"/>
      <c r="DS114" s="864"/>
      <c r="DT114" s="864"/>
      <c r="DU114" s="865"/>
      <c r="DV114" s="911" t="s">
        <v>232</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10616</v>
      </c>
      <c r="AB115" s="1010"/>
      <c r="AC115" s="1010"/>
      <c r="AD115" s="1010"/>
      <c r="AE115" s="1011"/>
      <c r="AF115" s="1012">
        <v>9995</v>
      </c>
      <c r="AG115" s="1010"/>
      <c r="AH115" s="1010"/>
      <c r="AI115" s="1010"/>
      <c r="AJ115" s="1011"/>
      <c r="AK115" s="1012">
        <v>9174</v>
      </c>
      <c r="AL115" s="1010"/>
      <c r="AM115" s="1010"/>
      <c r="AN115" s="1010"/>
      <c r="AO115" s="1011"/>
      <c r="AP115" s="1013">
        <v>0.2</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45562</v>
      </c>
      <c r="BR115" s="901"/>
      <c r="BS115" s="901"/>
      <c r="BT115" s="901"/>
      <c r="BU115" s="901"/>
      <c r="BV115" s="901" t="s">
        <v>232</v>
      </c>
      <c r="BW115" s="901"/>
      <c r="BX115" s="901"/>
      <c r="BY115" s="901"/>
      <c r="BZ115" s="901"/>
      <c r="CA115" s="901" t="s">
        <v>232</v>
      </c>
      <c r="CB115" s="901"/>
      <c r="CC115" s="901"/>
      <c r="CD115" s="901"/>
      <c r="CE115" s="901"/>
      <c r="CF115" s="962" t="s">
        <v>232</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232</v>
      </c>
      <c r="DH115" s="864"/>
      <c r="DI115" s="864"/>
      <c r="DJ115" s="864"/>
      <c r="DK115" s="865"/>
      <c r="DL115" s="866" t="s">
        <v>232</v>
      </c>
      <c r="DM115" s="864"/>
      <c r="DN115" s="864"/>
      <c r="DO115" s="864"/>
      <c r="DP115" s="865"/>
      <c r="DQ115" s="866" t="s">
        <v>232</v>
      </c>
      <c r="DR115" s="864"/>
      <c r="DS115" s="864"/>
      <c r="DT115" s="864"/>
      <c r="DU115" s="865"/>
      <c r="DV115" s="911" t="s">
        <v>232</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329</v>
      </c>
      <c r="AB116" s="864"/>
      <c r="AC116" s="864"/>
      <c r="AD116" s="864"/>
      <c r="AE116" s="865"/>
      <c r="AF116" s="866">
        <v>22</v>
      </c>
      <c r="AG116" s="864"/>
      <c r="AH116" s="864"/>
      <c r="AI116" s="864"/>
      <c r="AJ116" s="865"/>
      <c r="AK116" s="866" t="s">
        <v>232</v>
      </c>
      <c r="AL116" s="864"/>
      <c r="AM116" s="864"/>
      <c r="AN116" s="864"/>
      <c r="AO116" s="865"/>
      <c r="AP116" s="911" t="s">
        <v>232</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232</v>
      </c>
      <c r="BR116" s="901"/>
      <c r="BS116" s="901"/>
      <c r="BT116" s="901"/>
      <c r="BU116" s="901"/>
      <c r="BV116" s="901" t="s">
        <v>232</v>
      </c>
      <c r="BW116" s="901"/>
      <c r="BX116" s="901"/>
      <c r="BY116" s="901"/>
      <c r="BZ116" s="901"/>
      <c r="CA116" s="901" t="s">
        <v>232</v>
      </c>
      <c r="CB116" s="901"/>
      <c r="CC116" s="901"/>
      <c r="CD116" s="901"/>
      <c r="CE116" s="901"/>
      <c r="CF116" s="962" t="s">
        <v>232</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232</v>
      </c>
      <c r="DH116" s="864"/>
      <c r="DI116" s="864"/>
      <c r="DJ116" s="864"/>
      <c r="DK116" s="865"/>
      <c r="DL116" s="866" t="s">
        <v>232</v>
      </c>
      <c r="DM116" s="864"/>
      <c r="DN116" s="864"/>
      <c r="DO116" s="864"/>
      <c r="DP116" s="865"/>
      <c r="DQ116" s="866" t="s">
        <v>232</v>
      </c>
      <c r="DR116" s="864"/>
      <c r="DS116" s="864"/>
      <c r="DT116" s="864"/>
      <c r="DU116" s="865"/>
      <c r="DV116" s="911" t="s">
        <v>232</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1674958</v>
      </c>
      <c r="AB117" s="996"/>
      <c r="AC117" s="996"/>
      <c r="AD117" s="996"/>
      <c r="AE117" s="997"/>
      <c r="AF117" s="998">
        <v>1698607</v>
      </c>
      <c r="AG117" s="996"/>
      <c r="AH117" s="996"/>
      <c r="AI117" s="996"/>
      <c r="AJ117" s="997"/>
      <c r="AK117" s="998">
        <v>1720810</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232</v>
      </c>
      <c r="BR117" s="901"/>
      <c r="BS117" s="901"/>
      <c r="BT117" s="901"/>
      <c r="BU117" s="901"/>
      <c r="BV117" s="901" t="s">
        <v>232</v>
      </c>
      <c r="BW117" s="901"/>
      <c r="BX117" s="901"/>
      <c r="BY117" s="901"/>
      <c r="BZ117" s="901"/>
      <c r="CA117" s="901" t="s">
        <v>232</v>
      </c>
      <c r="CB117" s="901"/>
      <c r="CC117" s="901"/>
      <c r="CD117" s="901"/>
      <c r="CE117" s="901"/>
      <c r="CF117" s="962" t="s">
        <v>232</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232</v>
      </c>
      <c r="DH117" s="864"/>
      <c r="DI117" s="864"/>
      <c r="DJ117" s="864"/>
      <c r="DK117" s="865"/>
      <c r="DL117" s="866" t="s">
        <v>232</v>
      </c>
      <c r="DM117" s="864"/>
      <c r="DN117" s="864"/>
      <c r="DO117" s="864"/>
      <c r="DP117" s="865"/>
      <c r="DQ117" s="866" t="s">
        <v>232</v>
      </c>
      <c r="DR117" s="864"/>
      <c r="DS117" s="864"/>
      <c r="DT117" s="864"/>
      <c r="DU117" s="865"/>
      <c r="DV117" s="911" t="s">
        <v>232</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232</v>
      </c>
      <c r="BR118" s="932"/>
      <c r="BS118" s="932"/>
      <c r="BT118" s="932"/>
      <c r="BU118" s="932"/>
      <c r="BV118" s="932" t="s">
        <v>232</v>
      </c>
      <c r="BW118" s="932"/>
      <c r="BX118" s="932"/>
      <c r="BY118" s="932"/>
      <c r="BZ118" s="932"/>
      <c r="CA118" s="932" t="s">
        <v>232</v>
      </c>
      <c r="CB118" s="932"/>
      <c r="CC118" s="932"/>
      <c r="CD118" s="932"/>
      <c r="CE118" s="932"/>
      <c r="CF118" s="962" t="s">
        <v>232</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232</v>
      </c>
      <c r="DH118" s="864"/>
      <c r="DI118" s="864"/>
      <c r="DJ118" s="864"/>
      <c r="DK118" s="865"/>
      <c r="DL118" s="866" t="s">
        <v>232</v>
      </c>
      <c r="DM118" s="864"/>
      <c r="DN118" s="864"/>
      <c r="DO118" s="864"/>
      <c r="DP118" s="865"/>
      <c r="DQ118" s="866" t="s">
        <v>232</v>
      </c>
      <c r="DR118" s="864"/>
      <c r="DS118" s="864"/>
      <c r="DT118" s="864"/>
      <c r="DU118" s="865"/>
      <c r="DV118" s="911" t="s">
        <v>232</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7353</v>
      </c>
      <c r="AB119" s="982"/>
      <c r="AC119" s="982"/>
      <c r="AD119" s="982"/>
      <c r="AE119" s="983"/>
      <c r="AF119" s="984">
        <v>7435</v>
      </c>
      <c r="AG119" s="982"/>
      <c r="AH119" s="982"/>
      <c r="AI119" s="982"/>
      <c r="AJ119" s="983"/>
      <c r="AK119" s="984">
        <v>7527</v>
      </c>
      <c r="AL119" s="982"/>
      <c r="AM119" s="982"/>
      <c r="AN119" s="982"/>
      <c r="AO119" s="983"/>
      <c r="AP119" s="985">
        <v>0.1</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16734850</v>
      </c>
      <c r="BR119" s="932"/>
      <c r="BS119" s="932"/>
      <c r="BT119" s="932"/>
      <c r="BU119" s="932"/>
      <c r="BV119" s="932">
        <v>16280990</v>
      </c>
      <c r="BW119" s="932"/>
      <c r="BX119" s="932"/>
      <c r="BY119" s="932"/>
      <c r="BZ119" s="932"/>
      <c r="CA119" s="932">
        <v>16362069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5765</v>
      </c>
      <c r="DH119" s="847"/>
      <c r="DI119" s="847"/>
      <c r="DJ119" s="847"/>
      <c r="DK119" s="848"/>
      <c r="DL119" s="849">
        <v>3329</v>
      </c>
      <c r="DM119" s="847"/>
      <c r="DN119" s="847"/>
      <c r="DO119" s="847"/>
      <c r="DP119" s="848"/>
      <c r="DQ119" s="849">
        <v>1767</v>
      </c>
      <c r="DR119" s="847"/>
      <c r="DS119" s="847"/>
      <c r="DT119" s="847"/>
      <c r="DU119" s="848"/>
      <c r="DV119" s="935">
        <v>0</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232</v>
      </c>
      <c r="AB120" s="864"/>
      <c r="AC120" s="864"/>
      <c r="AD120" s="864"/>
      <c r="AE120" s="865"/>
      <c r="AF120" s="866" t="s">
        <v>232</v>
      </c>
      <c r="AG120" s="864"/>
      <c r="AH120" s="864"/>
      <c r="AI120" s="864"/>
      <c r="AJ120" s="865"/>
      <c r="AK120" s="866" t="s">
        <v>232</v>
      </c>
      <c r="AL120" s="864"/>
      <c r="AM120" s="864"/>
      <c r="AN120" s="864"/>
      <c r="AO120" s="865"/>
      <c r="AP120" s="911" t="s">
        <v>232</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6227125</v>
      </c>
      <c r="BR120" s="929"/>
      <c r="BS120" s="929"/>
      <c r="BT120" s="929"/>
      <c r="BU120" s="929"/>
      <c r="BV120" s="929">
        <v>6097955</v>
      </c>
      <c r="BW120" s="929"/>
      <c r="BX120" s="929"/>
      <c r="BY120" s="929"/>
      <c r="BZ120" s="929"/>
      <c r="CA120" s="929">
        <v>5892145</v>
      </c>
      <c r="CB120" s="929"/>
      <c r="CC120" s="929"/>
      <c r="CD120" s="929"/>
      <c r="CE120" s="929"/>
      <c r="CF120" s="953">
        <v>102.7</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887061</v>
      </c>
      <c r="DH120" s="929"/>
      <c r="DI120" s="929"/>
      <c r="DJ120" s="929"/>
      <c r="DK120" s="929"/>
      <c r="DL120" s="929">
        <v>797072</v>
      </c>
      <c r="DM120" s="929"/>
      <c r="DN120" s="929"/>
      <c r="DO120" s="929"/>
      <c r="DP120" s="929"/>
      <c r="DQ120" s="929">
        <v>734855</v>
      </c>
      <c r="DR120" s="929"/>
      <c r="DS120" s="929"/>
      <c r="DT120" s="929"/>
      <c r="DU120" s="929"/>
      <c r="DV120" s="930">
        <v>12.8</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232</v>
      </c>
      <c r="AB121" s="864"/>
      <c r="AC121" s="864"/>
      <c r="AD121" s="864"/>
      <c r="AE121" s="865"/>
      <c r="AF121" s="866" t="s">
        <v>232</v>
      </c>
      <c r="AG121" s="864"/>
      <c r="AH121" s="864"/>
      <c r="AI121" s="864"/>
      <c r="AJ121" s="865"/>
      <c r="AK121" s="866" t="s">
        <v>232</v>
      </c>
      <c r="AL121" s="864"/>
      <c r="AM121" s="864"/>
      <c r="AN121" s="864"/>
      <c r="AO121" s="865"/>
      <c r="AP121" s="911" t="s">
        <v>232</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164798</v>
      </c>
      <c r="BR121" s="901"/>
      <c r="BS121" s="901"/>
      <c r="BT121" s="901"/>
      <c r="BU121" s="901"/>
      <c r="BV121" s="901">
        <v>4789</v>
      </c>
      <c r="BW121" s="901"/>
      <c r="BX121" s="901"/>
      <c r="BY121" s="901"/>
      <c r="BZ121" s="901"/>
      <c r="CA121" s="901">
        <v>5651</v>
      </c>
      <c r="CB121" s="901"/>
      <c r="CC121" s="901"/>
      <c r="CD121" s="901"/>
      <c r="CE121" s="901"/>
      <c r="CF121" s="962">
        <v>0.1</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223601</v>
      </c>
      <c r="DH121" s="901"/>
      <c r="DI121" s="901"/>
      <c r="DJ121" s="901"/>
      <c r="DK121" s="901"/>
      <c r="DL121" s="901">
        <v>207738</v>
      </c>
      <c r="DM121" s="901"/>
      <c r="DN121" s="901"/>
      <c r="DO121" s="901"/>
      <c r="DP121" s="901"/>
      <c r="DQ121" s="901">
        <v>191583</v>
      </c>
      <c r="DR121" s="901"/>
      <c r="DS121" s="901"/>
      <c r="DT121" s="901"/>
      <c r="DU121" s="901"/>
      <c r="DV121" s="878">
        <v>3.3</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232</v>
      </c>
      <c r="AB122" s="864"/>
      <c r="AC122" s="864"/>
      <c r="AD122" s="864"/>
      <c r="AE122" s="865"/>
      <c r="AF122" s="866" t="s">
        <v>232</v>
      </c>
      <c r="AG122" s="864"/>
      <c r="AH122" s="864"/>
      <c r="AI122" s="864"/>
      <c r="AJ122" s="865"/>
      <c r="AK122" s="866" t="s">
        <v>232</v>
      </c>
      <c r="AL122" s="864"/>
      <c r="AM122" s="864"/>
      <c r="AN122" s="864"/>
      <c r="AO122" s="865"/>
      <c r="AP122" s="911" t="s">
        <v>232</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11004118</v>
      </c>
      <c r="BR122" s="932"/>
      <c r="BS122" s="932"/>
      <c r="BT122" s="932"/>
      <c r="BU122" s="932"/>
      <c r="BV122" s="932">
        <v>10786700</v>
      </c>
      <c r="BW122" s="932"/>
      <c r="BX122" s="932"/>
      <c r="BY122" s="932"/>
      <c r="BZ122" s="932"/>
      <c r="CA122" s="932">
        <v>11016739</v>
      </c>
      <c r="CB122" s="932"/>
      <c r="CC122" s="932"/>
      <c r="CD122" s="932"/>
      <c r="CE122" s="932"/>
      <c r="CF122" s="933">
        <v>192</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136264</v>
      </c>
      <c r="DH122" s="901"/>
      <c r="DI122" s="901"/>
      <c r="DJ122" s="901"/>
      <c r="DK122" s="901"/>
      <c r="DL122" s="901">
        <v>120474</v>
      </c>
      <c r="DM122" s="901"/>
      <c r="DN122" s="901"/>
      <c r="DO122" s="901"/>
      <c r="DP122" s="901"/>
      <c r="DQ122" s="901">
        <v>104293</v>
      </c>
      <c r="DR122" s="901"/>
      <c r="DS122" s="901"/>
      <c r="DT122" s="901"/>
      <c r="DU122" s="901"/>
      <c r="DV122" s="878">
        <v>1.8</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232</v>
      </c>
      <c r="AB123" s="864"/>
      <c r="AC123" s="864"/>
      <c r="AD123" s="864"/>
      <c r="AE123" s="865"/>
      <c r="AF123" s="866" t="s">
        <v>232</v>
      </c>
      <c r="AG123" s="864"/>
      <c r="AH123" s="864"/>
      <c r="AI123" s="864"/>
      <c r="AJ123" s="865"/>
      <c r="AK123" s="866" t="s">
        <v>232</v>
      </c>
      <c r="AL123" s="864"/>
      <c r="AM123" s="864"/>
      <c r="AN123" s="864"/>
      <c r="AO123" s="865"/>
      <c r="AP123" s="911" t="s">
        <v>232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17396041</v>
      </c>
      <c r="BR123" s="920"/>
      <c r="BS123" s="920"/>
      <c r="BT123" s="920"/>
      <c r="BU123" s="920"/>
      <c r="BV123" s="920">
        <v>16889444</v>
      </c>
      <c r="BW123" s="920"/>
      <c r="BX123" s="920"/>
      <c r="BY123" s="920"/>
      <c r="BZ123" s="920"/>
      <c r="CA123" s="920">
        <v>16914535</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232</v>
      </c>
      <c r="DH123" s="864"/>
      <c r="DI123" s="864"/>
      <c r="DJ123" s="864"/>
      <c r="DK123" s="865"/>
      <c r="DL123" s="866" t="s">
        <v>232</v>
      </c>
      <c r="DM123" s="864"/>
      <c r="DN123" s="864"/>
      <c r="DO123" s="864"/>
      <c r="DP123" s="865"/>
      <c r="DQ123" s="866" t="s">
        <v>232</v>
      </c>
      <c r="DR123" s="864"/>
      <c r="DS123" s="864"/>
      <c r="DT123" s="864"/>
      <c r="DU123" s="865"/>
      <c r="DV123" s="911" t="s">
        <v>232</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232</v>
      </c>
      <c r="AB124" s="864"/>
      <c r="AC124" s="864"/>
      <c r="AD124" s="864"/>
      <c r="AE124" s="865"/>
      <c r="AF124" s="866" t="s">
        <v>232</v>
      </c>
      <c r="AG124" s="864"/>
      <c r="AH124" s="864"/>
      <c r="AI124" s="864"/>
      <c r="AJ124" s="865"/>
      <c r="AK124" s="866" t="s">
        <v>232</v>
      </c>
      <c r="AL124" s="864"/>
      <c r="AM124" s="864"/>
      <c r="AN124" s="864"/>
      <c r="AO124" s="865"/>
      <c r="AP124" s="911" t="s">
        <v>232</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232</v>
      </c>
      <c r="BR124" s="918"/>
      <c r="BS124" s="918"/>
      <c r="BT124" s="918"/>
      <c r="BU124" s="918"/>
      <c r="BV124" s="918" t="s">
        <v>232</v>
      </c>
      <c r="BW124" s="918"/>
      <c r="BX124" s="918"/>
      <c r="BY124" s="918"/>
      <c r="BZ124" s="918"/>
      <c r="CA124" s="918" t="s">
        <v>232</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232</v>
      </c>
      <c r="DH124" s="847"/>
      <c r="DI124" s="847"/>
      <c r="DJ124" s="847"/>
      <c r="DK124" s="848"/>
      <c r="DL124" s="849" t="s">
        <v>232</v>
      </c>
      <c r="DM124" s="847"/>
      <c r="DN124" s="847"/>
      <c r="DO124" s="847"/>
      <c r="DP124" s="848"/>
      <c r="DQ124" s="849" t="s">
        <v>232</v>
      </c>
      <c r="DR124" s="847"/>
      <c r="DS124" s="847"/>
      <c r="DT124" s="847"/>
      <c r="DU124" s="848"/>
      <c r="DV124" s="935" t="s">
        <v>479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232</v>
      </c>
      <c r="AB125" s="864"/>
      <c r="AC125" s="864"/>
      <c r="AD125" s="864"/>
      <c r="AE125" s="865"/>
      <c r="AF125" s="866" t="s">
        <v>232</v>
      </c>
      <c r="AG125" s="864"/>
      <c r="AH125" s="864"/>
      <c r="AI125" s="864"/>
      <c r="AJ125" s="865"/>
      <c r="AK125" s="866" t="s">
        <v>232</v>
      </c>
      <c r="AL125" s="864"/>
      <c r="AM125" s="864"/>
      <c r="AN125" s="864"/>
      <c r="AO125" s="865"/>
      <c r="AP125" s="911" t="s">
        <v>232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232</v>
      </c>
      <c r="DH125" s="929"/>
      <c r="DI125" s="929"/>
      <c r="DJ125" s="929"/>
      <c r="DK125" s="929"/>
      <c r="DL125" s="929" t="s">
        <v>232</v>
      </c>
      <c r="DM125" s="929"/>
      <c r="DN125" s="929"/>
      <c r="DO125" s="929"/>
      <c r="DP125" s="929"/>
      <c r="DQ125" s="929" t="s">
        <v>232</v>
      </c>
      <c r="DR125" s="929"/>
      <c r="DS125" s="929"/>
      <c r="DT125" s="929"/>
      <c r="DU125" s="929"/>
      <c r="DV125" s="930" t="s">
        <v>232</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232</v>
      </c>
      <c r="AB126" s="864"/>
      <c r="AC126" s="864"/>
      <c r="AD126" s="864"/>
      <c r="AE126" s="865"/>
      <c r="AF126" s="866" t="s">
        <v>232</v>
      </c>
      <c r="AG126" s="864"/>
      <c r="AH126" s="864"/>
      <c r="AI126" s="864"/>
      <c r="AJ126" s="865"/>
      <c r="AK126" s="866" t="s">
        <v>232</v>
      </c>
      <c r="AL126" s="864"/>
      <c r="AM126" s="864"/>
      <c r="AN126" s="864"/>
      <c r="AO126" s="865"/>
      <c r="AP126" s="911" t="s">
        <v>232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45562</v>
      </c>
      <c r="DH126" s="901"/>
      <c r="DI126" s="901"/>
      <c r="DJ126" s="901"/>
      <c r="DK126" s="901"/>
      <c r="DL126" s="901" t="s">
        <v>232</v>
      </c>
      <c r="DM126" s="901"/>
      <c r="DN126" s="901"/>
      <c r="DO126" s="901"/>
      <c r="DP126" s="901"/>
      <c r="DQ126" s="901" t="s">
        <v>232</v>
      </c>
      <c r="DR126" s="901"/>
      <c r="DS126" s="901"/>
      <c r="DT126" s="901"/>
      <c r="DU126" s="901"/>
      <c r="DV126" s="878" t="s">
        <v>232</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3263</v>
      </c>
      <c r="AB127" s="864"/>
      <c r="AC127" s="864"/>
      <c r="AD127" s="864"/>
      <c r="AE127" s="865"/>
      <c r="AF127" s="866">
        <v>2560</v>
      </c>
      <c r="AG127" s="864"/>
      <c r="AH127" s="864"/>
      <c r="AI127" s="864"/>
      <c r="AJ127" s="865"/>
      <c r="AK127" s="866">
        <v>1647</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232</v>
      </c>
      <c r="DH127" s="901"/>
      <c r="DI127" s="901"/>
      <c r="DJ127" s="901"/>
      <c r="DK127" s="901"/>
      <c r="DL127" s="901" t="s">
        <v>232</v>
      </c>
      <c r="DM127" s="901"/>
      <c r="DN127" s="901"/>
      <c r="DO127" s="901"/>
      <c r="DP127" s="901"/>
      <c r="DQ127" s="901" t="s">
        <v>232</v>
      </c>
      <c r="DR127" s="901"/>
      <c r="DS127" s="901"/>
      <c r="DT127" s="901"/>
      <c r="DU127" s="901"/>
      <c r="DV127" s="878" t="s">
        <v>232</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4108</v>
      </c>
      <c r="AB128" s="885"/>
      <c r="AC128" s="885"/>
      <c r="AD128" s="885"/>
      <c r="AE128" s="886"/>
      <c r="AF128" s="887">
        <v>10298</v>
      </c>
      <c r="AG128" s="885"/>
      <c r="AH128" s="885"/>
      <c r="AI128" s="885"/>
      <c r="AJ128" s="886"/>
      <c r="AK128" s="887">
        <v>8172</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232</v>
      </c>
      <c r="BG128" s="871"/>
      <c r="BH128" s="871"/>
      <c r="BI128" s="871"/>
      <c r="BJ128" s="871"/>
      <c r="BK128" s="871"/>
      <c r="BL128" s="894"/>
      <c r="BM128" s="870">
        <v>14.04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232</v>
      </c>
      <c r="DH128" s="875"/>
      <c r="DI128" s="875"/>
      <c r="DJ128" s="875"/>
      <c r="DK128" s="875"/>
      <c r="DL128" s="875" t="s">
        <v>232</v>
      </c>
      <c r="DM128" s="875"/>
      <c r="DN128" s="875"/>
      <c r="DO128" s="875"/>
      <c r="DP128" s="875"/>
      <c r="DQ128" s="875" t="s">
        <v>232</v>
      </c>
      <c r="DR128" s="875"/>
      <c r="DS128" s="875"/>
      <c r="DT128" s="875"/>
      <c r="DU128" s="875"/>
      <c r="DV128" s="876" t="s">
        <v>232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6871580</v>
      </c>
      <c r="AB129" s="864"/>
      <c r="AC129" s="864"/>
      <c r="AD129" s="864"/>
      <c r="AE129" s="865"/>
      <c r="AF129" s="866">
        <v>6775578</v>
      </c>
      <c r="AG129" s="864"/>
      <c r="AH129" s="864"/>
      <c r="AI129" s="864"/>
      <c r="AJ129" s="865"/>
      <c r="AK129" s="866">
        <v>7014461</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232</v>
      </c>
      <c r="BG129" s="854"/>
      <c r="BH129" s="854"/>
      <c r="BI129" s="854"/>
      <c r="BJ129" s="854"/>
      <c r="BK129" s="854"/>
      <c r="BL129" s="855"/>
      <c r="BM129" s="853">
        <v>19.04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1171342</v>
      </c>
      <c r="AB130" s="864"/>
      <c r="AC130" s="864"/>
      <c r="AD130" s="864"/>
      <c r="AE130" s="865"/>
      <c r="AF130" s="866">
        <v>1203069</v>
      </c>
      <c r="AG130" s="864"/>
      <c r="AH130" s="864"/>
      <c r="AI130" s="864"/>
      <c r="AJ130" s="865"/>
      <c r="AK130" s="866">
        <v>1276183</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8.3000000000000007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5700238</v>
      </c>
      <c r="AB131" s="847"/>
      <c r="AC131" s="847"/>
      <c r="AD131" s="847"/>
      <c r="AE131" s="848"/>
      <c r="AF131" s="849">
        <v>5572509</v>
      </c>
      <c r="AG131" s="847"/>
      <c r="AH131" s="847"/>
      <c r="AI131" s="847"/>
      <c r="AJ131" s="848"/>
      <c r="AK131" s="849">
        <v>5738278</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t="s">
        <v>232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8.7629323550000002</v>
      </c>
      <c r="AB132" s="827"/>
      <c r="AC132" s="827"/>
      <c r="AD132" s="827"/>
      <c r="AE132" s="828"/>
      <c r="AF132" s="829">
        <v>8.707747264</v>
      </c>
      <c r="AG132" s="827"/>
      <c r="AH132" s="827"/>
      <c r="AI132" s="827"/>
      <c r="AJ132" s="828"/>
      <c r="AK132" s="829">
        <v>7.6060274530000003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7.2</v>
      </c>
      <c r="AB133" s="806"/>
      <c r="AC133" s="806"/>
      <c r="AD133" s="806"/>
      <c r="AE133" s="807"/>
      <c r="AF133" s="805">
        <v>7.9</v>
      </c>
      <c r="AG133" s="806"/>
      <c r="AH133" s="806"/>
      <c r="AI133" s="806"/>
      <c r="AJ133" s="807"/>
      <c r="AK133" s="805">
        <v>8.3000000000000007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MiFktHmMpVObCsf7zbLKCvn1hmZ5b6szHFblEm6rGd4DFxHBpcA90f6/njcC6Nz9v2Yv70gNyB9+ymkdD89Yw==" saltValue="ih86ucnSy95A2rUUNcXW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aGK+rpM5tRE6shs/ko0vd60BrMkhYRpMtWvN30PAoCUHzqej0rKKYfv4un2NAY2MychRS9ER067EwSIb7V+VA==" saltValue="y7RmTugv5AUZodzo/M/l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nMk4TB17WoH4u7lqyJ01BvJ3eLdMr57iGm/2P+7wvmj6MZxMeo3j+WzeLv5e1oQRLe179h6tlUoWUFL5emjEg==" saltValue="teNdkyslm0ZMl3zvbL7G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2021100</v>
      </c>
      <c r="AP9" s="314">
        <v>110788</v>
      </c>
      <c r="AQ9" s="315">
        <v>92289</v>
      </c>
      <c r="AR9" s="316">
        <v>20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347378</v>
      </c>
      <c r="AP10" s="317">
        <v>19042</v>
      </c>
      <c r="AQ10" s="318">
        <v>11808</v>
      </c>
      <c r="AR10" s="319">
        <v>61.3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t="s">
        <v>514</v>
      </c>
      <c r="AP11" s="317" t="s">
        <v>514</v>
      </c>
      <c r="AQ11" s="318">
        <v>701</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514</v>
      </c>
      <c r="AP12" s="317" t="s">
        <v>514</v>
      </c>
      <c r="AQ12" s="318">
        <v>15</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87762</v>
      </c>
      <c r="AP13" s="317">
        <v>4811</v>
      </c>
      <c r="AQ13" s="318">
        <v>3431</v>
      </c>
      <c r="AR13" s="319">
        <v>40.200000000000003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47914</v>
      </c>
      <c r="AP14" s="317">
        <v>2626</v>
      </c>
      <c r="AQ14" s="318">
        <v>2100</v>
      </c>
      <c r="AR14" s="319">
        <v>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-140345</v>
      </c>
      <c r="AP15" s="317">
        <v>-7693</v>
      </c>
      <c r="AQ15" s="318">
        <v>-6802</v>
      </c>
      <c r="AR15" s="319">
        <v>13.1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2363809</v>
      </c>
      <c r="AP16" s="317">
        <v>129573</v>
      </c>
      <c r="AQ16" s="318">
        <v>103540</v>
      </c>
      <c r="AR16" s="319">
        <v>25.1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10.199999999999999</v>
      </c>
      <c r="AP21" s="331">
        <v>9.4700000000000006</v>
      </c>
      <c r="AQ21" s="332">
        <v>0.73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97.8</v>
      </c>
      <c r="AP22" s="336">
        <v>96.3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1488373</v>
      </c>
      <c r="AP32" s="345">
        <v>81586</v>
      </c>
      <c r="AQ32" s="346">
        <v>55103</v>
      </c>
      <c r="AR32" s="347">
        <v>48.1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514</v>
      </c>
      <c r="AP34" s="345" t="s">
        <v>514</v>
      </c>
      <c r="AQ34" s="346">
        <v>63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126282</v>
      </c>
      <c r="AP35" s="345">
        <v>6922</v>
      </c>
      <c r="AQ35" s="346">
        <v>21337</v>
      </c>
      <c r="AR35" s="347">
        <v>-67.599999999999994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96981</v>
      </c>
      <c r="AP36" s="345">
        <v>5316</v>
      </c>
      <c r="AQ36" s="346">
        <v>3097</v>
      </c>
      <c r="AR36" s="347">
        <v>71.599999999999994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9174</v>
      </c>
      <c r="AP37" s="345">
        <v>503</v>
      </c>
      <c r="AQ37" s="346">
        <v>611</v>
      </c>
      <c r="AR37" s="347">
        <v>-17.7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-8172</v>
      </c>
      <c r="AP39" s="345">
        <v>-448</v>
      </c>
      <c r="AQ39" s="346">
        <v>-2054</v>
      </c>
      <c r="AR39" s="347">
        <v>-78.2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-1276183</v>
      </c>
      <c r="AP40" s="345">
        <v>-69955</v>
      </c>
      <c r="AQ40" s="346">
        <v>-55559</v>
      </c>
      <c r="AR40" s="347">
        <v>25.9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436455</v>
      </c>
      <c r="AP41" s="345">
        <v>23925</v>
      </c>
      <c r="AQ41" s="346">
        <v>22600</v>
      </c>
      <c r="AR41" s="347">
        <v>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1359386</v>
      </c>
      <c r="AN51" s="367">
        <v>70687</v>
      </c>
      <c r="AO51" s="368">
        <v>-16.399999999999999</v>
      </c>
      <c r="AP51" s="369">
        <v>115123</v>
      </c>
      <c r="AQ51" s="370">
        <v>48.4</v>
      </c>
      <c r="AR51" s="371">
        <v>-64.8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1128602</v>
      </c>
      <c r="AN52" s="375">
        <v>58687</v>
      </c>
      <c r="AO52" s="376">
        <v>26.8</v>
      </c>
      <c r="AP52" s="377">
        <v>46026</v>
      </c>
      <c r="AQ52" s="378">
        <v>12.6</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1818767</v>
      </c>
      <c r="AN53" s="367">
        <v>96058</v>
      </c>
      <c r="AO53" s="368">
        <v>35.9</v>
      </c>
      <c r="AP53" s="369">
        <v>98899</v>
      </c>
      <c r="AQ53" s="370">
        <v>-14.1</v>
      </c>
      <c r="AR53" s="371">
        <v>50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1398894</v>
      </c>
      <c r="AN54" s="375">
        <v>73883</v>
      </c>
      <c r="AO54" s="376">
        <v>25.9</v>
      </c>
      <c r="AP54" s="377">
        <v>43734</v>
      </c>
      <c r="AQ54" s="378">
        <v>-5</v>
      </c>
      <c r="AR54" s="379">
        <v>30.9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1412368</v>
      </c>
      <c r="AN55" s="367">
        <v>75690</v>
      </c>
      <c r="AO55" s="368">
        <v>-21.2</v>
      </c>
      <c r="AP55" s="369">
        <v>96462</v>
      </c>
      <c r="AQ55" s="370">
        <v>-2.5</v>
      </c>
      <c r="AR55" s="371">
        <v>-18.7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1262039</v>
      </c>
      <c r="AN56" s="375">
        <v>67633</v>
      </c>
      <c r="AO56" s="376">
        <v>-8.5</v>
      </c>
      <c r="AP56" s="377">
        <v>39886</v>
      </c>
      <c r="AQ56" s="378">
        <v>-8.8000000000000007</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1676859</v>
      </c>
      <c r="AN57" s="367">
        <v>90803</v>
      </c>
      <c r="AO57" s="368">
        <v>20</v>
      </c>
      <c r="AP57" s="369">
        <v>83103</v>
      </c>
      <c r="AQ57" s="370">
        <v>-13.8</v>
      </c>
      <c r="AR57" s="371">
        <v>33.799999999999997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1393928</v>
      </c>
      <c r="AN58" s="375">
        <v>75482</v>
      </c>
      <c r="AO58" s="376">
        <v>11.6</v>
      </c>
      <c r="AP58" s="377">
        <v>41378</v>
      </c>
      <c r="AQ58" s="378">
        <v>3.7</v>
      </c>
      <c r="AR58" s="379">
        <v>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2146077</v>
      </c>
      <c r="AN59" s="367">
        <v>117638</v>
      </c>
      <c r="AO59" s="368">
        <v>29.6</v>
      </c>
      <c r="AP59" s="369">
        <v>84459</v>
      </c>
      <c r="AQ59" s="370">
        <v>1.6</v>
      </c>
      <c r="AR59" s="371">
        <v>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1735982</v>
      </c>
      <c r="AN60" s="375">
        <v>95159</v>
      </c>
      <c r="AO60" s="376">
        <v>26.1</v>
      </c>
      <c r="AP60" s="377">
        <v>47314</v>
      </c>
      <c r="AQ60" s="378">
        <v>14.3</v>
      </c>
      <c r="AR60" s="379">
        <v>11.8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1682691</v>
      </c>
      <c r="AN61" s="382">
        <v>90175</v>
      </c>
      <c r="AO61" s="383">
        <v>9.6</v>
      </c>
      <c r="AP61" s="384">
        <v>95609</v>
      </c>
      <c r="AQ61" s="385">
        <v>3.9</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1383889</v>
      </c>
      <c r="AN62" s="375">
        <v>74169</v>
      </c>
      <c r="AO62" s="376">
        <v>16.399999999999999</v>
      </c>
      <c r="AP62" s="377">
        <v>43668</v>
      </c>
      <c r="AQ62" s="378">
        <v>3.4</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xlSWiV7jactHkcTFERDk+ax7VFkiUV72HNf2W83CvXvMHD9/6Jvs6Ss6DhGpQmmwaebHsphIoU5M2bb3GDwPA==" saltValue="Sq4ysGVVquDtIMPqL1vB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l1kvWGmDhHKO1cNeqeaMUnn5U6BPEwhYsTnirHrzMbtD5ndPj2w621ERbRsBDYwwuQRMatrF5R3sI3zS/Si0ww==" saltValue="7xBBDgCJKEecWGOem58n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yzsR59uuyIVGAz1aAF7f5ZkwLfgZBJApgl7rO3SVWtDUsQ28tyc4+sqer2Fi8rawrJfCFsoCyPDDlrt1QUuaA==" saltValue="Turkpkp4YgqsdG3w/hvK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49.15</v>
      </c>
      <c r="G47" s="12">
        <v>44.87</v>
      </c>
      <c r="H47" s="12">
        <v>43.08</v>
      </c>
      <c r="I47" s="12">
        <v>47.43</v>
      </c>
      <c r="J47" s="13">
        <v>39.31</v>
      </c>
    </row>
    <row r="48" spans="2:10" ht="57.75" customHeight="1" x14ac:dyDescent="0.15">
      <c r="B48" s="14"/>
      <c r="C48" s="1240" t="s">
        <v>4</v>
      </c>
      <c r="D48" s="1240"/>
      <c r="E48" s="1241"/>
      <c r="F48" s="15">
        <v>8.0299999999999994</v>
      </c>
      <c r="G48" s="16">
        <v>4.3499999999999996</v>
      </c>
      <c r="H48" s="16">
        <v>5.87</v>
      </c>
      <c r="I48" s="16">
        <v>4.2699999999999996</v>
      </c>
      <c r="J48" s="17">
        <v>5.24</v>
      </c>
    </row>
    <row r="49" spans="2:10" ht="57.75" customHeight="1" thickBot="1" x14ac:dyDescent="0.2">
      <c r="B49" s="18"/>
      <c r="C49" s="1242" t="s">
        <v>5</v>
      </c>
      <c r="D49" s="1242"/>
      <c r="E49" s="1243"/>
      <c r="F49" s="19">
        <v>1.53</v>
      </c>
      <c r="G49" s="20" t="s">
        <v>561</v>
      </c>
      <c r="H49" s="20">
        <v>1.84</v>
      </c>
      <c r="I49" s="20">
        <v>2.2799999999999998</v>
      </c>
      <c r="J49" s="21" t="s">
        <v>562</v>
      </c>
    </row>
    <row r="50" spans="2:10" ht="13.5" customHeight="1" x14ac:dyDescent="0.15"/>
  </sheetData>
  <sheetProtection algorithmName="SHA-512" hashValue="VCwDMqu9pIMKDOU5wcYyEyguadzxQQHTYbC/+SKRZYeoVxrtL+SAXqduSlVZHNStZS5XDTx6LLsED/avkNovTw==" saltValue="JVbR27Ff9M5xmRhlfS5k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2022-03-28T01:42:55Z</cp:lastPrinted>
  <dcterms:created xsi:type="dcterms:W3CDTF">2022-02-02T06:45:36Z</dcterms:created>
  <dcterms:modified xsi:type="dcterms:W3CDTF">2022-09-29T00:19:11Z</dcterms:modified>
  <cp:category/>
</cp:coreProperties>
</file>