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36\kansei\G22_地球温暖化対策\◇生活環境の保全に関する条例（地球温暖化対策関係）\04 HP掲載関係\R060606　更新\"/>
    </mc:Choice>
  </mc:AlternateContent>
  <bookViews>
    <workbookView xWindow="0" yWindow="0" windowWidth="28800" windowHeight="13515"/>
  </bookViews>
  <sheets>
    <sheet name="別表６" sheetId="2" r:id="rId1"/>
  </sheets>
  <definedNames>
    <definedName name="_xlnm.Print_Area" localSheetId="0">別表６!$A$1:$M$106</definedName>
  </definedNames>
  <calcPr calcId="162913"/>
</workbook>
</file>

<file path=xl/calcChain.xml><?xml version="1.0" encoding="utf-8"?>
<calcChain xmlns="http://schemas.openxmlformats.org/spreadsheetml/2006/main">
  <c r="H28" i="2" l="1"/>
  <c r="L35" i="2"/>
  <c r="G104" i="2"/>
  <c r="M42" i="2" l="1"/>
  <c r="M41" i="2"/>
  <c r="L84" i="2"/>
  <c r="T88" i="2"/>
  <c r="F84" i="2" s="1"/>
  <c r="L41" i="2" l="1"/>
  <c r="L15" i="2" l="1"/>
  <c r="M15" i="2" s="1"/>
  <c r="L93" i="2" l="1"/>
  <c r="L70" i="2"/>
  <c r="L59" i="2"/>
  <c r="L69" i="2"/>
  <c r="U84" i="2" l="1"/>
  <c r="L91" i="2" l="1"/>
  <c r="M91" i="2" s="1"/>
  <c r="L8" i="2"/>
  <c r="M35" i="2" l="1"/>
  <c r="M37" i="2" s="1"/>
  <c r="U87" i="2" l="1"/>
  <c r="U86" i="2"/>
  <c r="U85" i="2"/>
  <c r="L92" i="2"/>
  <c r="U88" i="2" l="1"/>
  <c r="M84" i="2" s="1"/>
  <c r="M92" i="2"/>
  <c r="M93" i="2"/>
  <c r="L94" i="2"/>
  <c r="M94" i="2" s="1"/>
  <c r="K48" i="2"/>
  <c r="L48" i="2"/>
  <c r="L30" i="2"/>
  <c r="K35" i="2"/>
  <c r="M69" i="2"/>
  <c r="L73" i="2"/>
  <c r="M73" i="2" s="1"/>
  <c r="L71" i="2"/>
  <c r="L57" i="2"/>
  <c r="L50" i="2"/>
  <c r="L46" i="2"/>
  <c r="M46" i="2" s="1"/>
  <c r="R58" i="2"/>
  <c r="R57" i="2"/>
  <c r="R56" i="2"/>
  <c r="R55" i="2"/>
  <c r="R54" i="2"/>
  <c r="R53" i="2"/>
  <c r="O62" i="2"/>
  <c r="O61" i="2"/>
  <c r="O60" i="2"/>
  <c r="O59" i="2"/>
  <c r="O58" i="2"/>
  <c r="O57" i="2"/>
  <c r="O56" i="2"/>
  <c r="O55" i="2"/>
  <c r="O54" i="2"/>
  <c r="O53" i="2"/>
  <c r="O52" i="2"/>
  <c r="O51" i="2"/>
  <c r="O50" i="2"/>
  <c r="O49" i="2"/>
  <c r="O48" i="2"/>
  <c r="O47" i="2"/>
  <c r="O46" i="2"/>
  <c r="R24" i="2"/>
  <c r="R25" i="2"/>
  <c r="R26" i="2"/>
  <c r="O34" i="2"/>
  <c r="O33" i="2"/>
  <c r="O32" i="2"/>
  <c r="O31" i="2"/>
  <c r="O30" i="2"/>
  <c r="O29" i="2"/>
  <c r="O28" i="2"/>
  <c r="O27" i="2"/>
  <c r="O26" i="2"/>
  <c r="O25" i="2"/>
  <c r="O24" i="2"/>
  <c r="O23" i="2"/>
  <c r="O22" i="2"/>
  <c r="O21" i="2"/>
  <c r="O20" i="2"/>
  <c r="O19" i="2"/>
  <c r="O18" i="2"/>
  <c r="O17" i="2"/>
  <c r="O16" i="2"/>
  <c r="O15" i="2"/>
  <c r="O14" i="2"/>
  <c r="O13" i="2"/>
  <c r="O12" i="2"/>
  <c r="O11" i="2"/>
  <c r="O10" i="2"/>
  <c r="O9" i="2"/>
  <c r="O8" i="2"/>
  <c r="R69" i="2"/>
  <c r="L56" i="2"/>
  <c r="M56" i="2" s="1"/>
  <c r="K56" i="2"/>
  <c r="H56" i="2"/>
  <c r="M101" i="2" l="1"/>
  <c r="M102" i="2" s="1"/>
  <c r="L72" i="2"/>
  <c r="M72" i="2" s="1"/>
  <c r="M71" i="2"/>
  <c r="M70" i="2"/>
  <c r="M79" i="2" s="1"/>
  <c r="L64" i="2"/>
  <c r="M64" i="2" s="1"/>
  <c r="K64" i="2"/>
  <c r="H64" i="2"/>
  <c r="L63" i="2"/>
  <c r="M63" i="2" s="1"/>
  <c r="K63" i="2"/>
  <c r="H63" i="2"/>
  <c r="L62" i="2"/>
  <c r="M62" i="2" s="1"/>
  <c r="K62" i="2"/>
  <c r="H62" i="2"/>
  <c r="L61" i="2"/>
  <c r="M61" i="2" s="1"/>
  <c r="K61" i="2"/>
  <c r="H61" i="2"/>
  <c r="L60" i="2"/>
  <c r="M60" i="2" s="1"/>
  <c r="K60" i="2"/>
  <c r="H60" i="2"/>
  <c r="M59" i="2"/>
  <c r="K59" i="2"/>
  <c r="H59" i="2"/>
  <c r="L58" i="2"/>
  <c r="M58" i="2" s="1"/>
  <c r="K58" i="2"/>
  <c r="H58" i="2"/>
  <c r="M57" i="2"/>
  <c r="K57" i="2"/>
  <c r="H57" i="2"/>
  <c r="L55" i="2"/>
  <c r="M55" i="2" s="1"/>
  <c r="K55" i="2"/>
  <c r="H55" i="2"/>
  <c r="L54" i="2"/>
  <c r="M54" i="2" s="1"/>
  <c r="K54" i="2"/>
  <c r="H54" i="2"/>
  <c r="L53" i="2"/>
  <c r="M53" i="2" s="1"/>
  <c r="K53" i="2"/>
  <c r="H53" i="2"/>
  <c r="L52" i="2"/>
  <c r="M52" i="2" s="1"/>
  <c r="K52" i="2"/>
  <c r="H52" i="2"/>
  <c r="L51" i="2"/>
  <c r="M51" i="2" s="1"/>
  <c r="K51" i="2"/>
  <c r="H51" i="2"/>
  <c r="M50" i="2"/>
  <c r="K50" i="2"/>
  <c r="H50" i="2"/>
  <c r="L49" i="2"/>
  <c r="M49" i="2" s="1"/>
  <c r="K49" i="2"/>
  <c r="H49" i="2"/>
  <c r="M48" i="2"/>
  <c r="H48" i="2"/>
  <c r="L47" i="2"/>
  <c r="M47" i="2" s="1"/>
  <c r="M65" i="2" s="1"/>
  <c r="K47" i="2"/>
  <c r="H47" i="2"/>
  <c r="K46" i="2"/>
  <c r="H46" i="2"/>
  <c r="R32" i="2"/>
  <c r="L32" i="2"/>
  <c r="M32" i="2" s="1"/>
  <c r="K32" i="2"/>
  <c r="H32" i="2"/>
  <c r="L26" i="2"/>
  <c r="M26" i="2" s="1"/>
  <c r="K26" i="2"/>
  <c r="H26" i="2"/>
  <c r="L24" i="2"/>
  <c r="M24" i="2" s="1"/>
  <c r="K24" i="2"/>
  <c r="H24" i="2"/>
  <c r="L25" i="2"/>
  <c r="M25" i="2" s="1"/>
  <c r="K25" i="2"/>
  <c r="H25" i="2"/>
  <c r="R11" i="2"/>
  <c r="L11" i="2"/>
  <c r="M11" i="2" s="1"/>
  <c r="K11" i="2"/>
  <c r="H11" i="2"/>
  <c r="L36" i="2" l="1"/>
  <c r="M36" i="2" s="1"/>
  <c r="K36" i="2"/>
  <c r="H36" i="2"/>
  <c r="H35" i="2"/>
  <c r="R34" i="2"/>
  <c r="L34" i="2"/>
  <c r="M34" i="2" s="1"/>
  <c r="K34" i="2"/>
  <c r="H34" i="2"/>
  <c r="R33" i="2"/>
  <c r="L33" i="2"/>
  <c r="M33" i="2" s="1"/>
  <c r="K33" i="2"/>
  <c r="H33" i="2"/>
  <c r="R31" i="2"/>
  <c r="L31" i="2"/>
  <c r="M31" i="2" s="1"/>
  <c r="K31" i="2"/>
  <c r="H31" i="2"/>
  <c r="R30" i="2"/>
  <c r="M30" i="2"/>
  <c r="K30" i="2"/>
  <c r="H30" i="2"/>
  <c r="R29" i="2"/>
  <c r="L29" i="2"/>
  <c r="M29" i="2" s="1"/>
  <c r="K29" i="2"/>
  <c r="H29" i="2"/>
  <c r="R28" i="2"/>
  <c r="L28" i="2"/>
  <c r="M28" i="2" s="1"/>
  <c r="K28" i="2"/>
  <c r="R27" i="2"/>
  <c r="L27" i="2"/>
  <c r="M27" i="2" s="1"/>
  <c r="K27" i="2"/>
  <c r="H27" i="2"/>
  <c r="R23" i="2"/>
  <c r="L23" i="2"/>
  <c r="M23" i="2" s="1"/>
  <c r="K23" i="2"/>
  <c r="H23" i="2"/>
  <c r="R22" i="2"/>
  <c r="L22" i="2"/>
  <c r="M22" i="2" s="1"/>
  <c r="K22" i="2"/>
  <c r="H22" i="2"/>
  <c r="R21" i="2"/>
  <c r="L21" i="2"/>
  <c r="M21" i="2" s="1"/>
  <c r="K21" i="2"/>
  <c r="H21" i="2"/>
  <c r="R20" i="2"/>
  <c r="L20" i="2"/>
  <c r="M20" i="2" s="1"/>
  <c r="K20" i="2"/>
  <c r="H20" i="2"/>
  <c r="R19" i="2"/>
  <c r="L19" i="2"/>
  <c r="M19" i="2" s="1"/>
  <c r="K19" i="2"/>
  <c r="H19" i="2"/>
  <c r="R18" i="2"/>
  <c r="L18" i="2"/>
  <c r="M18" i="2" s="1"/>
  <c r="K18" i="2"/>
  <c r="H18" i="2"/>
  <c r="R17" i="2"/>
  <c r="L17" i="2"/>
  <c r="M17" i="2" s="1"/>
  <c r="K17" i="2"/>
  <c r="H17" i="2"/>
  <c r="R16" i="2"/>
  <c r="L16" i="2"/>
  <c r="M16" i="2" s="1"/>
  <c r="K16" i="2"/>
  <c r="H16" i="2"/>
  <c r="R15" i="2"/>
  <c r="K15" i="2"/>
  <c r="H15" i="2"/>
  <c r="R14" i="2"/>
  <c r="L14" i="2"/>
  <c r="M14" i="2" s="1"/>
  <c r="K14" i="2"/>
  <c r="H14" i="2"/>
  <c r="R13" i="2"/>
  <c r="L13" i="2"/>
  <c r="M13" i="2" s="1"/>
  <c r="K13" i="2"/>
  <c r="H13" i="2"/>
  <c r="R12" i="2"/>
  <c r="L12" i="2"/>
  <c r="M12" i="2" s="1"/>
  <c r="K12" i="2"/>
  <c r="H12" i="2"/>
  <c r="R10" i="2"/>
  <c r="L10" i="2"/>
  <c r="M10" i="2" s="1"/>
  <c r="K10" i="2"/>
  <c r="H10" i="2"/>
  <c r="R9" i="2"/>
  <c r="L9" i="2"/>
  <c r="M9" i="2" s="1"/>
  <c r="K9" i="2"/>
  <c r="H9" i="2"/>
  <c r="R8" i="2"/>
  <c r="M8" i="2"/>
  <c r="K8" i="2"/>
  <c r="H8" i="2"/>
</calcChain>
</file>

<file path=xl/comments1.xml><?xml version="1.0" encoding="utf-8"?>
<comments xmlns="http://schemas.openxmlformats.org/spreadsheetml/2006/main">
  <authors>
    <author>C14-1498</author>
    <author>SG17213のC20-3041</author>
    <author>Chihiro Morimoto</author>
  </authors>
  <commentList>
    <comment ref="F8" authorId="0" shapeId="0">
      <text>
        <r>
          <rPr>
            <b/>
            <sz val="10"/>
            <color indexed="81"/>
            <rFont val="游ゴシック"/>
            <family val="3"/>
            <charset val="128"/>
          </rPr>
          <t>原則、有効数字３桁以上で入力してください。</t>
        </r>
      </text>
    </comment>
    <comment ref="I8" authorId="0" shapeId="0">
      <text>
        <r>
          <rPr>
            <b/>
            <sz val="10"/>
            <color indexed="81"/>
            <rFont val="游ゴシック"/>
            <family val="3"/>
            <charset val="128"/>
          </rPr>
          <t>原則、有効数字３桁以上で入力してください。</t>
        </r>
      </text>
    </comment>
    <comment ref="F9" authorId="0" shapeId="0">
      <text>
        <r>
          <rPr>
            <b/>
            <sz val="10"/>
            <color indexed="81"/>
            <rFont val="游ゴシック"/>
            <family val="3"/>
            <charset val="128"/>
          </rPr>
          <t>原則、有効数字３桁以上で入力してください。</t>
        </r>
      </text>
    </comment>
    <comment ref="I9" authorId="0" shapeId="0">
      <text>
        <r>
          <rPr>
            <b/>
            <sz val="10"/>
            <color indexed="81"/>
            <rFont val="游ゴシック"/>
            <family val="3"/>
            <charset val="128"/>
          </rPr>
          <t>原則、有効数字３桁以上で入力してください。</t>
        </r>
      </text>
    </comment>
    <comment ref="F10" authorId="0" shapeId="0">
      <text>
        <r>
          <rPr>
            <b/>
            <sz val="10"/>
            <color indexed="81"/>
            <rFont val="游ゴシック"/>
            <family val="3"/>
            <charset val="128"/>
          </rPr>
          <t>原則、有効数字３桁以上で入力してください。</t>
        </r>
      </text>
    </comment>
    <comment ref="I10" authorId="0" shapeId="0">
      <text>
        <r>
          <rPr>
            <b/>
            <sz val="10"/>
            <color indexed="81"/>
            <rFont val="游ゴシック"/>
            <family val="3"/>
            <charset val="128"/>
          </rPr>
          <t>原則、有効数字３桁以上で入力してください。</t>
        </r>
      </text>
    </comment>
    <comment ref="F11" authorId="0" shapeId="0">
      <text>
        <r>
          <rPr>
            <b/>
            <sz val="10"/>
            <color indexed="81"/>
            <rFont val="游ゴシック"/>
            <family val="3"/>
            <charset val="128"/>
          </rPr>
          <t>原則、有効数字３桁以上で入力してください。</t>
        </r>
      </text>
    </comment>
    <comment ref="I11" authorId="0" shapeId="0">
      <text>
        <r>
          <rPr>
            <b/>
            <sz val="10"/>
            <color indexed="81"/>
            <rFont val="游ゴシック"/>
            <family val="3"/>
            <charset val="128"/>
          </rPr>
          <t>原則、有効数字３桁以上で入力してください。</t>
        </r>
      </text>
    </comment>
    <comment ref="F12" authorId="0" shapeId="0">
      <text>
        <r>
          <rPr>
            <b/>
            <sz val="10"/>
            <color indexed="81"/>
            <rFont val="游ゴシック"/>
            <family val="3"/>
            <charset val="128"/>
          </rPr>
          <t>原則、有効数字３桁以上で入力してください。</t>
        </r>
      </text>
    </comment>
    <comment ref="I12" authorId="0" shapeId="0">
      <text>
        <r>
          <rPr>
            <b/>
            <sz val="10"/>
            <color indexed="81"/>
            <rFont val="游ゴシック"/>
            <family val="3"/>
            <charset val="128"/>
          </rPr>
          <t>原則、有効数字３桁以上で入力してください。</t>
        </r>
      </text>
    </comment>
    <comment ref="F13" authorId="0" shapeId="0">
      <text>
        <r>
          <rPr>
            <b/>
            <sz val="10"/>
            <color indexed="81"/>
            <rFont val="游ゴシック"/>
            <family val="3"/>
            <charset val="128"/>
          </rPr>
          <t>原則、有効数字３桁以上で入力してください。</t>
        </r>
      </text>
    </comment>
    <comment ref="I13" authorId="0" shapeId="0">
      <text>
        <r>
          <rPr>
            <b/>
            <sz val="10"/>
            <color indexed="81"/>
            <rFont val="游ゴシック"/>
            <family val="3"/>
            <charset val="128"/>
          </rPr>
          <t>原則、有効数字３桁以上で入力してください。</t>
        </r>
      </text>
    </comment>
    <comment ref="F14" authorId="0" shapeId="0">
      <text>
        <r>
          <rPr>
            <b/>
            <sz val="10"/>
            <color indexed="81"/>
            <rFont val="游ゴシック"/>
            <family val="3"/>
            <charset val="128"/>
          </rPr>
          <t>原則、有効数字３桁以上で入力してください。</t>
        </r>
      </text>
    </comment>
    <comment ref="I14" authorId="0" shapeId="0">
      <text>
        <r>
          <rPr>
            <b/>
            <sz val="10"/>
            <color indexed="81"/>
            <rFont val="游ゴシック"/>
            <family val="3"/>
            <charset val="128"/>
          </rPr>
          <t>原則、有効数字３桁以上で入力してください。</t>
        </r>
      </text>
    </comment>
    <comment ref="F15" authorId="0" shapeId="0">
      <text>
        <r>
          <rPr>
            <b/>
            <sz val="10"/>
            <color indexed="81"/>
            <rFont val="游ゴシック"/>
            <family val="3"/>
            <charset val="128"/>
          </rPr>
          <t>原則、有効数字３桁以上で入力してください。</t>
        </r>
      </text>
    </comment>
    <comment ref="I15" authorId="0" shapeId="0">
      <text>
        <r>
          <rPr>
            <b/>
            <sz val="10"/>
            <color indexed="81"/>
            <rFont val="游ゴシック"/>
            <family val="3"/>
            <charset val="128"/>
          </rPr>
          <t>原則、有効数字３桁以上で入力してください。</t>
        </r>
      </text>
    </comment>
    <comment ref="F16" authorId="0" shapeId="0">
      <text>
        <r>
          <rPr>
            <b/>
            <sz val="10"/>
            <color indexed="81"/>
            <rFont val="游ゴシック"/>
            <family val="3"/>
            <charset val="128"/>
          </rPr>
          <t>原則、有効数字３桁以上で入力してください。</t>
        </r>
      </text>
    </comment>
    <comment ref="I16" authorId="0" shapeId="0">
      <text>
        <r>
          <rPr>
            <b/>
            <sz val="10"/>
            <color indexed="81"/>
            <rFont val="游ゴシック"/>
            <family val="3"/>
            <charset val="128"/>
          </rPr>
          <t>原則、有効数字３桁以上で入力してください。</t>
        </r>
      </text>
    </comment>
    <comment ref="F17" authorId="0" shapeId="0">
      <text>
        <r>
          <rPr>
            <b/>
            <sz val="10"/>
            <color indexed="81"/>
            <rFont val="游ゴシック"/>
            <family val="3"/>
            <charset val="128"/>
          </rPr>
          <t>原則、有効数字３桁以上で入力してください。</t>
        </r>
      </text>
    </comment>
    <comment ref="I17" authorId="0" shapeId="0">
      <text>
        <r>
          <rPr>
            <b/>
            <sz val="10"/>
            <color indexed="81"/>
            <rFont val="游ゴシック"/>
            <family val="3"/>
            <charset val="128"/>
          </rPr>
          <t>原則、有効数字３桁以上で入力してください。</t>
        </r>
      </text>
    </comment>
    <comment ref="F18" authorId="0" shapeId="0">
      <text>
        <r>
          <rPr>
            <b/>
            <sz val="10"/>
            <color indexed="81"/>
            <rFont val="游ゴシック"/>
            <family val="3"/>
            <charset val="128"/>
          </rPr>
          <t>原則、有効数字３桁以上で入力してください。</t>
        </r>
      </text>
    </comment>
    <comment ref="I18" authorId="0" shapeId="0">
      <text>
        <r>
          <rPr>
            <b/>
            <sz val="10"/>
            <color indexed="81"/>
            <rFont val="游ゴシック"/>
            <family val="3"/>
            <charset val="128"/>
          </rPr>
          <t>原則、有効数字３桁以上で入力してください。</t>
        </r>
      </text>
    </comment>
    <comment ref="F19" authorId="0" shapeId="0">
      <text>
        <r>
          <rPr>
            <b/>
            <sz val="10"/>
            <color indexed="81"/>
            <rFont val="游ゴシック"/>
            <family val="3"/>
            <charset val="128"/>
          </rPr>
          <t>原則、有効数字３桁以上で入力してください。</t>
        </r>
      </text>
    </comment>
    <comment ref="I19" authorId="0" shapeId="0">
      <text>
        <r>
          <rPr>
            <b/>
            <sz val="10"/>
            <color indexed="81"/>
            <rFont val="游ゴシック"/>
            <family val="3"/>
            <charset val="128"/>
          </rPr>
          <t>原則、有効数字３桁以上で入力してください。</t>
        </r>
      </text>
    </comment>
    <comment ref="F20" authorId="0" shapeId="0">
      <text>
        <r>
          <rPr>
            <b/>
            <sz val="10"/>
            <color indexed="81"/>
            <rFont val="游ゴシック"/>
            <family val="3"/>
            <charset val="128"/>
          </rPr>
          <t>原則、有効数字３桁以上で入力してください。</t>
        </r>
      </text>
    </comment>
    <comment ref="I20" authorId="0" shapeId="0">
      <text>
        <r>
          <rPr>
            <b/>
            <sz val="10"/>
            <color indexed="81"/>
            <rFont val="游ゴシック"/>
            <family val="3"/>
            <charset val="128"/>
          </rPr>
          <t>原則、有効数字３桁以上で入力してください。</t>
        </r>
      </text>
    </comment>
    <comment ref="F21" authorId="0" shapeId="0">
      <text>
        <r>
          <rPr>
            <b/>
            <sz val="10"/>
            <color indexed="81"/>
            <rFont val="游ゴシック"/>
            <family val="3"/>
            <charset val="128"/>
          </rPr>
          <t>原則、有効数字３桁以上で入力してください。</t>
        </r>
      </text>
    </comment>
    <comment ref="I21" authorId="0" shapeId="0">
      <text>
        <r>
          <rPr>
            <b/>
            <sz val="10"/>
            <color indexed="81"/>
            <rFont val="游ゴシック"/>
            <family val="3"/>
            <charset val="128"/>
          </rPr>
          <t>原則、有効数字３桁以上で入力してください。</t>
        </r>
      </text>
    </comment>
    <comment ref="F22" authorId="0" shapeId="0">
      <text>
        <r>
          <rPr>
            <b/>
            <sz val="10"/>
            <color indexed="81"/>
            <rFont val="游ゴシック"/>
            <family val="3"/>
            <charset val="128"/>
          </rPr>
          <t>原則、有効数字３桁以上で入力してください。</t>
        </r>
      </text>
    </comment>
    <comment ref="I22" authorId="0" shapeId="0">
      <text>
        <r>
          <rPr>
            <b/>
            <sz val="10"/>
            <color indexed="81"/>
            <rFont val="游ゴシック"/>
            <family val="3"/>
            <charset val="128"/>
          </rPr>
          <t>原則、有効数字３桁以上で入力してください。</t>
        </r>
      </text>
    </comment>
    <comment ref="F23" authorId="0" shapeId="0">
      <text>
        <r>
          <rPr>
            <b/>
            <sz val="10"/>
            <color indexed="81"/>
            <rFont val="游ゴシック"/>
            <family val="3"/>
            <charset val="128"/>
          </rPr>
          <t>原則、有効数字３桁以上で入力してください。</t>
        </r>
      </text>
    </comment>
    <comment ref="I23" authorId="0" shapeId="0">
      <text>
        <r>
          <rPr>
            <b/>
            <sz val="10"/>
            <color indexed="81"/>
            <rFont val="游ゴシック"/>
            <family val="3"/>
            <charset val="128"/>
          </rPr>
          <t>原則、有効数字３桁以上で入力してください。</t>
        </r>
      </text>
    </comment>
    <comment ref="F24" authorId="0" shapeId="0">
      <text>
        <r>
          <rPr>
            <b/>
            <sz val="10"/>
            <color indexed="81"/>
            <rFont val="游ゴシック"/>
            <family val="3"/>
            <charset val="128"/>
          </rPr>
          <t>原則、有効数字３桁以上で入力してください。</t>
        </r>
      </text>
    </comment>
    <comment ref="I24" authorId="0" shapeId="0">
      <text>
        <r>
          <rPr>
            <b/>
            <sz val="10"/>
            <color indexed="81"/>
            <rFont val="游ゴシック"/>
            <family val="3"/>
            <charset val="128"/>
          </rPr>
          <t>原則、有効数字３桁以上で入力してください。</t>
        </r>
      </text>
    </comment>
    <comment ref="F25" authorId="0" shapeId="0">
      <text>
        <r>
          <rPr>
            <b/>
            <sz val="10"/>
            <color indexed="81"/>
            <rFont val="游ゴシック"/>
            <family val="3"/>
            <charset val="128"/>
          </rPr>
          <t>原則、有効数字３桁以上で入力してください。</t>
        </r>
      </text>
    </comment>
    <comment ref="I25" authorId="0" shapeId="0">
      <text>
        <r>
          <rPr>
            <b/>
            <sz val="10"/>
            <color indexed="81"/>
            <rFont val="游ゴシック"/>
            <family val="3"/>
            <charset val="128"/>
          </rPr>
          <t>原則、有効数字３桁以上で入力してください。</t>
        </r>
      </text>
    </comment>
    <comment ref="F26" authorId="0" shapeId="0">
      <text>
        <r>
          <rPr>
            <b/>
            <sz val="10"/>
            <color indexed="81"/>
            <rFont val="游ゴシック"/>
            <family val="3"/>
            <charset val="128"/>
          </rPr>
          <t>原則、有効数字３桁以上で入力してください。</t>
        </r>
      </text>
    </comment>
    <comment ref="I26" authorId="0" shapeId="0">
      <text>
        <r>
          <rPr>
            <b/>
            <sz val="10"/>
            <color indexed="81"/>
            <rFont val="游ゴシック"/>
            <family val="3"/>
            <charset val="128"/>
          </rPr>
          <t>原則、有効数字３桁以上で入力してください。</t>
        </r>
      </text>
    </comment>
    <comment ref="F27" authorId="0" shapeId="0">
      <text>
        <r>
          <rPr>
            <b/>
            <sz val="10"/>
            <color indexed="81"/>
            <rFont val="游ゴシック"/>
            <family val="3"/>
            <charset val="128"/>
          </rPr>
          <t>原則、有効数字３桁以上で入力してください。</t>
        </r>
      </text>
    </comment>
    <comment ref="I27" authorId="0" shapeId="0">
      <text>
        <r>
          <rPr>
            <b/>
            <sz val="10"/>
            <color indexed="81"/>
            <rFont val="游ゴシック"/>
            <family val="3"/>
            <charset val="128"/>
          </rPr>
          <t>原則、有効数字３桁以上で入力してください。</t>
        </r>
      </text>
    </comment>
    <comment ref="F28" authorId="0" shapeId="0">
      <text>
        <r>
          <rPr>
            <b/>
            <sz val="10"/>
            <color indexed="81"/>
            <rFont val="游ゴシック"/>
            <family val="3"/>
            <charset val="128"/>
          </rPr>
          <t>原則、有効数字３桁以上で入力してください。</t>
        </r>
      </text>
    </comment>
    <comment ref="I28" authorId="0" shapeId="0">
      <text>
        <r>
          <rPr>
            <b/>
            <sz val="10"/>
            <color indexed="81"/>
            <rFont val="游ゴシック"/>
            <family val="3"/>
            <charset val="128"/>
          </rPr>
          <t>原則、有効数字３桁以上で入力してください。</t>
        </r>
      </text>
    </comment>
    <comment ref="F29" authorId="0" shapeId="0">
      <text>
        <r>
          <rPr>
            <b/>
            <sz val="10"/>
            <color indexed="81"/>
            <rFont val="游ゴシック"/>
            <family val="3"/>
            <charset val="128"/>
          </rPr>
          <t>原則、有効数字３桁以上で入力してください。</t>
        </r>
      </text>
    </comment>
    <comment ref="I29" authorId="0" shapeId="0">
      <text>
        <r>
          <rPr>
            <b/>
            <sz val="10"/>
            <color indexed="81"/>
            <rFont val="游ゴシック"/>
            <family val="3"/>
            <charset val="128"/>
          </rPr>
          <t>原則、有効数字３桁以上で入力してください。</t>
        </r>
      </text>
    </comment>
    <comment ref="F30" authorId="0" shapeId="0">
      <text>
        <r>
          <rPr>
            <b/>
            <sz val="10"/>
            <color indexed="81"/>
            <rFont val="游ゴシック"/>
            <family val="3"/>
            <charset val="128"/>
          </rPr>
          <t>原則、有効数字３桁以上で入力してください。</t>
        </r>
      </text>
    </comment>
    <comment ref="I30" authorId="0" shapeId="0">
      <text>
        <r>
          <rPr>
            <b/>
            <sz val="10"/>
            <color indexed="81"/>
            <rFont val="游ゴシック"/>
            <family val="3"/>
            <charset val="128"/>
          </rPr>
          <t>原則、有効数字３桁以上で入力してください。</t>
        </r>
      </text>
    </comment>
    <comment ref="F31" authorId="0" shapeId="0">
      <text>
        <r>
          <rPr>
            <b/>
            <sz val="10"/>
            <color indexed="81"/>
            <rFont val="游ゴシック"/>
            <family val="3"/>
            <charset val="128"/>
          </rPr>
          <t>原則、有効数字３桁以上で入力してください。</t>
        </r>
      </text>
    </comment>
    <comment ref="I31" authorId="0" shapeId="0">
      <text>
        <r>
          <rPr>
            <b/>
            <sz val="10"/>
            <color indexed="81"/>
            <rFont val="游ゴシック"/>
            <family val="3"/>
            <charset val="128"/>
          </rPr>
          <t>原則、有効数字３桁以上で入力してください。</t>
        </r>
      </text>
    </comment>
    <comment ref="F32" authorId="0" shapeId="0">
      <text>
        <r>
          <rPr>
            <b/>
            <sz val="10"/>
            <color indexed="81"/>
            <rFont val="游ゴシック"/>
            <family val="3"/>
            <charset val="128"/>
          </rPr>
          <t>原則、有効数字３桁以上で入力してください。</t>
        </r>
      </text>
    </comment>
    <comment ref="I32" authorId="0" shapeId="0">
      <text>
        <r>
          <rPr>
            <b/>
            <sz val="10"/>
            <color indexed="81"/>
            <rFont val="游ゴシック"/>
            <family val="3"/>
            <charset val="128"/>
          </rPr>
          <t>原則、有効数字３桁以上で入力してください。</t>
        </r>
      </text>
    </comment>
    <comment ref="F33" authorId="0" shapeId="0">
      <text>
        <r>
          <rPr>
            <b/>
            <sz val="10"/>
            <color indexed="81"/>
            <rFont val="游ゴシック"/>
            <family val="3"/>
            <charset val="128"/>
          </rPr>
          <t>原則、有効数字３桁以上で入力してください。</t>
        </r>
      </text>
    </comment>
    <comment ref="I33" authorId="0" shapeId="0">
      <text>
        <r>
          <rPr>
            <b/>
            <sz val="10"/>
            <color indexed="81"/>
            <rFont val="游ゴシック"/>
            <family val="3"/>
            <charset val="128"/>
          </rPr>
          <t>原則、有効数字３桁以上で入力してください。</t>
        </r>
      </text>
    </comment>
    <comment ref="F34" authorId="0" shapeId="0">
      <text>
        <r>
          <rPr>
            <b/>
            <sz val="10"/>
            <color indexed="81"/>
            <rFont val="游ゴシック"/>
            <family val="3"/>
            <charset val="128"/>
          </rPr>
          <t>原則、有効数字３桁以上で入力してください。</t>
        </r>
      </text>
    </comment>
    <comment ref="I34" authorId="0" shapeId="0">
      <text>
        <r>
          <rPr>
            <b/>
            <sz val="10"/>
            <color indexed="81"/>
            <rFont val="游ゴシック"/>
            <family val="3"/>
            <charset val="128"/>
          </rPr>
          <t>原則、有効数字３桁以上で入力してください。</t>
        </r>
      </text>
    </comment>
    <comment ref="B35"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35" authorId="0" shapeId="0">
      <text>
        <r>
          <rPr>
            <b/>
            <sz val="10"/>
            <color indexed="81"/>
            <rFont val="游ゴシック"/>
            <family val="3"/>
            <charset val="128"/>
          </rPr>
          <t>右側太枠内に、発熱量、排出係数を入力してください。原則、有効数字３桁以上で入力してください。</t>
        </r>
      </text>
    </comment>
    <comment ref="I35" authorId="0" shapeId="0">
      <text>
        <r>
          <rPr>
            <b/>
            <sz val="10"/>
            <color indexed="81"/>
            <rFont val="游ゴシック"/>
            <family val="3"/>
            <charset val="128"/>
          </rPr>
          <t>原則、有効数字３桁以上で入力してください。</t>
        </r>
      </text>
    </comment>
    <comment ref="F36" authorId="0" shapeId="0">
      <text>
        <r>
          <rPr>
            <b/>
            <sz val="10"/>
            <color indexed="81"/>
            <rFont val="游ゴシック"/>
            <family val="3"/>
            <charset val="128"/>
          </rPr>
          <t>右側太枠内に、発熱量、排出係数を入力してください。原則、有効数字３桁以上で入力してください。</t>
        </r>
      </text>
    </comment>
    <comment ref="I36" authorId="0" shapeId="0">
      <text>
        <r>
          <rPr>
            <b/>
            <sz val="10"/>
            <color indexed="81"/>
            <rFont val="游ゴシック"/>
            <family val="3"/>
            <charset val="128"/>
          </rPr>
          <t>原則、有効数字３桁以上で入力してください。</t>
        </r>
      </text>
    </comment>
    <comment ref="U40" authorId="2" shapeId="0">
      <text>
        <r>
          <rPr>
            <b/>
            <sz val="9"/>
            <color indexed="81"/>
            <rFont val="游ゴシック"/>
            <family val="3"/>
            <charset val="128"/>
          </rPr>
          <t>ガス事業者名を入力してください。</t>
        </r>
      </text>
    </comment>
    <comment ref="F41" authorId="0" shapeId="0">
      <text>
        <r>
          <rPr>
            <b/>
            <sz val="10"/>
            <color indexed="81"/>
            <rFont val="游ゴシック"/>
            <family val="3"/>
            <charset val="128"/>
          </rPr>
          <t>右側太枠内に、ガス事業者名、排出係数を入力してください。原則、有効数字３桁以上で入力してください。</t>
        </r>
      </text>
    </comment>
    <comment ref="I41" authorId="0" shapeId="0">
      <text>
        <r>
          <rPr>
            <b/>
            <sz val="10"/>
            <color indexed="81"/>
            <rFont val="游ゴシック"/>
            <family val="3"/>
            <charset val="128"/>
          </rPr>
          <t>原則、有効数字３桁以上で入力してください。</t>
        </r>
      </text>
    </comment>
    <comment ref="S41" authorId="1" shapeId="0">
      <text>
        <r>
          <rPr>
            <b/>
            <sz val="9"/>
            <color indexed="81"/>
            <rFont val="游ゴシック"/>
            <family val="3"/>
            <charset val="128"/>
          </rPr>
          <t>ガス事業者が公表する基礎排出係数を入力してください。</t>
        </r>
      </text>
    </comment>
    <comment ref="F46" authorId="0" shapeId="0">
      <text>
        <r>
          <rPr>
            <b/>
            <sz val="10"/>
            <color indexed="81"/>
            <rFont val="游ゴシック"/>
            <family val="3"/>
            <charset val="128"/>
          </rPr>
          <t>原則、有効数字３桁以上で入力してください。</t>
        </r>
      </text>
    </comment>
    <comment ref="I46" authorId="0" shapeId="0">
      <text>
        <r>
          <rPr>
            <b/>
            <sz val="10"/>
            <color indexed="81"/>
            <rFont val="游ゴシック"/>
            <family val="3"/>
            <charset val="128"/>
          </rPr>
          <t>原則、有効数字３桁以上で入力してください。</t>
        </r>
      </text>
    </comment>
    <comment ref="F47" authorId="0" shapeId="0">
      <text>
        <r>
          <rPr>
            <b/>
            <sz val="10"/>
            <color indexed="81"/>
            <rFont val="游ゴシック"/>
            <family val="3"/>
            <charset val="128"/>
          </rPr>
          <t>原則、有効数字３桁以上で入力してください。</t>
        </r>
      </text>
    </comment>
    <comment ref="I47" authorId="0" shapeId="0">
      <text>
        <r>
          <rPr>
            <b/>
            <sz val="10"/>
            <color indexed="81"/>
            <rFont val="游ゴシック"/>
            <family val="3"/>
            <charset val="128"/>
          </rPr>
          <t>原則、有効数字３桁以上で入力してください。</t>
        </r>
      </text>
    </comment>
    <comment ref="F48" authorId="0" shapeId="0">
      <text>
        <r>
          <rPr>
            <b/>
            <sz val="10"/>
            <color indexed="81"/>
            <rFont val="游ゴシック"/>
            <family val="3"/>
            <charset val="128"/>
          </rPr>
          <t>原則、有効数字３桁以上で入力してください。</t>
        </r>
      </text>
    </comment>
    <comment ref="I48" authorId="0" shapeId="0">
      <text>
        <r>
          <rPr>
            <b/>
            <sz val="10"/>
            <color indexed="81"/>
            <rFont val="游ゴシック"/>
            <family val="3"/>
            <charset val="128"/>
          </rPr>
          <t>原則、有効数字３桁以上で入力してください。</t>
        </r>
      </text>
    </comment>
    <comment ref="F49" authorId="0" shapeId="0">
      <text>
        <r>
          <rPr>
            <b/>
            <sz val="10"/>
            <color indexed="81"/>
            <rFont val="游ゴシック"/>
            <family val="3"/>
            <charset val="128"/>
          </rPr>
          <t>原則、有効数字３桁以上で入力してください。</t>
        </r>
      </text>
    </comment>
    <comment ref="I49" authorId="0" shapeId="0">
      <text>
        <r>
          <rPr>
            <b/>
            <sz val="10"/>
            <color indexed="81"/>
            <rFont val="游ゴシック"/>
            <family val="3"/>
            <charset val="128"/>
          </rPr>
          <t>原則、有効数字３桁以上で入力してください。</t>
        </r>
      </text>
    </comment>
    <comment ref="F50" authorId="0" shapeId="0">
      <text>
        <r>
          <rPr>
            <b/>
            <sz val="10"/>
            <color indexed="81"/>
            <rFont val="游ゴシック"/>
            <family val="3"/>
            <charset val="128"/>
          </rPr>
          <t>原則、有効数字３桁以上で入力してください。</t>
        </r>
      </text>
    </comment>
    <comment ref="I50" authorId="0" shapeId="0">
      <text>
        <r>
          <rPr>
            <b/>
            <sz val="10"/>
            <color indexed="81"/>
            <rFont val="游ゴシック"/>
            <family val="3"/>
            <charset val="128"/>
          </rPr>
          <t>原則、有効数字３桁以上で入力してください。</t>
        </r>
      </text>
    </comment>
    <comment ref="F51" authorId="0" shapeId="0">
      <text>
        <r>
          <rPr>
            <b/>
            <sz val="10"/>
            <color indexed="81"/>
            <rFont val="游ゴシック"/>
            <family val="3"/>
            <charset val="128"/>
          </rPr>
          <t>原則、有効数字３桁以上で入力してください。</t>
        </r>
      </text>
    </comment>
    <comment ref="I51" authorId="0" shapeId="0">
      <text>
        <r>
          <rPr>
            <b/>
            <sz val="10"/>
            <color indexed="81"/>
            <rFont val="游ゴシック"/>
            <family val="3"/>
            <charset val="128"/>
          </rPr>
          <t>原則、有効数字３桁以上で入力してください。</t>
        </r>
      </text>
    </comment>
    <comment ref="F52" authorId="0" shapeId="0">
      <text>
        <r>
          <rPr>
            <b/>
            <sz val="10"/>
            <color indexed="81"/>
            <rFont val="游ゴシック"/>
            <family val="3"/>
            <charset val="128"/>
          </rPr>
          <t>原則、有効数字３桁以上で入力してください。</t>
        </r>
      </text>
    </comment>
    <comment ref="I52" authorId="0" shapeId="0">
      <text>
        <r>
          <rPr>
            <b/>
            <sz val="10"/>
            <color indexed="81"/>
            <rFont val="游ゴシック"/>
            <family val="3"/>
            <charset val="128"/>
          </rPr>
          <t>原則、有効数字３桁以上で入力してください。</t>
        </r>
      </text>
    </comment>
    <comment ref="F53" authorId="0" shapeId="0">
      <text>
        <r>
          <rPr>
            <b/>
            <sz val="10"/>
            <color indexed="81"/>
            <rFont val="游ゴシック"/>
            <family val="3"/>
            <charset val="128"/>
          </rPr>
          <t>原則、有効数字３桁以上で入力してください。</t>
        </r>
      </text>
    </comment>
    <comment ref="I53" authorId="0" shapeId="0">
      <text>
        <r>
          <rPr>
            <b/>
            <sz val="10"/>
            <color indexed="81"/>
            <rFont val="游ゴシック"/>
            <family val="3"/>
            <charset val="128"/>
          </rPr>
          <t>原則、有効数字３桁以上で入力してください。</t>
        </r>
      </text>
    </comment>
    <comment ref="F54" authorId="0" shapeId="0">
      <text>
        <r>
          <rPr>
            <b/>
            <sz val="10"/>
            <color indexed="81"/>
            <rFont val="游ゴシック"/>
            <family val="3"/>
            <charset val="128"/>
          </rPr>
          <t>原則、有効数字３桁以上で入力してください。</t>
        </r>
      </text>
    </comment>
    <comment ref="I54" authorId="0" shapeId="0">
      <text>
        <r>
          <rPr>
            <b/>
            <sz val="10"/>
            <color indexed="81"/>
            <rFont val="游ゴシック"/>
            <family val="3"/>
            <charset val="128"/>
          </rPr>
          <t>原則、有効数字３桁以上で入力してください。</t>
        </r>
      </text>
    </comment>
    <comment ref="F55" authorId="0" shapeId="0">
      <text>
        <r>
          <rPr>
            <b/>
            <sz val="10"/>
            <color indexed="81"/>
            <rFont val="游ゴシック"/>
            <family val="3"/>
            <charset val="128"/>
          </rPr>
          <t>原則、有効数字３桁以上で入力してください。</t>
        </r>
      </text>
    </comment>
    <comment ref="I55" authorId="0" shapeId="0">
      <text>
        <r>
          <rPr>
            <b/>
            <sz val="10"/>
            <color indexed="81"/>
            <rFont val="游ゴシック"/>
            <family val="3"/>
            <charset val="128"/>
          </rPr>
          <t>原則、有効数字３桁以上で入力してください。</t>
        </r>
      </text>
    </comment>
    <comment ref="F56" authorId="0" shapeId="0">
      <text>
        <r>
          <rPr>
            <b/>
            <sz val="10"/>
            <color indexed="81"/>
            <rFont val="游ゴシック"/>
            <family val="3"/>
            <charset val="128"/>
          </rPr>
          <t>原則、有効数字３桁以上で入力してください。</t>
        </r>
      </text>
    </comment>
    <comment ref="I56" authorId="0" shapeId="0">
      <text>
        <r>
          <rPr>
            <b/>
            <sz val="10"/>
            <color indexed="81"/>
            <rFont val="游ゴシック"/>
            <family val="3"/>
            <charset val="128"/>
          </rPr>
          <t>原則、有効数字３桁以上で入力してください。</t>
        </r>
      </text>
    </comment>
    <comment ref="F57" authorId="0" shapeId="0">
      <text>
        <r>
          <rPr>
            <b/>
            <sz val="10"/>
            <color indexed="81"/>
            <rFont val="游ゴシック"/>
            <family val="3"/>
            <charset val="128"/>
          </rPr>
          <t>原則、有効数字３桁以上で入力してください。</t>
        </r>
      </text>
    </comment>
    <comment ref="I57" authorId="0" shapeId="0">
      <text>
        <r>
          <rPr>
            <b/>
            <sz val="10"/>
            <color indexed="81"/>
            <rFont val="游ゴシック"/>
            <family val="3"/>
            <charset val="128"/>
          </rPr>
          <t>原則、有効数字３桁以上で入力してください。</t>
        </r>
      </text>
    </comment>
    <comment ref="F58" authorId="0" shapeId="0">
      <text>
        <r>
          <rPr>
            <b/>
            <sz val="10"/>
            <color indexed="81"/>
            <rFont val="游ゴシック"/>
            <family val="3"/>
            <charset val="128"/>
          </rPr>
          <t>原則、有効数字３桁以上で入力してください。</t>
        </r>
      </text>
    </comment>
    <comment ref="I58" authorId="0" shapeId="0">
      <text>
        <r>
          <rPr>
            <b/>
            <sz val="10"/>
            <color indexed="81"/>
            <rFont val="游ゴシック"/>
            <family val="3"/>
            <charset val="128"/>
          </rPr>
          <t>原則、有効数字３桁以上で入力してください。</t>
        </r>
      </text>
    </comment>
    <comment ref="F59" authorId="0" shapeId="0">
      <text>
        <r>
          <rPr>
            <b/>
            <sz val="10"/>
            <color indexed="81"/>
            <rFont val="游ゴシック"/>
            <family val="3"/>
            <charset val="128"/>
          </rPr>
          <t>原則、有効数字３桁以上で入力してください。</t>
        </r>
      </text>
    </comment>
    <comment ref="I59" authorId="0" shapeId="0">
      <text>
        <r>
          <rPr>
            <b/>
            <sz val="10"/>
            <color indexed="81"/>
            <rFont val="游ゴシック"/>
            <family val="3"/>
            <charset val="128"/>
          </rPr>
          <t>原則、有効数字３桁以上で入力してください。</t>
        </r>
      </text>
    </comment>
    <comment ref="F60" authorId="0" shapeId="0">
      <text>
        <r>
          <rPr>
            <b/>
            <sz val="10"/>
            <color indexed="81"/>
            <rFont val="游ゴシック"/>
            <family val="3"/>
            <charset val="128"/>
          </rPr>
          <t>原則、有効数字３桁以上で入力してください。</t>
        </r>
      </text>
    </comment>
    <comment ref="I60" authorId="0" shapeId="0">
      <text>
        <r>
          <rPr>
            <b/>
            <sz val="10"/>
            <color indexed="81"/>
            <rFont val="游ゴシック"/>
            <family val="3"/>
            <charset val="128"/>
          </rPr>
          <t>原則、有効数字３桁以上で入力してください。</t>
        </r>
      </text>
    </comment>
    <comment ref="F61" authorId="0" shapeId="0">
      <text>
        <r>
          <rPr>
            <b/>
            <sz val="10"/>
            <color indexed="81"/>
            <rFont val="游ゴシック"/>
            <family val="3"/>
            <charset val="128"/>
          </rPr>
          <t>原則、有効数字３桁以上で入力してください。</t>
        </r>
      </text>
    </comment>
    <comment ref="I61" authorId="0" shapeId="0">
      <text>
        <r>
          <rPr>
            <b/>
            <sz val="10"/>
            <color indexed="81"/>
            <rFont val="游ゴシック"/>
            <family val="3"/>
            <charset val="128"/>
          </rPr>
          <t>原則、有効数字３桁以上で入力してください。</t>
        </r>
      </text>
    </comment>
    <comment ref="F62" authorId="0" shapeId="0">
      <text>
        <r>
          <rPr>
            <b/>
            <sz val="10"/>
            <color indexed="81"/>
            <rFont val="游ゴシック"/>
            <family val="3"/>
            <charset val="128"/>
          </rPr>
          <t>原則、有効数字３桁以上で入力してください。</t>
        </r>
      </text>
    </comment>
    <comment ref="I62" authorId="0" shapeId="0">
      <text>
        <r>
          <rPr>
            <b/>
            <sz val="10"/>
            <color indexed="81"/>
            <rFont val="游ゴシック"/>
            <family val="3"/>
            <charset val="128"/>
          </rPr>
          <t>原則、有効数字３桁以上で入力してください。</t>
        </r>
      </text>
    </comment>
    <comment ref="B63"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63" authorId="0" shapeId="0">
      <text>
        <r>
          <rPr>
            <b/>
            <sz val="10"/>
            <color indexed="81"/>
            <rFont val="游ゴシック"/>
            <family val="3"/>
            <charset val="128"/>
          </rPr>
          <t>右側太枠内に、発熱量、排出係数を入力してください。原則、有効数字３桁以上で入力してください。</t>
        </r>
      </text>
    </comment>
    <comment ref="I63" authorId="0" shapeId="0">
      <text>
        <r>
          <rPr>
            <b/>
            <sz val="10"/>
            <color indexed="81"/>
            <rFont val="游ゴシック"/>
            <family val="3"/>
            <charset val="128"/>
          </rPr>
          <t>原則、有効数字３桁以上で入力してください。</t>
        </r>
      </text>
    </comment>
    <comment ref="F64" authorId="0" shapeId="0">
      <text>
        <r>
          <rPr>
            <b/>
            <sz val="10"/>
            <color indexed="81"/>
            <rFont val="游ゴシック"/>
            <family val="3"/>
            <charset val="128"/>
          </rPr>
          <t>右側太枠内に、発熱量、排出係数を入力してください。原則、有効数字３桁以上で入力してください。</t>
        </r>
      </text>
    </comment>
    <comment ref="I64" authorId="0" shapeId="0">
      <text>
        <r>
          <rPr>
            <b/>
            <sz val="10"/>
            <color indexed="81"/>
            <rFont val="游ゴシック"/>
            <family val="3"/>
            <charset val="128"/>
          </rPr>
          <t>原則、有効数字３桁以上で入力してください。</t>
        </r>
      </text>
    </comment>
    <comment ref="F69" authorId="0" shapeId="0">
      <text>
        <r>
          <rPr>
            <b/>
            <sz val="10"/>
            <color indexed="81"/>
            <rFont val="游ゴシック"/>
            <family val="3"/>
            <charset val="128"/>
          </rPr>
          <t>原則、有効数字３桁以上で入力してください。</t>
        </r>
      </text>
    </comment>
    <comment ref="I69" authorId="0" shapeId="0">
      <text>
        <r>
          <rPr>
            <b/>
            <sz val="10"/>
            <color indexed="81"/>
            <rFont val="游ゴシック"/>
            <family val="3"/>
            <charset val="128"/>
          </rPr>
          <t>原則、有効数字３桁以上で入力してください。</t>
        </r>
      </text>
    </comment>
    <comment ref="F70" authorId="0" shapeId="0">
      <text>
        <r>
          <rPr>
            <b/>
            <sz val="10"/>
            <color indexed="81"/>
            <rFont val="游ゴシック"/>
            <family val="3"/>
            <charset val="128"/>
          </rPr>
          <t>右側太枠内に、排出係数を入力してください。原則、有効数字３桁以上で入力してください。</t>
        </r>
      </text>
    </comment>
    <comment ref="I70" authorId="0" shapeId="0">
      <text>
        <r>
          <rPr>
            <b/>
            <sz val="10"/>
            <color indexed="81"/>
            <rFont val="游ゴシック"/>
            <family val="3"/>
            <charset val="128"/>
          </rPr>
          <t>右側太枠内に、排出係数を入力してください。原則、有効数字３桁以上で入力してください。</t>
        </r>
      </text>
    </comment>
    <comment ref="S70" authorId="1" shapeId="0">
      <text>
        <r>
          <rPr>
            <b/>
            <sz val="9"/>
            <color indexed="81"/>
            <rFont val="游ゴシック"/>
            <family val="3"/>
            <charset val="128"/>
          </rPr>
          <t>基礎排出係数を入力してください。</t>
        </r>
      </text>
    </comment>
    <comment ref="F71" authorId="0" shapeId="0">
      <text>
        <r>
          <rPr>
            <b/>
            <sz val="10"/>
            <color indexed="81"/>
            <rFont val="游ゴシック"/>
            <family val="3"/>
            <charset val="128"/>
          </rPr>
          <t>右側太枠内に、排出係数を入力してください。原則、有効数字３桁以上で入力してください。</t>
        </r>
      </text>
    </comment>
    <comment ref="I71" authorId="0" shapeId="0">
      <text>
        <r>
          <rPr>
            <b/>
            <sz val="10"/>
            <color indexed="81"/>
            <rFont val="游ゴシック"/>
            <family val="3"/>
            <charset val="128"/>
          </rPr>
          <t>右側太枠内に、排出係数を入力してください。原則、有効数字３桁以上で入力してください。</t>
        </r>
      </text>
    </comment>
    <comment ref="S71" authorId="1" shapeId="0">
      <text>
        <r>
          <rPr>
            <b/>
            <sz val="9"/>
            <color indexed="81"/>
            <rFont val="游ゴシック"/>
            <family val="3"/>
            <charset val="128"/>
          </rPr>
          <t>基礎排出係数を入力してください。</t>
        </r>
      </text>
    </comment>
    <comment ref="F72" authorId="0" shapeId="0">
      <text>
        <r>
          <rPr>
            <b/>
            <sz val="10"/>
            <color indexed="81"/>
            <rFont val="游ゴシック"/>
            <family val="3"/>
            <charset val="128"/>
          </rPr>
          <t>右側太枠内に、排出係数を入力してください。原則、有効数字３桁以上で入力してください。</t>
        </r>
      </text>
    </comment>
    <comment ref="I72" authorId="0" shapeId="0">
      <text>
        <r>
          <rPr>
            <b/>
            <sz val="10"/>
            <color indexed="81"/>
            <rFont val="游ゴシック"/>
            <family val="3"/>
            <charset val="128"/>
          </rPr>
          <t>右側太枠内に、排出係数を入力してください。原則、有効数字３桁以上で入力してください。</t>
        </r>
      </text>
    </comment>
    <comment ref="S72" authorId="1" shapeId="0">
      <text>
        <r>
          <rPr>
            <b/>
            <sz val="9"/>
            <color indexed="81"/>
            <rFont val="游ゴシック"/>
            <family val="3"/>
            <charset val="128"/>
          </rPr>
          <t>基礎排出係数を入力してください。</t>
        </r>
      </text>
    </comment>
    <comment ref="F73" authorId="0" shapeId="0">
      <text>
        <r>
          <rPr>
            <b/>
            <sz val="10"/>
            <color indexed="81"/>
            <rFont val="游ゴシック"/>
            <family val="3"/>
            <charset val="128"/>
          </rPr>
          <t>右側太枠内に、排出係数を入力してください。原則、有効数字３桁以上で入力してください。</t>
        </r>
      </text>
    </comment>
    <comment ref="I73" authorId="0" shapeId="0">
      <text>
        <r>
          <rPr>
            <b/>
            <sz val="10"/>
            <color indexed="81"/>
            <rFont val="游ゴシック"/>
            <family val="3"/>
            <charset val="128"/>
          </rPr>
          <t>右側太枠内に、排出係数を入力してください。原則、有効数字３桁以上で入力してください。</t>
        </r>
      </text>
    </comment>
    <comment ref="S73" authorId="1" shapeId="0">
      <text>
        <r>
          <rPr>
            <b/>
            <sz val="9"/>
            <color indexed="81"/>
            <rFont val="游ゴシック"/>
            <family val="3"/>
            <charset val="128"/>
          </rPr>
          <t>基礎排出係数を入力してください。</t>
        </r>
      </text>
    </comment>
    <comment ref="F74" authorId="0" shapeId="0">
      <text>
        <r>
          <rPr>
            <b/>
            <sz val="10"/>
            <color indexed="81"/>
            <rFont val="游ゴシック"/>
            <family val="3"/>
            <charset val="128"/>
          </rPr>
          <t>原則、有効数字３桁以上で入力してください。</t>
        </r>
      </text>
    </comment>
    <comment ref="I74" authorId="0" shapeId="0">
      <text>
        <r>
          <rPr>
            <b/>
            <sz val="10"/>
            <color indexed="81"/>
            <rFont val="游ゴシック"/>
            <family val="3"/>
            <charset val="128"/>
          </rPr>
          <t>原則、有効数字３桁以上で入力してください。排出係数は右欄に入力してください。</t>
        </r>
      </text>
    </comment>
    <comment ref="F75" authorId="0" shapeId="0">
      <text>
        <r>
          <rPr>
            <b/>
            <sz val="10"/>
            <color indexed="81"/>
            <rFont val="游ゴシック"/>
            <family val="3"/>
            <charset val="128"/>
          </rPr>
          <t>原則、有効数字３桁以上で入力してください。</t>
        </r>
      </text>
    </comment>
    <comment ref="I75" authorId="0" shapeId="0">
      <text>
        <r>
          <rPr>
            <b/>
            <sz val="10"/>
            <color indexed="81"/>
            <rFont val="游ゴシック"/>
            <family val="3"/>
            <charset val="128"/>
          </rPr>
          <t>原則、有効数字３桁以上で入力してください。排出係数は右欄に入力してください。</t>
        </r>
      </text>
    </comment>
    <comment ref="F76" authorId="0" shapeId="0">
      <text>
        <r>
          <rPr>
            <b/>
            <sz val="10"/>
            <color indexed="81"/>
            <rFont val="游ゴシック"/>
            <family val="3"/>
            <charset val="128"/>
          </rPr>
          <t>原則、有効数字３桁以上で入力してください。</t>
        </r>
      </text>
    </comment>
    <comment ref="I76" authorId="0" shapeId="0">
      <text>
        <r>
          <rPr>
            <b/>
            <sz val="10"/>
            <color indexed="81"/>
            <rFont val="游ゴシック"/>
            <family val="3"/>
            <charset val="128"/>
          </rPr>
          <t>原則、有効数字３桁以上で入力してください。排出係数は右欄に入力してください。</t>
        </r>
      </text>
    </comment>
    <comment ref="F77" authorId="0" shapeId="0">
      <text>
        <r>
          <rPr>
            <b/>
            <sz val="10"/>
            <color indexed="81"/>
            <rFont val="游ゴシック"/>
            <family val="3"/>
            <charset val="128"/>
          </rPr>
          <t>原則、有効数字３桁以上で入力してください。</t>
        </r>
      </text>
    </comment>
    <comment ref="I77" authorId="0" shapeId="0">
      <text>
        <r>
          <rPr>
            <b/>
            <sz val="10"/>
            <color indexed="81"/>
            <rFont val="游ゴシック"/>
            <family val="3"/>
            <charset val="128"/>
          </rPr>
          <t>原則、有効数字３桁以上で入力してください。排出係数は右欄に入力してください。</t>
        </r>
      </text>
    </comment>
    <comment ref="F78" authorId="0" shapeId="0">
      <text>
        <r>
          <rPr>
            <b/>
            <sz val="10"/>
            <color indexed="81"/>
            <rFont val="游ゴシック"/>
            <family val="3"/>
            <charset val="128"/>
          </rPr>
          <t>原則、有効数字３桁以上で入力してください。</t>
        </r>
      </text>
    </comment>
    <comment ref="I78" authorId="0" shapeId="0">
      <text>
        <r>
          <rPr>
            <b/>
            <sz val="10"/>
            <color indexed="81"/>
            <rFont val="游ゴシック"/>
            <family val="3"/>
            <charset val="128"/>
          </rPr>
          <t>原則、有効数字３桁以上で入力してください。排出係数は右欄に入力してください。</t>
        </r>
      </text>
    </comment>
    <comment ref="S78" authorId="1" shapeId="0">
      <text>
        <r>
          <rPr>
            <b/>
            <sz val="9"/>
            <color indexed="81"/>
            <rFont val="游ゴシック"/>
            <family val="3"/>
            <charset val="128"/>
          </rPr>
          <t>排出係数を入力してください。</t>
        </r>
      </text>
    </comment>
    <comment ref="O82" authorId="2" shapeId="0">
      <text>
        <r>
          <rPr>
            <b/>
            <sz val="11"/>
            <color indexed="10"/>
            <rFont val="游ゴシック"/>
            <family val="3"/>
            <charset val="128"/>
          </rPr>
          <t>電力事業者名、排出係数、買電量をこの表の太枠内に上から順に入力してください！</t>
        </r>
      </text>
    </comment>
    <comment ref="F84" authorId="2" shapeId="0">
      <text>
        <r>
          <rPr>
            <b/>
            <sz val="10"/>
            <color indexed="81"/>
            <rFont val="游ゴシック"/>
            <family val="3"/>
            <charset val="128"/>
          </rPr>
          <t>右側太枠内に電気事業者名、排出係数、買電量を入力してください。</t>
        </r>
      </text>
    </comment>
    <comment ref="P84" authorId="2" shapeId="0">
      <text>
        <r>
          <rPr>
            <b/>
            <sz val="9"/>
            <color indexed="81"/>
            <rFont val="游ゴシック"/>
            <family val="3"/>
            <charset val="128"/>
          </rPr>
          <t>電気事業者名を入力してください。</t>
        </r>
      </text>
    </comment>
    <comment ref="R84" authorId="2" shapeId="0">
      <text>
        <r>
          <rPr>
            <b/>
            <sz val="9"/>
            <color indexed="81"/>
            <rFont val="游ゴシック"/>
            <family val="3"/>
            <charset val="128"/>
          </rPr>
          <t>基礎排出係数を入力してください。</t>
        </r>
      </text>
    </comment>
    <comment ref="T84" authorId="2" shapeId="0">
      <text>
        <r>
          <rPr>
            <b/>
            <sz val="9"/>
            <color indexed="81"/>
            <rFont val="游ゴシック"/>
            <family val="3"/>
            <charset val="128"/>
          </rPr>
          <t>原則、有効数字３桁以上で記入してください。</t>
        </r>
      </text>
    </comment>
    <comment ref="P85" authorId="2" shapeId="0">
      <text>
        <r>
          <rPr>
            <b/>
            <sz val="9"/>
            <color indexed="81"/>
            <rFont val="游ゴシック"/>
            <family val="3"/>
            <charset val="128"/>
          </rPr>
          <t>電気事業者名を入力してください。</t>
        </r>
      </text>
    </comment>
    <comment ref="R85" authorId="2" shapeId="0">
      <text>
        <r>
          <rPr>
            <b/>
            <sz val="9"/>
            <color indexed="81"/>
            <rFont val="游ゴシック"/>
            <family val="3"/>
            <charset val="128"/>
          </rPr>
          <t>基礎排出係数を入力してください。</t>
        </r>
      </text>
    </comment>
    <comment ref="T85" authorId="2" shapeId="0">
      <text>
        <r>
          <rPr>
            <b/>
            <sz val="9"/>
            <color indexed="81"/>
            <rFont val="游ゴシック"/>
            <family val="3"/>
            <charset val="128"/>
          </rPr>
          <t>原則、有効数字３桁以上で記入してください。</t>
        </r>
      </text>
    </comment>
    <comment ref="P86" authorId="2" shapeId="0">
      <text>
        <r>
          <rPr>
            <b/>
            <sz val="9"/>
            <color indexed="81"/>
            <rFont val="游ゴシック"/>
            <family val="3"/>
            <charset val="128"/>
          </rPr>
          <t>電気事業者名を入力してください。</t>
        </r>
      </text>
    </comment>
    <comment ref="R86" authorId="2" shapeId="0">
      <text>
        <r>
          <rPr>
            <b/>
            <sz val="9"/>
            <color indexed="81"/>
            <rFont val="游ゴシック"/>
            <family val="3"/>
            <charset val="128"/>
          </rPr>
          <t>基礎排出係数を入力してください。</t>
        </r>
      </text>
    </comment>
    <comment ref="T86" authorId="2" shapeId="0">
      <text>
        <r>
          <rPr>
            <b/>
            <sz val="9"/>
            <color indexed="81"/>
            <rFont val="游ゴシック"/>
            <family val="3"/>
            <charset val="128"/>
          </rPr>
          <t>原則、有効数字３桁以上で記入してください。</t>
        </r>
      </text>
    </comment>
    <comment ref="P87" authorId="2" shapeId="0">
      <text>
        <r>
          <rPr>
            <b/>
            <sz val="9"/>
            <color indexed="81"/>
            <rFont val="游ゴシック"/>
            <family val="3"/>
            <charset val="128"/>
          </rPr>
          <t>電気事業者名を入力してください。</t>
        </r>
      </text>
    </comment>
    <comment ref="R87" authorId="2" shapeId="0">
      <text>
        <r>
          <rPr>
            <b/>
            <sz val="9"/>
            <color indexed="81"/>
            <rFont val="游ゴシック"/>
            <family val="3"/>
            <charset val="128"/>
          </rPr>
          <t>基礎排出係数を入力してください。</t>
        </r>
      </text>
    </comment>
    <comment ref="T87" authorId="2" shapeId="0">
      <text>
        <r>
          <rPr>
            <b/>
            <sz val="9"/>
            <color indexed="81"/>
            <rFont val="游ゴシック"/>
            <family val="3"/>
            <charset val="128"/>
          </rPr>
          <t>原則、有効数字３桁以上で記入してください。</t>
        </r>
      </text>
    </comment>
    <comment ref="F91" authorId="0" shapeId="0">
      <text>
        <r>
          <rPr>
            <b/>
            <sz val="10"/>
            <color indexed="81"/>
            <rFont val="游ゴシック"/>
            <family val="3"/>
            <charset val="128"/>
          </rPr>
          <t>右側太枠内に、排出係数を入力してください。原則、有効数字３桁以上で入力してください。</t>
        </r>
      </text>
    </comment>
    <comment ref="R91" authorId="0" shapeId="0">
      <text>
        <r>
          <rPr>
            <b/>
            <sz val="9"/>
            <color indexed="81"/>
            <rFont val="游ゴシック"/>
            <family val="3"/>
            <charset val="128"/>
          </rPr>
          <t>排出係数を入力してください。</t>
        </r>
      </text>
    </comment>
    <comment ref="F92" authorId="0" shapeId="0">
      <text>
        <r>
          <rPr>
            <b/>
            <sz val="10"/>
            <color indexed="81"/>
            <rFont val="游ゴシック"/>
            <family val="3"/>
            <charset val="128"/>
          </rPr>
          <t>右側太枠内に、排出係数を入力してください。原則、有効数字３桁以上で入力してください。</t>
        </r>
      </text>
    </comment>
    <comment ref="R92" authorId="0" shapeId="0">
      <text>
        <r>
          <rPr>
            <b/>
            <sz val="9"/>
            <color indexed="81"/>
            <rFont val="游ゴシック"/>
            <family val="3"/>
            <charset val="128"/>
          </rPr>
          <t>排出係数を入力してください。</t>
        </r>
      </text>
    </comment>
    <comment ref="F93" authorId="0" shapeId="0">
      <text>
        <r>
          <rPr>
            <b/>
            <sz val="10"/>
            <color indexed="81"/>
            <rFont val="游ゴシック"/>
            <family val="3"/>
            <charset val="128"/>
          </rPr>
          <t>右側太枠内に、排出係数を入力してください。原則、有効数字３桁以上で入力してください。</t>
        </r>
      </text>
    </comment>
    <comment ref="R93" authorId="0" shapeId="0">
      <text>
        <r>
          <rPr>
            <b/>
            <sz val="9"/>
            <color indexed="81"/>
            <rFont val="游ゴシック"/>
            <family val="3"/>
            <charset val="128"/>
          </rPr>
          <t>排出係数を入力してください。</t>
        </r>
      </text>
    </comment>
    <comment ref="C94" authorId="1" shapeId="0">
      <text>
        <r>
          <rPr>
            <b/>
            <sz val="9"/>
            <color indexed="81"/>
            <rFont val="游ゴシック"/>
            <family val="3"/>
            <charset val="128"/>
          </rPr>
          <t xml:space="preserve">自営線はここに記載してください。
</t>
        </r>
      </text>
    </comment>
    <comment ref="F94" authorId="0" shapeId="0">
      <text>
        <r>
          <rPr>
            <b/>
            <sz val="10"/>
            <color indexed="81"/>
            <rFont val="游ゴシック"/>
            <family val="3"/>
            <charset val="128"/>
          </rPr>
          <t>右側太枠内に、排出係数を入力してください。原則、有効数字３桁以上で入力してください。</t>
        </r>
      </text>
    </comment>
    <comment ref="R94" authorId="0" shapeId="0">
      <text>
        <r>
          <rPr>
            <b/>
            <sz val="9"/>
            <color indexed="81"/>
            <rFont val="游ゴシック"/>
            <family val="3"/>
            <charset val="128"/>
          </rPr>
          <t>排出係数を入力してください。</t>
        </r>
      </text>
    </comment>
    <comment ref="F95" authorId="0" shapeId="0">
      <text>
        <r>
          <rPr>
            <b/>
            <sz val="10"/>
            <color indexed="81"/>
            <rFont val="游ゴシック"/>
            <family val="3"/>
            <charset val="128"/>
          </rPr>
          <t>原則、有効数字３桁以上で入力してください。</t>
        </r>
      </text>
    </comment>
    <comment ref="I95" authorId="0" shapeId="0">
      <text>
        <r>
          <rPr>
            <b/>
            <sz val="10"/>
            <color indexed="81"/>
            <rFont val="游ゴシック"/>
            <family val="3"/>
            <charset val="128"/>
          </rPr>
          <t>原則、有効数字３桁以上で入力してください。排出係数は右欄に入力してください。</t>
        </r>
      </text>
    </comment>
    <comment ref="F96" authorId="0" shapeId="0">
      <text>
        <r>
          <rPr>
            <b/>
            <sz val="10"/>
            <color indexed="81"/>
            <rFont val="游ゴシック"/>
            <family val="3"/>
            <charset val="128"/>
          </rPr>
          <t>原則、有効数字３桁以上で入力してください。</t>
        </r>
      </text>
    </comment>
    <comment ref="I96" authorId="0" shapeId="0">
      <text>
        <r>
          <rPr>
            <b/>
            <sz val="10"/>
            <color indexed="81"/>
            <rFont val="游ゴシック"/>
            <family val="3"/>
            <charset val="128"/>
          </rPr>
          <t>原則、有効数字３桁以上で入力してください。排出係数は右欄に入力してください。</t>
        </r>
      </text>
    </comment>
    <comment ref="F97" authorId="0" shapeId="0">
      <text>
        <r>
          <rPr>
            <b/>
            <sz val="10"/>
            <color indexed="81"/>
            <rFont val="游ゴシック"/>
            <family val="3"/>
            <charset val="128"/>
          </rPr>
          <t>原則、有効数字３桁以上で入力してください。</t>
        </r>
      </text>
    </comment>
    <comment ref="I97" authorId="0" shapeId="0">
      <text>
        <r>
          <rPr>
            <b/>
            <sz val="10"/>
            <color indexed="81"/>
            <rFont val="游ゴシック"/>
            <family val="3"/>
            <charset val="128"/>
          </rPr>
          <t>原則、有効数字３桁以上で入力してください。排出係数は右欄に入力してください。</t>
        </r>
      </text>
    </comment>
    <comment ref="F98" authorId="0" shapeId="0">
      <text>
        <r>
          <rPr>
            <b/>
            <sz val="10"/>
            <color indexed="81"/>
            <rFont val="游ゴシック"/>
            <family val="3"/>
            <charset val="128"/>
          </rPr>
          <t>原則、有効数字３桁以上で入力してください。</t>
        </r>
      </text>
    </comment>
    <comment ref="I98" authorId="0" shapeId="0">
      <text>
        <r>
          <rPr>
            <b/>
            <sz val="10"/>
            <color indexed="81"/>
            <rFont val="游ゴシック"/>
            <family val="3"/>
            <charset val="128"/>
          </rPr>
          <t>原則、有効数字３桁以上で入力してください。排出係数は右欄に入力してください。</t>
        </r>
      </text>
    </comment>
    <comment ref="F99" authorId="0" shapeId="0">
      <text>
        <r>
          <rPr>
            <b/>
            <sz val="10"/>
            <color indexed="81"/>
            <rFont val="游ゴシック"/>
            <family val="3"/>
            <charset val="128"/>
          </rPr>
          <t>原則、有効数字３桁以上で入力してください。</t>
        </r>
      </text>
    </comment>
    <comment ref="I99" authorId="0" shapeId="0">
      <text>
        <r>
          <rPr>
            <b/>
            <sz val="10"/>
            <color indexed="81"/>
            <rFont val="游ゴシック"/>
            <family val="3"/>
            <charset val="128"/>
          </rPr>
          <t>原則、有効数字３桁以上で入力してください。排出係数は右欄に入力してください。</t>
        </r>
      </text>
    </comment>
    <comment ref="R99" authorId="1" shapeId="0">
      <text>
        <r>
          <rPr>
            <b/>
            <sz val="9"/>
            <color indexed="81"/>
            <rFont val="游ゴシック"/>
            <family val="3"/>
            <charset val="128"/>
          </rPr>
          <t>排出係数を入力してください。</t>
        </r>
      </text>
    </comment>
    <comment ref="F100" authorId="0" shapeId="0">
      <text>
        <r>
          <rPr>
            <b/>
            <sz val="10"/>
            <color indexed="81"/>
            <rFont val="游ゴシック"/>
            <family val="3"/>
            <charset val="128"/>
          </rPr>
          <t>原則、有効数字３桁以上で入力してください。</t>
        </r>
      </text>
    </comment>
    <comment ref="I100" authorId="0" shapeId="0">
      <text>
        <r>
          <rPr>
            <b/>
            <sz val="10"/>
            <color indexed="81"/>
            <rFont val="游ゴシック"/>
            <family val="3"/>
            <charset val="128"/>
          </rPr>
          <t>原則、有効数字３桁以上で入力してください。排出係数は右欄に入力してください。</t>
        </r>
      </text>
    </comment>
    <comment ref="R100" authorId="1" shapeId="0">
      <text>
        <r>
          <rPr>
            <b/>
            <sz val="9"/>
            <color indexed="81"/>
            <rFont val="游ゴシック"/>
            <family val="3"/>
            <charset val="128"/>
          </rPr>
          <t>排出係数を入力してください。</t>
        </r>
      </text>
    </comment>
    <comment ref="B105" authorId="0" shapeId="0">
      <text>
        <r>
          <rPr>
            <b/>
            <sz val="9"/>
            <color indexed="81"/>
            <rFont val="游ゴシック"/>
            <family val="3"/>
            <charset val="128"/>
          </rPr>
          <t>計算に用いた単位発熱量・排出係数を右表から変更した場合など、何の数値を用いたかを記載してください。</t>
        </r>
      </text>
    </comment>
  </commentList>
</comments>
</file>

<file path=xl/sharedStrings.xml><?xml version="1.0" encoding="utf-8"?>
<sst xmlns="http://schemas.openxmlformats.org/spreadsheetml/2006/main" count="558" uniqueCount="167">
  <si>
    <t>エネルギーの種類</t>
  </si>
  <si>
    <t>エネルギー使用量</t>
  </si>
  <si>
    <t>単位発熱量</t>
  </si>
  <si>
    <t>数値</t>
  </si>
  <si>
    <t>Ｃ</t>
  </si>
  <si>
    <t>原油のうちコンデンセート(NGL)</t>
  </si>
  <si>
    <t>ナフサ</t>
  </si>
  <si>
    <t>軽油</t>
  </si>
  <si>
    <t>A重油</t>
  </si>
  <si>
    <t>B･C重油</t>
  </si>
  <si>
    <t>石油アスファルト</t>
  </si>
  <si>
    <t>ｔ</t>
  </si>
  <si>
    <t>GJ/ｔ</t>
  </si>
  <si>
    <t>石油コークス</t>
  </si>
  <si>
    <t>石油ガス</t>
  </si>
  <si>
    <t>液化石油ガス(LPG)</t>
  </si>
  <si>
    <t>石油系炭化水素ガス</t>
  </si>
  <si>
    <t>液化天然ガス(LNG)</t>
  </si>
  <si>
    <t>石炭</t>
  </si>
  <si>
    <t>石炭コークス</t>
  </si>
  <si>
    <t>コールタール</t>
  </si>
  <si>
    <t>コークス炉ガス</t>
  </si>
  <si>
    <t>高炉ガス</t>
  </si>
  <si>
    <t>転炉ガス</t>
  </si>
  <si>
    <t>産業用蒸気</t>
  </si>
  <si>
    <t>GJ</t>
  </si>
  <si>
    <t>産業用以外の蒸気</t>
  </si>
  <si>
    <t>温水</t>
  </si>
  <si>
    <t>冷水</t>
  </si>
  <si>
    <t>電気</t>
  </si>
  <si>
    <t>販売されたエネルギーの量</t>
  </si>
  <si>
    <t>単位</t>
  </si>
  <si>
    <t>熱量(GJ)</t>
  </si>
  <si>
    <t>その他可燃性天然ガス</t>
  </si>
  <si>
    <t>熱</t>
  </si>
  <si>
    <t>H=D-F</t>
  </si>
  <si>
    <t>(千kWh)</t>
  </si>
  <si>
    <t>揮発油（ガソリン）</t>
  </si>
  <si>
    <t>小計 ①</t>
    <phoneticPr fontId="2"/>
  </si>
  <si>
    <t>ｔ-C/GJ</t>
  </si>
  <si>
    <t>排出係数</t>
    <rPh sb="0" eb="2">
      <t>ハイシュツ</t>
    </rPh>
    <rPh sb="2" eb="4">
      <t>ケイスウ</t>
    </rPh>
    <phoneticPr fontId="2"/>
  </si>
  <si>
    <t>二酸化炭素排出量</t>
    <phoneticPr fontId="2"/>
  </si>
  <si>
    <t>灯油</t>
    <rPh sb="0" eb="2">
      <t>トウユ</t>
    </rPh>
    <phoneticPr fontId="2"/>
  </si>
  <si>
    <t>事業所名</t>
    <rPh sb="0" eb="2">
      <t>ジギョウ</t>
    </rPh>
    <rPh sb="2" eb="3">
      <t>ショ</t>
    </rPh>
    <rPh sb="3" eb="4">
      <t>メイ</t>
    </rPh>
    <phoneticPr fontId="2"/>
  </si>
  <si>
    <t>t-C/GJ</t>
  </si>
  <si>
    <t>t-C/GJ</t>
    <phoneticPr fontId="2"/>
  </si>
  <si>
    <t>その他の
燃料</t>
    <rPh sb="2" eb="3">
      <t>タ</t>
    </rPh>
    <rPh sb="5" eb="7">
      <t>ネンリョウ</t>
    </rPh>
    <phoneticPr fontId="2"/>
  </si>
  <si>
    <t>←色付きセルのみ入力してください。</t>
    <rPh sb="1" eb="3">
      <t>イロツ</t>
    </rPh>
    <rPh sb="8" eb="10">
      <t>ニュウリョク</t>
    </rPh>
    <phoneticPr fontId="2"/>
  </si>
  <si>
    <t xml:space="preserve">単位発熱量及び排出係数を変更するときは、この表の数値を変更してください。
</t>
    <rPh sb="0" eb="2">
      <t>タンイ</t>
    </rPh>
    <rPh sb="2" eb="4">
      <t>ハツネツ</t>
    </rPh>
    <rPh sb="4" eb="5">
      <t>リョウ</t>
    </rPh>
    <rPh sb="5" eb="6">
      <t>オヨ</t>
    </rPh>
    <rPh sb="7" eb="9">
      <t>ハイシュツ</t>
    </rPh>
    <rPh sb="9" eb="11">
      <t>ケイスウ</t>
    </rPh>
    <rPh sb="22" eb="23">
      <t>ヒョウ</t>
    </rPh>
    <rPh sb="24" eb="26">
      <t>スウチ</t>
    </rPh>
    <phoneticPr fontId="2"/>
  </si>
  <si>
    <t>数値を変更し、【変更根拠必要】欄に○が表示された場合は、</t>
    <rPh sb="0" eb="2">
      <t>スウチ</t>
    </rPh>
    <rPh sb="3" eb="5">
      <t>ヘンコウ</t>
    </rPh>
    <rPh sb="8" eb="10">
      <t>ヘンコウ</t>
    </rPh>
    <rPh sb="10" eb="12">
      <t>コンキョ</t>
    </rPh>
    <rPh sb="12" eb="14">
      <t>ヒツヨウ</t>
    </rPh>
    <rPh sb="15" eb="16">
      <t>ラン</t>
    </rPh>
    <rPh sb="19" eb="21">
      <t>ヒョウジ</t>
    </rPh>
    <rPh sb="24" eb="26">
      <t>バアイ</t>
    </rPh>
    <phoneticPr fontId="2"/>
  </si>
  <si>
    <t>変更した根拠を別途添付してください。</t>
    <rPh sb="0" eb="2">
      <t>ヘンコウ</t>
    </rPh>
    <phoneticPr fontId="2"/>
  </si>
  <si>
    <t>変更根拠必要</t>
    <rPh sb="0" eb="2">
      <t>ヘンコウ</t>
    </rPh>
    <rPh sb="2" eb="4">
      <t>コンキョ</t>
    </rPh>
    <rPh sb="4" eb="6">
      <t>ヒツヨウ</t>
    </rPh>
    <phoneticPr fontId="2"/>
  </si>
  <si>
    <t>単位</t>
    <phoneticPr fontId="2"/>
  </si>
  <si>
    <t>GJ/t</t>
    <phoneticPr fontId="2"/>
  </si>
  <si>
    <t>No.</t>
    <phoneticPr fontId="2"/>
  </si>
  <si>
    <t>電気事業者名</t>
    <rPh sb="0" eb="2">
      <t>デンキ</t>
    </rPh>
    <rPh sb="2" eb="5">
      <t>ジギョウシャ</t>
    </rPh>
    <rPh sb="5" eb="6">
      <t>メイ</t>
    </rPh>
    <phoneticPr fontId="2"/>
  </si>
  <si>
    <t>合計</t>
    <rPh sb="0" eb="2">
      <t>ゴウケイ</t>
    </rPh>
    <phoneticPr fontId="2"/>
  </si>
  <si>
    <t>年度）</t>
    <rPh sb="0" eb="2">
      <t>ネンド</t>
    </rPh>
    <phoneticPr fontId="2"/>
  </si>
  <si>
    <t>H=E-G</t>
    <phoneticPr fontId="2"/>
  </si>
  <si>
    <t>D</t>
    <phoneticPr fontId="2"/>
  </si>
  <si>
    <t>E=D×C</t>
    <phoneticPr fontId="2"/>
  </si>
  <si>
    <t>F</t>
    <phoneticPr fontId="2"/>
  </si>
  <si>
    <t>G=F×C</t>
    <phoneticPr fontId="2"/>
  </si>
  <si>
    <t>(GJ)</t>
    <phoneticPr fontId="2"/>
  </si>
  <si>
    <r>
      <t>(t-CO</t>
    </r>
    <r>
      <rPr>
        <vertAlign val="subscript"/>
        <sz val="10.5"/>
        <rFont val="ＭＳ 明朝"/>
        <family val="1"/>
        <charset val="128"/>
      </rPr>
      <t>2</t>
    </r>
    <r>
      <rPr>
        <sz val="10.5"/>
        <rFont val="ＭＳ 明朝"/>
        <family val="1"/>
        <charset val="128"/>
      </rPr>
      <t>)</t>
    </r>
    <phoneticPr fontId="2"/>
  </si>
  <si>
    <t>原油（コンデンセートを除く）</t>
    <phoneticPr fontId="2"/>
  </si>
  <si>
    <r>
      <t>千m</t>
    </r>
    <r>
      <rPr>
        <vertAlign val="superscript"/>
        <sz val="10.5"/>
        <rFont val="ＭＳ 明朝"/>
        <family val="1"/>
        <charset val="128"/>
      </rPr>
      <t>3</t>
    </r>
    <phoneticPr fontId="2"/>
  </si>
  <si>
    <t>可燃性
天然ガス</t>
    <phoneticPr fontId="2"/>
  </si>
  <si>
    <r>
      <t>千m</t>
    </r>
    <r>
      <rPr>
        <vertAlign val="superscript"/>
        <sz val="10.5"/>
        <rFont val="ＭＳ 明朝"/>
        <family val="1"/>
        <charset val="128"/>
      </rPr>
      <t>3</t>
    </r>
    <phoneticPr fontId="2"/>
  </si>
  <si>
    <t>二酸化炭素排出量</t>
    <phoneticPr fontId="2"/>
  </si>
  <si>
    <t>D</t>
    <phoneticPr fontId="2"/>
  </si>
  <si>
    <t>F</t>
    <phoneticPr fontId="2"/>
  </si>
  <si>
    <r>
      <t>(t-CO</t>
    </r>
    <r>
      <rPr>
        <vertAlign val="subscript"/>
        <sz val="10.5"/>
        <rFont val="ＭＳ 明朝"/>
        <family val="1"/>
        <charset val="128"/>
      </rPr>
      <t>2</t>
    </r>
    <r>
      <rPr>
        <sz val="10.5"/>
        <rFont val="ＭＳ 明朝"/>
        <family val="1"/>
        <charset val="128"/>
      </rPr>
      <t>)</t>
    </r>
    <phoneticPr fontId="2"/>
  </si>
  <si>
    <r>
      <t>電気事業者・排出係数(t-CO</t>
    </r>
    <r>
      <rPr>
        <vertAlign val="subscript"/>
        <sz val="10.5"/>
        <rFont val="ＭＳ 明朝"/>
        <family val="1"/>
        <charset val="128"/>
      </rPr>
      <t>2</t>
    </r>
    <r>
      <rPr>
        <sz val="10.5"/>
        <rFont val="ＭＳ 明朝"/>
        <family val="1"/>
        <charset val="128"/>
      </rPr>
      <t>/kWh)：</t>
    </r>
    <rPh sb="0" eb="2">
      <t>デンキ</t>
    </rPh>
    <rPh sb="2" eb="5">
      <t>ジギョウシャ</t>
    </rPh>
    <rPh sb="6" eb="8">
      <t>ハイシュツ</t>
    </rPh>
    <rPh sb="8" eb="10">
      <t>ケイスウ</t>
    </rPh>
    <phoneticPr fontId="2"/>
  </si>
  <si>
    <t>（令和</t>
    <rPh sb="1" eb="3">
      <t>レイワ</t>
    </rPh>
    <phoneticPr fontId="2"/>
  </si>
  <si>
    <r>
      <t>GJ/千m</t>
    </r>
    <r>
      <rPr>
        <vertAlign val="superscript"/>
        <sz val="10.5"/>
        <rFont val="メイリオ"/>
        <family val="3"/>
        <charset val="128"/>
      </rPr>
      <t>3</t>
    </r>
    <phoneticPr fontId="2"/>
  </si>
  <si>
    <r>
      <t>t-CO</t>
    </r>
    <r>
      <rPr>
        <vertAlign val="subscript"/>
        <sz val="10.5"/>
        <rFont val="メイリオ"/>
        <family val="3"/>
        <charset val="128"/>
      </rPr>
      <t>2</t>
    </r>
    <r>
      <rPr>
        <sz val="10.5"/>
        <rFont val="メイリオ"/>
        <family val="3"/>
        <charset val="128"/>
      </rPr>
      <t>/GJ</t>
    </r>
    <phoneticPr fontId="2"/>
  </si>
  <si>
    <r>
      <t>ｔ-CO</t>
    </r>
    <r>
      <rPr>
        <vertAlign val="subscript"/>
        <sz val="10.5"/>
        <rFont val="メイリオ"/>
        <family val="3"/>
        <charset val="128"/>
      </rPr>
      <t>２</t>
    </r>
    <r>
      <rPr>
        <sz val="10.5"/>
        <rFont val="メイリオ"/>
        <family val="3"/>
        <charset val="128"/>
      </rPr>
      <t>/GJ</t>
    </r>
  </si>
  <si>
    <r>
      <t>(t‐CO</t>
    </r>
    <r>
      <rPr>
        <vertAlign val="subscript"/>
        <sz val="10.5"/>
        <color theme="1"/>
        <rFont val="メイリオ"/>
        <family val="3"/>
        <charset val="128"/>
      </rPr>
      <t>2</t>
    </r>
    <r>
      <rPr>
        <sz val="10.5"/>
        <color theme="1"/>
        <rFont val="メイリオ"/>
        <family val="3"/>
        <charset val="128"/>
      </rPr>
      <t>/kWh）</t>
    </r>
    <phoneticPr fontId="2"/>
  </si>
  <si>
    <t>kL</t>
  </si>
  <si>
    <t>GJ/kL</t>
  </si>
  <si>
    <t>千kWh</t>
    <phoneticPr fontId="2"/>
  </si>
  <si>
    <t>下記サイトで、提出年ごとに公表されているので確認してください。</t>
    <rPh sb="0" eb="2">
      <t>カキ</t>
    </rPh>
    <rPh sb="7" eb="9">
      <t>テイシュツ</t>
    </rPh>
    <rPh sb="9" eb="10">
      <t>ネン</t>
    </rPh>
    <rPh sb="13" eb="15">
      <t>コウヒョウ</t>
    </rPh>
    <rPh sb="22" eb="24">
      <t>カクニン</t>
    </rPh>
    <phoneticPr fontId="2"/>
  </si>
  <si>
    <t>https://ghg-santeikohyo.env.go.jp/calc</t>
    <phoneticPr fontId="2"/>
  </si>
  <si>
    <t>ジェット燃料</t>
    <rPh sb="4" eb="6">
      <t>ネンリョウ</t>
    </rPh>
    <phoneticPr fontId="2"/>
  </si>
  <si>
    <t>輸入原料炭</t>
    <rPh sb="0" eb="2">
      <t>ユニュウ</t>
    </rPh>
    <phoneticPr fontId="2"/>
  </si>
  <si>
    <t>コークス用原料炭</t>
    <rPh sb="4" eb="5">
      <t>ヨウ</t>
    </rPh>
    <phoneticPr fontId="2"/>
  </si>
  <si>
    <t>吹込用原料炭</t>
    <rPh sb="0" eb="2">
      <t>フキコ</t>
    </rPh>
    <rPh sb="2" eb="3">
      <t>ヨウ</t>
    </rPh>
    <phoneticPr fontId="2"/>
  </si>
  <si>
    <t>輸入一般炭</t>
    <rPh sb="0" eb="2">
      <t>ユニュウ</t>
    </rPh>
    <phoneticPr fontId="2"/>
  </si>
  <si>
    <t>国産一般炭</t>
    <rPh sb="0" eb="2">
      <t>コクサン</t>
    </rPh>
    <phoneticPr fontId="2"/>
  </si>
  <si>
    <t>輸入無煙炭</t>
    <rPh sb="0" eb="2">
      <t>ユニュウ</t>
    </rPh>
    <phoneticPr fontId="2"/>
  </si>
  <si>
    <t>発電用高炉ガス</t>
    <rPh sb="0" eb="3">
      <t>ハツデンヨウ</t>
    </rPh>
    <phoneticPr fontId="2"/>
  </si>
  <si>
    <t>化石燃料</t>
    <rPh sb="0" eb="2">
      <t>カセキ</t>
    </rPh>
    <phoneticPr fontId="2"/>
  </si>
  <si>
    <t>黒液</t>
    <rPh sb="0" eb="2">
      <t>コクエキ</t>
    </rPh>
    <phoneticPr fontId="2"/>
  </si>
  <si>
    <t>木材</t>
    <rPh sb="0" eb="2">
      <t>モクザイ</t>
    </rPh>
    <phoneticPr fontId="2"/>
  </si>
  <si>
    <t>木質廃材</t>
    <rPh sb="0" eb="4">
      <t>モクシツハイザイ</t>
    </rPh>
    <phoneticPr fontId="2"/>
  </si>
  <si>
    <t>バイオエタノール</t>
    <phoneticPr fontId="2"/>
  </si>
  <si>
    <t>バイオディーゼル</t>
    <phoneticPr fontId="2"/>
  </si>
  <si>
    <t>バイオガス</t>
    <phoneticPr fontId="2"/>
  </si>
  <si>
    <t>その他バイオマス</t>
    <rPh sb="2" eb="3">
      <t>タ</t>
    </rPh>
    <phoneticPr fontId="2"/>
  </si>
  <si>
    <t>ＲＤＦ</t>
    <phoneticPr fontId="2"/>
  </si>
  <si>
    <t>ＲＰＦ</t>
    <phoneticPr fontId="2"/>
  </si>
  <si>
    <t>廃タイヤ</t>
    <rPh sb="0" eb="1">
      <t>ハイ</t>
    </rPh>
    <phoneticPr fontId="2"/>
  </si>
  <si>
    <t>廃油</t>
    <rPh sb="0" eb="2">
      <t>ハイユ</t>
    </rPh>
    <phoneticPr fontId="2"/>
  </si>
  <si>
    <t>廃棄物ガス</t>
    <rPh sb="0" eb="3">
      <t>ハイキブツ</t>
    </rPh>
    <phoneticPr fontId="2"/>
  </si>
  <si>
    <t>混合廃材</t>
    <rPh sb="0" eb="4">
      <t>コンゴウハイザイ</t>
    </rPh>
    <phoneticPr fontId="2"/>
  </si>
  <si>
    <t>水素</t>
    <rPh sb="0" eb="2">
      <t>スイソ</t>
    </rPh>
    <phoneticPr fontId="2"/>
  </si>
  <si>
    <t>アンモニア</t>
    <phoneticPr fontId="2"/>
  </si>
  <si>
    <t>その他の
非化石燃料</t>
    <rPh sb="2" eb="3">
      <t>タ</t>
    </rPh>
    <rPh sb="5" eb="8">
      <t>ヒカセキ</t>
    </rPh>
    <rPh sb="8" eb="10">
      <t>ネンリョウ</t>
    </rPh>
    <phoneticPr fontId="2"/>
  </si>
  <si>
    <t>非化石燃料</t>
    <rPh sb="0" eb="3">
      <t>ヒカセキ</t>
    </rPh>
    <rPh sb="3" eb="5">
      <t>ネンリョウ</t>
    </rPh>
    <phoneticPr fontId="2"/>
  </si>
  <si>
    <t>他者から購入した熱</t>
    <rPh sb="0" eb="2">
      <t>タシャ</t>
    </rPh>
    <rPh sb="4" eb="6">
      <t>コウニュウ</t>
    </rPh>
    <rPh sb="8" eb="9">
      <t>ネツ</t>
    </rPh>
    <phoneticPr fontId="2"/>
  </si>
  <si>
    <t>その他使用した熱</t>
    <rPh sb="3" eb="5">
      <t>シヨウ</t>
    </rPh>
    <rPh sb="7" eb="8">
      <t>ネツ</t>
    </rPh>
    <phoneticPr fontId="2"/>
  </si>
  <si>
    <t>その他</t>
    <phoneticPr fontId="2"/>
  </si>
  <si>
    <t>その他</t>
    <rPh sb="2" eb="3">
      <t>タ</t>
    </rPh>
    <phoneticPr fontId="2"/>
  </si>
  <si>
    <t>地熱</t>
    <rPh sb="0" eb="2">
      <t>チネツ</t>
    </rPh>
    <phoneticPr fontId="2"/>
  </si>
  <si>
    <t>温泉熱</t>
    <rPh sb="0" eb="3">
      <t>オンセンネツ</t>
    </rPh>
    <phoneticPr fontId="2"/>
  </si>
  <si>
    <t>太陽熱</t>
    <rPh sb="0" eb="3">
      <t>タイヨウネツ</t>
    </rPh>
    <phoneticPr fontId="2"/>
  </si>
  <si>
    <t>雪氷熱</t>
    <rPh sb="0" eb="1">
      <t>ユキ</t>
    </rPh>
    <rPh sb="1" eb="2">
      <t>コオリ</t>
    </rPh>
    <rPh sb="2" eb="3">
      <t>ネツ</t>
    </rPh>
    <phoneticPr fontId="2"/>
  </si>
  <si>
    <t>電気事業者からの買電</t>
    <rPh sb="0" eb="5">
      <t>デンキジギョウシャ</t>
    </rPh>
    <rPh sb="8" eb="10">
      <t>バイデン</t>
    </rPh>
    <phoneticPr fontId="2"/>
  </si>
  <si>
    <t>上記以外の買電</t>
    <rPh sb="0" eb="4">
      <t>ジョウキイガイ</t>
    </rPh>
    <rPh sb="5" eb="7">
      <t>バイデン</t>
    </rPh>
    <phoneticPr fontId="2"/>
  </si>
  <si>
    <t>オフサイト型PPA</t>
    <rPh sb="5" eb="6">
      <t>ガタ</t>
    </rPh>
    <phoneticPr fontId="2"/>
  </si>
  <si>
    <t>自己託送(非燃料由来の非化石電気)</t>
    <rPh sb="0" eb="4">
      <t>ジコタクソウ</t>
    </rPh>
    <rPh sb="5" eb="6">
      <t>ヒ</t>
    </rPh>
    <rPh sb="6" eb="8">
      <t>ネンリョウ</t>
    </rPh>
    <rPh sb="8" eb="10">
      <t>ユライ</t>
    </rPh>
    <rPh sb="11" eb="14">
      <t>ヒカセキ</t>
    </rPh>
    <rPh sb="14" eb="16">
      <t>デンキ</t>
    </rPh>
    <phoneticPr fontId="2"/>
  </si>
  <si>
    <t>自家発電</t>
    <rPh sb="0" eb="4">
      <t>ジカハツデン</t>
    </rPh>
    <phoneticPr fontId="2"/>
  </si>
  <si>
    <t>小計 ④</t>
    <phoneticPr fontId="2"/>
  </si>
  <si>
    <t>太陽光</t>
    <rPh sb="0" eb="3">
      <t>タイヨウコウ</t>
    </rPh>
    <phoneticPr fontId="2"/>
  </si>
  <si>
    <t>風力</t>
    <rPh sb="0" eb="2">
      <t>フウリョク</t>
    </rPh>
    <phoneticPr fontId="2"/>
  </si>
  <si>
    <t>水力</t>
    <rPh sb="0" eb="2">
      <t>スイリョク</t>
    </rPh>
    <phoneticPr fontId="2"/>
  </si>
  <si>
    <t>その他(非燃料由来の非化石)</t>
    <rPh sb="2" eb="3">
      <t>タ</t>
    </rPh>
    <rPh sb="4" eb="9">
      <t>ヒネンリョウユライ</t>
    </rPh>
    <rPh sb="10" eb="13">
      <t>ヒカセキ</t>
    </rPh>
    <phoneticPr fontId="2"/>
  </si>
  <si>
    <t>F</t>
  </si>
  <si>
    <t>(GJ)</t>
  </si>
  <si>
    <t>GJ/ｔ</t>
    <phoneticPr fontId="2"/>
  </si>
  <si>
    <t>GJ/ｔ</t>
    <phoneticPr fontId="2"/>
  </si>
  <si>
    <t>GJ/千m3</t>
  </si>
  <si>
    <t>GJ/t</t>
  </si>
  <si>
    <t>廃プラスチック(一廃)</t>
    <rPh sb="0" eb="1">
      <t>ハイ</t>
    </rPh>
    <rPh sb="8" eb="9">
      <t>イチ</t>
    </rPh>
    <rPh sb="9" eb="10">
      <t>ハイ</t>
    </rPh>
    <phoneticPr fontId="2"/>
  </si>
  <si>
    <t>廃プラスチック(産廃)</t>
    <rPh sb="0" eb="1">
      <t>ハイ</t>
    </rPh>
    <rPh sb="8" eb="10">
      <t>サンパイ</t>
    </rPh>
    <rPh sb="9" eb="10">
      <t>ハイ</t>
    </rPh>
    <phoneticPr fontId="2"/>
  </si>
  <si>
    <t>ガス事業者名</t>
    <rPh sb="2" eb="6">
      <t>ジギョウシャメイ</t>
    </rPh>
    <phoneticPr fontId="2"/>
  </si>
  <si>
    <t>上記以外の買電（上記以外の自己託送）</t>
    <rPh sb="0" eb="4">
      <t>ジョウキイガイ</t>
    </rPh>
    <rPh sb="5" eb="7">
      <t>バイデン</t>
    </rPh>
    <rPh sb="8" eb="12">
      <t>ジョウキイガイ</t>
    </rPh>
    <rPh sb="13" eb="17">
      <t>ジコタクソウ</t>
    </rPh>
    <phoneticPr fontId="2"/>
  </si>
  <si>
    <t>上記以外の買電（その他）</t>
    <rPh sb="0" eb="4">
      <t>ジョウキイガイ</t>
    </rPh>
    <rPh sb="5" eb="7">
      <t>バイデン</t>
    </rPh>
    <rPh sb="10" eb="11">
      <t>タ</t>
    </rPh>
    <phoneticPr fontId="2"/>
  </si>
  <si>
    <t>上記以外の買電（オフサイト型PPA）</t>
    <rPh sb="0" eb="4">
      <t>ジョウキイガイ</t>
    </rPh>
    <rPh sb="5" eb="7">
      <t>バイデン</t>
    </rPh>
    <rPh sb="13" eb="14">
      <t>ガタ</t>
    </rPh>
    <phoneticPr fontId="2"/>
  </si>
  <si>
    <t>自家発電（その他（非燃料由来の非化石））</t>
    <rPh sb="0" eb="4">
      <t>ジカハツデン</t>
    </rPh>
    <rPh sb="7" eb="8">
      <t>タ</t>
    </rPh>
    <rPh sb="9" eb="14">
      <t>ヒネンリョウユライ</t>
    </rPh>
    <rPh sb="15" eb="16">
      <t>ヒ</t>
    </rPh>
    <rPh sb="16" eb="18">
      <t>カセキ</t>
    </rPh>
    <phoneticPr fontId="2"/>
  </si>
  <si>
    <t>自家発電（その他）</t>
    <rPh sb="0" eb="4">
      <t>ジカハツデン</t>
    </rPh>
    <rPh sb="7" eb="8">
      <t>タ</t>
    </rPh>
    <phoneticPr fontId="2"/>
  </si>
  <si>
    <t>排出係数</t>
    <rPh sb="0" eb="4">
      <t>ハイシュツケイスウ</t>
    </rPh>
    <phoneticPr fontId="2"/>
  </si>
  <si>
    <t>上記以外の買電（自己託送（非燃料由来の非化石電気））</t>
    <rPh sb="0" eb="4">
      <t>ジョウキイガイ</t>
    </rPh>
    <rPh sb="5" eb="7">
      <t>バイデン</t>
    </rPh>
    <rPh sb="8" eb="12">
      <t>ジコタクソウ</t>
    </rPh>
    <rPh sb="13" eb="14">
      <t>ヒ</t>
    </rPh>
    <rPh sb="14" eb="16">
      <t>ネンリョウ</t>
    </rPh>
    <rPh sb="16" eb="18">
      <t>ユライ</t>
    </rPh>
    <rPh sb="19" eb="20">
      <t>ヒ</t>
    </rPh>
    <rPh sb="20" eb="22">
      <t>カセキ</t>
    </rPh>
    <rPh sb="22" eb="24">
      <t>デンキ</t>
    </rPh>
    <phoneticPr fontId="2"/>
  </si>
  <si>
    <t>電気のうち、上記以外の買電、自家発電（排出係数は、各自入力ください。）</t>
    <rPh sb="0" eb="2">
      <t>デンキ</t>
    </rPh>
    <rPh sb="6" eb="10">
      <t>ジョウキイガイ</t>
    </rPh>
    <rPh sb="11" eb="13">
      <t>バイデン</t>
    </rPh>
    <rPh sb="14" eb="18">
      <t>ジカハツデン</t>
    </rPh>
    <rPh sb="25" eb="27">
      <t>カクジ</t>
    </rPh>
    <rPh sb="27" eb="29">
      <t>ニュウリョク</t>
    </rPh>
    <phoneticPr fontId="2"/>
  </si>
  <si>
    <t>ガス事業者、熱供給事業者、電気事業者の排出係数は毎年変更となります。</t>
    <rPh sb="2" eb="5">
      <t>ジギョウシャ</t>
    </rPh>
    <rPh sb="6" eb="7">
      <t>ネツ</t>
    </rPh>
    <rPh sb="7" eb="9">
      <t>キョウキュウ</t>
    </rPh>
    <rPh sb="9" eb="12">
      <t>ジギョウシャ</t>
    </rPh>
    <rPh sb="13" eb="15">
      <t>デンキ</t>
    </rPh>
    <rPh sb="15" eb="17">
      <t>ジギョウ</t>
    </rPh>
    <rPh sb="17" eb="18">
      <t>シャ</t>
    </rPh>
    <rPh sb="19" eb="21">
      <t>ハイシュツ</t>
    </rPh>
    <rPh sb="21" eb="23">
      <t>ケイスウ</t>
    </rPh>
    <rPh sb="24" eb="26">
      <t>マイトシ</t>
    </rPh>
    <rPh sb="26" eb="28">
      <t>ヘンコウ</t>
    </rPh>
    <phoneticPr fontId="2"/>
  </si>
  <si>
    <r>
      <t>電気事業者からの買電（</t>
    </r>
    <r>
      <rPr>
        <u/>
        <sz val="10.5"/>
        <rFont val="メイリオ"/>
        <family val="3"/>
        <charset val="128"/>
      </rPr>
      <t>電気事業者の排出係数</t>
    </r>
    <r>
      <rPr>
        <sz val="10.5"/>
        <rFont val="メイリオ"/>
        <family val="3"/>
        <charset val="128"/>
      </rPr>
      <t>は、各自入力ください。）</t>
    </r>
    <rPh sb="0" eb="5">
      <t>デンキジギョウシャ</t>
    </rPh>
    <rPh sb="8" eb="10">
      <t>バイデン</t>
    </rPh>
    <rPh sb="23" eb="25">
      <t>カクジ</t>
    </rPh>
    <rPh sb="25" eb="27">
      <t>ニュウリョク</t>
    </rPh>
    <phoneticPr fontId="2"/>
  </si>
  <si>
    <r>
      <rPr>
        <u/>
        <sz val="10.5"/>
        <rFont val="メイリオ"/>
        <family val="3"/>
        <charset val="128"/>
      </rPr>
      <t>都市ガスの排出係数</t>
    </r>
    <r>
      <rPr>
        <sz val="10.5"/>
        <rFont val="メイリオ"/>
        <family val="3"/>
        <charset val="128"/>
      </rPr>
      <t>は、各自入力ください。</t>
    </r>
    <rPh sb="0" eb="2">
      <t>トシ</t>
    </rPh>
    <rPh sb="5" eb="9">
      <t>ハイシュツケイスウ</t>
    </rPh>
    <rPh sb="11" eb="13">
      <t>カクジ</t>
    </rPh>
    <rPh sb="13" eb="15">
      <t>ニュウリョク</t>
    </rPh>
    <phoneticPr fontId="2"/>
  </si>
  <si>
    <r>
      <t>(t-CO</t>
    </r>
    <r>
      <rPr>
        <vertAlign val="subscript"/>
        <sz val="10.5"/>
        <color theme="1"/>
        <rFont val="メイリオ"/>
        <family val="3"/>
        <charset val="128"/>
      </rPr>
      <t>2</t>
    </r>
    <r>
      <rPr>
        <sz val="10.5"/>
        <color theme="1"/>
        <rFont val="メイリオ"/>
        <family val="3"/>
        <charset val="128"/>
      </rPr>
      <t>/kWh)</t>
    </r>
    <phoneticPr fontId="2"/>
  </si>
  <si>
    <t>上記以外の自己託送</t>
    <rPh sb="0" eb="4">
      <t>ジョウキイガイ</t>
    </rPh>
    <rPh sb="5" eb="9">
      <t>ジコタクソウ</t>
    </rPh>
    <phoneticPr fontId="2"/>
  </si>
  <si>
    <r>
      <rPr>
        <u/>
        <sz val="10.5"/>
        <rFont val="メイリオ"/>
        <family val="3"/>
        <charset val="128"/>
      </rPr>
      <t>産業用以外の蒸気、温水、冷水の排出係数</t>
    </r>
    <r>
      <rPr>
        <sz val="10.5"/>
        <rFont val="メイリオ"/>
        <family val="3"/>
        <charset val="128"/>
      </rPr>
      <t>は、各自入力ください。その他使用した熱で、販売した量がある場合は排出係数を入力してください。</t>
    </r>
    <rPh sb="0" eb="3">
      <t>サンギョウヨウ</t>
    </rPh>
    <rPh sb="3" eb="5">
      <t>イガイ</t>
    </rPh>
    <rPh sb="6" eb="8">
      <t>ジョウキ</t>
    </rPh>
    <rPh sb="9" eb="11">
      <t>オンスイ</t>
    </rPh>
    <rPh sb="12" eb="14">
      <t>レイスイ</t>
    </rPh>
    <rPh sb="15" eb="19">
      <t>ハイシュツケイスウ</t>
    </rPh>
    <rPh sb="21" eb="23">
      <t>カクジ</t>
    </rPh>
    <rPh sb="23" eb="25">
      <t>ニュウリョク</t>
    </rPh>
    <rPh sb="40" eb="42">
      <t>ハンバイ</t>
    </rPh>
    <rPh sb="44" eb="45">
      <t>リョウ</t>
    </rPh>
    <rPh sb="48" eb="50">
      <t>バアイ</t>
    </rPh>
    <rPh sb="51" eb="55">
      <t>ハイシュツケイスウ</t>
    </rPh>
    <rPh sb="56" eb="58">
      <t>ニュウリョク</t>
    </rPh>
    <phoneticPr fontId="2"/>
  </si>
  <si>
    <t>実数値</t>
    <rPh sb="0" eb="2">
      <t>ジッスウ</t>
    </rPh>
    <rPh sb="2" eb="3">
      <t>チ</t>
    </rPh>
    <phoneticPr fontId="2"/>
  </si>
  <si>
    <t>（千kWh）</t>
    <rPh sb="1" eb="2">
      <t>セン</t>
    </rPh>
    <phoneticPr fontId="2"/>
  </si>
  <si>
    <t>（t-CO2）</t>
    <phoneticPr fontId="2"/>
  </si>
  <si>
    <r>
      <t>CO</t>
    </r>
    <r>
      <rPr>
        <vertAlign val="subscript"/>
        <sz val="10.5"/>
        <rFont val="メイリオ"/>
        <family val="3"/>
        <charset val="128"/>
      </rPr>
      <t>2</t>
    </r>
    <r>
      <rPr>
        <sz val="10.5"/>
        <rFont val="メイリオ"/>
        <family val="3"/>
        <charset val="128"/>
      </rPr>
      <t>排出量</t>
    </r>
    <rPh sb="3" eb="5">
      <t>ハイシュツ</t>
    </rPh>
    <rPh sb="5" eb="6">
      <t>リョウ</t>
    </rPh>
    <phoneticPr fontId="2"/>
  </si>
  <si>
    <t>【別表６】</t>
    <phoneticPr fontId="2"/>
  </si>
  <si>
    <t>H=D-F</t>
    <phoneticPr fontId="2"/>
  </si>
  <si>
    <t>都市ガス</t>
    <phoneticPr fontId="2"/>
  </si>
  <si>
    <t>単位</t>
    <rPh sb="0" eb="2">
      <t>タンイ</t>
    </rPh>
    <phoneticPr fontId="2"/>
  </si>
  <si>
    <r>
      <t>(千m</t>
    </r>
    <r>
      <rPr>
        <vertAlign val="superscript"/>
        <sz val="10.5"/>
        <rFont val="ＭＳ 明朝"/>
        <family val="1"/>
        <charset val="128"/>
      </rPr>
      <t>3</t>
    </r>
    <r>
      <rPr>
        <sz val="10.5"/>
        <rFont val="ＭＳ 明朝"/>
        <family val="1"/>
        <charset val="128"/>
      </rPr>
      <t>)</t>
    </r>
    <phoneticPr fontId="2"/>
  </si>
  <si>
    <r>
      <t>t-CO2/千m</t>
    </r>
    <r>
      <rPr>
        <vertAlign val="superscript"/>
        <sz val="10.5"/>
        <rFont val="メイリオ"/>
        <family val="3"/>
        <charset val="128"/>
      </rPr>
      <t>3</t>
    </r>
    <rPh sb="6" eb="7">
      <t>セン</t>
    </rPh>
    <phoneticPr fontId="2"/>
  </si>
  <si>
    <t>小計 ②</t>
    <phoneticPr fontId="2"/>
  </si>
  <si>
    <t>小計　③</t>
    <rPh sb="0" eb="2">
      <t>ショウケイ</t>
    </rPh>
    <phoneticPr fontId="2"/>
  </si>
  <si>
    <t>小計 ⑤</t>
    <phoneticPr fontId="2"/>
  </si>
  <si>
    <t>ｔ</t>
    <phoneticPr fontId="2"/>
  </si>
  <si>
    <t>t-C/GJ</t>
    <phoneticPr fontId="2"/>
  </si>
  <si>
    <r>
      <t>合計 (t-CO</t>
    </r>
    <r>
      <rPr>
        <vertAlign val="subscript"/>
        <sz val="10.5"/>
        <rFont val="ＭＳ 明朝"/>
        <family val="1"/>
        <charset val="128"/>
      </rPr>
      <t>2</t>
    </r>
    <r>
      <rPr>
        <sz val="10.5"/>
        <rFont val="ＭＳ 明朝"/>
        <family val="1"/>
        <charset val="128"/>
      </rPr>
      <t>)  ⑥＝①＋②＋③＋④＋⑤</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</si>
</sst>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0.0_ "/>
    <numFmt numFmtId="179" formatCode="0.0000_ "/>
    <numFmt numFmtId="180" formatCode="0.000;_頀"/>
    <numFmt numFmtId="181" formatCode="0.0"/>
    <numFmt numFmtId="182" formatCode="0.000000"/>
    <numFmt numFmtId="183" formatCode="0.0000"/>
    <numFmt numFmtId="184" formatCode="\(General\)"/>
  </numFmts>
  <fonts count="29">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5"/>
      <name val="ＭＳ Ｐゴシック"/>
      <family val="3"/>
      <charset val="128"/>
    </font>
    <font>
      <vertAlign val="superscript"/>
      <sz val="10.5"/>
      <name val="ＭＳ 明朝"/>
      <family val="1"/>
      <charset val="128"/>
    </font>
    <font>
      <vertAlign val="subscript"/>
      <sz val="10.5"/>
      <name val="ＭＳ 明朝"/>
      <family val="1"/>
      <charset val="128"/>
    </font>
    <font>
      <sz val="9"/>
      <name val="ＭＳ 明朝"/>
      <family val="1"/>
      <charset val="128"/>
    </font>
    <font>
      <sz val="10.5"/>
      <name val="メイリオ"/>
      <family val="3"/>
      <charset val="128"/>
    </font>
    <font>
      <b/>
      <sz val="10.5"/>
      <color theme="1"/>
      <name val="メイリオ"/>
      <family val="3"/>
      <charset val="128"/>
    </font>
    <font>
      <vertAlign val="superscript"/>
      <sz val="10.5"/>
      <name val="メイリオ"/>
      <family val="3"/>
      <charset val="128"/>
    </font>
    <font>
      <vertAlign val="subscript"/>
      <sz val="10.5"/>
      <name val="メイリオ"/>
      <family val="3"/>
      <charset val="128"/>
    </font>
    <font>
      <sz val="10.5"/>
      <color theme="1"/>
      <name val="メイリオ"/>
      <family val="3"/>
      <charset val="128"/>
    </font>
    <font>
      <sz val="9"/>
      <name val="メイリオ"/>
      <family val="3"/>
      <charset val="128"/>
    </font>
    <font>
      <vertAlign val="subscript"/>
      <sz val="10.5"/>
      <color theme="1"/>
      <name val="メイリオ"/>
      <family val="3"/>
      <charset val="128"/>
    </font>
    <font>
      <b/>
      <sz val="10"/>
      <color indexed="81"/>
      <name val="游ゴシック"/>
      <family val="3"/>
      <charset val="128"/>
    </font>
    <font>
      <b/>
      <sz val="9"/>
      <color indexed="81"/>
      <name val="游ゴシック"/>
      <family val="3"/>
      <charset val="128"/>
    </font>
    <font>
      <b/>
      <sz val="11"/>
      <color indexed="10"/>
      <name val="游ゴシック"/>
      <family val="3"/>
      <charset val="128"/>
    </font>
    <font>
      <b/>
      <u/>
      <sz val="12"/>
      <color rgb="FF990099"/>
      <name val="メイリオ"/>
      <family val="3"/>
      <charset val="128"/>
    </font>
    <font>
      <u/>
      <sz val="10.5"/>
      <name val="メイリオ"/>
      <family val="3"/>
      <charset val="128"/>
    </font>
    <font>
      <sz val="8"/>
      <name val="ＭＳ 明朝"/>
      <family val="1"/>
      <charset val="128"/>
    </font>
    <font>
      <b/>
      <sz val="9"/>
      <name val="メイリオ"/>
      <family val="3"/>
      <charset val="128"/>
    </font>
    <font>
      <sz val="9"/>
      <color theme="1"/>
      <name val="メイリオ"/>
      <family val="3"/>
      <charset val="128"/>
    </font>
    <font>
      <sz val="6"/>
      <color theme="1"/>
      <name val="メイリオ"/>
      <family val="3"/>
      <charset val="128"/>
    </font>
    <font>
      <b/>
      <sz val="6"/>
      <color theme="1"/>
      <name val="メイリオ"/>
      <family val="3"/>
      <charset val="128"/>
    </font>
    <font>
      <b/>
      <sz val="8"/>
      <name val="メイリオ"/>
      <family val="3"/>
      <charset val="128"/>
    </font>
    <font>
      <sz val="9"/>
      <color indexed="81"/>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5" tint="0.59999389629810485"/>
        <bgColor indexed="64"/>
      </patternFill>
    </fill>
    <fill>
      <patternFill patternType="solid">
        <fgColor rgb="FFD4E5F4"/>
        <bgColor indexed="64"/>
      </patternFill>
    </fill>
    <fill>
      <patternFill patternType="solid">
        <fgColor theme="4" tint="0.59999389629810485"/>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ck">
        <color indexed="64"/>
      </top>
      <bottom/>
      <diagonal/>
    </border>
    <border>
      <left style="thin">
        <color indexed="64"/>
      </left>
      <right style="thick">
        <color indexed="64"/>
      </right>
      <top style="thin">
        <color indexed="64"/>
      </top>
      <bottom/>
      <diagonal/>
    </border>
    <border>
      <left style="thin">
        <color indexed="64"/>
      </left>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diagonal/>
    </border>
    <border diagonalUp="1">
      <left/>
      <right style="thin">
        <color indexed="64"/>
      </right>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ck">
        <color indexed="64"/>
      </left>
      <right/>
      <top/>
      <bottom/>
      <diagonal/>
    </border>
    <border>
      <left/>
      <right style="thin">
        <color indexed="64"/>
      </right>
      <top/>
      <bottom/>
      <diagonal/>
    </border>
    <border diagonalUp="1">
      <left style="thin">
        <color indexed="64"/>
      </left>
      <right style="thin">
        <color indexed="64"/>
      </right>
      <top/>
      <bottom/>
      <diagonal style="thin">
        <color indexed="64"/>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style="medium">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3" fillId="0" borderId="0" xfId="0" applyFont="1" applyProtection="1">
      <alignment vertical="center"/>
    </xf>
    <xf numFmtId="0" fontId="3" fillId="0" borderId="0" xfId="0" applyFont="1" applyFill="1" applyAlignment="1" applyProtection="1">
      <alignment horizontal="left" vertical="center"/>
    </xf>
    <xf numFmtId="0" fontId="6" fillId="0" borderId="0" xfId="0" applyFont="1" applyProtection="1">
      <alignment vertical="center"/>
    </xf>
    <xf numFmtId="177" fontId="3" fillId="0" borderId="0" xfId="0" applyNumberFormat="1" applyFont="1" applyBorder="1" applyAlignment="1" applyProtection="1">
      <alignment horizontal="right" wrapText="1"/>
    </xf>
    <xf numFmtId="177" fontId="3" fillId="0" borderId="2" xfId="0" applyNumberFormat="1" applyFont="1" applyBorder="1" applyAlignment="1" applyProtection="1">
      <alignment horizontal="center" vertical="center" wrapText="1"/>
    </xf>
    <xf numFmtId="0" fontId="3" fillId="0" borderId="5" xfId="0" applyFont="1" applyBorder="1" applyAlignment="1" applyProtection="1">
      <alignment horizontal="center" shrinkToFit="1"/>
    </xf>
    <xf numFmtId="0" fontId="3"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3" fillId="0" borderId="0" xfId="0" applyFont="1" applyFill="1" applyAlignment="1" applyProtection="1">
      <alignment horizontal="left" vertical="center" wrapText="1"/>
    </xf>
    <xf numFmtId="0" fontId="3" fillId="3" borderId="5" xfId="0" applyNumberFormat="1" applyFont="1" applyFill="1" applyBorder="1" applyAlignment="1" applyProtection="1">
      <alignment horizontal="right" shrinkToFit="1"/>
      <protection locked="0"/>
    </xf>
    <xf numFmtId="176" fontId="3" fillId="0" borderId="5" xfId="0" applyNumberFormat="1" applyFont="1" applyBorder="1" applyAlignment="1" applyProtection="1">
      <alignment horizontal="right" shrinkToFit="1"/>
    </xf>
    <xf numFmtId="177" fontId="3" fillId="0" borderId="5" xfId="0" applyNumberFormat="1" applyFont="1" applyBorder="1" applyAlignment="1" applyProtection="1">
      <alignment horizontal="right" shrinkToFit="1"/>
    </xf>
    <xf numFmtId="0" fontId="3" fillId="3" borderId="5" xfId="0" applyFont="1" applyFill="1" applyBorder="1" applyAlignment="1" applyProtection="1">
      <alignment horizontal="center" shrinkToFit="1"/>
      <protection locked="0"/>
    </xf>
    <xf numFmtId="0" fontId="3" fillId="0" borderId="11" xfId="0" applyFont="1" applyBorder="1" applyAlignment="1" applyProtection="1">
      <alignment horizontal="justify" shrinkToFit="1"/>
    </xf>
    <xf numFmtId="0" fontId="3" fillId="0" borderId="11" xfId="0" applyFont="1" applyBorder="1" applyAlignment="1" applyProtection="1">
      <alignment horizontal="right" shrinkToFit="1"/>
    </xf>
    <xf numFmtId="177" fontId="3" fillId="0" borderId="1" xfId="0" applyNumberFormat="1" applyFont="1" applyBorder="1" applyAlignment="1" applyProtection="1">
      <alignment horizontal="right" shrinkToFit="1"/>
    </xf>
    <xf numFmtId="177" fontId="3" fillId="0" borderId="8" xfId="0" applyNumberFormat="1" applyFont="1" applyBorder="1" applyAlignment="1" applyProtection="1">
      <alignment horizontal="right" shrinkToFit="1"/>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left" vertical="center"/>
    </xf>
    <xf numFmtId="0" fontId="3" fillId="0" borderId="10" xfId="0" applyFont="1" applyFill="1" applyBorder="1" applyAlignment="1" applyProtection="1">
      <alignment horizontal="right" vertical="center"/>
    </xf>
    <xf numFmtId="0" fontId="3" fillId="0" borderId="10" xfId="0" applyFont="1" applyFill="1" applyBorder="1" applyProtection="1">
      <alignment vertical="center"/>
    </xf>
    <xf numFmtId="0" fontId="3" fillId="0" borderId="10"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vertical="center"/>
    </xf>
    <xf numFmtId="177" fontId="3" fillId="0" borderId="5" xfId="0" applyNumberFormat="1" applyFont="1" applyFill="1" applyBorder="1" applyAlignment="1" applyProtection="1">
      <alignment horizontal="right" shrinkToFit="1"/>
    </xf>
    <xf numFmtId="0" fontId="3" fillId="0" borderId="3" xfId="0" applyFont="1" applyBorder="1" applyAlignment="1" applyProtection="1">
      <alignment vertical="center"/>
    </xf>
    <xf numFmtId="0" fontId="3" fillId="0" borderId="0" xfId="0" applyFont="1" applyFill="1" applyAlignment="1" applyProtection="1">
      <alignment vertical="center" wrapText="1"/>
    </xf>
    <xf numFmtId="0" fontId="3" fillId="3" borderId="0" xfId="0" applyFont="1" applyFill="1" applyBorder="1" applyAlignment="1" applyProtection="1">
      <alignment horizontal="center" vertical="center" shrinkToFit="1"/>
      <protection locked="0"/>
    </xf>
    <xf numFmtId="0" fontId="10" fillId="0" borderId="0" xfId="0" applyFont="1" applyProtection="1">
      <alignment vertical="center"/>
    </xf>
    <xf numFmtId="0" fontId="10" fillId="0" borderId="0" xfId="0" applyFont="1" applyAlignment="1" applyProtection="1">
      <alignment vertical="center" shrinkToFit="1"/>
    </xf>
    <xf numFmtId="0" fontId="10" fillId="0" borderId="0" xfId="0" applyFont="1" applyFill="1" applyProtection="1">
      <alignment vertical="center"/>
    </xf>
    <xf numFmtId="0" fontId="11" fillId="0" borderId="0" xfId="0" applyFont="1" applyAlignment="1" applyProtection="1">
      <alignment vertical="center"/>
    </xf>
    <xf numFmtId="0" fontId="11" fillId="0" borderId="0" xfId="0" applyFont="1" applyProtection="1">
      <alignment vertical="center"/>
    </xf>
    <xf numFmtId="177" fontId="10" fillId="0" borderId="0" xfId="0" applyNumberFormat="1" applyFont="1" applyBorder="1" applyAlignment="1" applyProtection="1">
      <alignment horizontal="right" wrapText="1"/>
    </xf>
    <xf numFmtId="0" fontId="10" fillId="0" borderId="6" xfId="0" applyFont="1" applyBorder="1" applyAlignment="1" applyProtection="1">
      <alignment horizontal="center" wrapText="1"/>
    </xf>
    <xf numFmtId="0" fontId="10" fillId="0" borderId="5" xfId="0" applyFont="1" applyBorder="1" applyAlignment="1" applyProtection="1">
      <alignment horizontal="center" wrapText="1"/>
    </xf>
    <xf numFmtId="0" fontId="10" fillId="0" borderId="7" xfId="0" applyFont="1" applyBorder="1" applyAlignment="1" applyProtection="1">
      <alignment horizontal="center" wrapText="1"/>
    </xf>
    <xf numFmtId="0" fontId="10" fillId="0" borderId="3" xfId="0" applyFont="1" applyBorder="1" applyProtection="1">
      <alignment vertical="center"/>
    </xf>
    <xf numFmtId="0" fontId="10" fillId="0" borderId="3" xfId="0" applyFont="1" applyBorder="1" applyAlignment="1" applyProtection="1">
      <alignment horizontal="center" wrapText="1"/>
    </xf>
    <xf numFmtId="0" fontId="10" fillId="0" borderId="0" xfId="0" applyFont="1" applyBorder="1" applyProtection="1">
      <alignment vertical="center"/>
    </xf>
    <xf numFmtId="0" fontId="10" fillId="0" borderId="3" xfId="0" applyFont="1" applyBorder="1" applyAlignment="1" applyProtection="1">
      <alignment horizontal="center" shrinkToFit="1"/>
    </xf>
    <xf numFmtId="0" fontId="10" fillId="0" borderId="0" xfId="0" applyFont="1" applyBorder="1" applyAlignment="1" applyProtection="1">
      <alignment horizontal="right" wrapText="1"/>
    </xf>
    <xf numFmtId="0" fontId="10" fillId="0" borderId="0" xfId="0" applyFont="1" applyBorder="1" applyAlignment="1" applyProtection="1">
      <alignment horizontal="right" shrinkToFit="1"/>
    </xf>
    <xf numFmtId="0" fontId="14" fillId="0" borderId="0" xfId="0" applyFont="1" applyBorder="1" applyAlignment="1" applyProtection="1">
      <alignment shrinkToFit="1"/>
    </xf>
    <xf numFmtId="0" fontId="10" fillId="0" borderId="3" xfId="0" applyFont="1" applyBorder="1" applyAlignment="1" applyProtection="1">
      <alignment horizontal="right" wrapText="1"/>
    </xf>
    <xf numFmtId="0" fontId="10" fillId="0" borderId="0" xfId="0" applyFont="1" applyBorder="1" applyAlignment="1" applyProtection="1">
      <alignment horizontal="center" vertical="top" wrapText="1"/>
    </xf>
    <xf numFmtId="0" fontId="15" fillId="0" borderId="5" xfId="0" applyFont="1" applyBorder="1" applyAlignment="1" applyProtection="1">
      <alignment horizontal="center" vertical="center" shrinkToFit="1"/>
    </xf>
    <xf numFmtId="0" fontId="10" fillId="0" borderId="0" xfId="0" applyFont="1" applyBorder="1" applyAlignment="1" applyProtection="1">
      <alignment wrapText="1"/>
    </xf>
    <xf numFmtId="0" fontId="14" fillId="0" borderId="6" xfId="0" applyFont="1" applyBorder="1" applyAlignment="1" applyProtection="1">
      <alignment vertical="center" textRotation="255"/>
    </xf>
    <xf numFmtId="0" fontId="10" fillId="0" borderId="12" xfId="1" applyNumberFormat="1" applyFont="1" applyBorder="1" applyAlignment="1" applyProtection="1">
      <alignment horizontal="right" vertical="center"/>
    </xf>
    <xf numFmtId="0" fontId="10" fillId="0" borderId="0" xfId="0" applyFont="1" applyBorder="1" applyAlignment="1" applyProtection="1">
      <alignment horizontal="left"/>
    </xf>
    <xf numFmtId="0" fontId="14" fillId="0" borderId="5" xfId="0" applyFont="1" applyBorder="1" applyAlignment="1" applyProtection="1">
      <alignment vertical="center" textRotation="255"/>
    </xf>
    <xf numFmtId="0" fontId="14" fillId="0" borderId="0" xfId="0" applyFont="1" applyBorder="1" applyAlignment="1" applyProtection="1">
      <alignment vertical="center" textRotation="255"/>
    </xf>
    <xf numFmtId="0" fontId="14"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horizontal="center" shrinkToFit="1"/>
    </xf>
    <xf numFmtId="0" fontId="3" fillId="0" borderId="1" xfId="0" applyFont="1" applyBorder="1" applyAlignment="1" applyProtection="1">
      <alignment horizontal="center" shrinkToFit="1"/>
    </xf>
    <xf numFmtId="0" fontId="3" fillId="0" borderId="18" xfId="0" applyFont="1" applyBorder="1" applyAlignment="1" applyProtection="1">
      <alignment horizontal="justify" shrinkToFit="1"/>
    </xf>
    <xf numFmtId="0" fontId="3" fillId="0" borderId="18" xfId="0" applyFont="1" applyBorder="1" applyAlignment="1" applyProtection="1">
      <alignment horizontal="right" shrinkToFit="1"/>
    </xf>
    <xf numFmtId="0" fontId="10" fillId="0" borderId="10" xfId="0" applyFont="1" applyBorder="1" applyAlignment="1" applyProtection="1">
      <alignment horizontal="center" wrapText="1"/>
    </xf>
    <xf numFmtId="0" fontId="10" fillId="0" borderId="10" xfId="0" applyFont="1" applyBorder="1" applyAlignment="1" applyProtection="1">
      <alignment horizontal="right" wrapText="1"/>
    </xf>
    <xf numFmtId="177" fontId="10" fillId="0" borderId="19" xfId="0" applyNumberFormat="1" applyFont="1" applyBorder="1" applyAlignment="1" applyProtection="1">
      <alignment horizontal="right" wrapText="1"/>
    </xf>
    <xf numFmtId="0" fontId="10" fillId="0" borderId="3" xfId="0" applyFont="1" applyBorder="1" applyAlignment="1" applyProtection="1">
      <alignment horizontal="center" vertical="center"/>
    </xf>
    <xf numFmtId="0" fontId="10" fillId="0" borderId="10" xfId="0" applyFont="1" applyBorder="1" applyAlignment="1" applyProtection="1">
      <alignment horizontal="center" shrinkToFit="1"/>
    </xf>
    <xf numFmtId="0" fontId="3" fillId="0" borderId="18" xfId="0" applyFont="1" applyFill="1" applyBorder="1" applyAlignment="1" applyProtection="1">
      <alignment horizontal="center" vertical="center" shrinkToFit="1"/>
    </xf>
    <xf numFmtId="0" fontId="3" fillId="0" borderId="11" xfId="0" applyFont="1" applyFill="1" applyBorder="1" applyAlignment="1" applyProtection="1">
      <alignment horizontal="justify" shrinkToFit="1"/>
    </xf>
    <xf numFmtId="0" fontId="10" fillId="0" borderId="32" xfId="1" applyNumberFormat="1" applyFont="1" applyBorder="1" applyAlignment="1" applyProtection="1">
      <alignment horizontal="right" vertical="center" shrinkToFit="1"/>
      <protection locked="0"/>
    </xf>
    <xf numFmtId="0" fontId="10" fillId="0" borderId="25" xfId="1" applyNumberFormat="1" applyFont="1" applyBorder="1" applyAlignment="1" applyProtection="1">
      <alignment horizontal="right" vertical="center" shrinkToFit="1"/>
      <protection locked="0"/>
    </xf>
    <xf numFmtId="0" fontId="10" fillId="0" borderId="23" xfId="1" applyNumberFormat="1" applyFont="1" applyBorder="1" applyAlignment="1" applyProtection="1">
      <alignment horizontal="right" vertical="center" shrinkToFit="1"/>
      <protection locked="0"/>
    </xf>
    <xf numFmtId="0" fontId="10" fillId="0" borderId="19" xfId="0" applyFont="1" applyBorder="1" applyProtection="1">
      <alignment vertical="center"/>
    </xf>
    <xf numFmtId="0" fontId="10" fillId="0" borderId="33" xfId="0" applyFont="1" applyBorder="1" applyProtection="1">
      <alignment vertical="center"/>
    </xf>
    <xf numFmtId="0" fontId="10" fillId="0" borderId="19" xfId="0" applyFont="1" applyBorder="1" applyAlignment="1" applyProtection="1">
      <alignment horizontal="center" vertical="center" shrinkToFit="1"/>
    </xf>
    <xf numFmtId="0" fontId="10" fillId="0" borderId="25" xfId="0" applyFont="1" applyBorder="1" applyAlignment="1" applyProtection="1">
      <alignment horizontal="center" wrapText="1"/>
    </xf>
    <xf numFmtId="0" fontId="10" fillId="4" borderId="39" xfId="0" applyFont="1" applyFill="1" applyBorder="1" applyAlignment="1" applyProtection="1">
      <alignment horizontal="right" wrapText="1"/>
      <protection locked="0"/>
    </xf>
    <xf numFmtId="0" fontId="10" fillId="0" borderId="35" xfId="1" applyNumberFormat="1" applyFont="1" applyBorder="1" applyAlignment="1" applyProtection="1">
      <alignment horizontal="right" vertical="center" shrinkToFit="1"/>
    </xf>
    <xf numFmtId="0" fontId="10" fillId="0" borderId="1" xfId="1" applyNumberFormat="1" applyFont="1" applyBorder="1" applyAlignment="1" applyProtection="1">
      <alignment horizontal="right" vertical="center" shrinkToFit="1"/>
    </xf>
    <xf numFmtId="0" fontId="24" fillId="0" borderId="6" xfId="0" applyFont="1" applyBorder="1" applyAlignment="1" applyProtection="1">
      <alignment vertical="center"/>
    </xf>
    <xf numFmtId="0" fontId="14" fillId="0" borderId="9" xfId="0" applyFont="1" applyBorder="1" applyAlignment="1" applyProtection="1">
      <alignment horizontal="center" vertical="center"/>
    </xf>
    <xf numFmtId="0" fontId="14" fillId="0" borderId="9" xfId="0" applyFont="1" applyBorder="1" applyAlignment="1" applyProtection="1">
      <alignment vertical="center"/>
    </xf>
    <xf numFmtId="0" fontId="14" fillId="0" borderId="9" xfId="0" applyFont="1" applyBorder="1" applyAlignment="1" applyProtection="1">
      <alignment horizontal="center" vertical="center" wrapText="1"/>
    </xf>
    <xf numFmtId="0" fontId="25" fillId="0" borderId="6" xfId="0" applyFont="1" applyBorder="1" applyAlignment="1" applyProtection="1">
      <alignment vertical="center"/>
    </xf>
    <xf numFmtId="0" fontId="14" fillId="0" borderId="41" xfId="0" applyFont="1" applyBorder="1" applyAlignment="1" applyProtection="1">
      <alignment horizontal="center" vertical="center"/>
    </xf>
    <xf numFmtId="0" fontId="14" fillId="0" borderId="41" xfId="0" applyFont="1" applyBorder="1" applyAlignment="1" applyProtection="1">
      <alignment vertical="center"/>
    </xf>
    <xf numFmtId="0" fontId="14" fillId="0" borderId="41" xfId="0" applyFont="1" applyBorder="1" applyAlignment="1" applyProtection="1">
      <alignment vertical="center" shrinkToFit="1"/>
    </xf>
    <xf numFmtId="0" fontId="24" fillId="0" borderId="9" xfId="0" applyFont="1" applyBorder="1" applyAlignment="1" applyProtection="1">
      <alignment horizontal="center" vertical="center"/>
    </xf>
    <xf numFmtId="0" fontId="20" fillId="0" borderId="0" xfId="0" applyFont="1" applyProtection="1">
      <alignment vertical="center"/>
    </xf>
    <xf numFmtId="0" fontId="10" fillId="0" borderId="24" xfId="1" applyNumberFormat="1" applyFont="1" applyBorder="1" applyAlignment="1" applyProtection="1">
      <alignment horizontal="right" vertical="center"/>
    </xf>
    <xf numFmtId="0" fontId="3" fillId="3" borderId="5" xfId="0" applyFont="1" applyFill="1" applyBorder="1" applyAlignment="1" applyProtection="1">
      <alignment horizontal="justify" vertical="center" wrapText="1"/>
      <protection locked="0"/>
    </xf>
    <xf numFmtId="0" fontId="9" fillId="3" borderId="5" xfId="0" applyFont="1" applyFill="1" applyBorder="1" applyAlignment="1" applyProtection="1">
      <alignment vertical="center" wrapText="1"/>
      <protection locked="0"/>
    </xf>
    <xf numFmtId="0" fontId="22" fillId="3" borderId="5" xfId="0" applyFont="1" applyFill="1" applyBorder="1" applyAlignment="1" applyProtection="1">
      <alignment horizontal="justify" vertical="center" wrapText="1"/>
      <protection locked="0"/>
    </xf>
    <xf numFmtId="0" fontId="10" fillId="0" borderId="19" xfId="1" applyNumberFormat="1" applyFont="1" applyBorder="1" applyAlignment="1" applyProtection="1">
      <alignment horizontal="right" vertical="center"/>
    </xf>
    <xf numFmtId="0" fontId="10" fillId="0" borderId="0" xfId="0" applyFont="1" applyFill="1" applyBorder="1" applyAlignment="1" applyProtection="1">
      <alignment horizontal="right" wrapText="1"/>
    </xf>
    <xf numFmtId="0" fontId="10" fillId="0" borderId="10" xfId="0" applyFont="1" applyFill="1" applyBorder="1" applyAlignment="1" applyProtection="1">
      <alignment horizontal="right" wrapText="1"/>
    </xf>
    <xf numFmtId="0" fontId="10" fillId="5" borderId="0" xfId="0" applyFont="1" applyFill="1" applyBorder="1" applyAlignment="1" applyProtection="1">
      <alignment horizontal="right" wrapText="1"/>
    </xf>
    <xf numFmtId="181" fontId="10" fillId="0" borderId="0" xfId="0" applyNumberFormat="1" applyFont="1" applyFill="1" applyBorder="1" applyAlignment="1" applyProtection="1">
      <alignment horizontal="right" wrapText="1"/>
    </xf>
    <xf numFmtId="180" fontId="10" fillId="0" borderId="0" xfId="0" applyNumberFormat="1" applyFont="1" applyFill="1" applyBorder="1" applyAlignment="1" applyProtection="1">
      <alignment horizontal="right" wrapText="1"/>
    </xf>
    <xf numFmtId="0" fontId="15" fillId="0" borderId="7" xfId="0" applyFont="1" applyBorder="1" applyAlignment="1" applyProtection="1">
      <alignment horizontal="center" vertical="center" shrinkToFit="1"/>
    </xf>
    <xf numFmtId="0" fontId="23" fillId="0" borderId="3" xfId="0" applyFont="1" applyBorder="1" applyAlignment="1" applyProtection="1">
      <alignment horizontal="center" vertical="center" shrinkToFit="1"/>
    </xf>
    <xf numFmtId="0" fontId="10" fillId="0" borderId="19" xfId="1" applyNumberFormat="1" applyFont="1" applyBorder="1" applyAlignment="1" applyProtection="1">
      <alignment horizontal="right" vertical="center" shrinkToFit="1"/>
    </xf>
    <xf numFmtId="0" fontId="10" fillId="0" borderId="0" xfId="1" applyNumberFormat="1" applyFont="1" applyBorder="1" applyAlignment="1" applyProtection="1">
      <alignment horizontal="right" vertical="center" shrinkToFit="1"/>
    </xf>
    <xf numFmtId="0" fontId="10" fillId="0" borderId="48" xfId="0" applyFont="1" applyBorder="1" applyAlignment="1" applyProtection="1">
      <alignment horizontal="center" shrinkToFit="1"/>
    </xf>
    <xf numFmtId="0" fontId="26" fillId="0" borderId="6" xfId="0" applyFont="1" applyBorder="1" applyAlignment="1" applyProtection="1">
      <alignment vertical="center"/>
    </xf>
    <xf numFmtId="0" fontId="10" fillId="0" borderId="48" xfId="0" applyFont="1" applyBorder="1" applyProtection="1">
      <alignment vertical="center"/>
    </xf>
    <xf numFmtId="0" fontId="3" fillId="0" borderId="18" xfId="0" applyFont="1" applyBorder="1" applyAlignment="1" applyProtection="1">
      <alignment horizontal="center" shrinkToFit="1"/>
    </xf>
    <xf numFmtId="0" fontId="3" fillId="0" borderId="18" xfId="0" applyFont="1" applyFill="1" applyBorder="1" applyAlignment="1" applyProtection="1">
      <alignment horizontal="center" shrinkToFit="1"/>
    </xf>
    <xf numFmtId="184" fontId="3" fillId="3" borderId="5" xfId="0" applyNumberFormat="1" applyFont="1" applyFill="1" applyBorder="1" applyAlignment="1" applyProtection="1">
      <alignment horizontal="right" shrinkToFit="1"/>
      <protection locked="0"/>
    </xf>
    <xf numFmtId="0" fontId="24" fillId="0" borderId="12" xfId="0" applyFont="1" applyBorder="1" applyAlignment="1" applyProtection="1">
      <alignment vertical="center" shrinkToFit="1"/>
    </xf>
    <xf numFmtId="0" fontId="14" fillId="0" borderId="12" xfId="0" applyFont="1" applyBorder="1" applyAlignment="1" applyProtection="1">
      <alignment vertical="center" shrinkToFit="1"/>
    </xf>
    <xf numFmtId="0" fontId="10" fillId="0" borderId="3" xfId="0" applyFont="1" applyBorder="1" applyAlignment="1" applyProtection="1">
      <alignment horizontal="center" vertical="center" shrinkToFit="1"/>
    </xf>
    <xf numFmtId="0" fontId="14" fillId="0" borderId="3" xfId="0" applyFont="1" applyBorder="1" applyAlignment="1" applyProtection="1">
      <alignment vertical="center" shrinkToFit="1"/>
    </xf>
    <xf numFmtId="176" fontId="3" fillId="0" borderId="11" xfId="0" applyNumberFormat="1" applyFont="1" applyBorder="1" applyAlignment="1" applyProtection="1">
      <alignment horizontal="right" shrinkToFit="1"/>
    </xf>
    <xf numFmtId="177" fontId="3" fillId="0" borderId="11" xfId="0" applyNumberFormat="1" applyFont="1" applyBorder="1" applyAlignment="1" applyProtection="1">
      <alignment horizontal="right" shrinkToFit="1"/>
    </xf>
    <xf numFmtId="176" fontId="3" fillId="0" borderId="11" xfId="0" applyNumberFormat="1" applyFont="1" applyFill="1" applyBorder="1" applyAlignment="1" applyProtection="1">
      <alignment horizontal="right" shrinkToFit="1"/>
    </xf>
    <xf numFmtId="177" fontId="3" fillId="0" borderId="11" xfId="0" applyNumberFormat="1" applyFont="1" applyFill="1" applyBorder="1" applyAlignment="1" applyProtection="1">
      <alignment horizontal="right" shrinkToFit="1"/>
    </xf>
    <xf numFmtId="0" fontId="10" fillId="0" borderId="5"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0" xfId="0" applyFont="1" applyBorder="1" applyAlignment="1" applyProtection="1">
      <alignment horizontal="center" wrapText="1"/>
    </xf>
    <xf numFmtId="0" fontId="3" fillId="3" borderId="1" xfId="0" applyNumberFormat="1" applyFont="1" applyFill="1" applyBorder="1" applyAlignment="1" applyProtection="1">
      <alignment shrinkToFit="1"/>
      <protection locked="0"/>
    </xf>
    <xf numFmtId="0" fontId="3" fillId="3" borderId="5" xfId="0" applyNumberFormat="1" applyFont="1" applyFill="1" applyBorder="1" applyAlignment="1" applyProtection="1">
      <alignment shrinkToFit="1"/>
      <protection locked="0"/>
    </xf>
    <xf numFmtId="184" fontId="3" fillId="3" borderId="5" xfId="0" applyNumberFormat="1" applyFont="1" applyFill="1" applyBorder="1" applyAlignment="1" applyProtection="1">
      <alignment shrinkToFit="1"/>
      <protection locked="0"/>
    </xf>
    <xf numFmtId="176" fontId="3" fillId="0" borderId="5" xfId="0" applyNumberFormat="1" applyFont="1" applyBorder="1" applyAlignment="1" applyProtection="1">
      <alignment shrinkToFit="1"/>
    </xf>
    <xf numFmtId="177" fontId="3" fillId="0" borderId="5" xfId="0" applyNumberFormat="1" applyFont="1" applyBorder="1" applyAlignment="1" applyProtection="1">
      <alignment shrinkToFit="1"/>
    </xf>
    <xf numFmtId="0" fontId="3" fillId="3" borderId="5" xfId="0" applyFont="1" applyFill="1" applyBorder="1" applyAlignment="1" applyProtection="1">
      <alignment shrinkToFit="1"/>
      <protection locked="0"/>
    </xf>
    <xf numFmtId="176" fontId="3" fillId="0" borderId="1" xfId="0" applyNumberFormat="1" applyFont="1" applyBorder="1" applyAlignment="1" applyProtection="1">
      <alignment horizontal="right" shrinkToFit="1"/>
    </xf>
    <xf numFmtId="177" fontId="3" fillId="0" borderId="1" xfId="0" applyNumberFormat="1" applyFont="1" applyFill="1" applyBorder="1" applyAlignment="1" applyProtection="1">
      <alignment horizontal="right" shrinkToFit="1"/>
    </xf>
    <xf numFmtId="0" fontId="10" fillId="0" borderId="53" xfId="0" applyFont="1" applyBorder="1" applyAlignment="1" applyProtection="1">
      <alignment horizontal="right" wrapText="1"/>
    </xf>
    <xf numFmtId="0" fontId="3" fillId="0" borderId="2" xfId="0" applyFont="1" applyBorder="1" applyAlignment="1" applyProtection="1">
      <alignment horizontal="center" shrinkToFit="1"/>
    </xf>
    <xf numFmtId="0" fontId="10" fillId="0" borderId="55" xfId="0" applyFont="1" applyBorder="1" applyProtection="1">
      <alignment vertical="center"/>
    </xf>
    <xf numFmtId="0" fontId="14" fillId="0" borderId="0" xfId="0" applyFont="1" applyBorder="1" applyAlignment="1" applyProtection="1">
      <alignment vertical="center" shrinkToFit="1"/>
    </xf>
    <xf numFmtId="0" fontId="10" fillId="4" borderId="0" xfId="0" applyFont="1" applyFill="1" applyBorder="1" applyAlignment="1" applyProtection="1">
      <alignment horizontal="right" wrapText="1"/>
    </xf>
    <xf numFmtId="0" fontId="10" fillId="4" borderId="0" xfId="0" applyFont="1" applyFill="1" applyBorder="1" applyAlignment="1" applyProtection="1">
      <alignment horizontal="center" shrinkToFit="1"/>
    </xf>
    <xf numFmtId="0" fontId="10" fillId="4" borderId="42" xfId="0" applyFont="1" applyFill="1" applyBorder="1" applyAlignment="1" applyProtection="1">
      <alignment horizontal="center" shrinkToFit="1"/>
    </xf>
    <xf numFmtId="176" fontId="3" fillId="0" borderId="11" xfId="0" applyNumberFormat="1" applyFont="1" applyBorder="1" applyAlignment="1" applyProtection="1">
      <alignment shrinkToFit="1"/>
    </xf>
    <xf numFmtId="0" fontId="10" fillId="0" borderId="33" xfId="0" applyFont="1" applyBorder="1" applyAlignment="1" applyProtection="1">
      <alignment horizontal="right" wrapText="1"/>
    </xf>
    <xf numFmtId="0" fontId="10" fillId="4" borderId="5" xfId="0" applyFont="1" applyFill="1" applyBorder="1" applyAlignment="1" applyProtection="1">
      <alignment horizontal="right" vertical="center" wrapText="1"/>
      <protection locked="0"/>
    </xf>
    <xf numFmtId="0" fontId="10" fillId="0" borderId="6" xfId="0" applyFont="1" applyBorder="1" applyAlignment="1" applyProtection="1">
      <alignment horizontal="center" vertical="center" shrinkToFit="1"/>
      <protection locked="0"/>
    </xf>
    <xf numFmtId="181" fontId="10" fillId="4" borderId="5" xfId="0" applyNumberFormat="1" applyFont="1" applyFill="1" applyBorder="1" applyAlignment="1" applyProtection="1">
      <alignment horizontal="right" vertical="center" wrapText="1"/>
      <protection locked="0"/>
    </xf>
    <xf numFmtId="178" fontId="10" fillId="4" borderId="5" xfId="0" applyNumberFormat="1" applyFont="1" applyFill="1" applyBorder="1" applyAlignment="1" applyProtection="1">
      <alignment horizontal="right" vertical="center" wrapText="1"/>
      <protection locked="0"/>
    </xf>
    <xf numFmtId="0" fontId="10" fillId="4" borderId="1" xfId="0" applyFont="1" applyFill="1" applyBorder="1" applyAlignment="1" applyProtection="1">
      <alignment horizontal="right" vertical="center" wrapText="1"/>
      <protection locked="0"/>
    </xf>
    <xf numFmtId="183" fontId="10" fillId="4" borderId="5" xfId="0" applyNumberFormat="1" applyFont="1" applyFill="1" applyBorder="1" applyAlignment="1" applyProtection="1">
      <alignment horizontal="right" vertical="center" wrapText="1"/>
      <protection locked="0"/>
    </xf>
    <xf numFmtId="0" fontId="10" fillId="0" borderId="5" xfId="0" applyFont="1" applyBorder="1" applyAlignment="1" applyProtection="1">
      <alignment horizontal="center" vertical="center" shrinkToFit="1"/>
      <protection locked="0"/>
    </xf>
    <xf numFmtId="179" fontId="10" fillId="4" borderId="5" xfId="0" applyNumberFormat="1" applyFont="1" applyFill="1" applyBorder="1" applyAlignment="1" applyProtection="1">
      <alignment horizontal="right" vertical="center" wrapText="1"/>
      <protection locked="0"/>
    </xf>
    <xf numFmtId="183" fontId="10" fillId="4" borderId="1" xfId="0" applyNumberFormat="1" applyFont="1" applyFill="1" applyBorder="1" applyAlignment="1" applyProtection="1">
      <alignment horizontal="right" vertical="center" wrapText="1"/>
      <protection locked="0"/>
    </xf>
    <xf numFmtId="0" fontId="10" fillId="4" borderId="28" xfId="0" applyFont="1" applyFill="1" applyBorder="1" applyAlignment="1" applyProtection="1">
      <alignment horizontal="right" vertical="center" wrapText="1"/>
      <protection locked="0"/>
    </xf>
    <xf numFmtId="0" fontId="10" fillId="4" borderId="29" xfId="0" applyFont="1" applyFill="1" applyBorder="1" applyAlignment="1" applyProtection="1">
      <alignment horizontal="center" vertical="center" shrinkToFit="1"/>
      <protection locked="0"/>
    </xf>
    <xf numFmtId="0" fontId="10" fillId="4" borderId="30" xfId="0" applyFont="1" applyFill="1" applyBorder="1" applyAlignment="1" applyProtection="1">
      <alignment horizontal="right" vertical="center" wrapText="1"/>
      <protection locked="0"/>
    </xf>
    <xf numFmtId="0" fontId="10" fillId="4" borderId="63" xfId="0" applyFont="1" applyFill="1" applyBorder="1" applyAlignment="1" applyProtection="1">
      <alignment horizontal="center" vertical="center" shrinkToFit="1"/>
      <protection locked="0"/>
    </xf>
    <xf numFmtId="0" fontId="10" fillId="4" borderId="31" xfId="0" applyFont="1" applyFill="1" applyBorder="1" applyAlignment="1" applyProtection="1">
      <alignment horizontal="center" vertical="center" shrinkToFit="1"/>
      <protection locked="0"/>
    </xf>
    <xf numFmtId="0" fontId="10" fillId="0" borderId="5" xfId="0" applyFont="1" applyBorder="1" applyAlignment="1" applyProtection="1">
      <alignment horizontal="right" vertical="center" wrapText="1"/>
    </xf>
    <xf numFmtId="183" fontId="10" fillId="0" borderId="5" xfId="0" applyNumberFormat="1" applyFont="1" applyBorder="1" applyAlignment="1" applyProtection="1">
      <alignment horizontal="right" vertical="center" wrapText="1"/>
    </xf>
    <xf numFmtId="181" fontId="10" fillId="0" borderId="5" xfId="0" applyNumberFormat="1" applyFont="1" applyBorder="1" applyAlignment="1" applyProtection="1">
      <alignment horizontal="right" vertical="center" wrapText="1"/>
    </xf>
    <xf numFmtId="178" fontId="10" fillId="0" borderId="5" xfId="0" applyNumberFormat="1" applyFont="1" applyBorder="1" applyAlignment="1" applyProtection="1">
      <alignment horizontal="right" vertical="center" wrapText="1"/>
    </xf>
    <xf numFmtId="179" fontId="10" fillId="0" borderId="5" xfId="0" applyNumberFormat="1" applyFont="1" applyFill="1" applyBorder="1" applyAlignment="1" applyProtection="1">
      <alignment horizontal="right" vertical="center" wrapText="1"/>
    </xf>
    <xf numFmtId="183" fontId="10" fillId="0" borderId="1" xfId="0" applyNumberFormat="1" applyFont="1" applyBorder="1" applyAlignment="1" applyProtection="1">
      <alignment horizontal="right" vertical="center" wrapText="1"/>
    </xf>
    <xf numFmtId="0" fontId="10" fillId="0" borderId="6" xfId="0" applyFont="1" applyBorder="1" applyAlignment="1" applyProtection="1">
      <alignment horizontal="right" vertical="center" wrapText="1"/>
    </xf>
    <xf numFmtId="0" fontId="10" fillId="0" borderId="7"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183" fontId="10" fillId="0" borderId="5" xfId="0" applyNumberFormat="1" applyFont="1" applyBorder="1" applyAlignment="1" applyProtection="1">
      <alignment horizontal="right" vertical="center" wrapText="1"/>
      <protection locked="0"/>
    </xf>
    <xf numFmtId="0" fontId="10" fillId="0" borderId="5" xfId="0" applyFont="1" applyBorder="1" applyAlignment="1" applyProtection="1">
      <alignment horizontal="right" vertical="center" wrapText="1"/>
      <protection locked="0"/>
    </xf>
    <xf numFmtId="183" fontId="10" fillId="0" borderId="1" xfId="0" applyNumberFormat="1" applyFont="1" applyBorder="1" applyAlignment="1" applyProtection="1">
      <alignment horizontal="right" vertical="center" wrapText="1"/>
      <protection locked="0"/>
    </xf>
    <xf numFmtId="0" fontId="10" fillId="0" borderId="1" xfId="0" applyFont="1" applyBorder="1" applyAlignment="1" applyProtection="1">
      <alignment horizontal="center" vertical="center" shrinkToFit="1"/>
      <protection locked="0"/>
    </xf>
    <xf numFmtId="179" fontId="10" fillId="3" borderId="1" xfId="0" applyNumberFormat="1" applyFont="1" applyFill="1" applyBorder="1" applyAlignment="1" applyProtection="1">
      <alignment horizontal="right" vertical="center" wrapText="1"/>
      <protection locked="0"/>
    </xf>
    <xf numFmtId="0" fontId="10" fillId="4" borderId="36" xfId="0" applyFont="1" applyFill="1" applyBorder="1" applyAlignment="1" applyProtection="1">
      <alignment horizontal="right" vertical="center" wrapText="1"/>
      <protection locked="0"/>
    </xf>
    <xf numFmtId="0" fontId="10" fillId="4" borderId="37" xfId="0" applyFont="1" applyFill="1" applyBorder="1" applyAlignment="1" applyProtection="1">
      <alignment horizontal="right" vertical="center" wrapText="1"/>
      <protection locked="0"/>
    </xf>
    <xf numFmtId="0" fontId="10" fillId="4" borderId="38" xfId="0" applyFont="1" applyFill="1" applyBorder="1" applyAlignment="1" applyProtection="1">
      <alignment horizontal="right" vertical="center" wrapText="1"/>
      <protection locked="0"/>
    </xf>
    <xf numFmtId="183" fontId="10" fillId="5" borderId="22" xfId="0" applyNumberFormat="1" applyFont="1" applyFill="1" applyBorder="1" applyAlignment="1" applyProtection="1">
      <alignment horizontal="right" vertical="center" wrapText="1"/>
      <protection locked="0"/>
    </xf>
    <xf numFmtId="183" fontId="10" fillId="5" borderId="1" xfId="0" applyNumberFormat="1" applyFont="1" applyFill="1" applyBorder="1" applyAlignment="1" applyProtection="1">
      <alignment horizontal="right" vertical="center" wrapText="1"/>
      <protection locked="0"/>
    </xf>
    <xf numFmtId="183" fontId="10" fillId="5" borderId="5" xfId="0" applyNumberFormat="1" applyFont="1" applyFill="1" applyBorder="1" applyAlignment="1" applyProtection="1">
      <alignment horizontal="right" vertical="center" wrapText="1"/>
      <protection locked="0"/>
    </xf>
    <xf numFmtId="179" fontId="10" fillId="2" borderId="5" xfId="0" applyNumberFormat="1" applyFont="1" applyFill="1" applyBorder="1" applyAlignment="1" applyProtection="1">
      <alignment horizontal="right" vertical="center" wrapText="1"/>
    </xf>
    <xf numFmtId="0" fontId="10" fillId="0" borderId="5" xfId="0" applyFont="1" applyFill="1" applyBorder="1" applyAlignment="1" applyProtection="1">
      <alignment horizontal="right" vertical="center" wrapText="1"/>
    </xf>
    <xf numFmtId="183" fontId="10" fillId="0" borderId="5" xfId="0" applyNumberFormat="1" applyFont="1" applyFill="1" applyBorder="1" applyAlignment="1" applyProtection="1">
      <alignment horizontal="right"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176" fontId="3" fillId="0" borderId="1" xfId="0" applyNumberFormat="1" applyFont="1" applyBorder="1" applyAlignment="1" applyProtection="1">
      <alignment horizontal="right" vertical="center" shrinkToFit="1"/>
    </xf>
    <xf numFmtId="177" fontId="3" fillId="0" borderId="1" xfId="0" applyNumberFormat="1" applyFont="1" applyFill="1" applyBorder="1" applyAlignment="1" applyProtection="1">
      <alignment horizontal="right" vertical="center" shrinkToFit="1"/>
    </xf>
    <xf numFmtId="0" fontId="3" fillId="0" borderId="3" xfId="0" applyFont="1" applyBorder="1" applyAlignment="1" applyProtection="1">
      <alignment vertical="center" shrinkToFit="1"/>
    </xf>
    <xf numFmtId="0" fontId="10" fillId="0" borderId="0" xfId="1" applyNumberFormat="1" applyFont="1" applyBorder="1" applyAlignment="1" applyProtection="1">
      <alignment horizontal="right" vertical="center"/>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3" fillId="0" borderId="2" xfId="0" applyFont="1" applyBorder="1" applyAlignment="1" applyProtection="1">
      <alignment horizontal="center" vertical="center" textRotation="255" wrapText="1"/>
    </xf>
    <xf numFmtId="0" fontId="10" fillId="0" borderId="0" xfId="0" applyFont="1" applyBorder="1" applyAlignment="1" applyProtection="1">
      <alignment horizontal="center" vertical="center" wrapText="1"/>
    </xf>
    <xf numFmtId="0" fontId="10" fillId="0" borderId="5" xfId="0" applyFont="1" applyBorder="1" applyAlignment="1" applyProtection="1">
      <alignment horizontal="center" vertical="center" shrinkToFit="1"/>
    </xf>
    <xf numFmtId="0" fontId="10" fillId="0" borderId="0" xfId="0" applyFont="1" applyBorder="1" applyAlignment="1" applyProtection="1">
      <alignment horizontal="center" wrapText="1"/>
    </xf>
    <xf numFmtId="0" fontId="3" fillId="0" borderId="0"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10" fillId="0" borderId="5" xfId="0" applyFont="1" applyBorder="1" applyAlignment="1" applyProtection="1">
      <alignment horizontal="center" vertical="center"/>
    </xf>
    <xf numFmtId="0" fontId="3" fillId="0" borderId="6"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12" xfId="0" applyFont="1" applyBorder="1" applyAlignment="1" applyProtection="1">
      <alignment vertical="center" shrinkToFit="1"/>
    </xf>
    <xf numFmtId="0" fontId="3" fillId="0" borderId="5"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0" xfId="0" applyFont="1" applyBorder="1" applyAlignment="1" applyProtection="1">
      <alignment horizontal="center" wrapText="1"/>
    </xf>
    <xf numFmtId="0" fontId="5"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textRotation="255" wrapText="1"/>
    </xf>
    <xf numFmtId="0" fontId="3" fillId="0" borderId="5" xfId="0" applyFont="1" applyBorder="1" applyAlignment="1" applyProtection="1">
      <alignment vertical="center" shrinkToFit="1"/>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3" fillId="0" borderId="5" xfId="0" applyFont="1" applyBorder="1" applyAlignment="1" applyProtection="1">
      <alignment horizontal="justify" vertical="center" wrapText="1"/>
    </xf>
    <xf numFmtId="0" fontId="3" fillId="0" borderId="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3" borderId="6"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shrinkToFit="1"/>
      <protection locked="0"/>
    </xf>
    <xf numFmtId="0" fontId="3" fillId="3" borderId="12" xfId="0" applyFont="1" applyFill="1" applyBorder="1" applyAlignment="1" applyProtection="1">
      <alignment horizontal="left" vertical="center" shrinkToFit="1"/>
      <protection locked="0"/>
    </xf>
    <xf numFmtId="0" fontId="5" fillId="0" borderId="5" xfId="0" applyFont="1" applyBorder="1" applyAlignment="1" applyProtection="1">
      <alignment horizontal="justify" vertical="center" wrapText="1"/>
    </xf>
    <xf numFmtId="0" fontId="3" fillId="3" borderId="6"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6" xfId="0" applyFont="1" applyFill="1" applyBorder="1" applyAlignment="1" applyProtection="1">
      <alignment vertical="center" shrinkToFit="1"/>
      <protection locked="0"/>
    </xf>
    <xf numFmtId="0" fontId="3" fillId="3" borderId="12" xfId="0" applyFont="1" applyFill="1" applyBorder="1" applyAlignment="1" applyProtection="1">
      <alignment vertical="center" shrinkToFit="1"/>
      <protection locked="0"/>
    </xf>
    <xf numFmtId="0" fontId="10" fillId="0" borderId="5" xfId="0" applyFont="1" applyBorder="1" applyAlignment="1" applyProtection="1">
      <alignment horizontal="center" vertical="center" wrapTex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0" fontId="14" fillId="0" borderId="51" xfId="0" applyFont="1" applyBorder="1" applyAlignment="1" applyProtection="1">
      <alignment horizontal="center" vertical="center" shrinkToFit="1"/>
    </xf>
    <xf numFmtId="0" fontId="10" fillId="0" borderId="54" xfId="0" applyFont="1" applyBorder="1" applyProtection="1">
      <alignment vertical="center"/>
      <protection locked="0"/>
    </xf>
    <xf numFmtId="0" fontId="10" fillId="0" borderId="34" xfId="0" applyFont="1" applyBorder="1" applyProtection="1">
      <alignment vertical="center"/>
      <protection locked="0"/>
    </xf>
    <xf numFmtId="0" fontId="10" fillId="0" borderId="0" xfId="0" applyFont="1" applyBorder="1" applyAlignment="1" applyProtection="1">
      <alignment horizontal="center" vertical="center" wrapText="1"/>
    </xf>
    <xf numFmtId="0" fontId="14" fillId="0" borderId="1" xfId="0" applyFont="1" applyBorder="1" applyAlignment="1" applyProtection="1">
      <alignment horizontal="center" vertical="center" shrinkToFit="1"/>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182" fontId="14" fillId="0" borderId="22" xfId="0" applyNumberFormat="1" applyFont="1" applyBorder="1" applyAlignment="1" applyProtection="1">
      <alignment horizontal="right" vertical="center" shrinkToFit="1"/>
      <protection locked="0"/>
    </xf>
    <xf numFmtId="0" fontId="14" fillId="0" borderId="2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182" fontId="14" fillId="0" borderId="5" xfId="0" applyNumberFormat="1" applyFont="1" applyBorder="1" applyAlignment="1" applyProtection="1">
      <alignment horizontal="right" vertical="center" shrinkToFit="1"/>
      <protection locked="0"/>
    </xf>
    <xf numFmtId="0" fontId="14" fillId="0" borderId="5"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183" fontId="10" fillId="3" borderId="6" xfId="0" applyNumberFormat="1" applyFont="1" applyFill="1" applyBorder="1" applyAlignment="1" applyProtection="1">
      <alignment vertical="center" wrapText="1"/>
      <protection locked="0"/>
    </xf>
    <xf numFmtId="183" fontId="10" fillId="3" borderId="12" xfId="0" applyNumberFormat="1" applyFont="1" applyFill="1" applyBorder="1" applyAlignment="1" applyProtection="1">
      <alignment vertical="center" wrapText="1"/>
      <protection locked="0"/>
    </xf>
    <xf numFmtId="183" fontId="10" fillId="5" borderId="6" xfId="0" applyNumberFormat="1" applyFont="1" applyFill="1" applyBorder="1" applyAlignment="1" applyProtection="1">
      <alignment vertical="center" wrapText="1"/>
      <protection locked="0"/>
    </xf>
    <xf numFmtId="183" fontId="10" fillId="5" borderId="12" xfId="0" applyNumberFormat="1" applyFont="1" applyFill="1" applyBorder="1" applyAlignment="1" applyProtection="1">
      <alignment vertical="center" wrapText="1"/>
      <protection locked="0"/>
    </xf>
    <xf numFmtId="0" fontId="10" fillId="3" borderId="45" xfId="0" applyFont="1" applyFill="1" applyBorder="1" applyAlignment="1" applyProtection="1">
      <alignment vertical="center" wrapText="1"/>
      <protection locked="0"/>
    </xf>
    <xf numFmtId="0" fontId="10" fillId="3" borderId="46" xfId="0" applyFont="1" applyFill="1" applyBorder="1" applyAlignment="1" applyProtection="1">
      <alignment vertical="center" wrapText="1"/>
      <protection locked="0"/>
    </xf>
    <xf numFmtId="0" fontId="10" fillId="3" borderId="42" xfId="0" applyFont="1" applyFill="1" applyBorder="1" applyAlignment="1" applyProtection="1">
      <alignment vertical="center" wrapText="1"/>
      <protection locked="0"/>
    </xf>
    <xf numFmtId="0" fontId="10" fillId="3" borderId="41" xfId="0" applyFont="1" applyFill="1" applyBorder="1" applyAlignment="1" applyProtection="1">
      <alignment vertical="center" wrapText="1"/>
      <protection locked="0"/>
    </xf>
    <xf numFmtId="0" fontId="10" fillId="3" borderId="43" xfId="0" applyFont="1" applyFill="1" applyBorder="1" applyAlignment="1" applyProtection="1">
      <alignment vertical="center" wrapText="1"/>
      <protection locked="0"/>
    </xf>
    <xf numFmtId="0" fontId="10" fillId="3" borderId="47" xfId="0" applyFont="1" applyFill="1" applyBorder="1" applyAlignment="1" applyProtection="1">
      <alignment vertical="center" wrapText="1"/>
      <protection locked="0"/>
    </xf>
    <xf numFmtId="183" fontId="10" fillId="3" borderId="51" xfId="0" applyNumberFormat="1" applyFont="1" applyFill="1" applyBorder="1" applyAlignment="1" applyProtection="1">
      <alignment vertical="center" wrapText="1"/>
      <protection locked="0"/>
    </xf>
    <xf numFmtId="183" fontId="10" fillId="3" borderId="52" xfId="0" applyNumberFormat="1" applyFont="1" applyFill="1" applyBorder="1" applyAlignment="1" applyProtection="1">
      <alignment vertical="center" wrapText="1"/>
      <protection locked="0"/>
    </xf>
    <xf numFmtId="0" fontId="3" fillId="0" borderId="6"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3" fillId="0" borderId="0" xfId="0" applyFont="1" applyFill="1" applyAlignment="1" applyProtection="1">
      <alignment horizontal="left" vertical="center" shrinkToFit="1"/>
    </xf>
    <xf numFmtId="0" fontId="3" fillId="3" borderId="0" xfId="0" applyFont="1" applyFill="1" applyAlignment="1" applyProtection="1">
      <alignment horizontal="left" vertical="center" wrapText="1"/>
      <protection locked="0"/>
    </xf>
    <xf numFmtId="0" fontId="3" fillId="0" borderId="13" xfId="0" applyFont="1" applyBorder="1" applyAlignment="1" applyProtection="1">
      <alignment horizontal="center" vertical="center" wrapText="1"/>
    </xf>
    <xf numFmtId="0" fontId="22" fillId="0" borderId="6" xfId="0" applyFont="1" applyBorder="1" applyAlignment="1" applyProtection="1">
      <alignment horizontal="justify" vertical="center" wrapText="1"/>
    </xf>
    <xf numFmtId="0" fontId="22" fillId="0" borderId="12" xfId="0" applyFont="1" applyBorder="1" applyAlignment="1" applyProtection="1">
      <alignment horizontal="justify" vertical="center" wrapText="1"/>
    </xf>
    <xf numFmtId="0" fontId="22" fillId="0" borderId="6" xfId="0" applyFont="1" applyBorder="1" applyAlignment="1" applyProtection="1">
      <alignment horizontal="left" vertical="center" wrapText="1"/>
    </xf>
    <xf numFmtId="0" fontId="22" fillId="0" borderId="9" xfId="0" applyFont="1" applyBorder="1" applyAlignment="1" applyProtection="1">
      <alignment horizontal="left" vertical="center" wrapText="1"/>
    </xf>
    <xf numFmtId="0" fontId="22" fillId="0" borderId="12" xfId="0" applyFont="1" applyBorder="1" applyAlignment="1" applyProtection="1">
      <alignment horizontal="left" vertical="center" wrapText="1"/>
    </xf>
    <xf numFmtId="0" fontId="3" fillId="0" borderId="1" xfId="0" applyFont="1" applyBorder="1" applyAlignment="1" applyProtection="1">
      <alignment horizontal="center" vertical="center" textRotation="255" wrapText="1"/>
    </xf>
    <xf numFmtId="0" fontId="3" fillId="0" borderId="4" xfId="0" applyFont="1" applyBorder="1" applyAlignment="1" applyProtection="1">
      <alignment horizontal="center" vertical="center" textRotation="255" wrapText="1"/>
    </xf>
    <xf numFmtId="0" fontId="3" fillId="0" borderId="2" xfId="0" applyFont="1" applyBorder="1" applyAlignment="1" applyProtection="1">
      <alignment horizontal="center" vertical="center" textRotation="255" wrapText="1"/>
    </xf>
    <xf numFmtId="0" fontId="10" fillId="0" borderId="0" xfId="1" applyNumberFormat="1" applyFont="1" applyBorder="1" applyAlignment="1" applyProtection="1">
      <alignment horizontal="right" vertical="center"/>
    </xf>
    <xf numFmtId="0" fontId="22" fillId="0" borderId="5" xfId="0" applyFont="1" applyBorder="1" applyAlignment="1" applyProtection="1">
      <alignment vertical="center" wrapText="1"/>
    </xf>
    <xf numFmtId="0" fontId="22" fillId="0" borderId="5" xfId="0" applyFont="1" applyBorder="1" applyAlignment="1" applyProtection="1">
      <alignment horizontal="justify" vertical="center" wrapText="1"/>
    </xf>
    <xf numFmtId="0" fontId="9" fillId="0" borderId="6" xfId="0" applyFont="1" applyBorder="1" applyAlignment="1" applyProtection="1">
      <alignment vertical="center" wrapText="1"/>
    </xf>
    <xf numFmtId="0" fontId="9" fillId="0" borderId="12" xfId="0" applyFont="1" applyBorder="1" applyAlignment="1" applyProtection="1">
      <alignment vertical="center" wrapText="1"/>
    </xf>
    <xf numFmtId="0" fontId="3" fillId="0" borderId="2"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14" fillId="0" borderId="7"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14" fillId="0" borderId="44" xfId="0" applyFont="1" applyBorder="1" applyAlignment="1" applyProtection="1">
      <alignment horizontal="center" vertical="center" shrinkToFit="1"/>
    </xf>
    <xf numFmtId="0" fontId="27" fillId="0" borderId="3" xfId="0" applyFont="1" applyBorder="1" applyAlignment="1" applyProtection="1">
      <alignment horizontal="left" vertical="center" wrapText="1"/>
    </xf>
    <xf numFmtId="0" fontId="27" fillId="0" borderId="14"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27" fillId="0" borderId="1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49"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3" fillId="0" borderId="1" xfId="0" applyNumberFormat="1" applyFont="1" applyFill="1" applyBorder="1" applyAlignment="1" applyProtection="1">
      <alignment horizontal="right" vertical="center" shrinkToFit="1"/>
    </xf>
    <xf numFmtId="0" fontId="3" fillId="0" borderId="4" xfId="0" applyNumberFormat="1" applyFont="1" applyFill="1" applyBorder="1" applyAlignment="1" applyProtection="1">
      <alignment horizontal="right" vertical="center" shrinkToFit="1"/>
    </xf>
    <xf numFmtId="0" fontId="3" fillId="0" borderId="2" xfId="0" applyNumberFormat="1" applyFont="1" applyFill="1" applyBorder="1" applyAlignment="1" applyProtection="1">
      <alignment horizontal="right" vertical="center" shrinkToFit="1"/>
    </xf>
    <xf numFmtId="0" fontId="3" fillId="0" borderId="1"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50"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176" fontId="3" fillId="0" borderId="1" xfId="0" applyNumberFormat="1" applyFont="1" applyBorder="1" applyAlignment="1" applyProtection="1">
      <alignment horizontal="right" vertical="center" shrinkToFit="1"/>
    </xf>
    <xf numFmtId="176" fontId="3" fillId="0" borderId="4" xfId="0" applyNumberFormat="1" applyFont="1" applyBorder="1" applyAlignment="1" applyProtection="1">
      <alignment horizontal="right" vertical="center" shrinkToFit="1"/>
    </xf>
    <xf numFmtId="176" fontId="3" fillId="0" borderId="2" xfId="0" applyNumberFormat="1" applyFont="1" applyBorder="1" applyAlignment="1" applyProtection="1">
      <alignment horizontal="right" vertical="center" shrinkToFit="1"/>
    </xf>
    <xf numFmtId="177" fontId="3" fillId="0" borderId="1" xfId="0" applyNumberFormat="1" applyFont="1" applyFill="1" applyBorder="1" applyAlignment="1" applyProtection="1">
      <alignment horizontal="right" vertical="center" shrinkToFit="1"/>
    </xf>
    <xf numFmtId="177" fontId="3" fillId="0" borderId="4" xfId="0" applyNumberFormat="1" applyFont="1" applyFill="1" applyBorder="1" applyAlignment="1" applyProtection="1">
      <alignment horizontal="right" vertical="center" shrinkToFit="1"/>
    </xf>
    <xf numFmtId="177" fontId="3" fillId="0" borderId="2" xfId="0" applyNumberFormat="1" applyFont="1" applyFill="1" applyBorder="1" applyAlignment="1" applyProtection="1">
      <alignment horizontal="right" vertical="center" shrinkToFit="1"/>
    </xf>
    <xf numFmtId="0" fontId="14" fillId="0" borderId="26"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shrinkToFit="1"/>
      <protection locked="0"/>
    </xf>
    <xf numFmtId="182" fontId="14" fillId="0" borderId="27" xfId="0" applyNumberFormat="1" applyFont="1" applyBorder="1" applyAlignment="1" applyProtection="1">
      <alignment horizontal="right" vertical="center" shrinkToFit="1"/>
      <protection locked="0"/>
    </xf>
    <xf numFmtId="0" fontId="14" fillId="0" borderId="2" xfId="0" applyFont="1" applyBorder="1" applyAlignment="1" applyProtection="1">
      <alignment horizontal="center" vertical="center"/>
    </xf>
    <xf numFmtId="0" fontId="14" fillId="0" borderId="17" xfId="0" applyFont="1" applyBorder="1" applyAlignment="1" applyProtection="1">
      <alignment horizontal="center" vertical="center" shrinkToFit="1"/>
    </xf>
    <xf numFmtId="0" fontId="14" fillId="0" borderId="40" xfId="0" applyFont="1" applyBorder="1" applyAlignment="1" applyProtection="1">
      <alignment horizontal="center" vertical="center" shrinkToFit="1"/>
    </xf>
    <xf numFmtId="0" fontId="3" fillId="0" borderId="18"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176" fontId="3" fillId="0" borderId="18" xfId="0" applyNumberFormat="1" applyFont="1" applyFill="1" applyBorder="1" applyAlignment="1" applyProtection="1">
      <alignment horizontal="center" shrinkToFit="1"/>
    </xf>
    <xf numFmtId="176" fontId="3" fillId="0" borderId="20" xfId="0" applyNumberFormat="1" applyFont="1" applyFill="1" applyBorder="1" applyAlignment="1" applyProtection="1">
      <alignment horizontal="center" shrinkToFit="1"/>
    </xf>
    <xf numFmtId="0" fontId="5" fillId="0" borderId="6"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56"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 fillId="0" borderId="62" xfId="0" applyFont="1" applyBorder="1" applyAlignment="1" applyProtection="1">
      <alignment horizontal="center" vertical="center" wrapText="1"/>
    </xf>
    <xf numFmtId="0" fontId="3" fillId="0" borderId="7" xfId="0" applyFont="1" applyBorder="1" applyAlignment="1" applyProtection="1">
      <alignment vertical="center" shrinkToFit="1"/>
    </xf>
    <xf numFmtId="0" fontId="3" fillId="0" borderId="3" xfId="0" applyFont="1" applyBorder="1" applyAlignment="1" applyProtection="1">
      <alignment vertical="center" shrinkToFit="1"/>
    </xf>
    <xf numFmtId="0" fontId="3" fillId="0" borderId="14" xfId="0" applyFont="1" applyBorder="1" applyAlignment="1" applyProtection="1">
      <alignment vertical="center" shrinkToFit="1"/>
    </xf>
    <xf numFmtId="0" fontId="22" fillId="0" borderId="7" xfId="0" applyFont="1" applyBorder="1" applyAlignment="1" applyProtection="1">
      <alignment horizontal="left" vertical="center" wrapText="1" shrinkToFit="1"/>
    </xf>
    <xf numFmtId="0" fontId="22" fillId="0" borderId="14" xfId="0" applyFont="1" applyBorder="1" applyAlignment="1" applyProtection="1">
      <alignment horizontal="left" vertical="center" wrapText="1" shrinkToFit="1"/>
    </xf>
    <xf numFmtId="0" fontId="22" fillId="0" borderId="15" xfId="0" applyFont="1" applyBorder="1" applyAlignment="1" applyProtection="1">
      <alignment horizontal="left" vertical="center" wrapText="1" shrinkToFit="1"/>
    </xf>
    <xf numFmtId="0" fontId="22" fillId="0" borderId="16" xfId="0" applyFont="1" applyBorder="1" applyAlignment="1" applyProtection="1">
      <alignment horizontal="left" vertical="center" wrapText="1" shrinkToFit="1"/>
    </xf>
    <xf numFmtId="176" fontId="3" fillId="0" borderId="15" xfId="0" applyNumberFormat="1" applyFont="1" applyBorder="1" applyAlignment="1" applyProtection="1">
      <alignment horizontal="center" shrinkToFit="1"/>
    </xf>
    <xf numFmtId="176" fontId="3" fillId="0" borderId="10" xfId="0" applyNumberFormat="1" applyFont="1" applyBorder="1" applyAlignment="1" applyProtection="1">
      <alignment horizontal="center" shrinkToFit="1"/>
    </xf>
    <xf numFmtId="176" fontId="3" fillId="0" borderId="16" xfId="0" applyNumberFormat="1" applyFont="1" applyBorder="1" applyAlignment="1" applyProtection="1">
      <alignment horizontal="center" shrinkToFit="1"/>
    </xf>
    <xf numFmtId="0" fontId="3" fillId="0" borderId="56"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10" fillId="0" borderId="12"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D107"/>
  <sheetViews>
    <sheetView showGridLines="0" tabSelected="1" view="pageBreakPreview" zoomScale="75" zoomScaleNormal="75" zoomScaleSheetLayoutView="75" workbookViewId="0">
      <pane xSplit="5" topLeftCell="F1" activePane="topRight" state="frozenSplit"/>
      <selection pane="topRight" activeCell="G3" sqref="G3:L3"/>
    </sheetView>
  </sheetViews>
  <sheetFormatPr defaultRowHeight="17.25"/>
  <cols>
    <col min="1" max="1" width="2.875" style="3" customWidth="1"/>
    <col min="2" max="2" width="8.125" style="3" customWidth="1"/>
    <col min="3" max="3" width="2.125" style="3" customWidth="1"/>
    <col min="4" max="4" width="4.75" style="3" customWidth="1"/>
    <col min="5" max="5" width="6.5" style="3" customWidth="1"/>
    <col min="6" max="6" width="9.375" style="3" customWidth="1"/>
    <col min="7" max="7" width="5.75" style="3" customWidth="1"/>
    <col min="8" max="9" width="9.375" style="3" customWidth="1"/>
    <col min="10" max="10" width="5.75" style="3" customWidth="1"/>
    <col min="11" max="11" width="9.125" style="3" customWidth="1"/>
    <col min="12" max="13" width="9.375" style="3" customWidth="1"/>
    <col min="14" max="14" width="6.375" style="32" customWidth="1"/>
    <col min="15" max="15" width="6.625" style="32" customWidth="1"/>
    <col min="16" max="16" width="7.125" style="32" customWidth="1"/>
    <col min="17" max="17" width="8.625" style="33" customWidth="1"/>
    <col min="18" max="18" width="6.625" style="32" customWidth="1"/>
    <col min="19" max="19" width="8.125" style="32" customWidth="1"/>
    <col min="20" max="20" width="9.625" style="33" customWidth="1"/>
    <col min="21" max="23" width="9" style="32"/>
    <col min="24" max="24" width="9.25" style="32" hidden="1" customWidth="1"/>
    <col min="25" max="25" width="10.5" style="32" hidden="1" customWidth="1"/>
    <col min="26" max="26" width="9.75" style="32" hidden="1" customWidth="1"/>
    <col min="27" max="27" width="14" style="32" hidden="1" customWidth="1"/>
    <col min="28" max="30" width="9" style="32"/>
    <col min="31" max="16384" width="9" style="3"/>
  </cols>
  <sheetData>
    <row r="1" spans="1:27" ht="18" customHeight="1">
      <c r="A1" s="18"/>
      <c r="B1" s="19" t="s">
        <v>155</v>
      </c>
      <c r="C1" s="19"/>
      <c r="D1" s="19"/>
      <c r="E1" s="19"/>
      <c r="F1" s="19"/>
      <c r="G1" s="1"/>
      <c r="H1" s="1"/>
      <c r="I1" s="1"/>
      <c r="J1" s="1"/>
      <c r="K1" s="1"/>
      <c r="L1" s="7"/>
      <c r="M1" s="7"/>
      <c r="N1" s="93" t="s">
        <v>47</v>
      </c>
    </row>
    <row r="2" spans="1:27" ht="15" customHeight="1">
      <c r="A2" s="20"/>
      <c r="B2" s="20"/>
      <c r="C2" s="20"/>
      <c r="D2" s="20"/>
      <c r="E2" s="20"/>
      <c r="F2" s="20"/>
      <c r="G2" s="21"/>
      <c r="H2" s="21"/>
      <c r="I2" s="21"/>
      <c r="J2" s="21"/>
      <c r="K2" s="21"/>
      <c r="L2" s="7"/>
      <c r="M2" s="7"/>
      <c r="N2" s="34"/>
      <c r="O2" s="35" t="s">
        <v>48</v>
      </c>
    </row>
    <row r="3" spans="1:27" ht="15" customHeight="1">
      <c r="A3" s="20"/>
      <c r="B3" s="8" t="s">
        <v>74</v>
      </c>
      <c r="C3" s="31"/>
      <c r="D3" s="22" t="s">
        <v>57</v>
      </c>
      <c r="F3" s="8" t="s">
        <v>43</v>
      </c>
      <c r="G3" s="234"/>
      <c r="H3" s="235"/>
      <c r="I3" s="235"/>
      <c r="J3" s="235"/>
      <c r="K3" s="235"/>
      <c r="L3" s="236"/>
      <c r="M3" s="7"/>
      <c r="N3" s="34"/>
      <c r="O3" s="36" t="s">
        <v>49</v>
      </c>
    </row>
    <row r="4" spans="1:27" ht="15" customHeight="1">
      <c r="A4" s="23"/>
      <c r="B4" s="24"/>
      <c r="C4" s="25"/>
      <c r="D4" s="25"/>
      <c r="E4" s="23"/>
      <c r="F4" s="25"/>
      <c r="G4" s="26"/>
      <c r="H4" s="26"/>
      <c r="I4" s="26"/>
      <c r="J4" s="26"/>
      <c r="K4" s="26"/>
      <c r="L4" s="27"/>
      <c r="M4" s="27"/>
      <c r="N4" s="34"/>
      <c r="O4" s="36" t="s">
        <v>50</v>
      </c>
    </row>
    <row r="5" spans="1:27" ht="18" customHeight="1">
      <c r="A5" s="206" t="s">
        <v>0</v>
      </c>
      <c r="B5" s="206"/>
      <c r="C5" s="206"/>
      <c r="D5" s="206"/>
      <c r="E5" s="206"/>
      <c r="F5" s="206" t="s">
        <v>1</v>
      </c>
      <c r="G5" s="206"/>
      <c r="H5" s="206"/>
      <c r="I5" s="214" t="s">
        <v>30</v>
      </c>
      <c r="J5" s="214"/>
      <c r="K5" s="214"/>
      <c r="L5" s="208" t="s">
        <v>58</v>
      </c>
      <c r="M5" s="208" t="s">
        <v>41</v>
      </c>
      <c r="N5" s="197"/>
      <c r="O5" s="210" t="s">
        <v>51</v>
      </c>
      <c r="P5" s="243" t="s">
        <v>2</v>
      </c>
      <c r="Q5" s="243"/>
      <c r="R5" s="210" t="s">
        <v>51</v>
      </c>
      <c r="S5" s="243" t="s">
        <v>40</v>
      </c>
      <c r="T5" s="243"/>
      <c r="X5" s="243" t="s">
        <v>2</v>
      </c>
      <c r="Y5" s="243"/>
      <c r="Z5" s="243" t="s">
        <v>40</v>
      </c>
      <c r="AA5" s="243"/>
    </row>
    <row r="6" spans="1:27" ht="15" customHeight="1">
      <c r="A6" s="206"/>
      <c r="B6" s="206"/>
      <c r="C6" s="206"/>
      <c r="D6" s="206"/>
      <c r="E6" s="206"/>
      <c r="F6" s="191" t="s">
        <v>3</v>
      </c>
      <c r="G6" s="206" t="s">
        <v>31</v>
      </c>
      <c r="H6" s="191" t="s">
        <v>32</v>
      </c>
      <c r="I6" s="191" t="s">
        <v>3</v>
      </c>
      <c r="J6" s="206" t="s">
        <v>31</v>
      </c>
      <c r="K6" s="191" t="s">
        <v>32</v>
      </c>
      <c r="L6" s="209"/>
      <c r="M6" s="209"/>
      <c r="N6" s="197"/>
      <c r="O6" s="211"/>
      <c r="P6" s="182" t="s">
        <v>3</v>
      </c>
      <c r="Q6" s="247" t="s">
        <v>52</v>
      </c>
      <c r="R6" s="211"/>
      <c r="S6" s="210" t="s">
        <v>3</v>
      </c>
      <c r="T6" s="244" t="s">
        <v>31</v>
      </c>
      <c r="X6" s="123" t="s">
        <v>3</v>
      </c>
      <c r="Y6" s="246" t="s">
        <v>52</v>
      </c>
      <c r="Z6" s="210" t="s">
        <v>3</v>
      </c>
      <c r="AA6" s="210" t="s">
        <v>31</v>
      </c>
    </row>
    <row r="7" spans="1:27" ht="15" customHeight="1">
      <c r="A7" s="206"/>
      <c r="B7" s="206"/>
      <c r="C7" s="206"/>
      <c r="D7" s="206"/>
      <c r="E7" s="206"/>
      <c r="F7" s="193" t="s">
        <v>59</v>
      </c>
      <c r="G7" s="206"/>
      <c r="H7" s="193" t="s">
        <v>60</v>
      </c>
      <c r="I7" s="193" t="s">
        <v>61</v>
      </c>
      <c r="J7" s="206"/>
      <c r="K7" s="193" t="s">
        <v>62</v>
      </c>
      <c r="L7" s="192" t="s">
        <v>63</v>
      </c>
      <c r="M7" s="192" t="s">
        <v>64</v>
      </c>
      <c r="N7" s="197"/>
      <c r="O7" s="212"/>
      <c r="P7" s="183" t="s">
        <v>4</v>
      </c>
      <c r="Q7" s="247"/>
      <c r="R7" s="212"/>
      <c r="S7" s="212"/>
      <c r="T7" s="245"/>
      <c r="X7" s="124" t="s">
        <v>4</v>
      </c>
      <c r="Y7" s="246"/>
      <c r="Z7" s="212"/>
      <c r="AA7" s="212"/>
    </row>
    <row r="8" spans="1:27" ht="15" customHeight="1">
      <c r="A8" s="215" t="s">
        <v>92</v>
      </c>
      <c r="B8" s="203" t="s">
        <v>65</v>
      </c>
      <c r="C8" s="204"/>
      <c r="D8" s="204"/>
      <c r="E8" s="205"/>
      <c r="F8" s="128"/>
      <c r="G8" s="6" t="s">
        <v>79</v>
      </c>
      <c r="H8" s="11" t="str">
        <f t="shared" ref="H8:H36" si="0">IF(F8="","",F8*P8)</f>
        <v/>
      </c>
      <c r="I8" s="10"/>
      <c r="J8" s="6" t="s">
        <v>79</v>
      </c>
      <c r="K8" s="130" t="str">
        <f t="shared" ref="K8:K34" si="1">IF(I8="","",I8*P8)</f>
        <v/>
      </c>
      <c r="L8" s="130" t="str">
        <f>IF(F8="",IF(I8="","",-(I8*P8)),(F8-I8)*P8)</f>
        <v/>
      </c>
      <c r="M8" s="131" t="str">
        <f t="shared" ref="M8:M34" si="2">IF(L8="","",L8*S8*44/12)</f>
        <v/>
      </c>
      <c r="N8" s="37"/>
      <c r="O8" s="201" t="str">
        <f>IF(P8=$X$8,"","○")</f>
        <v/>
      </c>
      <c r="P8" s="144">
        <v>38.299999999999997</v>
      </c>
      <c r="Q8" s="145" t="s">
        <v>80</v>
      </c>
      <c r="R8" s="38" t="str">
        <f>IF(S8=$Z$8,"","○")</f>
        <v/>
      </c>
      <c r="S8" s="149">
        <v>1.9E-2</v>
      </c>
      <c r="T8" s="150" t="s">
        <v>45</v>
      </c>
      <c r="X8" s="158">
        <v>38.299999999999997</v>
      </c>
      <c r="Y8" s="125" t="s">
        <v>80</v>
      </c>
      <c r="Z8" s="159">
        <v>1.9E-2</v>
      </c>
      <c r="AA8" s="122" t="s">
        <v>39</v>
      </c>
    </row>
    <row r="9" spans="1:27" ht="15" customHeight="1">
      <c r="A9" s="215"/>
      <c r="B9" s="203" t="s">
        <v>5</v>
      </c>
      <c r="C9" s="204"/>
      <c r="D9" s="204"/>
      <c r="E9" s="205"/>
      <c r="F9" s="128"/>
      <c r="G9" s="6" t="s">
        <v>79</v>
      </c>
      <c r="H9" s="11" t="str">
        <f t="shared" si="0"/>
        <v/>
      </c>
      <c r="I9" s="10"/>
      <c r="J9" s="6" t="s">
        <v>79</v>
      </c>
      <c r="K9" s="130" t="str">
        <f t="shared" si="1"/>
        <v/>
      </c>
      <c r="L9" s="130" t="str">
        <f t="shared" ref="L9:L34" si="3">IF(F9="",IF(I9="","",-(I9*P9)),(F9-I9)*P9)</f>
        <v/>
      </c>
      <c r="M9" s="131" t="str">
        <f t="shared" si="2"/>
        <v/>
      </c>
      <c r="N9" s="37"/>
      <c r="O9" s="201" t="str">
        <f>IF(P9=$X$9,"","○")</f>
        <v/>
      </c>
      <c r="P9" s="144">
        <v>34.799999999999997</v>
      </c>
      <c r="Q9" s="145" t="s">
        <v>80</v>
      </c>
      <c r="R9" s="38" t="str">
        <f>IF(S9=$Z$9,"","○")</f>
        <v/>
      </c>
      <c r="S9" s="144">
        <v>1.83E-2</v>
      </c>
      <c r="T9" s="150" t="s">
        <v>165</v>
      </c>
      <c r="X9" s="158">
        <v>34.799999999999997</v>
      </c>
      <c r="Y9" s="125" t="s">
        <v>80</v>
      </c>
      <c r="Z9" s="158">
        <v>1.83E-2</v>
      </c>
      <c r="AA9" s="122" t="s">
        <v>39</v>
      </c>
    </row>
    <row r="10" spans="1:27" ht="15" customHeight="1">
      <c r="A10" s="215"/>
      <c r="B10" s="203" t="s">
        <v>37</v>
      </c>
      <c r="C10" s="204"/>
      <c r="D10" s="204"/>
      <c r="E10" s="205"/>
      <c r="F10" s="128"/>
      <c r="G10" s="6" t="s">
        <v>79</v>
      </c>
      <c r="H10" s="11" t="str">
        <f t="shared" si="0"/>
        <v/>
      </c>
      <c r="I10" s="10"/>
      <c r="J10" s="6" t="s">
        <v>79</v>
      </c>
      <c r="K10" s="130" t="str">
        <f t="shared" si="1"/>
        <v/>
      </c>
      <c r="L10" s="130" t="str">
        <f t="shared" si="3"/>
        <v/>
      </c>
      <c r="M10" s="131" t="str">
        <f t="shared" si="2"/>
        <v/>
      </c>
      <c r="N10" s="37"/>
      <c r="O10" s="201" t="str">
        <f>IF(P10=$X$10,"","○")</f>
        <v/>
      </c>
      <c r="P10" s="144">
        <v>33.4</v>
      </c>
      <c r="Q10" s="145" t="s">
        <v>80</v>
      </c>
      <c r="R10" s="38" t="str">
        <f>IF(S10=$Z$10,"","○")</f>
        <v/>
      </c>
      <c r="S10" s="144">
        <v>1.8700000000000001E-2</v>
      </c>
      <c r="T10" s="150" t="s">
        <v>44</v>
      </c>
      <c r="X10" s="158">
        <v>33.4</v>
      </c>
      <c r="Y10" s="125" t="s">
        <v>80</v>
      </c>
      <c r="Z10" s="158">
        <v>1.8700000000000001E-2</v>
      </c>
      <c r="AA10" s="122" t="s">
        <v>39</v>
      </c>
    </row>
    <row r="11" spans="1:27" ht="15" customHeight="1">
      <c r="A11" s="215"/>
      <c r="B11" s="203" t="s">
        <v>6</v>
      </c>
      <c r="C11" s="204"/>
      <c r="D11" s="204"/>
      <c r="E11" s="205"/>
      <c r="F11" s="128"/>
      <c r="G11" s="6" t="s">
        <v>79</v>
      </c>
      <c r="H11" s="11" t="str">
        <f t="shared" ref="H11" si="4">IF(F11="","",F11*P11)</f>
        <v/>
      </c>
      <c r="I11" s="10"/>
      <c r="J11" s="6" t="s">
        <v>79</v>
      </c>
      <c r="K11" s="130" t="str">
        <f t="shared" ref="K11" si="5">IF(I11="","",I11*P11)</f>
        <v/>
      </c>
      <c r="L11" s="130" t="str">
        <f t="shared" ref="L11" si="6">IF(F11="",IF(I11="","",-(I11*P11)),(F11-I11)*P11)</f>
        <v/>
      </c>
      <c r="M11" s="131" t="str">
        <f t="shared" ref="M11" si="7">IF(L11="","",L11*S11*44/12)</f>
        <v/>
      </c>
      <c r="N11" s="37"/>
      <c r="O11" s="201" t="str">
        <f>IF(P11=$X$11,"","○")</f>
        <v/>
      </c>
      <c r="P11" s="144">
        <v>33.299999999999997</v>
      </c>
      <c r="Q11" s="145" t="s">
        <v>80</v>
      </c>
      <c r="R11" s="38" t="str">
        <f>IF(S11=$Z$12,"","○")</f>
        <v/>
      </c>
      <c r="S11" s="144">
        <v>1.8599999999999998E-2</v>
      </c>
      <c r="T11" s="150" t="s">
        <v>44</v>
      </c>
      <c r="X11" s="158">
        <v>33.299999999999997</v>
      </c>
      <c r="Y11" s="125" t="s">
        <v>80</v>
      </c>
      <c r="Z11" s="158">
        <v>1.8599999999999998E-2</v>
      </c>
      <c r="AA11" s="122" t="s">
        <v>39</v>
      </c>
    </row>
    <row r="12" spans="1:27" ht="15" customHeight="1">
      <c r="A12" s="215"/>
      <c r="B12" s="203" t="s">
        <v>84</v>
      </c>
      <c r="C12" s="204"/>
      <c r="D12" s="204"/>
      <c r="E12" s="205"/>
      <c r="F12" s="128"/>
      <c r="G12" s="6" t="s">
        <v>79</v>
      </c>
      <c r="H12" s="11" t="str">
        <f t="shared" si="0"/>
        <v/>
      </c>
      <c r="I12" s="10"/>
      <c r="J12" s="6" t="s">
        <v>79</v>
      </c>
      <c r="K12" s="130" t="str">
        <f t="shared" si="1"/>
        <v/>
      </c>
      <c r="L12" s="130" t="str">
        <f t="shared" si="3"/>
        <v/>
      </c>
      <c r="M12" s="131" t="str">
        <f t="shared" si="2"/>
        <v/>
      </c>
      <c r="N12" s="37"/>
      <c r="O12" s="201" t="str">
        <f>IF(P12=$X$12,"","○")</f>
        <v/>
      </c>
      <c r="P12" s="144">
        <v>36.299999999999997</v>
      </c>
      <c r="Q12" s="145" t="s">
        <v>80</v>
      </c>
      <c r="R12" s="38" t="str">
        <f>IF(S12=$Z$12,"","○")</f>
        <v/>
      </c>
      <c r="S12" s="144">
        <v>1.8599999999999998E-2</v>
      </c>
      <c r="T12" s="150" t="s">
        <v>44</v>
      </c>
      <c r="X12" s="158">
        <v>36.299999999999997</v>
      </c>
      <c r="Y12" s="125" t="s">
        <v>80</v>
      </c>
      <c r="Z12" s="158">
        <v>1.8599999999999998E-2</v>
      </c>
      <c r="AA12" s="122" t="s">
        <v>39</v>
      </c>
    </row>
    <row r="13" spans="1:27" ht="15" customHeight="1">
      <c r="A13" s="215"/>
      <c r="B13" s="203" t="s">
        <v>42</v>
      </c>
      <c r="C13" s="204"/>
      <c r="D13" s="204"/>
      <c r="E13" s="205"/>
      <c r="F13" s="128"/>
      <c r="G13" s="6" t="s">
        <v>79</v>
      </c>
      <c r="H13" s="11" t="str">
        <f t="shared" si="0"/>
        <v/>
      </c>
      <c r="I13" s="10"/>
      <c r="J13" s="6" t="s">
        <v>79</v>
      </c>
      <c r="K13" s="130" t="str">
        <f t="shared" si="1"/>
        <v/>
      </c>
      <c r="L13" s="130" t="str">
        <f t="shared" si="3"/>
        <v/>
      </c>
      <c r="M13" s="131" t="str">
        <f t="shared" si="2"/>
        <v/>
      </c>
      <c r="N13" s="37"/>
      <c r="O13" s="201" t="str">
        <f>IF(P13=$X$13,"","○")</f>
        <v/>
      </c>
      <c r="P13" s="144">
        <v>36.5</v>
      </c>
      <c r="Q13" s="145" t="s">
        <v>80</v>
      </c>
      <c r="R13" s="38" t="str">
        <f>IF(S13=$Z$13,"","○")</f>
        <v/>
      </c>
      <c r="S13" s="144">
        <v>1.8700000000000001E-2</v>
      </c>
      <c r="T13" s="150" t="s">
        <v>44</v>
      </c>
      <c r="X13" s="158">
        <v>36.5</v>
      </c>
      <c r="Y13" s="125" t="s">
        <v>80</v>
      </c>
      <c r="Z13" s="158">
        <v>1.8700000000000001E-2</v>
      </c>
      <c r="AA13" s="122" t="s">
        <v>39</v>
      </c>
    </row>
    <row r="14" spans="1:27" ht="15" customHeight="1">
      <c r="A14" s="215"/>
      <c r="B14" s="203" t="s">
        <v>7</v>
      </c>
      <c r="C14" s="204"/>
      <c r="D14" s="204"/>
      <c r="E14" s="205"/>
      <c r="F14" s="128"/>
      <c r="G14" s="6" t="s">
        <v>79</v>
      </c>
      <c r="H14" s="11" t="str">
        <f t="shared" si="0"/>
        <v/>
      </c>
      <c r="I14" s="10"/>
      <c r="J14" s="6" t="s">
        <v>79</v>
      </c>
      <c r="K14" s="130" t="str">
        <f t="shared" si="1"/>
        <v/>
      </c>
      <c r="L14" s="130" t="str">
        <f t="shared" si="3"/>
        <v/>
      </c>
      <c r="M14" s="131" t="str">
        <f t="shared" si="2"/>
        <v/>
      </c>
      <c r="N14" s="37"/>
      <c r="O14" s="201" t="str">
        <f>IF(P14=$X$14,"","○")</f>
        <v/>
      </c>
      <c r="P14" s="146">
        <v>38</v>
      </c>
      <c r="Q14" s="145" t="s">
        <v>80</v>
      </c>
      <c r="R14" s="38" t="str">
        <f>IF(S14=$Z$14,"","○")</f>
        <v/>
      </c>
      <c r="S14" s="144">
        <v>1.8800000000000001E-2</v>
      </c>
      <c r="T14" s="150" t="s">
        <v>44</v>
      </c>
      <c r="X14" s="160">
        <v>38</v>
      </c>
      <c r="Y14" s="125" t="s">
        <v>80</v>
      </c>
      <c r="Z14" s="158">
        <v>1.8800000000000001E-2</v>
      </c>
      <c r="AA14" s="122" t="s">
        <v>39</v>
      </c>
    </row>
    <row r="15" spans="1:27" ht="15" customHeight="1">
      <c r="A15" s="215"/>
      <c r="B15" s="203" t="s">
        <v>8</v>
      </c>
      <c r="C15" s="204"/>
      <c r="D15" s="204"/>
      <c r="E15" s="205"/>
      <c r="F15" s="128"/>
      <c r="G15" s="6" t="s">
        <v>79</v>
      </c>
      <c r="H15" s="11" t="str">
        <f t="shared" si="0"/>
        <v/>
      </c>
      <c r="I15" s="10"/>
      <c r="J15" s="6" t="s">
        <v>79</v>
      </c>
      <c r="K15" s="130" t="str">
        <f t="shared" si="1"/>
        <v/>
      </c>
      <c r="L15" s="130" t="str">
        <f>IF(F15="",IF(I15="","",-(I15*P15)),(F15-I15)*P15)</f>
        <v/>
      </c>
      <c r="M15" s="131" t="str">
        <f>IF(L15="","",L15*S15*44/12)</f>
        <v/>
      </c>
      <c r="N15" s="37"/>
      <c r="O15" s="201" t="str">
        <f>IF(P15=$X$15,"","○")</f>
        <v/>
      </c>
      <c r="P15" s="144">
        <v>38.9</v>
      </c>
      <c r="Q15" s="145" t="s">
        <v>80</v>
      </c>
      <c r="R15" s="38" t="str">
        <f>IF(S15=$Z$15,"","○")</f>
        <v/>
      </c>
      <c r="S15" s="144">
        <v>1.9300000000000001E-2</v>
      </c>
      <c r="T15" s="150" t="s">
        <v>44</v>
      </c>
      <c r="X15" s="158">
        <v>38.9</v>
      </c>
      <c r="Y15" s="125" t="s">
        <v>80</v>
      </c>
      <c r="Z15" s="158">
        <v>1.9300000000000001E-2</v>
      </c>
      <c r="AA15" s="122" t="s">
        <v>39</v>
      </c>
    </row>
    <row r="16" spans="1:27" ht="15" customHeight="1">
      <c r="A16" s="215"/>
      <c r="B16" s="203" t="s">
        <v>9</v>
      </c>
      <c r="C16" s="204"/>
      <c r="D16" s="204"/>
      <c r="E16" s="205"/>
      <c r="F16" s="128"/>
      <c r="G16" s="6" t="s">
        <v>79</v>
      </c>
      <c r="H16" s="11" t="str">
        <f t="shared" si="0"/>
        <v/>
      </c>
      <c r="I16" s="10"/>
      <c r="J16" s="6" t="s">
        <v>79</v>
      </c>
      <c r="K16" s="130" t="str">
        <f t="shared" si="1"/>
        <v/>
      </c>
      <c r="L16" s="130" t="str">
        <f t="shared" si="3"/>
        <v/>
      </c>
      <c r="M16" s="131" t="str">
        <f t="shared" si="2"/>
        <v/>
      </c>
      <c r="N16" s="37"/>
      <c r="O16" s="201" t="str">
        <f>IF(P16=$X$16,"","○")</f>
        <v/>
      </c>
      <c r="P16" s="144">
        <v>41.8</v>
      </c>
      <c r="Q16" s="145" t="s">
        <v>80</v>
      </c>
      <c r="R16" s="38" t="str">
        <f>IF(S16=$Z$16,"","○")</f>
        <v/>
      </c>
      <c r="S16" s="144">
        <v>2.0199999999999999E-2</v>
      </c>
      <c r="T16" s="150" t="s">
        <v>44</v>
      </c>
      <c r="X16" s="158">
        <v>41.8</v>
      </c>
      <c r="Y16" s="125" t="s">
        <v>80</v>
      </c>
      <c r="Z16" s="158">
        <v>2.0199999999999999E-2</v>
      </c>
      <c r="AA16" s="122" t="s">
        <v>39</v>
      </c>
    </row>
    <row r="17" spans="1:27" ht="15" customHeight="1">
      <c r="A17" s="215"/>
      <c r="B17" s="203" t="s">
        <v>10</v>
      </c>
      <c r="C17" s="204"/>
      <c r="D17" s="204"/>
      <c r="E17" s="205"/>
      <c r="F17" s="128"/>
      <c r="G17" s="6" t="s">
        <v>11</v>
      </c>
      <c r="H17" s="11" t="str">
        <f t="shared" si="0"/>
        <v/>
      </c>
      <c r="I17" s="10"/>
      <c r="J17" s="6" t="s">
        <v>11</v>
      </c>
      <c r="K17" s="130" t="str">
        <f t="shared" si="1"/>
        <v/>
      </c>
      <c r="L17" s="130" t="str">
        <f t="shared" si="3"/>
        <v/>
      </c>
      <c r="M17" s="131" t="str">
        <f t="shared" si="2"/>
        <v/>
      </c>
      <c r="N17" s="37"/>
      <c r="O17" s="201" t="str">
        <f>IF(P17=$X$17,"","○")</f>
        <v/>
      </c>
      <c r="P17" s="146">
        <v>40</v>
      </c>
      <c r="Q17" s="145" t="s">
        <v>12</v>
      </c>
      <c r="R17" s="38" t="str">
        <f>IF(S17=$Z$17,"","○")</f>
        <v/>
      </c>
      <c r="S17" s="144">
        <v>2.0400000000000001E-2</v>
      </c>
      <c r="T17" s="150" t="s">
        <v>44</v>
      </c>
      <c r="X17" s="160">
        <v>40</v>
      </c>
      <c r="Y17" s="125" t="s">
        <v>12</v>
      </c>
      <c r="Z17" s="158">
        <v>2.0400000000000001E-2</v>
      </c>
      <c r="AA17" s="122" t="s">
        <v>39</v>
      </c>
    </row>
    <row r="18" spans="1:27" ht="15" customHeight="1">
      <c r="A18" s="215"/>
      <c r="B18" s="203" t="s">
        <v>13</v>
      </c>
      <c r="C18" s="204"/>
      <c r="D18" s="204"/>
      <c r="E18" s="205"/>
      <c r="F18" s="128"/>
      <c r="G18" s="6" t="s">
        <v>11</v>
      </c>
      <c r="H18" s="11" t="str">
        <f t="shared" si="0"/>
        <v/>
      </c>
      <c r="I18" s="10"/>
      <c r="J18" s="6" t="s">
        <v>11</v>
      </c>
      <c r="K18" s="130" t="str">
        <f t="shared" si="1"/>
        <v/>
      </c>
      <c r="L18" s="130" t="str">
        <f t="shared" si="3"/>
        <v/>
      </c>
      <c r="M18" s="131" t="str">
        <f t="shared" si="2"/>
        <v/>
      </c>
      <c r="N18" s="37"/>
      <c r="O18" s="201" t="str">
        <f>IF(P18=$X$18,"","○")</f>
        <v/>
      </c>
      <c r="P18" s="144">
        <v>34.1</v>
      </c>
      <c r="Q18" s="145" t="s">
        <v>12</v>
      </c>
      <c r="R18" s="38" t="str">
        <f>IF(S18=$Z$18,"","○")</f>
        <v/>
      </c>
      <c r="S18" s="144">
        <v>2.4500000000000001E-2</v>
      </c>
      <c r="T18" s="150" t="s">
        <v>44</v>
      </c>
      <c r="X18" s="158">
        <v>34.1</v>
      </c>
      <c r="Y18" s="125" t="s">
        <v>12</v>
      </c>
      <c r="Z18" s="158">
        <v>2.4500000000000001E-2</v>
      </c>
      <c r="AA18" s="122" t="s">
        <v>39</v>
      </c>
    </row>
    <row r="19" spans="1:27" ht="15" customHeight="1">
      <c r="A19" s="215"/>
      <c r="B19" s="237" t="s">
        <v>14</v>
      </c>
      <c r="C19" s="216" t="s">
        <v>15</v>
      </c>
      <c r="D19" s="216"/>
      <c r="E19" s="216"/>
      <c r="F19" s="128"/>
      <c r="G19" s="6" t="s">
        <v>11</v>
      </c>
      <c r="H19" s="11" t="str">
        <f t="shared" si="0"/>
        <v/>
      </c>
      <c r="I19" s="10"/>
      <c r="J19" s="6" t="s">
        <v>11</v>
      </c>
      <c r="K19" s="130" t="str">
        <f t="shared" si="1"/>
        <v/>
      </c>
      <c r="L19" s="130" t="str">
        <f t="shared" si="3"/>
        <v/>
      </c>
      <c r="M19" s="131" t="str">
        <f t="shared" si="2"/>
        <v/>
      </c>
      <c r="N19" s="37"/>
      <c r="O19" s="201" t="str">
        <f>IF(P19=$X$19,"","○")</f>
        <v/>
      </c>
      <c r="P19" s="144">
        <v>50.1</v>
      </c>
      <c r="Q19" s="145" t="s">
        <v>12</v>
      </c>
      <c r="R19" s="38" t="str">
        <f>IF(S19=$Z$19,"","○")</f>
        <v/>
      </c>
      <c r="S19" s="144">
        <v>1.6299999999999999E-2</v>
      </c>
      <c r="T19" s="150" t="s">
        <v>44</v>
      </c>
      <c r="X19" s="158">
        <v>50.1</v>
      </c>
      <c r="Y19" s="125" t="s">
        <v>130</v>
      </c>
      <c r="Z19" s="158">
        <v>1.6299999999999999E-2</v>
      </c>
      <c r="AA19" s="122" t="s">
        <v>39</v>
      </c>
    </row>
    <row r="20" spans="1:27" ht="15" customHeight="1">
      <c r="A20" s="215"/>
      <c r="B20" s="237"/>
      <c r="C20" s="216" t="s">
        <v>16</v>
      </c>
      <c r="D20" s="216"/>
      <c r="E20" s="216"/>
      <c r="F20" s="128"/>
      <c r="G20" s="6" t="s">
        <v>66</v>
      </c>
      <c r="H20" s="11" t="str">
        <f t="shared" si="0"/>
        <v/>
      </c>
      <c r="I20" s="10"/>
      <c r="J20" s="6" t="s">
        <v>66</v>
      </c>
      <c r="K20" s="130" t="str">
        <f t="shared" si="1"/>
        <v/>
      </c>
      <c r="L20" s="130" t="str">
        <f t="shared" si="3"/>
        <v/>
      </c>
      <c r="M20" s="131" t="str">
        <f t="shared" si="2"/>
        <v/>
      </c>
      <c r="N20" s="37"/>
      <c r="O20" s="201" t="str">
        <f>IF(P20=$X$20,"","○")</f>
        <v/>
      </c>
      <c r="P20" s="144">
        <v>46.1</v>
      </c>
      <c r="Q20" s="145" t="s">
        <v>132</v>
      </c>
      <c r="R20" s="38" t="str">
        <f>IF(S20=$Z$20,"","○")</f>
        <v/>
      </c>
      <c r="S20" s="144">
        <v>1.44E-2</v>
      </c>
      <c r="T20" s="150" t="s">
        <v>44</v>
      </c>
      <c r="X20" s="158">
        <v>46.1</v>
      </c>
      <c r="Y20" s="125" t="s">
        <v>75</v>
      </c>
      <c r="Z20" s="158">
        <v>1.44E-2</v>
      </c>
      <c r="AA20" s="122" t="s">
        <v>39</v>
      </c>
    </row>
    <row r="21" spans="1:27" ht="15" customHeight="1">
      <c r="A21" s="215"/>
      <c r="B21" s="237" t="s">
        <v>67</v>
      </c>
      <c r="C21" s="216" t="s">
        <v>17</v>
      </c>
      <c r="D21" s="216"/>
      <c r="E21" s="216"/>
      <c r="F21" s="128"/>
      <c r="G21" s="6" t="s">
        <v>11</v>
      </c>
      <c r="H21" s="11" t="str">
        <f t="shared" si="0"/>
        <v/>
      </c>
      <c r="I21" s="10"/>
      <c r="J21" s="6" t="s">
        <v>11</v>
      </c>
      <c r="K21" s="130" t="str">
        <f t="shared" si="1"/>
        <v/>
      </c>
      <c r="L21" s="130" t="str">
        <f t="shared" si="3"/>
        <v/>
      </c>
      <c r="M21" s="131" t="str">
        <f t="shared" si="2"/>
        <v/>
      </c>
      <c r="N21" s="37"/>
      <c r="O21" s="201" t="str">
        <f>IF(P21=$X$21,"","○")</f>
        <v/>
      </c>
      <c r="P21" s="144">
        <v>54.7</v>
      </c>
      <c r="Q21" s="145" t="s">
        <v>133</v>
      </c>
      <c r="R21" s="38" t="str">
        <f>IF(S21=$Z$21,"","○")</f>
        <v/>
      </c>
      <c r="S21" s="144">
        <v>1.3899999999999999E-2</v>
      </c>
      <c r="T21" s="150" t="s">
        <v>44</v>
      </c>
      <c r="X21" s="158">
        <v>54.7</v>
      </c>
      <c r="Y21" s="125" t="s">
        <v>53</v>
      </c>
      <c r="Z21" s="158">
        <v>1.3899999999999999E-2</v>
      </c>
      <c r="AA21" s="122" t="s">
        <v>39</v>
      </c>
    </row>
    <row r="22" spans="1:27" ht="15" customHeight="1">
      <c r="A22" s="215"/>
      <c r="B22" s="237"/>
      <c r="C22" s="216" t="s">
        <v>33</v>
      </c>
      <c r="D22" s="216"/>
      <c r="E22" s="216"/>
      <c r="F22" s="128"/>
      <c r="G22" s="6" t="s">
        <v>66</v>
      </c>
      <c r="H22" s="11" t="str">
        <f t="shared" si="0"/>
        <v/>
      </c>
      <c r="I22" s="10"/>
      <c r="J22" s="6" t="s">
        <v>66</v>
      </c>
      <c r="K22" s="130" t="str">
        <f t="shared" si="1"/>
        <v/>
      </c>
      <c r="L22" s="130" t="str">
        <f t="shared" si="3"/>
        <v/>
      </c>
      <c r="M22" s="131" t="str">
        <f t="shared" si="2"/>
        <v/>
      </c>
      <c r="N22" s="37"/>
      <c r="O22" s="201" t="str">
        <f>IF(P22=$X$22,"","○")</f>
        <v/>
      </c>
      <c r="P22" s="144">
        <v>38.4</v>
      </c>
      <c r="Q22" s="145" t="s">
        <v>132</v>
      </c>
      <c r="R22" s="38" t="str">
        <f>IF(S22=$Z$22,"","○")</f>
        <v/>
      </c>
      <c r="S22" s="144">
        <v>1.3899999999999999E-2</v>
      </c>
      <c r="T22" s="150" t="s">
        <v>44</v>
      </c>
      <c r="X22" s="158">
        <v>38.4</v>
      </c>
      <c r="Y22" s="125" t="s">
        <v>75</v>
      </c>
      <c r="Z22" s="158">
        <v>1.3899999999999999E-2</v>
      </c>
      <c r="AA22" s="122" t="s">
        <v>39</v>
      </c>
    </row>
    <row r="23" spans="1:27" ht="15" customHeight="1">
      <c r="A23" s="215"/>
      <c r="B23" s="219" t="s">
        <v>18</v>
      </c>
      <c r="C23" s="216" t="s">
        <v>85</v>
      </c>
      <c r="D23" s="216"/>
      <c r="E23" s="216"/>
      <c r="F23" s="128"/>
      <c r="G23" s="6" t="s">
        <v>11</v>
      </c>
      <c r="H23" s="11" t="str">
        <f t="shared" si="0"/>
        <v/>
      </c>
      <c r="I23" s="10"/>
      <c r="J23" s="6" t="s">
        <v>11</v>
      </c>
      <c r="K23" s="130" t="str">
        <f t="shared" si="1"/>
        <v/>
      </c>
      <c r="L23" s="130" t="str">
        <f t="shared" si="3"/>
        <v/>
      </c>
      <c r="M23" s="131" t="str">
        <f t="shared" si="2"/>
        <v/>
      </c>
      <c r="N23" s="37"/>
      <c r="O23" s="201" t="str">
        <f>IF(P23=$X$23,"","○")</f>
        <v/>
      </c>
      <c r="P23" s="147">
        <v>28.7</v>
      </c>
      <c r="Q23" s="145" t="s">
        <v>12</v>
      </c>
      <c r="R23" s="38" t="str">
        <f>IF(S23=$Z$23,"","○")</f>
        <v/>
      </c>
      <c r="S23" s="144">
        <v>2.46E-2</v>
      </c>
      <c r="T23" s="150" t="s">
        <v>44</v>
      </c>
      <c r="X23" s="161">
        <v>28.7</v>
      </c>
      <c r="Y23" s="125" t="s">
        <v>12</v>
      </c>
      <c r="Z23" s="158">
        <v>2.46E-2</v>
      </c>
      <c r="AA23" s="122" t="s">
        <v>39</v>
      </c>
    </row>
    <row r="24" spans="1:27" ht="15" customHeight="1">
      <c r="A24" s="215"/>
      <c r="B24" s="219"/>
      <c r="C24" s="216" t="s">
        <v>86</v>
      </c>
      <c r="D24" s="216"/>
      <c r="E24" s="216"/>
      <c r="F24" s="128"/>
      <c r="G24" s="6" t="s">
        <v>11</v>
      </c>
      <c r="H24" s="11" t="str">
        <f t="shared" si="0"/>
        <v/>
      </c>
      <c r="I24" s="10"/>
      <c r="J24" s="6" t="s">
        <v>11</v>
      </c>
      <c r="K24" s="130" t="str">
        <f t="shared" si="1"/>
        <v/>
      </c>
      <c r="L24" s="130" t="str">
        <f t="shared" si="3"/>
        <v/>
      </c>
      <c r="M24" s="131" t="str">
        <f t="shared" si="2"/>
        <v/>
      </c>
      <c r="N24" s="37"/>
      <c r="O24" s="201" t="str">
        <f>IF(P24=$X$24,"","○")</f>
        <v/>
      </c>
      <c r="P24" s="147">
        <v>28.9</v>
      </c>
      <c r="Q24" s="145" t="s">
        <v>12</v>
      </c>
      <c r="R24" s="38" t="str">
        <f>IF(S24=$Z$24,"","○")</f>
        <v/>
      </c>
      <c r="S24" s="144">
        <v>2.4500000000000001E-2</v>
      </c>
      <c r="T24" s="150" t="s">
        <v>44</v>
      </c>
      <c r="X24" s="161">
        <v>28.9</v>
      </c>
      <c r="Y24" s="125" t="s">
        <v>12</v>
      </c>
      <c r="Z24" s="158">
        <v>2.4500000000000001E-2</v>
      </c>
      <c r="AA24" s="122" t="s">
        <v>39</v>
      </c>
    </row>
    <row r="25" spans="1:27" ht="15" customHeight="1">
      <c r="A25" s="215"/>
      <c r="B25" s="219"/>
      <c r="C25" s="216" t="s">
        <v>87</v>
      </c>
      <c r="D25" s="216"/>
      <c r="E25" s="216"/>
      <c r="F25" s="128"/>
      <c r="G25" s="6" t="s">
        <v>11</v>
      </c>
      <c r="H25" s="11" t="str">
        <f t="shared" ref="H25:H26" si="8">IF(F25="","",F25*P25)</f>
        <v/>
      </c>
      <c r="I25" s="10"/>
      <c r="J25" s="6" t="s">
        <v>11</v>
      </c>
      <c r="K25" s="130" t="str">
        <f t="shared" ref="K25:K26" si="9">IF(I25="","",I25*P25)</f>
        <v/>
      </c>
      <c r="L25" s="130" t="str">
        <f t="shared" ref="L25:L26" si="10">IF(F25="",IF(I25="","",-(I25*P25)),(F25-I25)*P25)</f>
        <v/>
      </c>
      <c r="M25" s="131" t="str">
        <f t="shared" ref="M25:M26" si="11">IF(L25="","",L25*S25*44/12)</f>
        <v/>
      </c>
      <c r="N25" s="37"/>
      <c r="O25" s="201" t="str">
        <f>IF(P25=$X$25,"","○")</f>
        <v/>
      </c>
      <c r="P25" s="147">
        <v>28.3</v>
      </c>
      <c r="Q25" s="145" t="s">
        <v>12</v>
      </c>
      <c r="R25" s="38" t="str">
        <f>IF(S25=$Z$25,"","○")</f>
        <v/>
      </c>
      <c r="S25" s="144">
        <v>2.5100000000000001E-2</v>
      </c>
      <c r="T25" s="150" t="s">
        <v>44</v>
      </c>
      <c r="X25" s="161">
        <v>28.3</v>
      </c>
      <c r="Y25" s="125" t="s">
        <v>12</v>
      </c>
      <c r="Z25" s="158">
        <v>2.5100000000000001E-2</v>
      </c>
      <c r="AA25" s="122" t="s">
        <v>39</v>
      </c>
    </row>
    <row r="26" spans="1:27" ht="15" customHeight="1">
      <c r="A26" s="215"/>
      <c r="B26" s="219"/>
      <c r="C26" s="216" t="s">
        <v>88</v>
      </c>
      <c r="D26" s="216"/>
      <c r="E26" s="216"/>
      <c r="F26" s="128"/>
      <c r="G26" s="6" t="s">
        <v>11</v>
      </c>
      <c r="H26" s="11" t="str">
        <f t="shared" si="8"/>
        <v/>
      </c>
      <c r="I26" s="10"/>
      <c r="J26" s="6" t="s">
        <v>11</v>
      </c>
      <c r="K26" s="130" t="str">
        <f t="shared" si="9"/>
        <v/>
      </c>
      <c r="L26" s="130" t="str">
        <f t="shared" si="10"/>
        <v/>
      </c>
      <c r="M26" s="131" t="str">
        <f t="shared" si="11"/>
        <v/>
      </c>
      <c r="N26" s="37"/>
      <c r="O26" s="201" t="str">
        <f>IF(P26=$X$26,"","○")</f>
        <v/>
      </c>
      <c r="P26" s="144">
        <v>26.1</v>
      </c>
      <c r="Q26" s="145" t="s">
        <v>12</v>
      </c>
      <c r="R26" s="38" t="str">
        <f>IF(S26=$Z$26,"","○")</f>
        <v/>
      </c>
      <c r="S26" s="144">
        <v>2.4299999999999999E-2</v>
      </c>
      <c r="T26" s="150" t="s">
        <v>44</v>
      </c>
      <c r="X26" s="158">
        <v>26.1</v>
      </c>
      <c r="Y26" s="125" t="s">
        <v>12</v>
      </c>
      <c r="Z26" s="158">
        <v>2.4299999999999999E-2</v>
      </c>
      <c r="AA26" s="122" t="s">
        <v>39</v>
      </c>
    </row>
    <row r="27" spans="1:27" ht="15" customHeight="1">
      <c r="A27" s="215"/>
      <c r="B27" s="219"/>
      <c r="C27" s="216" t="s">
        <v>89</v>
      </c>
      <c r="D27" s="216"/>
      <c r="E27" s="216"/>
      <c r="F27" s="128"/>
      <c r="G27" s="6" t="s">
        <v>11</v>
      </c>
      <c r="H27" s="11" t="str">
        <f t="shared" si="0"/>
        <v/>
      </c>
      <c r="I27" s="10"/>
      <c r="J27" s="6" t="s">
        <v>11</v>
      </c>
      <c r="K27" s="130" t="str">
        <f t="shared" si="1"/>
        <v/>
      </c>
      <c r="L27" s="130" t="str">
        <f t="shared" si="3"/>
        <v/>
      </c>
      <c r="M27" s="131" t="str">
        <f t="shared" si="2"/>
        <v/>
      </c>
      <c r="N27" s="37"/>
      <c r="O27" s="201" t="str">
        <f>IF(P27=$X$27,"","○")</f>
        <v/>
      </c>
      <c r="P27" s="144">
        <v>24.2</v>
      </c>
      <c r="Q27" s="145" t="s">
        <v>12</v>
      </c>
      <c r="R27" s="38" t="str">
        <f>IF(S27=$Z$27,"","○")</f>
        <v/>
      </c>
      <c r="S27" s="144">
        <v>2.4199999999999999E-2</v>
      </c>
      <c r="T27" s="150" t="s">
        <v>44</v>
      </c>
      <c r="X27" s="158">
        <v>24.2</v>
      </c>
      <c r="Y27" s="125" t="s">
        <v>12</v>
      </c>
      <c r="Z27" s="158">
        <v>2.4199999999999999E-2</v>
      </c>
      <c r="AA27" s="122" t="s">
        <v>39</v>
      </c>
    </row>
    <row r="28" spans="1:27" ht="15" customHeight="1">
      <c r="A28" s="215"/>
      <c r="B28" s="219"/>
      <c r="C28" s="216" t="s">
        <v>90</v>
      </c>
      <c r="D28" s="216"/>
      <c r="E28" s="216"/>
      <c r="F28" s="128"/>
      <c r="G28" s="6" t="s">
        <v>11</v>
      </c>
      <c r="H28" s="11" t="str">
        <f>IF(F28="","",F28*P28)</f>
        <v/>
      </c>
      <c r="I28" s="10"/>
      <c r="J28" s="6" t="s">
        <v>164</v>
      </c>
      <c r="K28" s="130" t="str">
        <f t="shared" si="1"/>
        <v/>
      </c>
      <c r="L28" s="130" t="str">
        <f t="shared" si="3"/>
        <v/>
      </c>
      <c r="M28" s="131" t="str">
        <f t="shared" si="2"/>
        <v/>
      </c>
      <c r="N28" s="37"/>
      <c r="O28" s="201" t="str">
        <f>IF(P28=$X$28,"","○")</f>
        <v/>
      </c>
      <c r="P28" s="144">
        <v>27.8</v>
      </c>
      <c r="Q28" s="145" t="s">
        <v>12</v>
      </c>
      <c r="R28" s="38" t="str">
        <f>IF(S28=$Z$28,"","○")</f>
        <v/>
      </c>
      <c r="S28" s="144">
        <v>2.5899999999999999E-2</v>
      </c>
      <c r="T28" s="150" t="s">
        <v>44</v>
      </c>
      <c r="X28" s="158">
        <v>27.8</v>
      </c>
      <c r="Y28" s="125" t="s">
        <v>12</v>
      </c>
      <c r="Z28" s="158">
        <v>2.5899999999999999E-2</v>
      </c>
      <c r="AA28" s="122" t="s">
        <v>39</v>
      </c>
    </row>
    <row r="29" spans="1:27" ht="15" customHeight="1">
      <c r="A29" s="215"/>
      <c r="B29" s="219" t="s">
        <v>19</v>
      </c>
      <c r="C29" s="219"/>
      <c r="D29" s="219"/>
      <c r="E29" s="219"/>
      <c r="F29" s="128"/>
      <c r="G29" s="6" t="s">
        <v>11</v>
      </c>
      <c r="H29" s="11" t="str">
        <f t="shared" si="0"/>
        <v/>
      </c>
      <c r="I29" s="10"/>
      <c r="J29" s="6" t="s">
        <v>11</v>
      </c>
      <c r="K29" s="130" t="str">
        <f t="shared" si="1"/>
        <v/>
      </c>
      <c r="L29" s="130" t="str">
        <f t="shared" si="3"/>
        <v/>
      </c>
      <c r="M29" s="131" t="str">
        <f t="shared" si="2"/>
        <v/>
      </c>
      <c r="N29" s="37"/>
      <c r="O29" s="201" t="str">
        <f>IF(P29=$X$29,"","○")</f>
        <v/>
      </c>
      <c r="P29" s="146">
        <v>29</v>
      </c>
      <c r="Q29" s="145" t="s">
        <v>12</v>
      </c>
      <c r="R29" s="38" t="str">
        <f>IF(S29=$Z$29,"","○")</f>
        <v/>
      </c>
      <c r="S29" s="144">
        <v>2.9899999999999999E-2</v>
      </c>
      <c r="T29" s="150" t="s">
        <v>44</v>
      </c>
      <c r="X29" s="160">
        <v>29</v>
      </c>
      <c r="Y29" s="125" t="s">
        <v>12</v>
      </c>
      <c r="Z29" s="158">
        <v>2.9899999999999999E-2</v>
      </c>
      <c r="AA29" s="122" t="s">
        <v>39</v>
      </c>
    </row>
    <row r="30" spans="1:27" ht="15" customHeight="1">
      <c r="A30" s="215"/>
      <c r="B30" s="219" t="s">
        <v>20</v>
      </c>
      <c r="C30" s="219"/>
      <c r="D30" s="219"/>
      <c r="E30" s="219"/>
      <c r="F30" s="128"/>
      <c r="G30" s="6" t="s">
        <v>11</v>
      </c>
      <c r="H30" s="11" t="str">
        <f t="shared" si="0"/>
        <v/>
      </c>
      <c r="I30" s="10"/>
      <c r="J30" s="6" t="s">
        <v>11</v>
      </c>
      <c r="K30" s="130" t="str">
        <f t="shared" si="1"/>
        <v/>
      </c>
      <c r="L30" s="130" t="str">
        <f>IF(F30="",IF(I30="","",-(I30*P30)),(F30-I30)*P30)</f>
        <v/>
      </c>
      <c r="M30" s="131" t="str">
        <f t="shared" si="2"/>
        <v/>
      </c>
      <c r="N30" s="37"/>
      <c r="O30" s="201" t="str">
        <f>IF(P30=$X$30,"","○")</f>
        <v/>
      </c>
      <c r="P30" s="144">
        <v>37.299999999999997</v>
      </c>
      <c r="Q30" s="145" t="s">
        <v>12</v>
      </c>
      <c r="R30" s="38" t="str">
        <f>IF(S30=$Z$30,"","○")</f>
        <v/>
      </c>
      <c r="S30" s="144">
        <v>2.0899999999999998E-2</v>
      </c>
      <c r="T30" s="150" t="s">
        <v>44</v>
      </c>
      <c r="X30" s="158">
        <v>37.299999999999997</v>
      </c>
      <c r="Y30" s="125" t="s">
        <v>12</v>
      </c>
      <c r="Z30" s="158">
        <v>2.0899999999999998E-2</v>
      </c>
      <c r="AA30" s="122" t="s">
        <v>39</v>
      </c>
    </row>
    <row r="31" spans="1:27" ht="15" customHeight="1">
      <c r="A31" s="215"/>
      <c r="B31" s="219" t="s">
        <v>21</v>
      </c>
      <c r="C31" s="219"/>
      <c r="D31" s="219"/>
      <c r="E31" s="219"/>
      <c r="F31" s="128"/>
      <c r="G31" s="6" t="s">
        <v>68</v>
      </c>
      <c r="H31" s="11" t="str">
        <f t="shared" si="0"/>
        <v/>
      </c>
      <c r="I31" s="10"/>
      <c r="J31" s="6" t="s">
        <v>66</v>
      </c>
      <c r="K31" s="130" t="str">
        <f t="shared" si="1"/>
        <v/>
      </c>
      <c r="L31" s="130" t="str">
        <f t="shared" si="3"/>
        <v/>
      </c>
      <c r="M31" s="131" t="str">
        <f t="shared" si="2"/>
        <v/>
      </c>
      <c r="N31" s="37"/>
      <c r="O31" s="201" t="str">
        <f>IF(P31=$X$31,"","○")</f>
        <v/>
      </c>
      <c r="P31" s="144">
        <v>18.399999999999999</v>
      </c>
      <c r="Q31" s="145" t="s">
        <v>132</v>
      </c>
      <c r="R31" s="38" t="str">
        <f>IF(S31=$Z$31,"","○")</f>
        <v/>
      </c>
      <c r="S31" s="151">
        <v>1.09E-2</v>
      </c>
      <c r="T31" s="150" t="s">
        <v>44</v>
      </c>
      <c r="X31" s="158">
        <v>18.399999999999999</v>
      </c>
      <c r="Y31" s="125" t="s">
        <v>75</v>
      </c>
      <c r="Z31" s="162">
        <v>1.09E-2</v>
      </c>
      <c r="AA31" s="122" t="s">
        <v>39</v>
      </c>
    </row>
    <row r="32" spans="1:27" ht="15" customHeight="1">
      <c r="A32" s="215"/>
      <c r="B32" s="219" t="s">
        <v>22</v>
      </c>
      <c r="C32" s="219"/>
      <c r="D32" s="219"/>
      <c r="E32" s="219"/>
      <c r="F32" s="128"/>
      <c r="G32" s="6" t="s">
        <v>66</v>
      </c>
      <c r="H32" s="11" t="str">
        <f t="shared" ref="H32" si="12">IF(F32="","",F32*P32)</f>
        <v/>
      </c>
      <c r="I32" s="10"/>
      <c r="J32" s="6" t="s">
        <v>66</v>
      </c>
      <c r="K32" s="130" t="str">
        <f t="shared" ref="K32" si="13">IF(I32="","",I32*P32)</f>
        <v/>
      </c>
      <c r="L32" s="130" t="str">
        <f t="shared" ref="L32" si="14">IF(F32="",IF(I32="","",-(I32*P32)),(F32-I32)*P32)</f>
        <v/>
      </c>
      <c r="M32" s="131" t="str">
        <f t="shared" ref="M32" si="15">IF(L32="","",L32*S32*44/12)</f>
        <v/>
      </c>
      <c r="N32" s="37"/>
      <c r="O32" s="201" t="str">
        <f>IF(P32=$X$32,"","○")</f>
        <v/>
      </c>
      <c r="P32" s="144">
        <v>3.23</v>
      </c>
      <c r="Q32" s="145" t="s">
        <v>132</v>
      </c>
      <c r="R32" s="38" t="str">
        <f>IF(S32=$Z$33,"","○")</f>
        <v/>
      </c>
      <c r="S32" s="144">
        <v>2.64E-2</v>
      </c>
      <c r="T32" s="150" t="s">
        <v>44</v>
      </c>
      <c r="X32" s="158">
        <v>3.23</v>
      </c>
      <c r="Y32" s="125" t="s">
        <v>75</v>
      </c>
      <c r="Z32" s="158">
        <v>2.64E-2</v>
      </c>
      <c r="AA32" s="122" t="s">
        <v>39</v>
      </c>
    </row>
    <row r="33" spans="1:28" ht="15" customHeight="1">
      <c r="A33" s="215"/>
      <c r="B33" s="219" t="s">
        <v>91</v>
      </c>
      <c r="C33" s="219"/>
      <c r="D33" s="219"/>
      <c r="E33" s="219"/>
      <c r="F33" s="128"/>
      <c r="G33" s="6" t="s">
        <v>66</v>
      </c>
      <c r="H33" s="11" t="str">
        <f t="shared" si="0"/>
        <v/>
      </c>
      <c r="I33" s="10"/>
      <c r="J33" s="6" t="s">
        <v>66</v>
      </c>
      <c r="K33" s="130" t="str">
        <f t="shared" si="1"/>
        <v/>
      </c>
      <c r="L33" s="130" t="str">
        <f t="shared" si="3"/>
        <v/>
      </c>
      <c r="M33" s="131" t="str">
        <f t="shared" si="2"/>
        <v/>
      </c>
      <c r="N33" s="37"/>
      <c r="O33" s="201" t="str">
        <f>IF(P33=$X$33,"","○")</f>
        <v/>
      </c>
      <c r="P33" s="144">
        <v>3.45</v>
      </c>
      <c r="Q33" s="145" t="s">
        <v>132</v>
      </c>
      <c r="R33" s="38" t="str">
        <f>IF(S33=$Z$33,"","○")</f>
        <v/>
      </c>
      <c r="S33" s="144">
        <v>2.64E-2</v>
      </c>
      <c r="T33" s="150" t="s">
        <v>44</v>
      </c>
      <c r="U33" s="77"/>
      <c r="X33" s="158">
        <v>3.45</v>
      </c>
      <c r="Y33" s="125" t="s">
        <v>75</v>
      </c>
      <c r="Z33" s="158">
        <v>2.64E-2</v>
      </c>
      <c r="AA33" s="122" t="s">
        <v>39</v>
      </c>
    </row>
    <row r="34" spans="1:28" ht="15" customHeight="1" thickBot="1">
      <c r="A34" s="215"/>
      <c r="B34" s="219" t="s">
        <v>23</v>
      </c>
      <c r="C34" s="219"/>
      <c r="D34" s="219"/>
      <c r="E34" s="219"/>
      <c r="F34" s="128"/>
      <c r="G34" s="6" t="s">
        <v>68</v>
      </c>
      <c r="H34" s="11" t="str">
        <f t="shared" si="0"/>
        <v/>
      </c>
      <c r="I34" s="10"/>
      <c r="J34" s="6" t="s">
        <v>66</v>
      </c>
      <c r="K34" s="130" t="str">
        <f t="shared" si="1"/>
        <v/>
      </c>
      <c r="L34" s="130" t="str">
        <f t="shared" si="3"/>
        <v/>
      </c>
      <c r="M34" s="131" t="str">
        <f t="shared" si="2"/>
        <v/>
      </c>
      <c r="N34" s="37"/>
      <c r="O34" s="201" t="str">
        <f>IF(P34=$X$34,"","○")</f>
        <v/>
      </c>
      <c r="P34" s="148">
        <v>7.53</v>
      </c>
      <c r="Q34" s="145" t="s">
        <v>132</v>
      </c>
      <c r="R34" s="40" t="str">
        <f>IF(S34=$Z$34,"","○")</f>
        <v/>
      </c>
      <c r="S34" s="152">
        <v>4.2000000000000003E-2</v>
      </c>
      <c r="T34" s="150" t="s">
        <v>44</v>
      </c>
      <c r="U34" s="138"/>
      <c r="V34" s="138"/>
      <c r="W34" s="43"/>
      <c r="X34" s="158">
        <v>7.53</v>
      </c>
      <c r="Y34" s="122" t="s">
        <v>75</v>
      </c>
      <c r="Z34" s="163">
        <v>4.2000000000000003E-2</v>
      </c>
      <c r="AA34" s="123" t="s">
        <v>39</v>
      </c>
    </row>
    <row r="35" spans="1:28" ht="15" customHeight="1">
      <c r="A35" s="215"/>
      <c r="B35" s="217" t="s">
        <v>46</v>
      </c>
      <c r="C35" s="238"/>
      <c r="D35" s="239"/>
      <c r="E35" s="240"/>
      <c r="F35" s="128"/>
      <c r="G35" s="132"/>
      <c r="H35" s="11" t="str">
        <f t="shared" si="0"/>
        <v/>
      </c>
      <c r="I35" s="10"/>
      <c r="J35" s="132"/>
      <c r="K35" s="130" t="str">
        <f>IF(I35="","",I35*P35)</f>
        <v/>
      </c>
      <c r="L35" s="130" t="str">
        <f>IF(F35="",IF(I35="","",-(I35*P35)),(F35-I35)*P35)</f>
        <v/>
      </c>
      <c r="M35" s="131" t="str">
        <f>IF(L35="","",L35*S35*44/12)</f>
        <v/>
      </c>
      <c r="N35" s="37"/>
      <c r="O35" s="41"/>
      <c r="P35" s="153"/>
      <c r="Q35" s="154"/>
      <c r="R35" s="42"/>
      <c r="S35" s="153"/>
      <c r="T35" s="154"/>
      <c r="U35" s="137"/>
      <c r="V35" s="43"/>
      <c r="X35" s="102"/>
      <c r="Y35" s="126"/>
      <c r="Z35" s="48"/>
      <c r="AA35" s="42"/>
      <c r="AB35" s="43"/>
    </row>
    <row r="36" spans="1:28" ht="15" customHeight="1" thickBot="1">
      <c r="A36" s="215"/>
      <c r="B36" s="218"/>
      <c r="C36" s="238"/>
      <c r="D36" s="239"/>
      <c r="E36" s="240"/>
      <c r="F36" s="128"/>
      <c r="G36" s="132"/>
      <c r="H36" s="11" t="str">
        <f t="shared" si="0"/>
        <v/>
      </c>
      <c r="I36" s="10"/>
      <c r="J36" s="132"/>
      <c r="K36" s="130" t="str">
        <f>IF(I36="","",I36*P36)</f>
        <v/>
      </c>
      <c r="L36" s="130" t="str">
        <f>IF(F36="",IF(I36="","",-(I36*P36)),(F36-I36)*P36)</f>
        <v/>
      </c>
      <c r="M36" s="131" t="str">
        <f>IF(L36="","",L36*S36*44/12)</f>
        <v/>
      </c>
      <c r="N36" s="37"/>
      <c r="O36" s="43"/>
      <c r="P36" s="155"/>
      <c r="Q36" s="157"/>
      <c r="R36" s="199"/>
      <c r="S36" s="155"/>
      <c r="T36" s="156"/>
      <c r="X36" s="102"/>
      <c r="Y36" s="126"/>
      <c r="Z36" s="45"/>
      <c r="AA36" s="126"/>
      <c r="AB36" s="43"/>
    </row>
    <row r="37" spans="1:28" ht="15" customHeight="1" thickTop="1">
      <c r="A37" s="215"/>
      <c r="B37" s="206" t="s">
        <v>38</v>
      </c>
      <c r="C37" s="206"/>
      <c r="D37" s="206"/>
      <c r="E37" s="206"/>
      <c r="F37" s="206"/>
      <c r="G37" s="206"/>
      <c r="H37" s="206"/>
      <c r="I37" s="206"/>
      <c r="J37" s="206"/>
      <c r="K37" s="206"/>
      <c r="L37" s="206"/>
      <c r="M37" s="12" t="str">
        <f>IF(SUM(M8:M36)=0,"",SUM(M8:M36))</f>
        <v/>
      </c>
      <c r="N37" s="37"/>
      <c r="O37" s="43"/>
      <c r="P37" s="199"/>
      <c r="Q37" s="3"/>
      <c r="R37" s="199"/>
      <c r="S37" s="143"/>
      <c r="T37" s="63"/>
      <c r="U37" s="43"/>
      <c r="V37" s="43"/>
      <c r="X37" s="126"/>
      <c r="Y37" s="126"/>
      <c r="Z37" s="45"/>
      <c r="AA37" s="126"/>
      <c r="AB37" s="43"/>
    </row>
    <row r="38" spans="1:28" ht="24" customHeight="1">
      <c r="A38" s="215"/>
      <c r="B38" s="347"/>
      <c r="C38" s="348"/>
      <c r="D38" s="348"/>
      <c r="E38" s="349"/>
      <c r="F38" s="206" t="s">
        <v>1</v>
      </c>
      <c r="G38" s="206"/>
      <c r="H38" s="206"/>
      <c r="I38" s="214" t="s">
        <v>30</v>
      </c>
      <c r="J38" s="214"/>
      <c r="K38" s="214"/>
      <c r="L38" s="208" t="s">
        <v>156</v>
      </c>
      <c r="M38" s="232" t="s">
        <v>41</v>
      </c>
      <c r="N38" s="37"/>
      <c r="O38" s="43"/>
      <c r="P38" s="139"/>
      <c r="Q38" s="140"/>
      <c r="R38" s="199"/>
      <c r="S38" s="139"/>
      <c r="T38" s="140"/>
      <c r="X38" s="102"/>
      <c r="Y38" s="126"/>
      <c r="Z38" s="45"/>
      <c r="AA38" s="126"/>
      <c r="AB38" s="43"/>
    </row>
    <row r="39" spans="1:28" ht="15" customHeight="1" thickBot="1">
      <c r="A39" s="215"/>
      <c r="B39" s="350"/>
      <c r="C39" s="351"/>
      <c r="D39" s="351"/>
      <c r="E39" s="352"/>
      <c r="F39" s="191" t="s">
        <v>3</v>
      </c>
      <c r="G39" s="340" t="s">
        <v>158</v>
      </c>
      <c r="H39" s="342"/>
      <c r="I39" s="191" t="s">
        <v>3</v>
      </c>
      <c r="J39" s="340" t="s">
        <v>158</v>
      </c>
      <c r="K39" s="342"/>
      <c r="L39" s="209"/>
      <c r="M39" s="233"/>
      <c r="N39" s="37"/>
      <c r="O39" s="43"/>
      <c r="P39" s="139"/>
      <c r="Q39" s="140"/>
      <c r="R39" s="199"/>
      <c r="S39" s="139"/>
      <c r="T39" s="140"/>
      <c r="X39" s="102"/>
      <c r="Y39" s="126"/>
      <c r="Z39" s="45"/>
      <c r="AA39" s="126"/>
      <c r="AB39" s="43"/>
    </row>
    <row r="40" spans="1:28" ht="15" customHeight="1" thickTop="1" thickBot="1">
      <c r="A40" s="215"/>
      <c r="B40" s="353"/>
      <c r="C40" s="354"/>
      <c r="D40" s="354"/>
      <c r="E40" s="355"/>
      <c r="F40" s="193" t="s">
        <v>59</v>
      </c>
      <c r="G40" s="341"/>
      <c r="H40" s="343"/>
      <c r="I40" s="193" t="s">
        <v>61</v>
      </c>
      <c r="J40" s="341"/>
      <c r="K40" s="343"/>
      <c r="L40" s="136" t="s">
        <v>159</v>
      </c>
      <c r="M40" s="192" t="s">
        <v>64</v>
      </c>
      <c r="N40" s="37"/>
      <c r="O40" s="61" t="s">
        <v>147</v>
      </c>
      <c r="P40" s="139"/>
      <c r="Q40" s="3"/>
      <c r="R40" s="199"/>
      <c r="S40" s="139"/>
      <c r="T40" s="140"/>
      <c r="U40" s="248" t="s">
        <v>136</v>
      </c>
      <c r="V40" s="249"/>
      <c r="W40" s="110"/>
      <c r="X40" s="102"/>
      <c r="Y40" s="126"/>
      <c r="Z40" s="45"/>
      <c r="AA40" s="126"/>
      <c r="AB40" s="43"/>
    </row>
    <row r="41" spans="1:28" ht="15" customHeight="1" thickTop="1" thickBot="1">
      <c r="A41" s="215"/>
      <c r="B41" s="344" t="s">
        <v>157</v>
      </c>
      <c r="C41" s="345"/>
      <c r="D41" s="345"/>
      <c r="E41" s="346"/>
      <c r="F41" s="128"/>
      <c r="G41" s="6" t="s">
        <v>66</v>
      </c>
      <c r="H41" s="118"/>
      <c r="I41" s="10"/>
      <c r="J41" s="6" t="s">
        <v>66</v>
      </c>
      <c r="K41" s="142"/>
      <c r="L41" s="130" t="str">
        <f>IF(F41="",IF(I41="","",F41-I41),F41-I41)</f>
        <v/>
      </c>
      <c r="M41" s="131" t="str">
        <f>IF(L41="","",L41*S41)</f>
        <v/>
      </c>
      <c r="N41" s="37"/>
      <c r="O41" s="43"/>
      <c r="P41" s="139"/>
      <c r="Q41" s="140"/>
      <c r="R41" s="38"/>
      <c r="S41" s="81"/>
      <c r="T41" s="141" t="s">
        <v>160</v>
      </c>
      <c r="U41" s="250"/>
      <c r="V41" s="251"/>
      <c r="X41" s="102"/>
      <c r="Y41" s="126"/>
      <c r="Z41" s="45"/>
      <c r="AA41" s="126"/>
      <c r="AB41" s="43"/>
    </row>
    <row r="42" spans="1:28" ht="15" customHeight="1" thickTop="1">
      <c r="A42" s="215"/>
      <c r="B42" s="206" t="s">
        <v>161</v>
      </c>
      <c r="C42" s="206"/>
      <c r="D42" s="206"/>
      <c r="E42" s="206"/>
      <c r="F42" s="206"/>
      <c r="G42" s="206"/>
      <c r="H42" s="206"/>
      <c r="I42" s="206"/>
      <c r="J42" s="206"/>
      <c r="K42" s="206"/>
      <c r="L42" s="206"/>
      <c r="M42" s="12" t="str">
        <f>IF(M41=0,"",M41)</f>
        <v/>
      </c>
      <c r="N42" s="37"/>
      <c r="O42" s="35" t="s">
        <v>48</v>
      </c>
      <c r="P42" s="199"/>
      <c r="Q42" s="3"/>
      <c r="R42" s="67"/>
      <c r="S42" s="135"/>
      <c r="T42" s="71"/>
      <c r="U42" s="78"/>
      <c r="V42" s="78"/>
      <c r="X42" s="126"/>
      <c r="Y42" s="126"/>
      <c r="Z42" s="68"/>
      <c r="AA42" s="67"/>
      <c r="AB42" s="43"/>
    </row>
    <row r="43" spans="1:28" ht="18" customHeight="1">
      <c r="A43" s="288" t="s">
        <v>109</v>
      </c>
      <c r="B43" s="366"/>
      <c r="C43" s="367"/>
      <c r="D43" s="367"/>
      <c r="E43" s="368"/>
      <c r="F43" s="206" t="s">
        <v>1</v>
      </c>
      <c r="G43" s="206"/>
      <c r="H43" s="206"/>
      <c r="I43" s="214" t="s">
        <v>30</v>
      </c>
      <c r="J43" s="214"/>
      <c r="K43" s="214"/>
      <c r="L43" s="208" t="s">
        <v>58</v>
      </c>
      <c r="M43" s="208" t="s">
        <v>41</v>
      </c>
      <c r="N43" s="197"/>
      <c r="O43" s="210" t="s">
        <v>51</v>
      </c>
      <c r="P43" s="243" t="s">
        <v>2</v>
      </c>
      <c r="Q43" s="243"/>
      <c r="R43" s="210" t="s">
        <v>51</v>
      </c>
      <c r="S43" s="243" t="s">
        <v>40</v>
      </c>
      <c r="T43" s="243"/>
      <c r="X43" s="243" t="s">
        <v>2</v>
      </c>
      <c r="Y43" s="243"/>
      <c r="Z43" s="243" t="s">
        <v>40</v>
      </c>
      <c r="AA43" s="243"/>
    </row>
    <row r="44" spans="1:28" ht="15" customHeight="1">
      <c r="A44" s="289"/>
      <c r="B44" s="369"/>
      <c r="C44" s="370"/>
      <c r="D44" s="370"/>
      <c r="E44" s="371"/>
      <c r="F44" s="191" t="s">
        <v>3</v>
      </c>
      <c r="G44" s="206" t="s">
        <v>31</v>
      </c>
      <c r="H44" s="191" t="s">
        <v>32</v>
      </c>
      <c r="I44" s="191" t="s">
        <v>3</v>
      </c>
      <c r="J44" s="206" t="s">
        <v>31</v>
      </c>
      <c r="K44" s="191" t="s">
        <v>32</v>
      </c>
      <c r="L44" s="209"/>
      <c r="M44" s="209"/>
      <c r="N44" s="197"/>
      <c r="O44" s="211"/>
      <c r="P44" s="182" t="s">
        <v>3</v>
      </c>
      <c r="Q44" s="247" t="s">
        <v>52</v>
      </c>
      <c r="R44" s="211"/>
      <c r="S44" s="210" t="s">
        <v>3</v>
      </c>
      <c r="T44" s="244" t="s">
        <v>31</v>
      </c>
      <c r="X44" s="123" t="s">
        <v>3</v>
      </c>
      <c r="Y44" s="246" t="s">
        <v>52</v>
      </c>
      <c r="Z44" s="210" t="s">
        <v>3</v>
      </c>
      <c r="AA44" s="210" t="s">
        <v>31</v>
      </c>
    </row>
    <row r="45" spans="1:28" ht="15" customHeight="1">
      <c r="A45" s="289"/>
      <c r="B45" s="372"/>
      <c r="C45" s="373"/>
      <c r="D45" s="373"/>
      <c r="E45" s="374"/>
      <c r="F45" s="193" t="s">
        <v>59</v>
      </c>
      <c r="G45" s="206"/>
      <c r="H45" s="193" t="s">
        <v>60</v>
      </c>
      <c r="I45" s="193" t="s">
        <v>61</v>
      </c>
      <c r="J45" s="206"/>
      <c r="K45" s="193" t="s">
        <v>62</v>
      </c>
      <c r="L45" s="192" t="s">
        <v>63</v>
      </c>
      <c r="M45" s="192" t="s">
        <v>64</v>
      </c>
      <c r="N45" s="197"/>
      <c r="O45" s="212"/>
      <c r="P45" s="183" t="s">
        <v>4</v>
      </c>
      <c r="Q45" s="247"/>
      <c r="R45" s="212"/>
      <c r="S45" s="212"/>
      <c r="T45" s="245"/>
      <c r="X45" s="124" t="s">
        <v>4</v>
      </c>
      <c r="Y45" s="246"/>
      <c r="Z45" s="212"/>
      <c r="AA45" s="212"/>
    </row>
    <row r="46" spans="1:28" ht="15" customHeight="1">
      <c r="A46" s="289"/>
      <c r="B46" s="203" t="s">
        <v>93</v>
      </c>
      <c r="C46" s="204"/>
      <c r="D46" s="204"/>
      <c r="E46" s="205"/>
      <c r="F46" s="128"/>
      <c r="G46" s="6" t="s">
        <v>11</v>
      </c>
      <c r="H46" s="130" t="str">
        <f t="shared" ref="H46:H56" si="16">IF(F46="","",F46*P46)</f>
        <v/>
      </c>
      <c r="I46" s="128"/>
      <c r="J46" s="6" t="s">
        <v>11</v>
      </c>
      <c r="K46" s="130" t="str">
        <f t="shared" ref="K46:K56" si="17">IF(I46="","",I46*P46)</f>
        <v/>
      </c>
      <c r="L46" s="130" t="str">
        <f>IF(F46="",IF(I46="","",-(I46*P46)),(F46-I46)*P46)</f>
        <v/>
      </c>
      <c r="M46" s="131" t="str">
        <f>IF(L46="","",L46*S46*44/12)</f>
        <v/>
      </c>
      <c r="N46" s="37"/>
      <c r="O46" s="201" t="str">
        <f>IF(P46=$X$46,"","○")</f>
        <v/>
      </c>
      <c r="P46" s="144">
        <v>13.6</v>
      </c>
      <c r="Q46" s="145" t="s">
        <v>12</v>
      </c>
      <c r="R46" s="38"/>
      <c r="S46" s="168">
        <v>0</v>
      </c>
      <c r="T46" s="150" t="s">
        <v>45</v>
      </c>
      <c r="X46" s="158">
        <v>13.6</v>
      </c>
      <c r="Y46" s="164" t="s">
        <v>131</v>
      </c>
      <c r="Z46" s="159">
        <v>0</v>
      </c>
      <c r="AA46" s="158" t="s">
        <v>39</v>
      </c>
    </row>
    <row r="47" spans="1:28" ht="15" customHeight="1">
      <c r="A47" s="289"/>
      <c r="B47" s="203" t="s">
        <v>94</v>
      </c>
      <c r="C47" s="204"/>
      <c r="D47" s="204"/>
      <c r="E47" s="205"/>
      <c r="F47" s="128"/>
      <c r="G47" s="6" t="s">
        <v>11</v>
      </c>
      <c r="H47" s="130" t="str">
        <f t="shared" si="16"/>
        <v/>
      </c>
      <c r="I47" s="128"/>
      <c r="J47" s="6" t="s">
        <v>11</v>
      </c>
      <c r="K47" s="130" t="str">
        <f t="shared" si="17"/>
        <v/>
      </c>
      <c r="L47" s="130" t="str">
        <f t="shared" ref="L47:L56" si="18">IF(F47="",IF(I47="","",-(I47*P47)),(F47-I47)*P47)</f>
        <v/>
      </c>
      <c r="M47" s="131" t="str">
        <f t="shared" ref="M47:M56" si="19">IF(L47="","",L47*S47*44/12)</f>
        <v/>
      </c>
      <c r="N47" s="37"/>
      <c r="O47" s="201" t="str">
        <f>IF(P47=$X$47,"","○")</f>
        <v/>
      </c>
      <c r="P47" s="144">
        <v>13.2</v>
      </c>
      <c r="Q47" s="145" t="s">
        <v>12</v>
      </c>
      <c r="R47" s="38"/>
      <c r="S47" s="168">
        <v>0</v>
      </c>
      <c r="T47" s="150" t="s">
        <v>44</v>
      </c>
      <c r="X47" s="158">
        <v>13.2</v>
      </c>
      <c r="Y47" s="164" t="s">
        <v>12</v>
      </c>
      <c r="Z47" s="159">
        <v>0</v>
      </c>
      <c r="AA47" s="158" t="s">
        <v>39</v>
      </c>
    </row>
    <row r="48" spans="1:28" ht="15" customHeight="1">
      <c r="A48" s="289"/>
      <c r="B48" s="203" t="s">
        <v>95</v>
      </c>
      <c r="C48" s="204"/>
      <c r="D48" s="204"/>
      <c r="E48" s="205"/>
      <c r="F48" s="128"/>
      <c r="G48" s="6" t="s">
        <v>11</v>
      </c>
      <c r="H48" s="130" t="str">
        <f t="shared" si="16"/>
        <v/>
      </c>
      <c r="I48" s="128"/>
      <c r="J48" s="6" t="s">
        <v>11</v>
      </c>
      <c r="K48" s="130" t="str">
        <f>IF(I48="","",I48*P48)</f>
        <v/>
      </c>
      <c r="L48" s="130" t="str">
        <f>IF(F48="",IF(I48="","",-(I48*P48)),(F48-I48)*P48)</f>
        <v/>
      </c>
      <c r="M48" s="131" t="str">
        <f t="shared" si="19"/>
        <v/>
      </c>
      <c r="N48" s="37"/>
      <c r="O48" s="201" t="str">
        <f>IF(P48=$X$48,"","○")</f>
        <v/>
      </c>
      <c r="P48" s="144">
        <v>17.100000000000001</v>
      </c>
      <c r="Q48" s="145" t="s">
        <v>12</v>
      </c>
      <c r="R48" s="38"/>
      <c r="S48" s="168">
        <v>0</v>
      </c>
      <c r="T48" s="150" t="s">
        <v>44</v>
      </c>
      <c r="X48" s="158">
        <v>17.100000000000001</v>
      </c>
      <c r="Y48" s="164" t="s">
        <v>12</v>
      </c>
      <c r="Z48" s="159">
        <v>0</v>
      </c>
      <c r="AA48" s="158" t="s">
        <v>39</v>
      </c>
    </row>
    <row r="49" spans="1:27" ht="15" customHeight="1">
      <c r="A49" s="289"/>
      <c r="B49" s="203" t="s">
        <v>96</v>
      </c>
      <c r="C49" s="204"/>
      <c r="D49" s="204"/>
      <c r="E49" s="205"/>
      <c r="F49" s="128"/>
      <c r="G49" s="6" t="s">
        <v>79</v>
      </c>
      <c r="H49" s="130" t="str">
        <f t="shared" si="16"/>
        <v/>
      </c>
      <c r="I49" s="128"/>
      <c r="J49" s="6" t="s">
        <v>79</v>
      </c>
      <c r="K49" s="130" t="str">
        <f t="shared" si="17"/>
        <v/>
      </c>
      <c r="L49" s="130" t="str">
        <f t="shared" si="18"/>
        <v/>
      </c>
      <c r="M49" s="131" t="str">
        <f t="shared" si="19"/>
        <v/>
      </c>
      <c r="N49" s="37"/>
      <c r="O49" s="201" t="str">
        <f>IF(P49=$X$49,"","○")</f>
        <v/>
      </c>
      <c r="P49" s="144">
        <v>23.4</v>
      </c>
      <c r="Q49" s="145" t="s">
        <v>80</v>
      </c>
      <c r="R49" s="38"/>
      <c r="S49" s="168">
        <v>0</v>
      </c>
      <c r="T49" s="150" t="s">
        <v>44</v>
      </c>
      <c r="X49" s="158">
        <v>23.4</v>
      </c>
      <c r="Y49" s="164" t="s">
        <v>80</v>
      </c>
      <c r="Z49" s="159">
        <v>0</v>
      </c>
      <c r="AA49" s="158" t="s">
        <v>39</v>
      </c>
    </row>
    <row r="50" spans="1:27" ht="15" customHeight="1">
      <c r="A50" s="289"/>
      <c r="B50" s="203" t="s">
        <v>97</v>
      </c>
      <c r="C50" s="204"/>
      <c r="D50" s="204"/>
      <c r="E50" s="205"/>
      <c r="F50" s="128"/>
      <c r="G50" s="6" t="s">
        <v>79</v>
      </c>
      <c r="H50" s="130" t="str">
        <f t="shared" si="16"/>
        <v/>
      </c>
      <c r="I50" s="128"/>
      <c r="J50" s="6" t="s">
        <v>79</v>
      </c>
      <c r="K50" s="130" t="str">
        <f t="shared" si="17"/>
        <v/>
      </c>
      <c r="L50" s="130" t="str">
        <f>IF(F50="",IF(I50="","",-(I50*P50)),(F50-I50)*P50)</f>
        <v/>
      </c>
      <c r="M50" s="131" t="str">
        <f t="shared" si="19"/>
        <v/>
      </c>
      <c r="N50" s="37"/>
      <c r="O50" s="201" t="str">
        <f>IF(P50=$X$50,"","○")</f>
        <v/>
      </c>
      <c r="P50" s="144">
        <v>35.6</v>
      </c>
      <c r="Q50" s="145" t="s">
        <v>80</v>
      </c>
      <c r="R50" s="38"/>
      <c r="S50" s="168">
        <v>0</v>
      </c>
      <c r="T50" s="150" t="s">
        <v>44</v>
      </c>
      <c r="X50" s="158">
        <v>35.6</v>
      </c>
      <c r="Y50" s="164" t="s">
        <v>80</v>
      </c>
      <c r="Z50" s="159">
        <v>0</v>
      </c>
      <c r="AA50" s="158" t="s">
        <v>39</v>
      </c>
    </row>
    <row r="51" spans="1:27" ht="15" customHeight="1">
      <c r="A51" s="289"/>
      <c r="B51" s="203" t="s">
        <v>98</v>
      </c>
      <c r="C51" s="204"/>
      <c r="D51" s="204"/>
      <c r="E51" s="205"/>
      <c r="F51" s="128"/>
      <c r="G51" s="6" t="s">
        <v>66</v>
      </c>
      <c r="H51" s="130" t="str">
        <f t="shared" si="16"/>
        <v/>
      </c>
      <c r="I51" s="128"/>
      <c r="J51" s="6" t="s">
        <v>66</v>
      </c>
      <c r="K51" s="130" t="str">
        <f t="shared" si="17"/>
        <v/>
      </c>
      <c r="L51" s="130" t="str">
        <f t="shared" si="18"/>
        <v/>
      </c>
      <c r="M51" s="131" t="str">
        <f t="shared" si="19"/>
        <v/>
      </c>
      <c r="N51" s="37"/>
      <c r="O51" s="201" t="str">
        <f>IF(P51=$X$51,"","○")</f>
        <v/>
      </c>
      <c r="P51" s="144">
        <v>21.2</v>
      </c>
      <c r="Q51" s="145" t="s">
        <v>132</v>
      </c>
      <c r="R51" s="38"/>
      <c r="S51" s="168">
        <v>0</v>
      </c>
      <c r="T51" s="150" t="s">
        <v>44</v>
      </c>
      <c r="X51" s="158">
        <v>21.2</v>
      </c>
      <c r="Y51" s="164" t="s">
        <v>75</v>
      </c>
      <c r="Z51" s="159">
        <v>0</v>
      </c>
      <c r="AA51" s="158" t="s">
        <v>39</v>
      </c>
    </row>
    <row r="52" spans="1:27" ht="15" customHeight="1">
      <c r="A52" s="289"/>
      <c r="B52" s="203" t="s">
        <v>99</v>
      </c>
      <c r="C52" s="204"/>
      <c r="D52" s="204"/>
      <c r="E52" s="205"/>
      <c r="F52" s="128"/>
      <c r="G52" s="6" t="s">
        <v>11</v>
      </c>
      <c r="H52" s="130" t="str">
        <f t="shared" si="16"/>
        <v/>
      </c>
      <c r="I52" s="128"/>
      <c r="J52" s="6" t="s">
        <v>11</v>
      </c>
      <c r="K52" s="130" t="str">
        <f t="shared" si="17"/>
        <v/>
      </c>
      <c r="L52" s="130" t="str">
        <f t="shared" si="18"/>
        <v/>
      </c>
      <c r="M52" s="131" t="str">
        <f t="shared" si="19"/>
        <v/>
      </c>
      <c r="N52" s="37"/>
      <c r="O52" s="201" t="str">
        <f>IF(P52=$X$52,"","○")</f>
        <v/>
      </c>
      <c r="P52" s="144">
        <v>13.2</v>
      </c>
      <c r="Q52" s="145" t="s">
        <v>12</v>
      </c>
      <c r="R52" s="38"/>
      <c r="S52" s="168">
        <v>0</v>
      </c>
      <c r="T52" s="150" t="s">
        <v>44</v>
      </c>
      <c r="X52" s="158">
        <v>13.2</v>
      </c>
      <c r="Y52" s="164" t="s">
        <v>131</v>
      </c>
      <c r="Z52" s="159">
        <v>0</v>
      </c>
      <c r="AA52" s="158" t="s">
        <v>39</v>
      </c>
    </row>
    <row r="53" spans="1:27" ht="15" customHeight="1">
      <c r="A53" s="289"/>
      <c r="B53" s="203" t="s">
        <v>100</v>
      </c>
      <c r="C53" s="204"/>
      <c r="D53" s="204"/>
      <c r="E53" s="205"/>
      <c r="F53" s="128"/>
      <c r="G53" s="6" t="s">
        <v>11</v>
      </c>
      <c r="H53" s="130" t="str">
        <f t="shared" si="16"/>
        <v/>
      </c>
      <c r="I53" s="128"/>
      <c r="J53" s="6" t="s">
        <v>11</v>
      </c>
      <c r="K53" s="130" t="str">
        <f t="shared" si="17"/>
        <v/>
      </c>
      <c r="L53" s="130" t="str">
        <f t="shared" si="18"/>
        <v/>
      </c>
      <c r="M53" s="131" t="str">
        <f t="shared" si="19"/>
        <v/>
      </c>
      <c r="N53" s="37"/>
      <c r="O53" s="201" t="str">
        <f>IF(P53=$X$53,"","○")</f>
        <v/>
      </c>
      <c r="P53" s="146">
        <v>18</v>
      </c>
      <c r="Q53" s="145" t="s">
        <v>12</v>
      </c>
      <c r="R53" s="38" t="str">
        <f>IF(S53=$Z$53,"","○")</f>
        <v/>
      </c>
      <c r="S53" s="169">
        <v>1.6199999999999999E-2</v>
      </c>
      <c r="T53" s="150" t="s">
        <v>44</v>
      </c>
      <c r="X53" s="160">
        <v>18</v>
      </c>
      <c r="Y53" s="164" t="s">
        <v>131</v>
      </c>
      <c r="Z53" s="158">
        <v>1.6199999999999999E-2</v>
      </c>
      <c r="AA53" s="158" t="s">
        <v>39</v>
      </c>
    </row>
    <row r="54" spans="1:27" ht="15" customHeight="1">
      <c r="A54" s="289"/>
      <c r="B54" s="203" t="s">
        <v>101</v>
      </c>
      <c r="C54" s="204"/>
      <c r="D54" s="204"/>
      <c r="E54" s="205"/>
      <c r="F54" s="128"/>
      <c r="G54" s="6" t="s">
        <v>11</v>
      </c>
      <c r="H54" s="130" t="str">
        <f t="shared" si="16"/>
        <v/>
      </c>
      <c r="I54" s="128"/>
      <c r="J54" s="6" t="s">
        <v>11</v>
      </c>
      <c r="K54" s="130" t="str">
        <f t="shared" si="17"/>
        <v/>
      </c>
      <c r="L54" s="130" t="str">
        <f t="shared" si="18"/>
        <v/>
      </c>
      <c r="M54" s="131" t="str">
        <f t="shared" si="19"/>
        <v/>
      </c>
      <c r="N54" s="37"/>
      <c r="O54" s="201" t="str">
        <f>IF(P54=$X$54,"","○")</f>
        <v/>
      </c>
      <c r="P54" s="144">
        <v>26.9</v>
      </c>
      <c r="Q54" s="145" t="s">
        <v>12</v>
      </c>
      <c r="R54" s="38" t="str">
        <f>IF(S54=$Z$54,"","○")</f>
        <v/>
      </c>
      <c r="S54" s="169">
        <v>1.66E-2</v>
      </c>
      <c r="T54" s="150" t="s">
        <v>44</v>
      </c>
      <c r="X54" s="158">
        <v>26.9</v>
      </c>
      <c r="Y54" s="164" t="s">
        <v>131</v>
      </c>
      <c r="Z54" s="158">
        <v>1.66E-2</v>
      </c>
      <c r="AA54" s="158" t="s">
        <v>39</v>
      </c>
    </row>
    <row r="55" spans="1:27" ht="15" customHeight="1">
      <c r="A55" s="289"/>
      <c r="B55" s="203" t="s">
        <v>102</v>
      </c>
      <c r="C55" s="204"/>
      <c r="D55" s="204"/>
      <c r="E55" s="205"/>
      <c r="F55" s="128"/>
      <c r="G55" s="6" t="s">
        <v>11</v>
      </c>
      <c r="H55" s="130" t="str">
        <f t="shared" si="16"/>
        <v/>
      </c>
      <c r="I55" s="128"/>
      <c r="J55" s="6" t="s">
        <v>11</v>
      </c>
      <c r="K55" s="130" t="str">
        <f t="shared" si="17"/>
        <v/>
      </c>
      <c r="L55" s="130" t="str">
        <f t="shared" si="18"/>
        <v/>
      </c>
      <c r="M55" s="131" t="str">
        <f t="shared" si="19"/>
        <v/>
      </c>
      <c r="N55" s="37"/>
      <c r="O55" s="201" t="str">
        <f>IF(P55=$X$55,"","○")</f>
        <v/>
      </c>
      <c r="P55" s="144">
        <v>33.200000000000003</v>
      </c>
      <c r="Q55" s="145" t="s">
        <v>12</v>
      </c>
      <c r="R55" s="38" t="str">
        <f>IF(S55=$Z$55,"","○")</f>
        <v/>
      </c>
      <c r="S55" s="169">
        <v>1.35E-2</v>
      </c>
      <c r="T55" s="150" t="s">
        <v>44</v>
      </c>
      <c r="X55" s="158">
        <v>33.200000000000003</v>
      </c>
      <c r="Y55" s="164" t="s">
        <v>131</v>
      </c>
      <c r="Z55" s="158">
        <v>1.35E-2</v>
      </c>
      <c r="AA55" s="158" t="s">
        <v>39</v>
      </c>
    </row>
    <row r="56" spans="1:27" ht="15" customHeight="1">
      <c r="A56" s="289"/>
      <c r="B56" s="356" t="s">
        <v>134</v>
      </c>
      <c r="C56" s="357"/>
      <c r="D56" s="357"/>
      <c r="E56" s="358"/>
      <c r="F56" s="128"/>
      <c r="G56" s="6" t="s">
        <v>11</v>
      </c>
      <c r="H56" s="130" t="str">
        <f t="shared" si="16"/>
        <v/>
      </c>
      <c r="I56" s="128"/>
      <c r="J56" s="6" t="s">
        <v>11</v>
      </c>
      <c r="K56" s="130" t="str">
        <f t="shared" si="17"/>
        <v/>
      </c>
      <c r="L56" s="130" t="str">
        <f t="shared" si="18"/>
        <v/>
      </c>
      <c r="M56" s="131" t="str">
        <f t="shared" si="19"/>
        <v/>
      </c>
      <c r="N56" s="37"/>
      <c r="O56" s="201" t="str">
        <f>IF(P56=$X$56,"","○")</f>
        <v/>
      </c>
      <c r="P56" s="144">
        <v>29.3</v>
      </c>
      <c r="Q56" s="145" t="s">
        <v>12</v>
      </c>
      <c r="R56" s="38" t="str">
        <f>IF(S56=$Z$56,"","○")</f>
        <v/>
      </c>
      <c r="S56" s="169">
        <v>2.5700000000000001E-2</v>
      </c>
      <c r="T56" s="150" t="s">
        <v>45</v>
      </c>
      <c r="X56" s="158">
        <v>29.3</v>
      </c>
      <c r="Y56" s="164" t="s">
        <v>131</v>
      </c>
      <c r="Z56" s="158">
        <v>2.5700000000000001E-2</v>
      </c>
      <c r="AA56" s="158" t="s">
        <v>39</v>
      </c>
    </row>
    <row r="57" spans="1:27" ht="15" customHeight="1">
      <c r="A57" s="289"/>
      <c r="B57" s="356" t="s">
        <v>135</v>
      </c>
      <c r="C57" s="357"/>
      <c r="D57" s="357"/>
      <c r="E57" s="358"/>
      <c r="F57" s="128"/>
      <c r="G57" s="6" t="s">
        <v>11</v>
      </c>
      <c r="H57" s="130" t="str">
        <f t="shared" ref="H57:H64" si="20">IF(F57="","",F57*P57)</f>
        <v/>
      </c>
      <c r="I57" s="128"/>
      <c r="J57" s="6" t="s">
        <v>11</v>
      </c>
      <c r="K57" s="130" t="str">
        <f t="shared" ref="K57:K64" si="21">IF(I57="","",I57*P57)</f>
        <v/>
      </c>
      <c r="L57" s="130" t="str">
        <f>IF(F57="",IF(I57="","",-(I57*P57)),(F57-I57)*P57)</f>
        <v/>
      </c>
      <c r="M57" s="131" t="str">
        <f t="shared" ref="M57:M64" si="22">IF(L57="","",L57*S57*44/12)</f>
        <v/>
      </c>
      <c r="N57" s="37"/>
      <c r="O57" s="201" t="str">
        <f>IF(P57=$X$57,"","○")</f>
        <v/>
      </c>
      <c r="P57" s="144">
        <v>29.3</v>
      </c>
      <c r="Q57" s="145" t="s">
        <v>12</v>
      </c>
      <c r="R57" s="38" t="str">
        <f>IF(S57=$Z$57,"","○")</f>
        <v/>
      </c>
      <c r="S57" s="169">
        <v>2.3900000000000001E-2</v>
      </c>
      <c r="T57" s="150" t="s">
        <v>45</v>
      </c>
      <c r="X57" s="158">
        <v>29.3</v>
      </c>
      <c r="Y57" s="164" t="s">
        <v>131</v>
      </c>
      <c r="Z57" s="158">
        <v>2.3900000000000001E-2</v>
      </c>
      <c r="AA57" s="158" t="s">
        <v>39</v>
      </c>
    </row>
    <row r="58" spans="1:27" ht="15" customHeight="1">
      <c r="A58" s="289"/>
      <c r="B58" s="203" t="s">
        <v>103</v>
      </c>
      <c r="C58" s="204"/>
      <c r="D58" s="204"/>
      <c r="E58" s="205"/>
      <c r="F58" s="128"/>
      <c r="G58" s="6" t="s">
        <v>79</v>
      </c>
      <c r="H58" s="130" t="str">
        <f t="shared" si="20"/>
        <v/>
      </c>
      <c r="I58" s="128"/>
      <c r="J58" s="6" t="s">
        <v>79</v>
      </c>
      <c r="K58" s="130" t="str">
        <f t="shared" si="21"/>
        <v/>
      </c>
      <c r="L58" s="130" t="str">
        <f t="shared" ref="L58:L64" si="23">IF(F58="",IF(I58="","",-(I58*P58)),(F58-I58)*P58)</f>
        <v/>
      </c>
      <c r="M58" s="131" t="str">
        <f>IF(L58="","",L58*S58*44/12)</f>
        <v/>
      </c>
      <c r="N58" s="37"/>
      <c r="O58" s="201" t="str">
        <f>IF(P58=$X$58,"","○")</f>
        <v/>
      </c>
      <c r="P58" s="144">
        <v>40.200000000000003</v>
      </c>
      <c r="Q58" s="145" t="s">
        <v>80</v>
      </c>
      <c r="R58" s="38" t="str">
        <f>IF(S58=$Z$58,"","○")</f>
        <v/>
      </c>
      <c r="S58" s="169">
        <v>1.7899999999999999E-2</v>
      </c>
      <c r="T58" s="150" t="s">
        <v>44</v>
      </c>
      <c r="X58" s="158">
        <v>40.200000000000003</v>
      </c>
      <c r="Y58" s="164" t="s">
        <v>80</v>
      </c>
      <c r="Z58" s="158">
        <v>1.7899999999999999E-2</v>
      </c>
      <c r="AA58" s="158" t="s">
        <v>39</v>
      </c>
    </row>
    <row r="59" spans="1:27" ht="15" customHeight="1">
      <c r="A59" s="289"/>
      <c r="B59" s="203" t="s">
        <v>104</v>
      </c>
      <c r="C59" s="204"/>
      <c r="D59" s="204"/>
      <c r="E59" s="205"/>
      <c r="F59" s="128"/>
      <c r="G59" s="6" t="s">
        <v>66</v>
      </c>
      <c r="H59" s="130" t="str">
        <f t="shared" si="20"/>
        <v/>
      </c>
      <c r="I59" s="128"/>
      <c r="J59" s="6" t="s">
        <v>66</v>
      </c>
      <c r="K59" s="130" t="str">
        <f t="shared" si="21"/>
        <v/>
      </c>
      <c r="L59" s="130" t="str">
        <f>IF(F59="",IF(I59="","",-(I59*P59)),(F59-I59)*P59)</f>
        <v/>
      </c>
      <c r="M59" s="131" t="str">
        <f t="shared" si="22"/>
        <v/>
      </c>
      <c r="N59" s="37"/>
      <c r="O59" s="201" t="str">
        <f>IF(P59=$X$59,"","○")</f>
        <v/>
      </c>
      <c r="P59" s="144">
        <v>21.2</v>
      </c>
      <c r="Q59" s="145" t="s">
        <v>132</v>
      </c>
      <c r="R59" s="38"/>
      <c r="S59" s="168">
        <v>0</v>
      </c>
      <c r="T59" s="150" t="s">
        <v>44</v>
      </c>
      <c r="X59" s="158">
        <v>21.2</v>
      </c>
      <c r="Y59" s="164" t="s">
        <v>75</v>
      </c>
      <c r="Z59" s="159">
        <v>0</v>
      </c>
      <c r="AA59" s="158" t="s">
        <v>39</v>
      </c>
    </row>
    <row r="60" spans="1:27" ht="15" customHeight="1">
      <c r="A60" s="289"/>
      <c r="B60" s="203" t="s">
        <v>105</v>
      </c>
      <c r="C60" s="204"/>
      <c r="D60" s="204"/>
      <c r="E60" s="205"/>
      <c r="F60" s="128"/>
      <c r="G60" s="6" t="s">
        <v>11</v>
      </c>
      <c r="H60" s="130" t="str">
        <f t="shared" si="20"/>
        <v/>
      </c>
      <c r="I60" s="128"/>
      <c r="J60" s="6" t="s">
        <v>11</v>
      </c>
      <c r="K60" s="130" t="str">
        <f t="shared" si="21"/>
        <v/>
      </c>
      <c r="L60" s="130" t="str">
        <f t="shared" si="23"/>
        <v/>
      </c>
      <c r="M60" s="131" t="str">
        <f>IF(L60="","",L60*S60*44/12)</f>
        <v/>
      </c>
      <c r="N60" s="37"/>
      <c r="O60" s="201" t="str">
        <f>IF(P60=$X$60,"","○")</f>
        <v/>
      </c>
      <c r="P60" s="144">
        <v>17.100000000000001</v>
      </c>
      <c r="Q60" s="145" t="s">
        <v>12</v>
      </c>
      <c r="R60" s="38"/>
      <c r="S60" s="168">
        <v>0</v>
      </c>
      <c r="T60" s="150" t="s">
        <v>44</v>
      </c>
      <c r="X60" s="158">
        <v>17.100000000000001</v>
      </c>
      <c r="Y60" s="164" t="s">
        <v>131</v>
      </c>
      <c r="Z60" s="159">
        <v>0</v>
      </c>
      <c r="AA60" s="158" t="s">
        <v>39</v>
      </c>
    </row>
    <row r="61" spans="1:27" ht="15" customHeight="1">
      <c r="A61" s="289"/>
      <c r="B61" s="203" t="s">
        <v>106</v>
      </c>
      <c r="C61" s="204"/>
      <c r="D61" s="204"/>
      <c r="E61" s="205"/>
      <c r="F61" s="128"/>
      <c r="G61" s="6" t="s">
        <v>11</v>
      </c>
      <c r="H61" s="130" t="str">
        <f t="shared" si="20"/>
        <v/>
      </c>
      <c r="I61" s="128"/>
      <c r="J61" s="6" t="s">
        <v>11</v>
      </c>
      <c r="K61" s="130" t="str">
        <f t="shared" si="21"/>
        <v/>
      </c>
      <c r="L61" s="130" t="str">
        <f t="shared" si="23"/>
        <v/>
      </c>
      <c r="M61" s="131" t="str">
        <f t="shared" si="22"/>
        <v/>
      </c>
      <c r="N61" s="37"/>
      <c r="O61" s="201" t="str">
        <f>IF(P61=$X$61,"","○")</f>
        <v/>
      </c>
      <c r="P61" s="146">
        <v>142</v>
      </c>
      <c r="Q61" s="145" t="s">
        <v>12</v>
      </c>
      <c r="R61" s="38"/>
      <c r="S61" s="168">
        <v>0</v>
      </c>
      <c r="T61" s="150" t="s">
        <v>44</v>
      </c>
      <c r="X61" s="160">
        <v>142</v>
      </c>
      <c r="Y61" s="164" t="s">
        <v>131</v>
      </c>
      <c r="Z61" s="159">
        <v>0</v>
      </c>
      <c r="AA61" s="158" t="s">
        <v>39</v>
      </c>
    </row>
    <row r="62" spans="1:27" ht="15" customHeight="1" thickBot="1">
      <c r="A62" s="289"/>
      <c r="B62" s="203" t="s">
        <v>107</v>
      </c>
      <c r="C62" s="204"/>
      <c r="D62" s="204"/>
      <c r="E62" s="205"/>
      <c r="F62" s="128"/>
      <c r="G62" s="6" t="s">
        <v>11</v>
      </c>
      <c r="H62" s="130" t="str">
        <f t="shared" si="20"/>
        <v/>
      </c>
      <c r="I62" s="128"/>
      <c r="J62" s="6" t="s">
        <v>11</v>
      </c>
      <c r="K62" s="130" t="str">
        <f t="shared" si="21"/>
        <v/>
      </c>
      <c r="L62" s="130" t="str">
        <f t="shared" si="23"/>
        <v/>
      </c>
      <c r="M62" s="131" t="str">
        <f>IF(L62="","",L62*S62*44/12)</f>
        <v/>
      </c>
      <c r="N62" s="37"/>
      <c r="O62" s="201" t="str">
        <f>IF(P62=$X$62,"","○")</f>
        <v/>
      </c>
      <c r="P62" s="148">
        <v>22.5</v>
      </c>
      <c r="Q62" s="165" t="s">
        <v>12</v>
      </c>
      <c r="R62" s="38"/>
      <c r="S62" s="170">
        <v>0</v>
      </c>
      <c r="T62" s="171" t="s">
        <v>44</v>
      </c>
      <c r="X62" s="158">
        <v>22.5</v>
      </c>
      <c r="Y62" s="164" t="s">
        <v>131</v>
      </c>
      <c r="Z62" s="159">
        <v>0</v>
      </c>
      <c r="AA62" s="158" t="s">
        <v>39</v>
      </c>
    </row>
    <row r="63" spans="1:27" ht="15" customHeight="1">
      <c r="A63" s="289"/>
      <c r="B63" s="359" t="s">
        <v>108</v>
      </c>
      <c r="C63" s="360"/>
      <c r="D63" s="241"/>
      <c r="E63" s="242"/>
      <c r="F63" s="128"/>
      <c r="G63" s="13"/>
      <c r="H63" s="130" t="str">
        <f t="shared" si="20"/>
        <v/>
      </c>
      <c r="I63" s="128"/>
      <c r="J63" s="13"/>
      <c r="K63" s="130" t="str">
        <f t="shared" si="21"/>
        <v/>
      </c>
      <c r="L63" s="130" t="str">
        <f t="shared" si="23"/>
        <v/>
      </c>
      <c r="M63" s="131" t="str">
        <f t="shared" si="22"/>
        <v/>
      </c>
      <c r="N63" s="69"/>
      <c r="O63" s="70"/>
      <c r="P63" s="153"/>
      <c r="Q63" s="166"/>
      <c r="R63" s="42"/>
      <c r="S63" s="153"/>
      <c r="T63" s="166"/>
      <c r="W63" s="43"/>
      <c r="X63" s="48"/>
      <c r="Y63" s="42"/>
      <c r="Z63" s="48"/>
      <c r="AA63" s="42"/>
    </row>
    <row r="64" spans="1:27" ht="15" customHeight="1" thickBot="1">
      <c r="A64" s="289"/>
      <c r="B64" s="361"/>
      <c r="C64" s="362"/>
      <c r="D64" s="241"/>
      <c r="E64" s="242"/>
      <c r="F64" s="128"/>
      <c r="G64" s="13"/>
      <c r="H64" s="130" t="str">
        <f t="shared" si="20"/>
        <v/>
      </c>
      <c r="I64" s="128"/>
      <c r="J64" s="13"/>
      <c r="K64" s="130" t="str">
        <f t="shared" si="21"/>
        <v/>
      </c>
      <c r="L64" s="130" t="str">
        <f t="shared" si="23"/>
        <v/>
      </c>
      <c r="M64" s="131" t="str">
        <f t="shared" si="22"/>
        <v/>
      </c>
      <c r="N64" s="69"/>
      <c r="O64" s="59"/>
      <c r="P64" s="155"/>
      <c r="Q64" s="167"/>
      <c r="R64" s="199"/>
      <c r="S64" s="155"/>
      <c r="T64" s="167"/>
      <c r="W64" s="43"/>
      <c r="X64" s="45"/>
      <c r="Y64" s="126"/>
      <c r="Z64" s="45"/>
      <c r="AA64" s="126"/>
    </row>
    <row r="65" spans="1:27" ht="15" customHeight="1">
      <c r="A65" s="196"/>
      <c r="B65" s="363" t="s">
        <v>162</v>
      </c>
      <c r="C65" s="364"/>
      <c r="D65" s="364"/>
      <c r="E65" s="364"/>
      <c r="F65" s="364"/>
      <c r="G65" s="364"/>
      <c r="H65" s="364"/>
      <c r="I65" s="364"/>
      <c r="J65" s="364"/>
      <c r="K65" s="364"/>
      <c r="L65" s="365"/>
      <c r="M65" s="12" t="str">
        <f>IF(SUM(M46:M64)=0,"",SUM(M46:M64))</f>
        <v/>
      </c>
      <c r="N65" s="37"/>
      <c r="O65" s="36" t="s">
        <v>49</v>
      </c>
      <c r="P65" s="99"/>
      <c r="Q65" s="63"/>
      <c r="R65" s="199"/>
      <c r="S65" s="99"/>
      <c r="T65" s="63"/>
      <c r="W65" s="43"/>
      <c r="X65" s="45"/>
      <c r="Y65" s="126"/>
      <c r="Z65" s="45"/>
      <c r="AA65" s="126"/>
    </row>
    <row r="66" spans="1:27" ht="24.75" customHeight="1">
      <c r="A66" s="206" t="s">
        <v>0</v>
      </c>
      <c r="B66" s="206"/>
      <c r="C66" s="206"/>
      <c r="D66" s="206"/>
      <c r="E66" s="206"/>
      <c r="F66" s="229" t="s">
        <v>1</v>
      </c>
      <c r="G66" s="230"/>
      <c r="H66" s="231"/>
      <c r="I66" s="229" t="s">
        <v>30</v>
      </c>
      <c r="J66" s="230"/>
      <c r="K66" s="231"/>
      <c r="L66" s="208" t="s">
        <v>156</v>
      </c>
      <c r="M66" s="232" t="s">
        <v>41</v>
      </c>
      <c r="N66" s="69"/>
      <c r="O66" s="36" t="s">
        <v>50</v>
      </c>
      <c r="P66" s="99"/>
      <c r="R66" s="199"/>
      <c r="S66" s="99"/>
      <c r="T66" s="63"/>
      <c r="W66" s="43"/>
      <c r="X66" s="45"/>
      <c r="Y66" s="126"/>
      <c r="Z66" s="45"/>
      <c r="AA66" s="126"/>
    </row>
    <row r="67" spans="1:27" ht="15" customHeight="1">
      <c r="A67" s="206"/>
      <c r="B67" s="206"/>
      <c r="C67" s="206"/>
      <c r="D67" s="206"/>
      <c r="E67" s="206"/>
      <c r="F67" s="191" t="s">
        <v>3</v>
      </c>
      <c r="G67" s="208" t="s">
        <v>31</v>
      </c>
      <c r="H67" s="338"/>
      <c r="I67" s="192" t="s">
        <v>3</v>
      </c>
      <c r="J67" s="209" t="s">
        <v>31</v>
      </c>
      <c r="K67" s="338"/>
      <c r="L67" s="209"/>
      <c r="M67" s="233"/>
      <c r="N67" s="69"/>
      <c r="O67" s="59"/>
      <c r="P67" s="99"/>
      <c r="Q67" s="62"/>
      <c r="R67" s="199"/>
      <c r="S67" s="99"/>
      <c r="T67" s="63"/>
      <c r="W67" s="43"/>
      <c r="X67" s="45"/>
      <c r="Y67" s="126"/>
      <c r="Z67" s="45"/>
      <c r="AA67" s="126"/>
    </row>
    <row r="68" spans="1:27" ht="15" customHeight="1">
      <c r="A68" s="206"/>
      <c r="B68" s="206"/>
      <c r="C68" s="206"/>
      <c r="D68" s="206"/>
      <c r="E68" s="206"/>
      <c r="F68" s="193" t="s">
        <v>59</v>
      </c>
      <c r="G68" s="296"/>
      <c r="H68" s="339"/>
      <c r="I68" s="5" t="s">
        <v>128</v>
      </c>
      <c r="J68" s="296"/>
      <c r="K68" s="339"/>
      <c r="L68" s="193" t="s">
        <v>129</v>
      </c>
      <c r="M68" s="192" t="s">
        <v>64</v>
      </c>
      <c r="N68" s="69"/>
      <c r="O68" s="61" t="s">
        <v>150</v>
      </c>
      <c r="P68" s="99"/>
      <c r="Q68" s="3"/>
      <c r="R68" s="67"/>
      <c r="S68" s="100"/>
      <c r="T68" s="71"/>
      <c r="W68" s="43"/>
      <c r="X68" s="45"/>
      <c r="Y68" s="126"/>
      <c r="Z68" s="68"/>
      <c r="AA68" s="67"/>
    </row>
    <row r="69" spans="1:27" ht="15" customHeight="1" thickBot="1">
      <c r="A69" s="208" t="s">
        <v>34</v>
      </c>
      <c r="B69" s="277" t="s">
        <v>110</v>
      </c>
      <c r="C69" s="274" t="s">
        <v>24</v>
      </c>
      <c r="D69" s="275"/>
      <c r="E69" s="276"/>
      <c r="F69" s="128"/>
      <c r="G69" s="6" t="s">
        <v>25</v>
      </c>
      <c r="H69" s="14"/>
      <c r="I69" s="128"/>
      <c r="J69" s="6" t="s">
        <v>25</v>
      </c>
      <c r="K69" s="15"/>
      <c r="L69" s="11" t="str">
        <f>IF(F69="",IF(I69="","",F69-I69),F69-I69)</f>
        <v/>
      </c>
      <c r="M69" s="12" t="str">
        <f t="shared" ref="M69:M73" si="24">IF(L69="","",L69*S69)</f>
        <v/>
      </c>
      <c r="N69" s="37"/>
      <c r="O69" s="43"/>
      <c r="P69" s="45"/>
      <c r="Q69" s="46"/>
      <c r="R69" s="39" t="str">
        <f>IF(S69=$Z$69,"","○")</f>
        <v/>
      </c>
      <c r="S69" s="172">
        <v>6.54E-2</v>
      </c>
      <c r="T69" s="150" t="s">
        <v>76</v>
      </c>
      <c r="X69" s="45"/>
      <c r="Y69" s="45"/>
      <c r="Z69" s="179">
        <v>6.54E-2</v>
      </c>
      <c r="AA69" s="122" t="s">
        <v>77</v>
      </c>
    </row>
    <row r="70" spans="1:27" ht="15" customHeight="1" thickTop="1">
      <c r="A70" s="209"/>
      <c r="B70" s="278"/>
      <c r="C70" s="285" t="s">
        <v>26</v>
      </c>
      <c r="D70" s="286"/>
      <c r="E70" s="287"/>
      <c r="F70" s="128"/>
      <c r="G70" s="6" t="s">
        <v>25</v>
      </c>
      <c r="H70" s="14"/>
      <c r="I70" s="128"/>
      <c r="J70" s="6" t="s">
        <v>25</v>
      </c>
      <c r="K70" s="15"/>
      <c r="L70" s="11" t="str">
        <f>IF(F70="",IF(I70="","",F70-I70),F70-I70)</f>
        <v/>
      </c>
      <c r="M70" s="12" t="str">
        <f>IF(L70="","",L70*S70)</f>
        <v/>
      </c>
      <c r="N70" s="37"/>
      <c r="O70" s="43"/>
      <c r="P70" s="45"/>
      <c r="Q70" s="46"/>
      <c r="R70" s="80"/>
      <c r="S70" s="173"/>
      <c r="T70" s="375" t="s">
        <v>76</v>
      </c>
      <c r="X70" s="45"/>
      <c r="Y70" s="45"/>
      <c r="Z70" s="180"/>
      <c r="AA70" s="122" t="s">
        <v>77</v>
      </c>
    </row>
    <row r="71" spans="1:27" ht="15" customHeight="1">
      <c r="A71" s="209"/>
      <c r="B71" s="278"/>
      <c r="C71" s="274" t="s">
        <v>27</v>
      </c>
      <c r="D71" s="275"/>
      <c r="E71" s="276"/>
      <c r="F71" s="128"/>
      <c r="G71" s="6" t="s">
        <v>25</v>
      </c>
      <c r="H71" s="14"/>
      <c r="I71" s="128"/>
      <c r="J71" s="6" t="s">
        <v>25</v>
      </c>
      <c r="K71" s="15"/>
      <c r="L71" s="11" t="str">
        <f t="shared" ref="L71:L73" si="25">IF(F71="",IF(I71="","",F71-I71),F71-I71)</f>
        <v/>
      </c>
      <c r="M71" s="12" t="str">
        <f t="shared" si="24"/>
        <v/>
      </c>
      <c r="N71" s="37"/>
      <c r="O71" s="43"/>
      <c r="P71" s="45"/>
      <c r="Q71" s="46"/>
      <c r="R71" s="80"/>
      <c r="S71" s="174"/>
      <c r="T71" s="375" t="s">
        <v>76</v>
      </c>
      <c r="X71" s="45"/>
      <c r="Y71" s="45"/>
      <c r="Z71" s="180"/>
      <c r="AA71" s="122" t="s">
        <v>77</v>
      </c>
    </row>
    <row r="72" spans="1:27" ht="15" customHeight="1">
      <c r="A72" s="209"/>
      <c r="B72" s="278"/>
      <c r="C72" s="274" t="s">
        <v>28</v>
      </c>
      <c r="D72" s="275"/>
      <c r="E72" s="276"/>
      <c r="F72" s="128"/>
      <c r="G72" s="6" t="s">
        <v>25</v>
      </c>
      <c r="H72" s="14"/>
      <c r="I72" s="128"/>
      <c r="J72" s="6" t="s">
        <v>25</v>
      </c>
      <c r="K72" s="15"/>
      <c r="L72" s="11" t="str">
        <f t="shared" si="25"/>
        <v/>
      </c>
      <c r="M72" s="12" t="str">
        <f t="shared" si="24"/>
        <v/>
      </c>
      <c r="N72" s="37"/>
      <c r="O72" s="43"/>
      <c r="P72" s="45"/>
      <c r="Q72" s="46"/>
      <c r="R72" s="80"/>
      <c r="S72" s="174"/>
      <c r="T72" s="375" t="s">
        <v>76</v>
      </c>
      <c r="X72" s="45"/>
      <c r="Y72" s="45"/>
      <c r="Z72" s="180"/>
      <c r="AA72" s="122" t="s">
        <v>77</v>
      </c>
    </row>
    <row r="73" spans="1:27" ht="15" customHeight="1" thickBot="1">
      <c r="A73" s="209"/>
      <c r="B73" s="279"/>
      <c r="C73" s="274" t="s">
        <v>112</v>
      </c>
      <c r="D73" s="276"/>
      <c r="E73" s="95"/>
      <c r="F73" s="128"/>
      <c r="G73" s="6" t="s">
        <v>25</v>
      </c>
      <c r="H73" s="14"/>
      <c r="I73" s="128"/>
      <c r="J73" s="6" t="s">
        <v>25</v>
      </c>
      <c r="K73" s="15"/>
      <c r="L73" s="11" t="str">
        <f t="shared" si="25"/>
        <v/>
      </c>
      <c r="M73" s="12" t="str">
        <f t="shared" si="24"/>
        <v/>
      </c>
      <c r="N73" s="37"/>
      <c r="O73" s="43"/>
      <c r="P73" s="45"/>
      <c r="Q73" s="46"/>
      <c r="R73" s="80"/>
      <c r="S73" s="175"/>
      <c r="T73" s="375" t="s">
        <v>76</v>
      </c>
      <c r="X73" s="45"/>
      <c r="Y73" s="45"/>
      <c r="Z73" s="180"/>
      <c r="AA73" s="122" t="s">
        <v>77</v>
      </c>
    </row>
    <row r="74" spans="1:27" ht="15" customHeight="1" thickTop="1">
      <c r="A74" s="209"/>
      <c r="B74" s="277" t="s">
        <v>111</v>
      </c>
      <c r="C74" s="274" t="s">
        <v>114</v>
      </c>
      <c r="D74" s="275"/>
      <c r="E74" s="276"/>
      <c r="F74" s="129"/>
      <c r="G74" s="6" t="s">
        <v>25</v>
      </c>
      <c r="H74" s="14"/>
      <c r="I74" s="128"/>
      <c r="J74" s="6" t="s">
        <v>25</v>
      </c>
      <c r="K74" s="15"/>
      <c r="L74" s="118"/>
      <c r="M74" s="119"/>
      <c r="N74" s="37"/>
      <c r="O74" s="43"/>
      <c r="P74" s="45"/>
      <c r="Q74" s="46"/>
      <c r="R74" s="40"/>
      <c r="S74" s="176">
        <v>0</v>
      </c>
      <c r="T74" s="375" t="s">
        <v>76</v>
      </c>
      <c r="X74" s="45"/>
      <c r="Y74" s="45"/>
      <c r="Z74" s="181">
        <v>0</v>
      </c>
      <c r="AA74" s="122" t="s">
        <v>77</v>
      </c>
    </row>
    <row r="75" spans="1:27" ht="15" customHeight="1">
      <c r="A75" s="209"/>
      <c r="B75" s="278"/>
      <c r="C75" s="274" t="s">
        <v>115</v>
      </c>
      <c r="D75" s="275"/>
      <c r="E75" s="276"/>
      <c r="F75" s="129"/>
      <c r="G75" s="6" t="s">
        <v>25</v>
      </c>
      <c r="H75" s="14"/>
      <c r="I75" s="128"/>
      <c r="J75" s="6" t="s">
        <v>25</v>
      </c>
      <c r="K75" s="15"/>
      <c r="L75" s="118"/>
      <c r="M75" s="119"/>
      <c r="N75" s="37"/>
      <c r="O75" s="43"/>
      <c r="P75" s="45"/>
      <c r="Q75" s="46"/>
      <c r="R75" s="39"/>
      <c r="S75" s="177">
        <v>0</v>
      </c>
      <c r="T75" s="375" t="s">
        <v>76</v>
      </c>
      <c r="X75" s="45"/>
      <c r="Y75" s="45"/>
      <c r="Z75" s="181">
        <v>0</v>
      </c>
      <c r="AA75" s="122" t="s">
        <v>77</v>
      </c>
    </row>
    <row r="76" spans="1:27" ht="15" customHeight="1">
      <c r="A76" s="209"/>
      <c r="B76" s="278"/>
      <c r="C76" s="274" t="s">
        <v>116</v>
      </c>
      <c r="D76" s="275"/>
      <c r="E76" s="276"/>
      <c r="F76" s="129"/>
      <c r="G76" s="6" t="s">
        <v>25</v>
      </c>
      <c r="H76" s="14"/>
      <c r="I76" s="128"/>
      <c r="J76" s="6" t="s">
        <v>25</v>
      </c>
      <c r="K76" s="15"/>
      <c r="L76" s="118"/>
      <c r="M76" s="119"/>
      <c r="N76" s="37"/>
      <c r="O76" s="43"/>
      <c r="P76" s="45"/>
      <c r="Q76" s="46"/>
      <c r="R76" s="39"/>
      <c r="S76" s="177">
        <v>0</v>
      </c>
      <c r="T76" s="375" t="s">
        <v>76</v>
      </c>
      <c r="X76" s="45"/>
      <c r="Y76" s="45"/>
      <c r="Z76" s="181">
        <v>0</v>
      </c>
      <c r="AA76" s="122" t="s">
        <v>77</v>
      </c>
    </row>
    <row r="77" spans="1:27" ht="15" customHeight="1">
      <c r="A77" s="209"/>
      <c r="B77" s="278"/>
      <c r="C77" s="274" t="s">
        <v>117</v>
      </c>
      <c r="D77" s="275"/>
      <c r="E77" s="276"/>
      <c r="F77" s="129"/>
      <c r="G77" s="6" t="s">
        <v>25</v>
      </c>
      <c r="H77" s="14"/>
      <c r="I77" s="128"/>
      <c r="J77" s="6" t="s">
        <v>25</v>
      </c>
      <c r="K77" s="15"/>
      <c r="L77" s="118"/>
      <c r="M77" s="119"/>
      <c r="N77" s="37"/>
      <c r="O77" s="43"/>
      <c r="P77" s="45"/>
      <c r="Q77" s="46"/>
      <c r="R77" s="39"/>
      <c r="S77" s="177">
        <v>0</v>
      </c>
      <c r="T77" s="375" t="s">
        <v>76</v>
      </c>
      <c r="X77" s="45"/>
      <c r="Y77" s="45"/>
      <c r="Z77" s="181">
        <v>0</v>
      </c>
      <c r="AA77" s="122" t="s">
        <v>77</v>
      </c>
    </row>
    <row r="78" spans="1:27" ht="15" customHeight="1">
      <c r="A78" s="209"/>
      <c r="B78" s="279"/>
      <c r="C78" s="274" t="s">
        <v>113</v>
      </c>
      <c r="D78" s="276"/>
      <c r="E78" s="95"/>
      <c r="F78" s="129"/>
      <c r="G78" s="6" t="s">
        <v>25</v>
      </c>
      <c r="H78" s="14"/>
      <c r="I78" s="128"/>
      <c r="J78" s="6" t="s">
        <v>25</v>
      </c>
      <c r="K78" s="15"/>
      <c r="L78" s="118"/>
      <c r="M78" s="119"/>
      <c r="N78" s="37"/>
      <c r="O78" s="43"/>
      <c r="P78" s="45"/>
      <c r="Q78" s="46"/>
      <c r="R78" s="39"/>
      <c r="S78" s="178"/>
      <c r="T78" s="375" t="s">
        <v>76</v>
      </c>
      <c r="X78" s="45"/>
      <c r="Y78" s="45"/>
      <c r="Z78" s="181">
        <v>0</v>
      </c>
      <c r="AA78" s="122" t="s">
        <v>77</v>
      </c>
    </row>
    <row r="79" spans="1:27" ht="15" customHeight="1">
      <c r="A79" s="296"/>
      <c r="B79" s="206" t="s">
        <v>123</v>
      </c>
      <c r="C79" s="206"/>
      <c r="D79" s="206"/>
      <c r="E79" s="206"/>
      <c r="F79" s="206"/>
      <c r="G79" s="206"/>
      <c r="H79" s="206"/>
      <c r="I79" s="206"/>
      <c r="J79" s="206"/>
      <c r="K79" s="206"/>
      <c r="L79" s="206"/>
      <c r="M79" s="12" t="str">
        <f>IF(SUM(M69:M78)=0,"",SUM(M69:M78))</f>
        <v/>
      </c>
      <c r="N79" s="37"/>
      <c r="O79" s="43"/>
      <c r="P79" s="45"/>
      <c r="Q79" s="46"/>
      <c r="R79" s="199"/>
      <c r="S79" s="101"/>
      <c r="T79" s="44"/>
      <c r="X79" s="45"/>
      <c r="Y79" s="126"/>
      <c r="Z79" s="45"/>
      <c r="AA79" s="126"/>
    </row>
    <row r="80" spans="1:27" ht="30" customHeight="1">
      <c r="A80" s="220" t="s">
        <v>0</v>
      </c>
      <c r="B80" s="221"/>
      <c r="C80" s="221"/>
      <c r="D80" s="221"/>
      <c r="E80" s="222"/>
      <c r="F80" s="229" t="s">
        <v>1</v>
      </c>
      <c r="G80" s="230"/>
      <c r="H80" s="231"/>
      <c r="I80" s="229" t="s">
        <v>30</v>
      </c>
      <c r="J80" s="230"/>
      <c r="K80" s="231"/>
      <c r="L80" s="208" t="s">
        <v>35</v>
      </c>
      <c r="M80" s="232" t="s">
        <v>69</v>
      </c>
      <c r="N80" s="37"/>
      <c r="O80" s="43"/>
      <c r="P80" s="45"/>
      <c r="Q80" s="46"/>
      <c r="R80" s="199"/>
      <c r="S80" s="101"/>
      <c r="T80" s="63"/>
      <c r="X80" s="45"/>
      <c r="Y80" s="126"/>
      <c r="Z80" s="45"/>
      <c r="AA80" s="126"/>
    </row>
    <row r="81" spans="1:27" ht="15" customHeight="1">
      <c r="A81" s="223"/>
      <c r="B81" s="224"/>
      <c r="C81" s="224"/>
      <c r="D81" s="224"/>
      <c r="E81" s="225"/>
      <c r="F81" s="208" t="s">
        <v>3</v>
      </c>
      <c r="G81" s="206" t="s">
        <v>31</v>
      </c>
      <c r="H81" s="207"/>
      <c r="I81" s="208" t="s">
        <v>3</v>
      </c>
      <c r="J81" s="206" t="s">
        <v>31</v>
      </c>
      <c r="K81" s="207"/>
      <c r="L81" s="209"/>
      <c r="M81" s="233"/>
      <c r="N81" s="49"/>
      <c r="O81" s="43" t="s">
        <v>146</v>
      </c>
      <c r="P81" s="45"/>
      <c r="Q81" s="47"/>
      <c r="R81" s="47"/>
      <c r="S81" s="45"/>
      <c r="T81" s="63"/>
      <c r="X81" s="45"/>
      <c r="Y81" s="51"/>
      <c r="Z81" s="252"/>
      <c r="AA81" s="252"/>
    </row>
    <row r="82" spans="1:27" ht="15" customHeight="1">
      <c r="A82" s="223"/>
      <c r="B82" s="224"/>
      <c r="C82" s="224"/>
      <c r="D82" s="224"/>
      <c r="E82" s="225"/>
      <c r="F82" s="209"/>
      <c r="G82" s="206"/>
      <c r="H82" s="207"/>
      <c r="I82" s="209"/>
      <c r="J82" s="206"/>
      <c r="K82" s="207"/>
      <c r="L82" s="209"/>
      <c r="M82" s="233"/>
      <c r="N82" s="49"/>
      <c r="O82" s="202" t="s">
        <v>54</v>
      </c>
      <c r="P82" s="260" t="s">
        <v>55</v>
      </c>
      <c r="Q82" s="260"/>
      <c r="R82" s="261" t="s">
        <v>40</v>
      </c>
      <c r="S82" s="261"/>
      <c r="T82" s="50" t="s">
        <v>151</v>
      </c>
      <c r="U82" s="50" t="s">
        <v>154</v>
      </c>
      <c r="V82" s="79"/>
      <c r="W82" s="58"/>
      <c r="X82" s="213"/>
      <c r="Y82" s="51"/>
      <c r="Z82" s="252"/>
      <c r="AA82" s="252"/>
    </row>
    <row r="83" spans="1:27" ht="15" customHeight="1" thickBot="1">
      <c r="A83" s="226"/>
      <c r="B83" s="227"/>
      <c r="C83" s="227"/>
      <c r="D83" s="227"/>
      <c r="E83" s="228"/>
      <c r="F83" s="193" t="s">
        <v>70</v>
      </c>
      <c r="G83" s="206"/>
      <c r="H83" s="207"/>
      <c r="I83" s="5" t="s">
        <v>71</v>
      </c>
      <c r="J83" s="206"/>
      <c r="K83" s="207"/>
      <c r="L83" s="193" t="s">
        <v>36</v>
      </c>
      <c r="M83" s="192" t="s">
        <v>72</v>
      </c>
      <c r="N83" s="197"/>
      <c r="O83" s="202"/>
      <c r="P83" s="253"/>
      <c r="Q83" s="253"/>
      <c r="R83" s="253" t="s">
        <v>78</v>
      </c>
      <c r="S83" s="253"/>
      <c r="T83" s="184" t="s">
        <v>152</v>
      </c>
      <c r="U83" s="198" t="s">
        <v>153</v>
      </c>
      <c r="V83" s="79"/>
      <c r="W83" s="58"/>
      <c r="X83" s="213"/>
      <c r="Y83" s="126"/>
      <c r="Z83" s="252"/>
      <c r="AA83" s="252"/>
    </row>
    <row r="84" spans="1:27" ht="15" customHeight="1" thickTop="1">
      <c r="A84" s="288" t="s">
        <v>29</v>
      </c>
      <c r="B84" s="308" t="s">
        <v>118</v>
      </c>
      <c r="C84" s="309"/>
      <c r="D84" s="309"/>
      <c r="E84" s="310"/>
      <c r="F84" s="317" t="str">
        <f>T88</f>
        <v/>
      </c>
      <c r="G84" s="320" t="s">
        <v>81</v>
      </c>
      <c r="H84" s="323"/>
      <c r="I84" s="323"/>
      <c r="J84" s="320" t="s">
        <v>81</v>
      </c>
      <c r="K84" s="323"/>
      <c r="L84" s="326" t="str">
        <f>IF(F84="","",F84)</f>
        <v/>
      </c>
      <c r="M84" s="329" t="str">
        <f>IF(U88=0,"",U88)</f>
        <v/>
      </c>
      <c r="N84" s="37"/>
      <c r="O84" s="52">
        <v>1</v>
      </c>
      <c r="P84" s="254"/>
      <c r="Q84" s="255"/>
      <c r="R84" s="256"/>
      <c r="S84" s="256"/>
      <c r="T84" s="76"/>
      <c r="U84" s="53" t="str">
        <f>IF($R84="","",$R84*10^3*T84)</f>
        <v/>
      </c>
      <c r="V84" s="98"/>
      <c r="W84" s="190"/>
      <c r="X84" s="213"/>
      <c r="Y84" s="54"/>
      <c r="Z84" s="103"/>
      <c r="AA84" s="126"/>
    </row>
    <row r="85" spans="1:27" ht="15" customHeight="1">
      <c r="A85" s="289"/>
      <c r="B85" s="311"/>
      <c r="C85" s="312"/>
      <c r="D85" s="312"/>
      <c r="E85" s="313"/>
      <c r="F85" s="318"/>
      <c r="G85" s="321"/>
      <c r="H85" s="324"/>
      <c r="I85" s="324"/>
      <c r="J85" s="321"/>
      <c r="K85" s="324"/>
      <c r="L85" s="327"/>
      <c r="M85" s="330"/>
      <c r="N85" s="37"/>
      <c r="O85" s="52">
        <v>2</v>
      </c>
      <c r="P85" s="257"/>
      <c r="Q85" s="258"/>
      <c r="R85" s="259"/>
      <c r="S85" s="259"/>
      <c r="T85" s="75"/>
      <c r="U85" s="53" t="str">
        <f>IF($R85="","",$R85*10^3*T85)</f>
        <v/>
      </c>
      <c r="V85" s="98"/>
      <c r="W85" s="190"/>
      <c r="X85" s="126"/>
      <c r="Y85" s="54"/>
      <c r="Z85" s="103"/>
      <c r="AA85" s="126"/>
    </row>
    <row r="86" spans="1:27" ht="15" customHeight="1">
      <c r="A86" s="289"/>
      <c r="B86" s="311"/>
      <c r="C86" s="312"/>
      <c r="D86" s="312"/>
      <c r="E86" s="313"/>
      <c r="F86" s="318"/>
      <c r="G86" s="321"/>
      <c r="H86" s="324"/>
      <c r="I86" s="324"/>
      <c r="J86" s="321"/>
      <c r="K86" s="324"/>
      <c r="L86" s="327"/>
      <c r="M86" s="330"/>
      <c r="N86" s="37"/>
      <c r="O86" s="52">
        <v>3</v>
      </c>
      <c r="P86" s="257"/>
      <c r="Q86" s="258"/>
      <c r="R86" s="259"/>
      <c r="S86" s="259"/>
      <c r="T86" s="75"/>
      <c r="U86" s="53" t="str">
        <f>IF($R86="","",$R86*10^3*T86)</f>
        <v/>
      </c>
      <c r="V86" s="98"/>
      <c r="W86" s="190"/>
      <c r="X86" s="126"/>
      <c r="Y86" s="54"/>
      <c r="Z86" s="103"/>
      <c r="AA86" s="126"/>
    </row>
    <row r="87" spans="1:27" ht="15" customHeight="1" thickBot="1">
      <c r="A87" s="289"/>
      <c r="B87" s="311"/>
      <c r="C87" s="312"/>
      <c r="D87" s="312"/>
      <c r="E87" s="313"/>
      <c r="F87" s="318"/>
      <c r="G87" s="321"/>
      <c r="H87" s="324"/>
      <c r="I87" s="324"/>
      <c r="J87" s="321"/>
      <c r="K87" s="324"/>
      <c r="L87" s="327"/>
      <c r="M87" s="330"/>
      <c r="N87" s="37"/>
      <c r="O87" s="52">
        <v>4</v>
      </c>
      <c r="P87" s="332"/>
      <c r="Q87" s="333"/>
      <c r="R87" s="334"/>
      <c r="S87" s="334"/>
      <c r="T87" s="74"/>
      <c r="U87" s="94" t="str">
        <f>IF($R87="","",$R87*10^3*T87)</f>
        <v/>
      </c>
      <c r="V87" s="98"/>
      <c r="W87" s="190"/>
      <c r="X87" s="126"/>
      <c r="Y87" s="54"/>
      <c r="Z87" s="103"/>
      <c r="AA87" s="126"/>
    </row>
    <row r="88" spans="1:27" ht="15" customHeight="1" thickTop="1">
      <c r="A88" s="289"/>
      <c r="B88" s="311"/>
      <c r="C88" s="312"/>
      <c r="D88" s="312"/>
      <c r="E88" s="313"/>
      <c r="F88" s="318"/>
      <c r="G88" s="321"/>
      <c r="H88" s="324"/>
      <c r="I88" s="324"/>
      <c r="J88" s="321"/>
      <c r="K88" s="324"/>
      <c r="L88" s="327"/>
      <c r="M88" s="330"/>
      <c r="N88" s="37"/>
      <c r="O88" s="55"/>
      <c r="P88" s="335" t="s">
        <v>56</v>
      </c>
      <c r="Q88" s="335"/>
      <c r="R88" s="336"/>
      <c r="S88" s="337"/>
      <c r="T88" s="82" t="str">
        <f>IF(T84="","",SUM(T84:T87))</f>
        <v/>
      </c>
      <c r="U88" s="83" t="str">
        <f>IF(U84="","",SUM(U84:U87))</f>
        <v/>
      </c>
      <c r="V88" s="98"/>
      <c r="W88" s="190"/>
      <c r="X88" s="126"/>
      <c r="Y88" s="54"/>
      <c r="Z88" s="103"/>
      <c r="AA88" s="126"/>
    </row>
    <row r="89" spans="1:27" ht="21.75" customHeight="1">
      <c r="A89" s="289"/>
      <c r="B89" s="311"/>
      <c r="C89" s="312"/>
      <c r="D89" s="312"/>
      <c r="E89" s="313"/>
      <c r="F89" s="318"/>
      <c r="G89" s="321"/>
      <c r="H89" s="324"/>
      <c r="I89" s="324"/>
      <c r="J89" s="321"/>
      <c r="K89" s="324"/>
      <c r="L89" s="327"/>
      <c r="M89" s="330"/>
      <c r="N89" s="37"/>
      <c r="O89" s="304" t="s">
        <v>144</v>
      </c>
      <c r="P89" s="304"/>
      <c r="Q89" s="305"/>
      <c r="R89" s="300" t="s">
        <v>142</v>
      </c>
      <c r="S89" s="301"/>
      <c r="T89" s="104"/>
      <c r="U89" s="105"/>
      <c r="V89" s="190"/>
      <c r="W89" s="190"/>
      <c r="X89" s="126"/>
      <c r="Y89" s="54"/>
      <c r="Z89" s="103"/>
      <c r="AA89" s="126"/>
    </row>
    <row r="90" spans="1:27" ht="30" customHeight="1" thickBot="1">
      <c r="A90" s="289"/>
      <c r="B90" s="314"/>
      <c r="C90" s="315"/>
      <c r="D90" s="315"/>
      <c r="E90" s="316"/>
      <c r="F90" s="319"/>
      <c r="G90" s="322"/>
      <c r="H90" s="325"/>
      <c r="I90" s="325"/>
      <c r="J90" s="322"/>
      <c r="K90" s="325"/>
      <c r="L90" s="328"/>
      <c r="M90" s="331"/>
      <c r="N90" s="37"/>
      <c r="O90" s="306"/>
      <c r="P90" s="306"/>
      <c r="Q90" s="307"/>
      <c r="R90" s="302" t="s">
        <v>148</v>
      </c>
      <c r="S90" s="303"/>
      <c r="T90" s="106"/>
      <c r="U90" s="107"/>
      <c r="V90" s="190"/>
      <c r="W90" s="190"/>
      <c r="X90" s="45"/>
      <c r="Y90" s="54"/>
      <c r="Z90" s="103"/>
      <c r="AA90" s="126"/>
    </row>
    <row r="91" spans="1:27" ht="24.95" customHeight="1" thickTop="1">
      <c r="A91" s="289"/>
      <c r="B91" s="277" t="s">
        <v>119</v>
      </c>
      <c r="C91" s="297" t="s">
        <v>120</v>
      </c>
      <c r="D91" s="298"/>
      <c r="E91" s="299"/>
      <c r="F91" s="127"/>
      <c r="G91" s="185" t="s">
        <v>81</v>
      </c>
      <c r="H91" s="186"/>
      <c r="I91" s="72"/>
      <c r="J91" s="185" t="s">
        <v>81</v>
      </c>
      <c r="K91" s="186"/>
      <c r="L91" s="187" t="str">
        <f>IF(F91="","",F91)</f>
        <v/>
      </c>
      <c r="M91" s="188" t="str">
        <f t="shared" ref="M91:M94" si="26">IF($L91="","",$L91*$R91*10^3)</f>
        <v/>
      </c>
      <c r="N91" s="37"/>
      <c r="O91" s="109" t="s">
        <v>139</v>
      </c>
      <c r="P91" s="85"/>
      <c r="Q91" s="89"/>
      <c r="R91" s="266"/>
      <c r="S91" s="267"/>
      <c r="T91" s="108"/>
      <c r="U91" s="107"/>
      <c r="V91" s="190"/>
      <c r="W91" s="190"/>
      <c r="X91" s="45"/>
      <c r="Y91" s="54"/>
      <c r="Z91" s="103"/>
      <c r="AA91" s="126"/>
    </row>
    <row r="92" spans="1:27" ht="24.95" customHeight="1">
      <c r="A92" s="289"/>
      <c r="B92" s="278"/>
      <c r="C92" s="285" t="s">
        <v>121</v>
      </c>
      <c r="D92" s="286"/>
      <c r="E92" s="287"/>
      <c r="F92" s="127"/>
      <c r="G92" s="64" t="s">
        <v>81</v>
      </c>
      <c r="H92" s="111"/>
      <c r="I92" s="112"/>
      <c r="J92" s="64" t="s">
        <v>81</v>
      </c>
      <c r="K92" s="111"/>
      <c r="L92" s="133" t="str">
        <f>IF(F92="","",F92)</f>
        <v/>
      </c>
      <c r="M92" s="134" t="str">
        <f t="shared" si="26"/>
        <v/>
      </c>
      <c r="N92" s="37"/>
      <c r="O92" s="109" t="s">
        <v>143</v>
      </c>
      <c r="P92" s="85"/>
      <c r="Q92" s="89"/>
      <c r="R92" s="268"/>
      <c r="S92" s="269"/>
      <c r="T92" s="108"/>
      <c r="U92" s="107"/>
      <c r="V92" s="190"/>
      <c r="W92" s="190"/>
      <c r="X92" s="45"/>
      <c r="Y92" s="54"/>
      <c r="Z92" s="103"/>
      <c r="AA92" s="126"/>
    </row>
    <row r="93" spans="1:27" ht="24.95" customHeight="1">
      <c r="A93" s="289"/>
      <c r="B93" s="278"/>
      <c r="C93" s="292" t="s">
        <v>149</v>
      </c>
      <c r="D93" s="292"/>
      <c r="E93" s="292"/>
      <c r="F93" s="128"/>
      <c r="G93" s="6" t="s">
        <v>81</v>
      </c>
      <c r="H93" s="14"/>
      <c r="I93" s="73"/>
      <c r="J93" s="6" t="s">
        <v>81</v>
      </c>
      <c r="K93" s="15"/>
      <c r="L93" s="11" t="str">
        <f>IF(F93="","",F93)</f>
        <v/>
      </c>
      <c r="M93" s="28" t="str">
        <f t="shared" si="26"/>
        <v/>
      </c>
      <c r="N93" s="37"/>
      <c r="O93" s="109" t="s">
        <v>137</v>
      </c>
      <c r="P93" s="86"/>
      <c r="Q93" s="90"/>
      <c r="R93" s="268"/>
      <c r="S93" s="269"/>
      <c r="T93" s="108"/>
      <c r="U93" s="190"/>
      <c r="V93" s="190"/>
      <c r="W93" s="190"/>
      <c r="X93" s="45"/>
      <c r="Y93" s="54"/>
      <c r="Z93" s="103"/>
      <c r="AA93" s="126"/>
    </row>
    <row r="94" spans="1:27" ht="24.95" customHeight="1" thickBot="1">
      <c r="A94" s="289"/>
      <c r="B94" s="279"/>
      <c r="C94" s="294" t="s">
        <v>113</v>
      </c>
      <c r="D94" s="295"/>
      <c r="E94" s="96"/>
      <c r="F94" s="128"/>
      <c r="G94" s="6" t="s">
        <v>81</v>
      </c>
      <c r="H94" s="14"/>
      <c r="I94" s="73"/>
      <c r="J94" s="6" t="s">
        <v>81</v>
      </c>
      <c r="K94" s="15"/>
      <c r="L94" s="11" t="str">
        <f>IF(F94="","",F94)</f>
        <v/>
      </c>
      <c r="M94" s="28" t="str">
        <f t="shared" si="26"/>
        <v/>
      </c>
      <c r="N94" s="37"/>
      <c r="O94" s="109" t="s">
        <v>138</v>
      </c>
      <c r="P94" s="85"/>
      <c r="Q94" s="91"/>
      <c r="R94" s="270"/>
      <c r="S94" s="271"/>
      <c r="T94" s="108"/>
      <c r="U94" s="43"/>
      <c r="V94" s="190"/>
      <c r="W94" s="190"/>
      <c r="X94" s="45"/>
      <c r="Y94" s="54"/>
      <c r="Z94" s="103"/>
      <c r="AA94" s="126"/>
    </row>
    <row r="95" spans="1:27" ht="24.95" customHeight="1" thickTop="1">
      <c r="A95" s="289"/>
      <c r="B95" s="194" t="s">
        <v>122</v>
      </c>
      <c r="C95" s="237" t="s">
        <v>124</v>
      </c>
      <c r="D95" s="237"/>
      <c r="E95" s="237"/>
      <c r="F95" s="113"/>
      <c r="G95" s="6" t="s">
        <v>81</v>
      </c>
      <c r="H95" s="14"/>
      <c r="I95" s="10"/>
      <c r="J95" s="6" t="s">
        <v>81</v>
      </c>
      <c r="K95" s="15"/>
      <c r="L95" s="120"/>
      <c r="M95" s="121"/>
      <c r="N95" s="37"/>
      <c r="O95" s="84" t="s">
        <v>124</v>
      </c>
      <c r="P95" s="92"/>
      <c r="Q95" s="114"/>
      <c r="R95" s="272">
        <v>0</v>
      </c>
      <c r="S95" s="273"/>
      <c r="T95" s="63"/>
      <c r="U95" s="43"/>
      <c r="V95" s="291"/>
      <c r="W95" s="291"/>
      <c r="X95" s="45"/>
      <c r="Y95" s="54"/>
      <c r="Z95" s="99"/>
      <c r="AA95" s="126"/>
    </row>
    <row r="96" spans="1:27" ht="24.95" customHeight="1">
      <c r="A96" s="289"/>
      <c r="B96" s="195"/>
      <c r="C96" s="237" t="s">
        <v>125</v>
      </c>
      <c r="D96" s="237"/>
      <c r="E96" s="237"/>
      <c r="F96" s="113"/>
      <c r="G96" s="6" t="s">
        <v>81</v>
      </c>
      <c r="H96" s="14"/>
      <c r="I96" s="10"/>
      <c r="J96" s="6" t="s">
        <v>81</v>
      </c>
      <c r="K96" s="15"/>
      <c r="L96" s="120"/>
      <c r="M96" s="121"/>
      <c r="N96" s="37"/>
      <c r="O96" s="84" t="s">
        <v>125</v>
      </c>
      <c r="P96" s="92"/>
      <c r="Q96" s="114"/>
      <c r="R96" s="262">
        <v>0</v>
      </c>
      <c r="S96" s="263"/>
      <c r="T96" s="63"/>
      <c r="U96" s="43"/>
      <c r="V96" s="190"/>
      <c r="W96" s="190"/>
      <c r="X96" s="45"/>
      <c r="Y96" s="45"/>
      <c r="Z96" s="99"/>
      <c r="AA96" s="126"/>
    </row>
    <row r="97" spans="1:27" ht="24.95" customHeight="1">
      <c r="A97" s="289"/>
      <c r="B97" s="195"/>
      <c r="C97" s="237" t="s">
        <v>114</v>
      </c>
      <c r="D97" s="237"/>
      <c r="E97" s="237"/>
      <c r="F97" s="113"/>
      <c r="G97" s="6" t="s">
        <v>81</v>
      </c>
      <c r="H97" s="14"/>
      <c r="I97" s="10"/>
      <c r="J97" s="6" t="s">
        <v>81</v>
      </c>
      <c r="K97" s="15"/>
      <c r="L97" s="120"/>
      <c r="M97" s="121"/>
      <c r="N97" s="37"/>
      <c r="O97" s="84" t="s">
        <v>114</v>
      </c>
      <c r="P97" s="92"/>
      <c r="Q97" s="114"/>
      <c r="R97" s="262">
        <v>0</v>
      </c>
      <c r="S97" s="263"/>
      <c r="T97" s="63"/>
      <c r="U97" s="43"/>
      <c r="V97" s="190"/>
      <c r="W97" s="190"/>
      <c r="X97" s="45"/>
      <c r="Y97" s="45"/>
      <c r="Z97" s="99"/>
      <c r="AA97" s="126"/>
    </row>
    <row r="98" spans="1:27" ht="24.95" customHeight="1">
      <c r="A98" s="289"/>
      <c r="B98" s="195"/>
      <c r="C98" s="237" t="s">
        <v>126</v>
      </c>
      <c r="D98" s="237"/>
      <c r="E98" s="237"/>
      <c r="F98" s="113"/>
      <c r="G98" s="6" t="s">
        <v>81</v>
      </c>
      <c r="H98" s="14"/>
      <c r="I98" s="10"/>
      <c r="J98" s="6" t="s">
        <v>81</v>
      </c>
      <c r="K98" s="15"/>
      <c r="L98" s="120"/>
      <c r="M98" s="121"/>
      <c r="N98" s="37"/>
      <c r="O98" s="84" t="s">
        <v>126</v>
      </c>
      <c r="P98" s="92"/>
      <c r="Q98" s="114"/>
      <c r="R98" s="262">
        <v>0</v>
      </c>
      <c r="S98" s="263"/>
      <c r="T98" s="63"/>
      <c r="U98" s="43"/>
      <c r="V98" s="43"/>
      <c r="X98" s="45"/>
      <c r="Y98" s="126"/>
      <c r="Z98" s="45"/>
      <c r="AA98" s="126"/>
    </row>
    <row r="99" spans="1:27" ht="24.95" customHeight="1">
      <c r="A99" s="289"/>
      <c r="B99" s="195"/>
      <c r="C99" s="293" t="s">
        <v>127</v>
      </c>
      <c r="D99" s="293"/>
      <c r="E99" s="293"/>
      <c r="F99" s="113"/>
      <c r="G99" s="64" t="s">
        <v>81</v>
      </c>
      <c r="H99" s="65"/>
      <c r="I99" s="10"/>
      <c r="J99" s="64" t="s">
        <v>81</v>
      </c>
      <c r="K99" s="66"/>
      <c r="L99" s="120"/>
      <c r="M99" s="121"/>
      <c r="N99" s="37"/>
      <c r="O99" s="88" t="s">
        <v>140</v>
      </c>
      <c r="P99" s="87"/>
      <c r="Q99" s="115"/>
      <c r="R99" s="264"/>
      <c r="S99" s="265"/>
      <c r="T99" s="63"/>
      <c r="U99" s="43"/>
      <c r="X99" s="45"/>
      <c r="Y99" s="126"/>
      <c r="Z99" s="45"/>
      <c r="AA99" s="126"/>
    </row>
    <row r="100" spans="1:27" ht="24.95" customHeight="1">
      <c r="A100" s="289"/>
      <c r="B100" s="195"/>
      <c r="C100" s="283" t="s">
        <v>113</v>
      </c>
      <c r="D100" s="284"/>
      <c r="E100" s="97"/>
      <c r="F100" s="113"/>
      <c r="G100" s="64" t="s">
        <v>81</v>
      </c>
      <c r="H100" s="65"/>
      <c r="I100" s="10"/>
      <c r="J100" s="64" t="s">
        <v>81</v>
      </c>
      <c r="K100" s="66"/>
      <c r="L100" s="120"/>
      <c r="M100" s="121"/>
      <c r="N100" s="37"/>
      <c r="O100" s="88" t="s">
        <v>141</v>
      </c>
      <c r="P100" s="87"/>
      <c r="Q100" s="115"/>
      <c r="R100" s="264"/>
      <c r="S100" s="265"/>
      <c r="T100" s="63"/>
      <c r="U100" s="43"/>
      <c r="X100" s="45"/>
      <c r="Y100" s="126"/>
      <c r="Z100" s="45"/>
      <c r="AA100" s="126"/>
    </row>
    <row r="101" spans="1:27" ht="24.75" customHeight="1" thickBot="1">
      <c r="A101" s="290"/>
      <c r="B101" s="206" t="s">
        <v>163</v>
      </c>
      <c r="C101" s="206"/>
      <c r="D101" s="206"/>
      <c r="E101" s="206"/>
      <c r="F101" s="206"/>
      <c r="G101" s="206"/>
      <c r="H101" s="206"/>
      <c r="I101" s="206"/>
      <c r="J101" s="206"/>
      <c r="K101" s="206"/>
      <c r="L101" s="206"/>
      <c r="M101" s="16" t="str">
        <f>IF(SUM(M84:M100)=0,"",SUM(M84:M100))</f>
        <v/>
      </c>
      <c r="N101" s="34"/>
      <c r="O101" s="56"/>
      <c r="P101" s="57"/>
      <c r="Q101" s="61"/>
      <c r="R101" s="117"/>
      <c r="S101" s="116"/>
      <c r="T101" s="58"/>
      <c r="U101" s="43"/>
      <c r="X101" s="45"/>
    </row>
    <row r="102" spans="1:27" ht="30" customHeight="1" thickBot="1">
      <c r="A102" s="229" t="s">
        <v>166</v>
      </c>
      <c r="B102" s="230"/>
      <c r="C102" s="230"/>
      <c r="D102" s="230"/>
      <c r="E102" s="230"/>
      <c r="F102" s="230"/>
      <c r="G102" s="230"/>
      <c r="H102" s="230"/>
      <c r="I102" s="230"/>
      <c r="J102" s="230"/>
      <c r="K102" s="230"/>
      <c r="L102" s="282"/>
      <c r="M102" s="17" t="str">
        <f>IF(SUM(M37,M42,M65,M79,M101)=0,"",SUM(M37,M42,M65,M79,M101))</f>
        <v/>
      </c>
      <c r="N102" s="34"/>
      <c r="O102" s="61" t="s">
        <v>145</v>
      </c>
      <c r="P102" s="59"/>
      <c r="Q102" s="3"/>
      <c r="S102" s="60"/>
      <c r="T102" s="197"/>
      <c r="U102" s="43"/>
    </row>
    <row r="103" spans="1:27" ht="15.75" customHeight="1">
      <c r="A103" s="200"/>
      <c r="B103" s="29"/>
      <c r="C103" s="189"/>
      <c r="D103" s="189"/>
      <c r="E103" s="189"/>
      <c r="F103" s="189"/>
      <c r="G103" s="200"/>
      <c r="H103" s="200"/>
      <c r="I103" s="200"/>
      <c r="J103" s="200"/>
      <c r="K103" s="200"/>
      <c r="L103" s="200"/>
      <c r="M103" s="4"/>
      <c r="N103" s="34"/>
      <c r="O103" s="62" t="s">
        <v>82</v>
      </c>
      <c r="Q103" s="3"/>
    </row>
    <row r="104" spans="1:27" ht="15.75" customHeight="1">
      <c r="A104" s="2"/>
      <c r="B104" s="280" t="s">
        <v>73</v>
      </c>
      <c r="C104" s="280"/>
      <c r="D104" s="280"/>
      <c r="E104" s="280"/>
      <c r="F104" s="280"/>
      <c r="G104" s="280" t="str">
        <f>IF(P84="","",""&amp;$P84&amp;" "&amp;$R84&amp;"　"&amp;$P85&amp;" "&amp;$R85&amp;"　"&amp;$P86&amp;" "&amp;$R86&amp;"　"&amp;$P87&amp;" "&amp;$R87&amp;"")</f>
        <v/>
      </c>
      <c r="H104" s="280"/>
      <c r="I104" s="280"/>
      <c r="J104" s="280"/>
      <c r="K104" s="280"/>
      <c r="L104" s="280"/>
      <c r="M104" s="280"/>
      <c r="N104" s="34"/>
      <c r="O104" s="61" t="s">
        <v>83</v>
      </c>
      <c r="Q104" s="3"/>
    </row>
    <row r="105" spans="1:27">
      <c r="A105" s="30"/>
      <c r="B105" s="281"/>
      <c r="C105" s="281"/>
      <c r="D105" s="281"/>
      <c r="E105" s="281"/>
      <c r="F105" s="281"/>
      <c r="G105" s="281"/>
      <c r="H105" s="281"/>
      <c r="I105" s="281"/>
      <c r="J105" s="281"/>
      <c r="K105" s="281"/>
      <c r="L105" s="281"/>
      <c r="M105" s="281"/>
    </row>
    <row r="106" spans="1:27">
      <c r="A106" s="30"/>
      <c r="B106" s="281"/>
      <c r="C106" s="281"/>
      <c r="D106" s="281"/>
      <c r="E106" s="281"/>
      <c r="F106" s="281"/>
      <c r="G106" s="281"/>
      <c r="H106" s="281"/>
      <c r="I106" s="281"/>
      <c r="J106" s="281"/>
      <c r="K106" s="281"/>
      <c r="L106" s="281"/>
      <c r="M106" s="281"/>
    </row>
    <row r="107" spans="1:27">
      <c r="A107" s="9"/>
      <c r="B107" s="9"/>
      <c r="C107" s="9"/>
      <c r="D107" s="9"/>
      <c r="E107" s="9"/>
      <c r="F107" s="9"/>
      <c r="G107" s="9"/>
      <c r="H107" s="9"/>
      <c r="I107" s="9"/>
      <c r="J107" s="9"/>
      <c r="K107" s="9"/>
      <c r="L107" s="9"/>
      <c r="M107" s="9"/>
    </row>
  </sheetData>
  <sheetProtection algorithmName="SHA-512" hashValue="/PTLbXAPrKpUTw/LPdOak4E9rrHiv7FUC9QXgaIA0OHFJYBoV7fskd3TfQZROACORzNV5pzeVNOopyvLYDcMQg==" saltValue="TnpTVEhyyiVNHx6nzvJkUw==" spinCount="100000" sheet="1" objects="1" scenarios="1"/>
  <mergeCells count="200">
    <mergeCell ref="A43:A64"/>
    <mergeCell ref="B43:E45"/>
    <mergeCell ref="B37:L37"/>
    <mergeCell ref="S43:T43"/>
    <mergeCell ref="X43:Y43"/>
    <mergeCell ref="Z43:AA43"/>
    <mergeCell ref="G44:G45"/>
    <mergeCell ref="J44:J45"/>
    <mergeCell ref="Q44:Q45"/>
    <mergeCell ref="S44:S45"/>
    <mergeCell ref="T44:T45"/>
    <mergeCell ref="Y44:Y45"/>
    <mergeCell ref="Z44:Z45"/>
    <mergeCell ref="AA44:AA45"/>
    <mergeCell ref="H67:H68"/>
    <mergeCell ref="K67:K68"/>
    <mergeCell ref="F38:H38"/>
    <mergeCell ref="I38:K38"/>
    <mergeCell ref="G39:G40"/>
    <mergeCell ref="J39:J40"/>
    <mergeCell ref="H39:H40"/>
    <mergeCell ref="K39:K40"/>
    <mergeCell ref="B41:E41"/>
    <mergeCell ref="B38:E40"/>
    <mergeCell ref="F43:H43"/>
    <mergeCell ref="I43:K43"/>
    <mergeCell ref="B56:E56"/>
    <mergeCell ref="D64:E64"/>
    <mergeCell ref="B63:C64"/>
    <mergeCell ref="B65:L65"/>
    <mergeCell ref="B57:E57"/>
    <mergeCell ref="B58:E58"/>
    <mergeCell ref="R89:S89"/>
    <mergeCell ref="R90:S90"/>
    <mergeCell ref="O89:Q90"/>
    <mergeCell ref="B84:E90"/>
    <mergeCell ref="F84:F90"/>
    <mergeCell ref="G84:G90"/>
    <mergeCell ref="H84:H90"/>
    <mergeCell ref="I84:I90"/>
    <mergeCell ref="J84:J90"/>
    <mergeCell ref="K84:K90"/>
    <mergeCell ref="L84:L90"/>
    <mergeCell ref="M84:M90"/>
    <mergeCell ref="P86:Q86"/>
    <mergeCell ref="R86:S86"/>
    <mergeCell ref="P87:Q87"/>
    <mergeCell ref="R87:S87"/>
    <mergeCell ref="P88:Q88"/>
    <mergeCell ref="R88:S88"/>
    <mergeCell ref="V95:W95"/>
    <mergeCell ref="L66:L67"/>
    <mergeCell ref="M66:M67"/>
    <mergeCell ref="C93:E93"/>
    <mergeCell ref="C99:E99"/>
    <mergeCell ref="C94:D94"/>
    <mergeCell ref="F66:H66"/>
    <mergeCell ref="I66:K66"/>
    <mergeCell ref="G67:G68"/>
    <mergeCell ref="J67:J68"/>
    <mergeCell ref="C95:E95"/>
    <mergeCell ref="C96:E96"/>
    <mergeCell ref="C97:E97"/>
    <mergeCell ref="C98:E98"/>
    <mergeCell ref="A66:E68"/>
    <mergeCell ref="B91:B94"/>
    <mergeCell ref="C91:E91"/>
    <mergeCell ref="A69:A79"/>
    <mergeCell ref="C78:D78"/>
    <mergeCell ref="C73:D73"/>
    <mergeCell ref="C69:E69"/>
    <mergeCell ref="C70:E70"/>
    <mergeCell ref="C71:E71"/>
    <mergeCell ref="C72:E72"/>
    <mergeCell ref="C75:E75"/>
    <mergeCell ref="C76:E76"/>
    <mergeCell ref="C77:E77"/>
    <mergeCell ref="B69:B73"/>
    <mergeCell ref="B74:B78"/>
    <mergeCell ref="B104:F104"/>
    <mergeCell ref="G104:M104"/>
    <mergeCell ref="B105:M106"/>
    <mergeCell ref="B101:L101"/>
    <mergeCell ref="A102:L102"/>
    <mergeCell ref="C100:D100"/>
    <mergeCell ref="C92:E92"/>
    <mergeCell ref="A84:A101"/>
    <mergeCell ref="F81:F82"/>
    <mergeCell ref="H81:H83"/>
    <mergeCell ref="R97:S97"/>
    <mergeCell ref="R98:S98"/>
    <mergeCell ref="R99:S99"/>
    <mergeCell ref="R100:S100"/>
    <mergeCell ref="R91:S91"/>
    <mergeCell ref="R92:S92"/>
    <mergeCell ref="R93:S93"/>
    <mergeCell ref="R94:S94"/>
    <mergeCell ref="R95:S95"/>
    <mergeCell ref="R96:S96"/>
    <mergeCell ref="AA81:AA83"/>
    <mergeCell ref="R83:S83"/>
    <mergeCell ref="P84:Q84"/>
    <mergeCell ref="R84:S84"/>
    <mergeCell ref="P85:Q85"/>
    <mergeCell ref="R85:S85"/>
    <mergeCell ref="P82:Q83"/>
    <mergeCell ref="R82:S82"/>
    <mergeCell ref="Z81:Z83"/>
    <mergeCell ref="U40:V40"/>
    <mergeCell ref="U41:V41"/>
    <mergeCell ref="L43:L44"/>
    <mergeCell ref="M43:M44"/>
    <mergeCell ref="O43:O45"/>
    <mergeCell ref="P43:Q43"/>
    <mergeCell ref="R43:R45"/>
    <mergeCell ref="C35:E35"/>
    <mergeCell ref="M5:M6"/>
    <mergeCell ref="P5:Q5"/>
    <mergeCell ref="R5:R7"/>
    <mergeCell ref="S5:T5"/>
    <mergeCell ref="X5:Y5"/>
    <mergeCell ref="Z5:AA5"/>
    <mergeCell ref="S6:S7"/>
    <mergeCell ref="T6:T7"/>
    <mergeCell ref="Y6:Y7"/>
    <mergeCell ref="Z6:Z7"/>
    <mergeCell ref="AA6:AA7"/>
    <mergeCell ref="Q6:Q7"/>
    <mergeCell ref="G3:L3"/>
    <mergeCell ref="B79:L79"/>
    <mergeCell ref="B21:B22"/>
    <mergeCell ref="C21:E21"/>
    <mergeCell ref="C22:E22"/>
    <mergeCell ref="C27:E27"/>
    <mergeCell ref="B42:L42"/>
    <mergeCell ref="C36:E36"/>
    <mergeCell ref="C20:E20"/>
    <mergeCell ref="B23:B28"/>
    <mergeCell ref="C23:E23"/>
    <mergeCell ref="B19:B20"/>
    <mergeCell ref="B29:E29"/>
    <mergeCell ref="C19:E19"/>
    <mergeCell ref="B13:E13"/>
    <mergeCell ref="B8:E8"/>
    <mergeCell ref="B9:E9"/>
    <mergeCell ref="B31:E31"/>
    <mergeCell ref="B11:E11"/>
    <mergeCell ref="C25:E25"/>
    <mergeCell ref="C24:E24"/>
    <mergeCell ref="C26:E26"/>
    <mergeCell ref="D63:E63"/>
    <mergeCell ref="B10:E10"/>
    <mergeCell ref="L5:L6"/>
    <mergeCell ref="B12:E12"/>
    <mergeCell ref="O5:O7"/>
    <mergeCell ref="X82:X84"/>
    <mergeCell ref="B17:E17"/>
    <mergeCell ref="A5:E7"/>
    <mergeCell ref="F5:H5"/>
    <mergeCell ref="I5:K5"/>
    <mergeCell ref="G6:G7"/>
    <mergeCell ref="J6:J7"/>
    <mergeCell ref="A8:A42"/>
    <mergeCell ref="C28:E28"/>
    <mergeCell ref="B18:E18"/>
    <mergeCell ref="B14:E14"/>
    <mergeCell ref="B15:E15"/>
    <mergeCell ref="B35:B36"/>
    <mergeCell ref="B30:E30"/>
    <mergeCell ref="B33:E33"/>
    <mergeCell ref="B34:E34"/>
    <mergeCell ref="A80:E83"/>
    <mergeCell ref="F80:H80"/>
    <mergeCell ref="I80:K80"/>
    <mergeCell ref="L80:L82"/>
    <mergeCell ref="M80:M82"/>
    <mergeCell ref="O82:O83"/>
    <mergeCell ref="B16:E16"/>
    <mergeCell ref="J81:J83"/>
    <mergeCell ref="K81:K83"/>
    <mergeCell ref="G81:G83"/>
    <mergeCell ref="I81:I82"/>
    <mergeCell ref="B47:E47"/>
    <mergeCell ref="B48:E48"/>
    <mergeCell ref="B49:E49"/>
    <mergeCell ref="B50:E50"/>
    <mergeCell ref="B51:E51"/>
    <mergeCell ref="B52:E52"/>
    <mergeCell ref="B53:E53"/>
    <mergeCell ref="B54:E54"/>
    <mergeCell ref="B55:E55"/>
    <mergeCell ref="B59:E59"/>
    <mergeCell ref="B60:E60"/>
    <mergeCell ref="B61:E61"/>
    <mergeCell ref="B62:E62"/>
    <mergeCell ref="B32:E32"/>
    <mergeCell ref="B46:E46"/>
    <mergeCell ref="L38:L39"/>
    <mergeCell ref="M38:M39"/>
    <mergeCell ref="C74:E74"/>
  </mergeCells>
  <phoneticPr fontId="2"/>
  <dataValidations count="3">
    <dataValidation imeMode="off" allowBlank="1" showInputMessage="1" showErrorMessage="1" sqref="I46:I64 R91:R100 F41 I95:I100 I69:I78 F69:F78 F46:F64 R84:U87 F91:F100 J35:J36 F8:F36 G39 J39 I41 I8:I36 G35:G36"/>
    <dataValidation imeMode="on" allowBlank="1" showInputMessage="1" showErrorMessage="1" sqref="B105:M106 U34:V34 P84:Q87 U40:V40"/>
    <dataValidation allowBlank="1" showInputMessage="1" showErrorMessage="1" promptTitle="注意事項" prompt="工場・事業所名及び算定年度を記入ください。_x000a_例．香川株式会社　丸亀工場（令和◯年度）" sqref="C3"/>
  </dataValidations>
  <pageMargins left="0.59055118110236227" right="0.59055118110236227" top="0.59055118110236227" bottom="0.59055118110236227" header="0.51181102362204722" footer="0.51181102362204722"/>
  <pageSetup paperSize="9" scale="93" orientation="portrait" blackAndWhite="1" horizontalDpi="300" verticalDpi="300" r:id="rId1"/>
  <headerFooter alignWithMargins="0"/>
  <rowBreaks count="1" manualBreakCount="1">
    <brk id="65"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別表６</vt:lpstr>
      <vt:lpstr>別表６!Print_Area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C08-1468</dc:creator>
  <cp:lastModifiedBy>SG17213のC20-3041</cp:lastModifiedBy>
  <cp:lastPrinted>2016-03-04T07:41:00Z</cp:lastPrinted>
  <dcterms:created xsi:type="dcterms:W3CDTF">2008-06-17T05:47:31Z</dcterms:created>
  <dcterms:modified xsi:type="dcterms:W3CDTF">2024-06-11T02:41:13Z</dcterms:modified>
</cp:coreProperties>
</file>