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R02年決算（R3作業）\099_経営比較分析表\06_分析依頼\04 依頼後の修正対応について\01修正依頼\37_香川県（駐車場）\"/>
    </mc:Choice>
  </mc:AlternateContent>
  <xr:revisionPtr revIDLastSave="0" documentId="13_ncr:1_{E724BC2B-998E-410C-B3FB-DB8795597DE7}" xr6:coauthVersionLast="36" xr6:coauthVersionMax="36" xr10:uidLastSave="{00000000-0000-0000-0000-000000000000}"/>
  <workbookProtection workbookPassword="9D77" lockStructure="1"/>
  <bookViews>
    <workbookView xWindow="0" yWindow="0" windowWidth="19130" windowHeight="25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BU7" i="5"/>
  <c r="BT7" i="5"/>
  <c r="BS7" i="5"/>
  <c r="BR7" i="5"/>
  <c r="JV52" i="4" s="1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AC7" i="5"/>
  <c r="AB7" i="5"/>
  <c r="AA7" i="5"/>
  <c r="Z7" i="5"/>
  <c r="AN31" i="4" s="1"/>
  <c r="Y7" i="5"/>
  <c r="X7" i="5"/>
  <c r="W7" i="5"/>
  <c r="V7" i="5"/>
  <c r="U7" i="5"/>
  <c r="T7" i="5"/>
  <c r="S7" i="5"/>
  <c r="R7" i="5"/>
  <c r="DU10" i="4" s="1"/>
  <c r="Q7" i="5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U31" i="4"/>
  <c r="LJ10" i="4"/>
  <c r="JQ10" i="4"/>
  <c r="HX10" i="4"/>
  <c r="CF10" i="4"/>
  <c r="B10" i="4"/>
  <c r="LJ8" i="4"/>
  <c r="JQ8" i="4"/>
  <c r="HX8" i="4"/>
  <c r="FJ8" i="4"/>
  <c r="DU8" i="4"/>
  <c r="CF8" i="4"/>
  <c r="AQ8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K76" i="4" l="1"/>
  <c r="LH51" i="4"/>
  <c r="BZ30" i="4"/>
  <c r="LT76" i="4"/>
  <c r="GQ51" i="4"/>
  <c r="LH30" i="4"/>
  <c r="BZ51" i="4"/>
  <c r="IE76" i="4"/>
  <c r="GQ30" i="4"/>
  <c r="BG30" i="4"/>
  <c r="BG51" i="4"/>
  <c r="AV76" i="4"/>
  <c r="KO51" i="4"/>
  <c r="KO30" i="4"/>
  <c r="HP76" i="4"/>
  <c r="LE76" i="4"/>
  <c r="FX51" i="4"/>
  <c r="FX30" i="4"/>
  <c r="KP76" i="4"/>
  <c r="HA76" i="4"/>
  <c r="AN51" i="4"/>
  <c r="FE30" i="4"/>
  <c r="AN30" i="4"/>
  <c r="JV51" i="4"/>
  <c r="FE51" i="4"/>
  <c r="JV30" i="4"/>
  <c r="AG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<sst xmlns="http://schemas.openxmlformats.org/spreadsheetml/2006/main" count="278" uniqueCount="139">
  <si>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</si>
  <si>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</si>
  <si>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</si>
  <si>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</si>
  <si>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</si>
  <si>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</si>
  <si>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</si>
  <si>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</si>
  <si>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</si>
  <si>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</si>
  <si>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</si>
  <si>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</si>
  <si>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</si>
  <si>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</si>
  <si>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</si>
  <si>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</si>
  <si>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</si>
  <si>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</si>
  <si>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</si>
  <si>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</si>
  <si>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</si>
  <si>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</si>
  <si>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</si>
  <si>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</si>
  <si>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</si>
  <si>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</si>
  <si>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</si>
  <si>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</si>
  <si>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</si>
  <si>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</si>
  <si>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</si>
  <si>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</si>
  <si>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</si>
  <si>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</si>
  <si>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</si>
  <si>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</si>
  <si>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</si>
  <si>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</si>
  <si>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</si>
  <si>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</si>
  <si>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</si>
  <si>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</si>
  <si>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</si>
  <si>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</si>
  <si>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</si>
  <si>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</si>
  <si>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</si>
  <si>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</si>
  <si>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</si>
  <si>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</si>
  <si>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</si>
  <si>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</si>
  <si>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</si>
  <si>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</si>
  <si>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</si>
  <si>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</si>
  <si>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</si>
  <si>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</si>
  <si>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</si>
  <si>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</si>
  <si>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</si>
  <si>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</si>
  <si>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</si>
  <si>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</si>
  <si>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</si>
  <si>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</si>
  <si>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</si>
  <si>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</si>
  <si>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</si>
  <si>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</si>
  <si>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</si>
  <si>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</si>
  <si>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</si>
  <si>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</si>
  <si>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</si>
  <si>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</si>
  <si>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</si>
  <si>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</si>
  <si>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</si>
  <si>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</si>
  <si>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</si>
  <si>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</si>
  <si>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</si>
  <si>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</si>
  <si>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</si>
  <si>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</si>
  <si>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</si>
  <si>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</si>
  <si>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</si>
  <si>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</si>
  <si>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</si>
  <si>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</si>
  <si>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</si>
  <si>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</si>
  <si>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</si>
  <si>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</si>
  <si>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</si>
  <si>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</si>
  <si>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</si>
  <si>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</si>
  <si>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</si>
  <si>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</si>
  <si>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</si>
  <si>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</si>
  <si>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</si>
  <si>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</si>
  <si>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当該値(N-2)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</si>
  <si>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</si>
  <si>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</si>
  <si>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</si>
  <si>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</si>
  <si>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</si>
  <si>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</si>
  <si>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</si>
  <si>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</si>
  <si>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</si>
  <si>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</si>
  <si>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香川県</t>
  </si>
  <si>
    <t>多目的広場地下駐車場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</si>
  <si>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</si>
  <si>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</si>
  <si>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</si>
  <si>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</si>
  <si>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</si>
  <si>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</si>
  <si>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</si>
  <si>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</si>
  <si>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</si>
  <si>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</si>
  <si>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</si>
  <si>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</si>
  <si>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</si>
  <si>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</si>
  <si>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</si>
  <si>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</si>
  <si>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該駐車場は、サンポート高松の施設利用者の利便性向上を目的として、シンボルタワー地下駐車場とともに一体的に整備されたものであるため、稼働率や営業収益、その他指標については、サンポート施設（国際会議場やサンポートホール高松等）やシンボルタワーへの来館者の増減に影響を受ける傾向にある。令和2年度は新型コロナの影響により、大幅な利用減となったが、今後は新県立体育館を隣地に整備する計画があり、駐車場の稼働率回復を見込んでいる。</t>
    <rPh sb="141" eb="143">
      <t>レイワ</t>
    </rPh>
    <rPh sb="144" eb="146">
      <t>ネンド</t>
    </rPh>
    <rPh sb="147" eb="149">
      <t>シンガタ</t>
    </rPh>
    <rPh sb="153" eb="155">
      <t>エイキョウ</t>
    </rPh>
    <rPh sb="159" eb="161">
      <t>オオハバ</t>
    </rPh>
    <rPh sb="162" eb="164">
      <t>リヨウ</t>
    </rPh>
    <rPh sb="164" eb="165">
      <t>ゲン</t>
    </rPh>
    <rPh sb="201" eb="203">
      <t>カイフク</t>
    </rPh>
    <phoneticPr fontId="5"/>
  </si>
  <si>
    <t>⑩企業債残高対料金収入比率は、地方債の償還が進んでいるため、以前類似施設平均値を大きく上回っていたものの、漸減傾向にあったが、令和2年度は新型コロナ影響により大幅な収入減となったため、増加に転じた。</t>
    <rPh sb="63" eb="65">
      <t>レイワ</t>
    </rPh>
    <rPh sb="66" eb="68">
      <t>ネンド</t>
    </rPh>
    <rPh sb="69" eb="71">
      <t>シンガタ</t>
    </rPh>
    <rPh sb="74" eb="76">
      <t>エイキョウ</t>
    </rPh>
    <rPh sb="79" eb="81">
      <t>オオハバ</t>
    </rPh>
    <rPh sb="82" eb="85">
      <t>シュウニュウゲン</t>
    </rPh>
    <rPh sb="92" eb="94">
      <t>ゾウカ</t>
    </rPh>
    <rPh sb="95" eb="96">
      <t>テン</t>
    </rPh>
    <phoneticPr fontId="5"/>
  </si>
  <si>
    <t>⑪稼働率は、類似施設平均値は下回るものの、H29～R1の3年間は微増傾向にあり、また使用料収入も増加しているため、堅調だったが、令和2年度は新型コロナの影響により、大幅に利用が落ち込んだ。</t>
    <rPh sb="64" eb="66">
      <t>レイワ</t>
    </rPh>
    <rPh sb="67" eb="69">
      <t>ネンド</t>
    </rPh>
    <rPh sb="70" eb="72">
      <t>シンガタ</t>
    </rPh>
    <rPh sb="76" eb="78">
      <t>エイキョウ</t>
    </rPh>
    <rPh sb="82" eb="84">
      <t>オオハバ</t>
    </rPh>
    <rPh sb="85" eb="87">
      <t>リヨウ</t>
    </rPh>
    <rPh sb="88" eb="89">
      <t>オ</t>
    </rPh>
    <rPh sb="90" eb="91">
      <t>コ</t>
    </rPh>
    <phoneticPr fontId="5"/>
  </si>
  <si>
    <t>①収益的収支比率は、地方債の償還期間中のため、類似施設平均値を大幅に下回る35％前後で推移していたが、令和2年度は、新型コロナの影響により大幅な収入減となったため、さらに低い27.7％となった。
②他会計補助金比率は、類似施設平均値を下回って推移している。
③駐車台数１台当たりの他会計補助金は、概ね類似施設平均値並みで推移していたが、令和2年度は新型コロナの影響により、維持管理費が赤字となったため、374円に増加した。
④売上高GOP比率は、概ね類似施設平均値を上回る水準で推移している。
⑤令和2年度のEBITDAは、新型コロナの影響により、繰入金が増えたため、マイナス数値となっている。</t>
    <rPh sb="51" eb="53">
      <t>レイワ</t>
    </rPh>
    <rPh sb="54" eb="56">
      <t>ネンド</t>
    </rPh>
    <rPh sb="58" eb="60">
      <t>シンガタ</t>
    </rPh>
    <rPh sb="64" eb="66">
      <t>エイキョウ</t>
    </rPh>
    <rPh sb="69" eb="71">
      <t>オオハバ</t>
    </rPh>
    <rPh sb="72" eb="75">
      <t>シュウニュウゲン</t>
    </rPh>
    <rPh sb="85" eb="86">
      <t>ヒク</t>
    </rPh>
    <rPh sb="121" eb="123">
      <t>スイイ</t>
    </rPh>
    <rPh sb="148" eb="149">
      <t>オオム</t>
    </rPh>
    <rPh sb="168" eb="170">
      <t>レイワ</t>
    </rPh>
    <rPh sb="171" eb="173">
      <t>ネンド</t>
    </rPh>
    <rPh sb="174" eb="176">
      <t>シンガタ</t>
    </rPh>
    <rPh sb="180" eb="182">
      <t>エイキョウ</t>
    </rPh>
    <rPh sb="186" eb="188">
      <t>イジ</t>
    </rPh>
    <rPh sb="188" eb="190">
      <t>カンリ</t>
    </rPh>
    <rPh sb="190" eb="191">
      <t>ヒ</t>
    </rPh>
    <rPh sb="192" eb="194">
      <t>アカジ</t>
    </rPh>
    <rPh sb="204" eb="205">
      <t>エン</t>
    </rPh>
    <rPh sb="206" eb="208">
      <t>ゾウカ</t>
    </rPh>
    <rPh sb="248" eb="250">
      <t>レイワ</t>
    </rPh>
    <rPh sb="262" eb="264">
      <t>シンガタ</t>
    </rPh>
    <rPh sb="268" eb="270">
      <t>エイキョウ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</si>
</sst>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36</c:v>
                </c:pt>
                <c:pt idx="3">
                  <c:v>36.299999999999997</c:v>
                </c:pt>
                <c:pt idx="4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A-46F5-93BD-55CD0DB0C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A-46F5-93BD-55CD0DB0C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1653.1</c:v>
                </c:pt>
                <c:pt idx="1">
                  <c:v>1408.7</c:v>
                </c:pt>
                <c:pt idx="2">
                  <c:v>1106.2</c:v>
                </c:pt>
                <c:pt idx="3">
                  <c:v>855.6</c:v>
                </c:pt>
                <c:pt idx="4">
                  <c:v>1109.5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1-4363-B27E-C226E0226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1-4363-B27E-C226E0226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8FA-4B62-81A8-34B323C32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A-4B62-81A8-34B323C32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76F-494A-B15A-77BA8FD10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F-494A-B15A-77BA8FD10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5.8</c:v>
                </c:pt>
                <c:pt idx="1">
                  <c:v>5.2</c:v>
                </c:pt>
                <c:pt idx="2">
                  <c:v>4.4000000000000004</c:v>
                </c:pt>
                <c:pt idx="3">
                  <c:v>3.7</c:v>
                </c:pt>
                <c:pt idx="4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C-497E-AF21-97BE78B56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C-497E-AF21-97BE78B56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144</c:v>
                </c:pt>
                <c:pt idx="1">
                  <c:v>126</c:v>
                </c:pt>
                <c:pt idx="2">
                  <c:v>101</c:v>
                </c:pt>
                <c:pt idx="3">
                  <c:v>83</c:v>
                </c:pt>
                <c:pt idx="4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E-4E44-A500-5BB1A25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E-4E44-A500-5BB1A25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112.3</c:v>
                </c:pt>
                <c:pt idx="1">
                  <c:v>112.3</c:v>
                </c:pt>
                <c:pt idx="2">
                  <c:v>119.2</c:v>
                </c:pt>
                <c:pt idx="3">
                  <c:v>120.2</c:v>
                </c:pt>
                <c:pt idx="4">
                  <c:v>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B-42F4-85FF-A934BC31C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B-42F4-85FF-A934BC31C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41.6</c:v>
                </c:pt>
                <c:pt idx="1">
                  <c:v>20.6</c:v>
                </c:pt>
                <c:pt idx="2">
                  <c:v>24.7</c:v>
                </c:pt>
                <c:pt idx="3">
                  <c:v>28.2</c:v>
                </c:pt>
                <c:pt idx="4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F-4508-910C-C4E8C88CF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F-4508-910C-C4E8C88CF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12717</c:v>
                </c:pt>
                <c:pt idx="1">
                  <c:v>18604</c:v>
                </c:pt>
                <c:pt idx="2">
                  <c:v>23646</c:v>
                </c:pt>
                <c:pt idx="3">
                  <c:v>27809</c:v>
                </c:pt>
                <c:pt idx="4">
                  <c:v>-17422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1-4E17-AAB2-5964849E1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1-4E17-AAB2-5964849E1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ND31" sqref="ND31:NR31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40" t="s"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  <c r="IY2" s="140"/>
      <c r="IZ2" s="140"/>
      <c r="JA2" s="140"/>
      <c r="JB2" s="140"/>
      <c r="JC2" s="140"/>
      <c r="JD2" s="140"/>
      <c r="JE2" s="140"/>
      <c r="JF2" s="140"/>
      <c r="JG2" s="140"/>
      <c r="JH2" s="140"/>
      <c r="JI2" s="140"/>
      <c r="JJ2" s="140"/>
      <c r="JK2" s="140"/>
      <c r="JL2" s="140"/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40"/>
      <c r="KU2" s="140"/>
      <c r="KV2" s="140"/>
      <c r="KW2" s="140"/>
      <c r="KX2" s="140"/>
      <c r="KY2" s="140"/>
      <c r="KZ2" s="140"/>
      <c r="LA2" s="140"/>
      <c r="LB2" s="140"/>
      <c r="LC2" s="140"/>
      <c r="LD2" s="140"/>
      <c r="LE2" s="140"/>
      <c r="LF2" s="140"/>
      <c r="LG2" s="140"/>
      <c r="LH2" s="140"/>
      <c r="LI2" s="140"/>
      <c r="LJ2" s="140"/>
      <c r="LK2" s="140"/>
      <c r="LL2" s="140"/>
      <c r="LM2" s="140"/>
      <c r="LN2" s="140"/>
      <c r="LO2" s="140"/>
      <c r="LP2" s="140"/>
      <c r="LQ2" s="140"/>
      <c r="LR2" s="140"/>
      <c r="LS2" s="140"/>
      <c r="LT2" s="140"/>
      <c r="LU2" s="140"/>
      <c r="LV2" s="140"/>
      <c r="LW2" s="140"/>
      <c r="LX2" s="140"/>
      <c r="LY2" s="140"/>
      <c r="LZ2" s="140"/>
      <c r="MA2" s="140"/>
      <c r="MB2" s="140"/>
      <c r="MC2" s="140"/>
      <c r="MD2" s="140"/>
      <c r="ME2" s="140"/>
      <c r="MF2" s="140"/>
      <c r="MG2" s="140"/>
      <c r="MH2" s="140"/>
      <c r="MI2" s="140"/>
      <c r="MJ2" s="140"/>
      <c r="MK2" s="140"/>
      <c r="ML2" s="140"/>
      <c r="MM2" s="140"/>
      <c r="MN2" s="140"/>
      <c r="MO2" s="140"/>
      <c r="MP2" s="140"/>
      <c r="MQ2" s="140"/>
      <c r="MR2" s="140"/>
      <c r="MS2" s="140"/>
      <c r="MT2" s="140"/>
      <c r="MU2" s="140"/>
      <c r="MV2" s="140"/>
      <c r="MW2" s="140"/>
      <c r="MX2" s="140"/>
      <c r="MY2" s="140"/>
      <c r="MZ2" s="140"/>
      <c r="NA2" s="140"/>
      <c r="NB2" s="140"/>
      <c r="NC2" s="140"/>
      <c r="ND2" s="140"/>
      <c r="NE2" s="140"/>
      <c r="NF2" s="140"/>
      <c r="NG2" s="140"/>
      <c r="NH2" s="140"/>
      <c r="NI2" s="140"/>
      <c r="NJ2" s="140"/>
      <c r="NK2" s="140"/>
      <c r="NL2" s="140"/>
      <c r="NM2" s="140"/>
      <c r="NN2" s="140"/>
      <c r="NO2" s="140"/>
      <c r="NP2" s="140"/>
      <c r="NQ2" s="140"/>
      <c r="NR2" s="140"/>
    </row>
    <row r="3" spans="1:382" ht="9.75" customHeight="1" x14ac:dyDescent="0.2">
      <c r="A3" s="2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140"/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140"/>
      <c r="KF3" s="140"/>
      <c r="KG3" s="140"/>
      <c r="KH3" s="140"/>
      <c r="KI3" s="140"/>
      <c r="KJ3" s="140"/>
      <c r="KK3" s="140"/>
      <c r="KL3" s="140"/>
      <c r="KM3" s="140"/>
      <c r="KN3" s="140"/>
      <c r="KO3" s="140"/>
      <c r="KP3" s="140"/>
      <c r="KQ3" s="140"/>
      <c r="KR3" s="140"/>
      <c r="KS3" s="140"/>
      <c r="KT3" s="140"/>
      <c r="KU3" s="140"/>
      <c r="KV3" s="140"/>
      <c r="KW3" s="140"/>
      <c r="KX3" s="140"/>
      <c r="KY3" s="140"/>
      <c r="KZ3" s="140"/>
      <c r="LA3" s="140"/>
      <c r="LB3" s="140"/>
      <c r="LC3" s="140"/>
      <c r="LD3" s="140"/>
      <c r="LE3" s="140"/>
      <c r="LF3" s="140"/>
      <c r="LG3" s="140"/>
      <c r="LH3" s="140"/>
      <c r="LI3" s="140"/>
      <c r="LJ3" s="140"/>
      <c r="LK3" s="140"/>
      <c r="LL3" s="140"/>
      <c r="LM3" s="140"/>
      <c r="LN3" s="140"/>
      <c r="LO3" s="140"/>
      <c r="LP3" s="140"/>
      <c r="LQ3" s="140"/>
      <c r="LR3" s="140"/>
      <c r="LS3" s="140"/>
      <c r="LT3" s="140"/>
      <c r="LU3" s="140"/>
      <c r="LV3" s="140"/>
      <c r="LW3" s="140"/>
      <c r="LX3" s="140"/>
      <c r="LY3" s="140"/>
      <c r="LZ3" s="140"/>
      <c r="MA3" s="140"/>
      <c r="MB3" s="140"/>
      <c r="MC3" s="140"/>
      <c r="MD3" s="140"/>
      <c r="ME3" s="140"/>
      <c r="MF3" s="140"/>
      <c r="MG3" s="140"/>
      <c r="MH3" s="140"/>
      <c r="MI3" s="140"/>
      <c r="MJ3" s="140"/>
      <c r="MK3" s="140"/>
      <c r="ML3" s="140"/>
      <c r="MM3" s="140"/>
      <c r="MN3" s="140"/>
      <c r="MO3" s="140"/>
      <c r="MP3" s="140"/>
      <c r="MQ3" s="140"/>
      <c r="MR3" s="140"/>
      <c r="MS3" s="140"/>
      <c r="MT3" s="140"/>
      <c r="MU3" s="140"/>
      <c r="MV3" s="140"/>
      <c r="MW3" s="140"/>
      <c r="MX3" s="140"/>
      <c r="MY3" s="140"/>
      <c r="MZ3" s="140"/>
      <c r="NA3" s="140"/>
      <c r="NB3" s="140"/>
      <c r="NC3" s="140"/>
      <c r="ND3" s="140"/>
      <c r="NE3" s="140"/>
      <c r="NF3" s="140"/>
      <c r="NG3" s="140"/>
      <c r="NH3" s="140"/>
      <c r="NI3" s="140"/>
      <c r="NJ3" s="140"/>
      <c r="NK3" s="140"/>
      <c r="NL3" s="140"/>
      <c r="NM3" s="140"/>
      <c r="NN3" s="140"/>
      <c r="NO3" s="140"/>
      <c r="NP3" s="140"/>
      <c r="NQ3" s="140"/>
      <c r="NR3" s="140"/>
    </row>
    <row r="4" spans="1:382" ht="9.75" customHeight="1" x14ac:dyDescent="0.2">
      <c r="A4" s="2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  <c r="IY4" s="140"/>
      <c r="IZ4" s="140"/>
      <c r="JA4" s="140"/>
      <c r="JB4" s="140"/>
      <c r="JC4" s="140"/>
      <c r="JD4" s="140"/>
      <c r="JE4" s="140"/>
      <c r="JF4" s="140"/>
      <c r="JG4" s="140"/>
      <c r="JH4" s="140"/>
      <c r="JI4" s="140"/>
      <c r="JJ4" s="140"/>
      <c r="JK4" s="140"/>
      <c r="JL4" s="140"/>
      <c r="JM4" s="140"/>
      <c r="JN4" s="140"/>
      <c r="JO4" s="140"/>
      <c r="JP4" s="140"/>
      <c r="JQ4" s="140"/>
      <c r="JR4" s="140"/>
      <c r="JS4" s="140"/>
      <c r="JT4" s="140"/>
      <c r="JU4" s="140"/>
      <c r="JV4" s="140"/>
      <c r="JW4" s="140"/>
      <c r="JX4" s="140"/>
      <c r="JY4" s="140"/>
      <c r="JZ4" s="140"/>
      <c r="KA4" s="140"/>
      <c r="KB4" s="140"/>
      <c r="KC4" s="140"/>
      <c r="KD4" s="140"/>
      <c r="KE4" s="140"/>
      <c r="KF4" s="140"/>
      <c r="KG4" s="140"/>
      <c r="KH4" s="140"/>
      <c r="KI4" s="140"/>
      <c r="KJ4" s="140"/>
      <c r="KK4" s="140"/>
      <c r="KL4" s="140"/>
      <c r="KM4" s="140"/>
      <c r="KN4" s="140"/>
      <c r="KO4" s="140"/>
      <c r="KP4" s="140"/>
      <c r="KQ4" s="140"/>
      <c r="KR4" s="140"/>
      <c r="KS4" s="140"/>
      <c r="KT4" s="140"/>
      <c r="KU4" s="140"/>
      <c r="KV4" s="140"/>
      <c r="KW4" s="140"/>
      <c r="KX4" s="140"/>
      <c r="KY4" s="140"/>
      <c r="KZ4" s="140"/>
      <c r="LA4" s="140"/>
      <c r="LB4" s="140"/>
      <c r="LC4" s="140"/>
      <c r="LD4" s="140"/>
      <c r="LE4" s="140"/>
      <c r="LF4" s="140"/>
      <c r="LG4" s="140"/>
      <c r="LH4" s="140"/>
      <c r="LI4" s="140"/>
      <c r="LJ4" s="140"/>
      <c r="LK4" s="140"/>
      <c r="LL4" s="140"/>
      <c r="LM4" s="140"/>
      <c r="LN4" s="140"/>
      <c r="LO4" s="140"/>
      <c r="LP4" s="140"/>
      <c r="LQ4" s="140"/>
      <c r="LR4" s="140"/>
      <c r="LS4" s="140"/>
      <c r="LT4" s="140"/>
      <c r="LU4" s="140"/>
      <c r="LV4" s="140"/>
      <c r="LW4" s="140"/>
      <c r="LX4" s="140"/>
      <c r="LY4" s="140"/>
      <c r="LZ4" s="140"/>
      <c r="MA4" s="140"/>
      <c r="MB4" s="140"/>
      <c r="MC4" s="140"/>
      <c r="MD4" s="140"/>
      <c r="ME4" s="140"/>
      <c r="MF4" s="140"/>
      <c r="MG4" s="140"/>
      <c r="MH4" s="140"/>
      <c r="MI4" s="140"/>
      <c r="MJ4" s="140"/>
      <c r="MK4" s="140"/>
      <c r="ML4" s="140"/>
      <c r="MM4" s="140"/>
      <c r="MN4" s="140"/>
      <c r="MO4" s="140"/>
      <c r="MP4" s="140"/>
      <c r="MQ4" s="140"/>
      <c r="MR4" s="140"/>
      <c r="MS4" s="140"/>
      <c r="MT4" s="140"/>
      <c r="MU4" s="140"/>
      <c r="MV4" s="140"/>
      <c r="MW4" s="140"/>
      <c r="MX4" s="140"/>
      <c r="MY4" s="140"/>
      <c r="MZ4" s="140"/>
      <c r="NA4" s="140"/>
      <c r="NB4" s="140"/>
      <c r="NC4" s="140"/>
      <c r="ND4" s="140"/>
      <c r="NE4" s="140"/>
      <c r="NF4" s="140"/>
      <c r="NG4" s="140"/>
      <c r="NH4" s="140"/>
      <c r="NI4" s="140"/>
      <c r="NJ4" s="140"/>
      <c r="NK4" s="140"/>
      <c r="NL4" s="140"/>
      <c r="NM4" s="140"/>
      <c r="NN4" s="140"/>
      <c r="NO4" s="140"/>
      <c r="NP4" s="140"/>
      <c r="NQ4" s="140"/>
      <c r="NR4" s="14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41" t="str">
        <f>データ!H6&amp;"　"&amp;データ!I6</f>
        <v>香川県　多目的広場地下駐車場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2" t="s">
        <v>4</v>
      </c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3" t="str">
        <f>データ!J7</f>
        <v>法非適用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5"/>
      <c r="AQ8" s="123" t="str">
        <f>データ!K7</f>
        <v>駐車場整備事業</v>
      </c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5"/>
      <c r="CF8" s="123" t="str">
        <f>データ!L7</f>
        <v>-</v>
      </c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5"/>
      <c r="DU8" s="127" t="str">
        <f>データ!M7</f>
        <v>Ａ２Ｂ１</v>
      </c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 t="str">
        <f>データ!N7</f>
        <v>非設置</v>
      </c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7" t="str">
        <f>データ!S7</f>
        <v>駅</v>
      </c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 t="str">
        <f>データ!T7</f>
        <v>無</v>
      </c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6">
        <f>データ!U7</f>
        <v>14056</v>
      </c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38" t="s">
        <v>19</v>
      </c>
      <c r="NE9" s="13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">
        <v>125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3" t="str">
        <f>データ!Q7</f>
        <v>地下式</v>
      </c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5"/>
      <c r="DU10" s="126">
        <f>データ!R7</f>
        <v>17</v>
      </c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6">
        <f>データ!V7</f>
        <v>302</v>
      </c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>
        <f>データ!W7</f>
        <v>300</v>
      </c>
      <c r="JR10" s="126"/>
      <c r="JS10" s="126"/>
      <c r="JT10" s="126"/>
      <c r="JU10" s="126"/>
      <c r="JV10" s="126"/>
      <c r="JW10" s="126"/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7" t="str">
        <f>データ!X7</f>
        <v>代行制</v>
      </c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2"/>
      <c r="ND10" s="128" t="s">
        <v>21</v>
      </c>
      <c r="NE10" s="129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0" t="s">
        <v>23</v>
      </c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14" t="s">
        <v>138</v>
      </c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6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4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6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4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6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4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6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4"/>
      <c r="NE19" s="115"/>
      <c r="NF19" s="115"/>
      <c r="NG19" s="115"/>
      <c r="NH19" s="115"/>
      <c r="NI19" s="115"/>
      <c r="NJ19" s="115"/>
      <c r="NK19" s="115"/>
      <c r="NL19" s="115"/>
      <c r="NM19" s="115"/>
      <c r="NN19" s="115"/>
      <c r="NO19" s="115"/>
      <c r="NP19" s="115"/>
      <c r="NQ19" s="115"/>
      <c r="NR19" s="116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4"/>
      <c r="NE20" s="115"/>
      <c r="NF20" s="115"/>
      <c r="NG20" s="115"/>
      <c r="NH20" s="115"/>
      <c r="NI20" s="115"/>
      <c r="NJ20" s="115"/>
      <c r="NK20" s="115"/>
      <c r="NL20" s="115"/>
      <c r="NM20" s="115"/>
      <c r="NN20" s="115"/>
      <c r="NO20" s="115"/>
      <c r="NP20" s="115"/>
      <c r="NQ20" s="115"/>
      <c r="NR20" s="116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4"/>
      <c r="NE21" s="115"/>
      <c r="NF21" s="115"/>
      <c r="NG21" s="115"/>
      <c r="NH21" s="115"/>
      <c r="NI21" s="115"/>
      <c r="NJ21" s="115"/>
      <c r="NK21" s="115"/>
      <c r="NL21" s="115"/>
      <c r="NM21" s="115"/>
      <c r="NN21" s="115"/>
      <c r="NO21" s="115"/>
      <c r="NP21" s="115"/>
      <c r="NQ21" s="115"/>
      <c r="NR21" s="116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4"/>
      <c r="NE22" s="115"/>
      <c r="NF22" s="115"/>
      <c r="NG22" s="115"/>
      <c r="NH22" s="115"/>
      <c r="NI22" s="115"/>
      <c r="NJ22" s="115"/>
      <c r="NK22" s="115"/>
      <c r="NL22" s="115"/>
      <c r="NM22" s="115"/>
      <c r="NN22" s="115"/>
      <c r="NO22" s="115"/>
      <c r="NP22" s="115"/>
      <c r="NQ22" s="115"/>
      <c r="NR22" s="116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4"/>
      <c r="NE23" s="115"/>
      <c r="NF23" s="115"/>
      <c r="NG23" s="115"/>
      <c r="NH23" s="115"/>
      <c r="NI23" s="115"/>
      <c r="NJ23" s="115"/>
      <c r="NK23" s="115"/>
      <c r="NL23" s="115"/>
      <c r="NM23" s="115"/>
      <c r="NN23" s="115"/>
      <c r="NO23" s="115"/>
      <c r="NP23" s="115"/>
      <c r="NQ23" s="115"/>
      <c r="NR23" s="116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4"/>
      <c r="NE24" s="115"/>
      <c r="NF24" s="115"/>
      <c r="NG24" s="115"/>
      <c r="NH24" s="115"/>
      <c r="NI24" s="115"/>
      <c r="NJ24" s="115"/>
      <c r="NK24" s="115"/>
      <c r="NL24" s="115"/>
      <c r="NM24" s="115"/>
      <c r="NN24" s="115"/>
      <c r="NO24" s="115"/>
      <c r="NP24" s="115"/>
      <c r="NQ24" s="115"/>
      <c r="NR24" s="116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4"/>
      <c r="NE25" s="115"/>
      <c r="NF25" s="115"/>
      <c r="NG25" s="115"/>
      <c r="NH25" s="115"/>
      <c r="NI25" s="115"/>
      <c r="NJ25" s="115"/>
      <c r="NK25" s="115"/>
      <c r="NL25" s="115"/>
      <c r="NM25" s="115"/>
      <c r="NN25" s="115"/>
      <c r="NO25" s="115"/>
      <c r="NP25" s="115"/>
      <c r="NQ25" s="115"/>
      <c r="NR25" s="116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4"/>
      <c r="NE26" s="115"/>
      <c r="NF26" s="115"/>
      <c r="NG26" s="115"/>
      <c r="NH26" s="115"/>
      <c r="NI26" s="115"/>
      <c r="NJ26" s="115"/>
      <c r="NK26" s="115"/>
      <c r="NL26" s="115"/>
      <c r="NM26" s="115"/>
      <c r="NN26" s="115"/>
      <c r="NO26" s="115"/>
      <c r="NP26" s="115"/>
      <c r="NQ26" s="115"/>
      <c r="NR26" s="116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4"/>
      <c r="NE27" s="115"/>
      <c r="NF27" s="115"/>
      <c r="NG27" s="115"/>
      <c r="NH27" s="115"/>
      <c r="NI27" s="115"/>
      <c r="NJ27" s="115"/>
      <c r="NK27" s="115"/>
      <c r="NL27" s="115"/>
      <c r="NM27" s="115"/>
      <c r="NN27" s="115"/>
      <c r="NO27" s="115"/>
      <c r="NP27" s="115"/>
      <c r="NQ27" s="115"/>
      <c r="NR27" s="116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4"/>
      <c r="NE28" s="115"/>
      <c r="NF28" s="115"/>
      <c r="NG28" s="115"/>
      <c r="NH28" s="115"/>
      <c r="NI28" s="115"/>
      <c r="NJ28" s="115"/>
      <c r="NK28" s="115"/>
      <c r="NL28" s="115"/>
      <c r="NM28" s="115"/>
      <c r="NN28" s="115"/>
      <c r="NO28" s="115"/>
      <c r="NP28" s="115"/>
      <c r="NQ28" s="115"/>
      <c r="NR28" s="116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4"/>
      <c r="NE29" s="115"/>
      <c r="NF29" s="115"/>
      <c r="NG29" s="115"/>
      <c r="NH29" s="115"/>
      <c r="NI29" s="115"/>
      <c r="NJ29" s="115"/>
      <c r="NK29" s="115"/>
      <c r="NL29" s="115"/>
      <c r="NM29" s="115"/>
      <c r="NN29" s="115"/>
      <c r="NO29" s="115"/>
      <c r="NP29" s="115"/>
      <c r="NQ29" s="115"/>
      <c r="NR29" s="116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4"/>
      <c r="NE30" s="115"/>
      <c r="NF30" s="115"/>
      <c r="NG30" s="115"/>
      <c r="NH30" s="115"/>
      <c r="NI30" s="115"/>
      <c r="NJ30" s="115"/>
      <c r="NK30" s="115"/>
      <c r="NL30" s="115"/>
      <c r="NM30" s="115"/>
      <c r="NN30" s="115"/>
      <c r="NO30" s="115"/>
      <c r="NP30" s="115"/>
      <c r="NQ30" s="115"/>
      <c r="NR30" s="116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36.299999999999997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27.7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5.8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5.2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4.4000000000000004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3.7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9.3000000000000007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112.3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112.3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119.2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120.2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68.5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206.5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124.4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126.3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121.8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100.6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17.100000000000001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16.899999999999999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12.1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9.8000000000000007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184.7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188.2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144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126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101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83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374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41.6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20.6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24.7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28.2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-31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12717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18604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23646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27809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-17422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158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117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96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9617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2.2000000000000002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-74.8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37773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33351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18755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16100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4993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1653.1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1408.7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1106.2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855.6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1109.5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320.39999999999998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243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193.1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163.69999999999999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117.8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+5LG1iO7n0JYJga1DRfHal+kXW0/07T4HZlUywznhelw1DAE9wUw0ihgUTxT09TfZwBUvfi4lkGPu+pqEL15mQ==" saltValue="cJq8k6h+u/4Ob2hvzfQiQ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topLeftCell="AS1" workbookViewId="0">
      <selection activeCell="AY9" sqref="AY9"/>
    </sheetView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6" t="s">
        <v>59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63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50" t="s">
        <v>65</v>
      </c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1" t="s">
        <v>66</v>
      </c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 t="s">
        <v>67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1" t="s">
        <v>68</v>
      </c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 t="s">
        <v>69</v>
      </c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2" t="s">
        <v>70</v>
      </c>
      <c r="CN4" s="152" t="s">
        <v>71</v>
      </c>
      <c r="CO4" s="143" t="s">
        <v>72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50" t="s">
        <v>73</v>
      </c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43" t="s">
        <v>74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2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91</v>
      </c>
      <c r="AL5" s="59" t="s">
        <v>92</v>
      </c>
      <c r="AM5" s="59" t="s">
        <v>102</v>
      </c>
      <c r="AN5" s="59" t="s">
        <v>103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101</v>
      </c>
      <c r="AV5" s="59" t="s">
        <v>104</v>
      </c>
      <c r="AW5" s="59" t="s">
        <v>92</v>
      </c>
      <c r="AX5" s="59" t="s">
        <v>93</v>
      </c>
      <c r="AY5" s="59" t="s">
        <v>105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101</v>
      </c>
      <c r="BG5" s="59" t="s">
        <v>104</v>
      </c>
      <c r="BH5" s="59" t="s">
        <v>106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101</v>
      </c>
      <c r="BR5" s="59" t="s">
        <v>104</v>
      </c>
      <c r="BS5" s="59" t="s">
        <v>92</v>
      </c>
      <c r="BT5" s="59" t="s">
        <v>93</v>
      </c>
      <c r="BU5" s="59" t="s">
        <v>103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107</v>
      </c>
      <c r="CE5" s="59" t="s">
        <v>108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3"/>
      <c r="CN5" s="153"/>
      <c r="CO5" s="59" t="s">
        <v>101</v>
      </c>
      <c r="CP5" s="59" t="s">
        <v>91</v>
      </c>
      <c r="CQ5" s="59" t="s">
        <v>92</v>
      </c>
      <c r="CR5" s="59" t="s">
        <v>102</v>
      </c>
      <c r="CS5" s="59" t="s">
        <v>109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110</v>
      </c>
      <c r="DA5" s="59" t="s">
        <v>111</v>
      </c>
      <c r="DB5" s="59" t="s">
        <v>92</v>
      </c>
      <c r="DC5" s="59" t="s">
        <v>93</v>
      </c>
      <c r="DD5" s="59" t="s">
        <v>109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101</v>
      </c>
      <c r="DL5" s="59" t="s">
        <v>111</v>
      </c>
      <c r="DM5" s="59" t="s">
        <v>112</v>
      </c>
      <c r="DN5" s="59" t="s">
        <v>108</v>
      </c>
      <c r="DO5" s="59" t="s">
        <v>105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2">
      <c r="A6" s="49" t="s">
        <v>113</v>
      </c>
      <c r="B6" s="60">
        <f>B8</f>
        <v>2020</v>
      </c>
      <c r="C6" s="60">
        <f t="shared" ref="C6:X6" si="1">C8</f>
        <v>370002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香川県</v>
      </c>
      <c r="I6" s="60" t="str">
        <f t="shared" si="1"/>
        <v>多目的広場地下駐車場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17</v>
      </c>
      <c r="S6" s="62" t="str">
        <f t="shared" si="1"/>
        <v>駅</v>
      </c>
      <c r="T6" s="62" t="str">
        <f t="shared" si="1"/>
        <v>無</v>
      </c>
      <c r="U6" s="63">
        <f t="shared" si="1"/>
        <v>14056</v>
      </c>
      <c r="V6" s="63">
        <f t="shared" si="1"/>
        <v>302</v>
      </c>
      <c r="W6" s="63">
        <f t="shared" si="1"/>
        <v>300</v>
      </c>
      <c r="X6" s="62" t="str">
        <f t="shared" si="1"/>
        <v>代行制</v>
      </c>
      <c r="Y6" s="64">
        <f>IF(Y8="-",NA(),Y8)</f>
        <v>35</v>
      </c>
      <c r="Z6" s="64">
        <f t="shared" ref="Z6:AH6" si="2">IF(Z8="-",NA(),Z8)</f>
        <v>35</v>
      </c>
      <c r="AA6" s="64">
        <f t="shared" si="2"/>
        <v>36</v>
      </c>
      <c r="AB6" s="64">
        <f t="shared" si="2"/>
        <v>36.299999999999997</v>
      </c>
      <c r="AC6" s="64">
        <f t="shared" si="2"/>
        <v>27.7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5.8</v>
      </c>
      <c r="AK6" s="64">
        <f t="shared" ref="AK6:AS6" si="3">IF(AK8="-",NA(),AK8)</f>
        <v>5.2</v>
      </c>
      <c r="AL6" s="64">
        <f t="shared" si="3"/>
        <v>4.4000000000000004</v>
      </c>
      <c r="AM6" s="64">
        <f t="shared" si="3"/>
        <v>3.7</v>
      </c>
      <c r="AN6" s="64">
        <f t="shared" si="3"/>
        <v>9.3000000000000007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144</v>
      </c>
      <c r="AV6" s="65">
        <f t="shared" ref="AV6:BD6" si="4">IF(AV8="-",NA(),AV8)</f>
        <v>126</v>
      </c>
      <c r="AW6" s="65">
        <f t="shared" si="4"/>
        <v>101</v>
      </c>
      <c r="AX6" s="65">
        <f t="shared" si="4"/>
        <v>83</v>
      </c>
      <c r="AY6" s="65">
        <f t="shared" si="4"/>
        <v>374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41.6</v>
      </c>
      <c r="BG6" s="64">
        <f t="shared" ref="BG6:BO6" si="5">IF(BG8="-",NA(),BG8)</f>
        <v>20.6</v>
      </c>
      <c r="BH6" s="64">
        <f t="shared" si="5"/>
        <v>24.7</v>
      </c>
      <c r="BI6" s="64">
        <f t="shared" si="5"/>
        <v>28.2</v>
      </c>
      <c r="BJ6" s="64">
        <f t="shared" si="5"/>
        <v>-31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12717</v>
      </c>
      <c r="BR6" s="65">
        <f t="shared" ref="BR6:BZ6" si="6">IF(BR8="-",NA(),BR8)</f>
        <v>18604</v>
      </c>
      <c r="BS6" s="65">
        <f t="shared" si="6"/>
        <v>23646</v>
      </c>
      <c r="BT6" s="65">
        <f t="shared" si="6"/>
        <v>27809</v>
      </c>
      <c r="BU6" s="65">
        <f t="shared" si="6"/>
        <v>-17422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1653.1</v>
      </c>
      <c r="DA6" s="64">
        <f t="shared" ref="DA6:DI6" si="8">IF(DA8="-",NA(),DA8)</f>
        <v>1408.7</v>
      </c>
      <c r="DB6" s="64">
        <f t="shared" si="8"/>
        <v>1106.2</v>
      </c>
      <c r="DC6" s="64">
        <f t="shared" si="8"/>
        <v>855.6</v>
      </c>
      <c r="DD6" s="64">
        <f t="shared" si="8"/>
        <v>1109.5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112.3</v>
      </c>
      <c r="DL6" s="64">
        <f t="shared" ref="DL6:DT6" si="9">IF(DL8="-",NA(),DL8)</f>
        <v>112.3</v>
      </c>
      <c r="DM6" s="64">
        <f t="shared" si="9"/>
        <v>119.2</v>
      </c>
      <c r="DN6" s="64">
        <f t="shared" si="9"/>
        <v>120.2</v>
      </c>
      <c r="DO6" s="64">
        <f t="shared" si="9"/>
        <v>68.5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2">
      <c r="A7" s="49" t="s">
        <v>115</v>
      </c>
      <c r="B7" s="60">
        <f t="shared" ref="B7:X7" si="10">B8</f>
        <v>2020</v>
      </c>
      <c r="C7" s="60">
        <f t="shared" si="10"/>
        <v>370002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香川県</v>
      </c>
      <c r="I7" s="60" t="str">
        <f t="shared" si="10"/>
        <v>多目的広場地下駐車場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17</v>
      </c>
      <c r="S7" s="62" t="str">
        <f t="shared" si="10"/>
        <v>駅</v>
      </c>
      <c r="T7" s="62" t="str">
        <f t="shared" si="10"/>
        <v>無</v>
      </c>
      <c r="U7" s="63">
        <f t="shared" si="10"/>
        <v>14056</v>
      </c>
      <c r="V7" s="63">
        <f t="shared" si="10"/>
        <v>302</v>
      </c>
      <c r="W7" s="63">
        <f t="shared" si="10"/>
        <v>300</v>
      </c>
      <c r="X7" s="62" t="str">
        <f t="shared" si="10"/>
        <v>代行制</v>
      </c>
      <c r="Y7" s="64">
        <f>Y8</f>
        <v>35</v>
      </c>
      <c r="Z7" s="64">
        <f t="shared" ref="Z7:AH7" si="11">Z8</f>
        <v>35</v>
      </c>
      <c r="AA7" s="64">
        <f t="shared" si="11"/>
        <v>36</v>
      </c>
      <c r="AB7" s="64">
        <f t="shared" si="11"/>
        <v>36.299999999999997</v>
      </c>
      <c r="AC7" s="64">
        <f t="shared" si="11"/>
        <v>27.7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5.8</v>
      </c>
      <c r="AK7" s="64">
        <f t="shared" ref="AK7:AS7" si="12">AK8</f>
        <v>5.2</v>
      </c>
      <c r="AL7" s="64">
        <f t="shared" si="12"/>
        <v>4.4000000000000004</v>
      </c>
      <c r="AM7" s="64">
        <f t="shared" si="12"/>
        <v>3.7</v>
      </c>
      <c r="AN7" s="64">
        <f t="shared" si="12"/>
        <v>9.3000000000000007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144</v>
      </c>
      <c r="AV7" s="65">
        <f t="shared" ref="AV7:BD7" si="13">AV8</f>
        <v>126</v>
      </c>
      <c r="AW7" s="65">
        <f t="shared" si="13"/>
        <v>101</v>
      </c>
      <c r="AX7" s="65">
        <f t="shared" si="13"/>
        <v>83</v>
      </c>
      <c r="AY7" s="65">
        <f t="shared" si="13"/>
        <v>374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41.6</v>
      </c>
      <c r="BG7" s="64">
        <f t="shared" ref="BG7:BO7" si="14">BG8</f>
        <v>20.6</v>
      </c>
      <c r="BH7" s="64">
        <f t="shared" si="14"/>
        <v>24.7</v>
      </c>
      <c r="BI7" s="64">
        <f t="shared" si="14"/>
        <v>28.2</v>
      </c>
      <c r="BJ7" s="64">
        <f t="shared" si="14"/>
        <v>-31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12717</v>
      </c>
      <c r="BR7" s="65">
        <f t="shared" ref="BR7:BZ7" si="15">BR8</f>
        <v>18604</v>
      </c>
      <c r="BS7" s="65">
        <f t="shared" si="15"/>
        <v>23646</v>
      </c>
      <c r="BT7" s="65">
        <f t="shared" si="15"/>
        <v>27809</v>
      </c>
      <c r="BU7" s="65">
        <f t="shared" si="15"/>
        <v>-17422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0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1653.1</v>
      </c>
      <c r="DA7" s="64">
        <f t="shared" ref="DA7:DI7" si="16">DA8</f>
        <v>1408.7</v>
      </c>
      <c r="DB7" s="64">
        <f t="shared" si="16"/>
        <v>1106.2</v>
      </c>
      <c r="DC7" s="64">
        <f t="shared" si="16"/>
        <v>855.6</v>
      </c>
      <c r="DD7" s="64">
        <f t="shared" si="16"/>
        <v>1109.5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112.3</v>
      </c>
      <c r="DL7" s="64">
        <f t="shared" ref="DL7:DT7" si="17">DL8</f>
        <v>112.3</v>
      </c>
      <c r="DM7" s="64">
        <f t="shared" si="17"/>
        <v>119.2</v>
      </c>
      <c r="DN7" s="64">
        <f t="shared" si="17"/>
        <v>120.2</v>
      </c>
      <c r="DO7" s="64">
        <f t="shared" si="17"/>
        <v>68.5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2">
      <c r="A8" s="49"/>
      <c r="B8" s="67">
        <v>2020</v>
      </c>
      <c r="C8" s="67">
        <v>370002</v>
      </c>
      <c r="D8" s="67">
        <v>47</v>
      </c>
      <c r="E8" s="67">
        <v>14</v>
      </c>
      <c r="F8" s="67">
        <v>0</v>
      </c>
      <c r="G8" s="67">
        <v>3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17</v>
      </c>
      <c r="S8" s="69" t="s">
        <v>127</v>
      </c>
      <c r="T8" s="69" t="s">
        <v>128</v>
      </c>
      <c r="U8" s="70">
        <v>14056</v>
      </c>
      <c r="V8" s="70">
        <v>302</v>
      </c>
      <c r="W8" s="70">
        <v>300</v>
      </c>
      <c r="X8" s="69" t="s">
        <v>129</v>
      </c>
      <c r="Y8" s="71">
        <v>35</v>
      </c>
      <c r="Z8" s="71">
        <v>35</v>
      </c>
      <c r="AA8" s="71">
        <v>36</v>
      </c>
      <c r="AB8" s="71">
        <v>36.299999999999997</v>
      </c>
      <c r="AC8" s="71">
        <v>27.7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5.8</v>
      </c>
      <c r="AK8" s="71">
        <v>5.2</v>
      </c>
      <c r="AL8" s="71">
        <v>4.4000000000000004</v>
      </c>
      <c r="AM8" s="71">
        <v>3.7</v>
      </c>
      <c r="AN8" s="71">
        <v>9.3000000000000007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144</v>
      </c>
      <c r="AV8" s="72">
        <v>126</v>
      </c>
      <c r="AW8" s="72">
        <v>101</v>
      </c>
      <c r="AX8" s="72">
        <v>83</v>
      </c>
      <c r="AY8" s="72">
        <v>374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41.6</v>
      </c>
      <c r="BG8" s="71">
        <v>20.6</v>
      </c>
      <c r="BH8" s="71">
        <v>24.7</v>
      </c>
      <c r="BI8" s="71">
        <v>28.2</v>
      </c>
      <c r="BJ8" s="71">
        <v>-31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12717</v>
      </c>
      <c r="BR8" s="72">
        <v>18604</v>
      </c>
      <c r="BS8" s="72">
        <v>23646</v>
      </c>
      <c r="BT8" s="73">
        <v>27809</v>
      </c>
      <c r="BU8" s="73">
        <v>-17422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>
        <v>0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1653.1</v>
      </c>
      <c r="DA8" s="71">
        <v>1408.7</v>
      </c>
      <c r="DB8" s="71">
        <v>1106.2</v>
      </c>
      <c r="DC8" s="71">
        <v>855.6</v>
      </c>
      <c r="DD8" s="71">
        <v>1109.5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112.3</v>
      </c>
      <c r="DL8" s="71">
        <v>112.3</v>
      </c>
      <c r="DM8" s="71">
        <v>119.2</v>
      </c>
      <c r="DN8" s="71">
        <v>120.2</v>
      </c>
      <c r="DO8" s="71">
        <v>68.5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八谷　英佑(912330)</cp:lastModifiedBy>
  <cp:lastPrinted>2022-01-27T08:56:43Z</cp:lastPrinted>
  <dcterms:created xsi:type="dcterms:W3CDTF">2021-12-17T06:07:33Z</dcterms:created>
  <dcterms:modified xsi:type="dcterms:W3CDTF">2022-01-28T14:00:09Z</dcterms:modified>
  <cp:category/>
</cp:coreProperties>
</file>