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20_本部_財務課\31.経営比較分析\R3\"/>
    </mc:Choice>
  </mc:AlternateContent>
  <workbookProtection workbookAlgorithmName="SHA-512" workbookHashValue="dOVgyHTThzsT+3wGxKsNXkCO0a1L1++Na04+rxUX8QC0Mfm5ML7zBXIn5tc12jNhpdjhVjy31JDsL2D55f4VgQ==" workbookSaltValue="JuGgz82p8XMF1FF47Jr6pw==" workbookSpinCount="100000" lockStructure="1"/>
  <bookViews>
    <workbookView xWindow="0" yWindow="0" windowWidth="20490" windowHeight="952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0" i="5" l="1"/>
  <c r="DR10" i="5"/>
  <c r="CJ10" i="5"/>
  <c r="BZ10" i="5"/>
  <c r="AR10" i="5"/>
  <c r="AH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FL32" i="4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G11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BB10" i="5"/>
  <c r="BF10" i="5"/>
  <c r="BP10" i="5"/>
  <c r="CT10" i="5"/>
  <c r="CX10" i="5"/>
  <c r="DH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<sst xmlns="http://schemas.openxmlformats.org/spreadsheetml/2006/main" count="306" uniqueCount="108">
  <si>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</si>
  <si>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</si>
  <si>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</si>
  <si>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</si>
  <si>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</si>
  <si>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</si>
  <si>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</si>
  <si>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</si>
  <si>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</si>
  <si>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</si>
  <si>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</si>
  <si>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</si>
  <si>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</si>
  <si>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</si>
  <si>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</si>
  <si>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</si>
  <si>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</si>
  <si>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</si>
  <si>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</si>
  <si>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</si>
  <si>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</si>
  <si>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</si>
  <si>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</si>
  <si>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</si>
  <si>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</si>
  <si>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</si>
  <si>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</si>
  <si>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</si>
  <si>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</si>
  <si>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</si>
  <si>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</si>
  <si>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</si>
  <si>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</si>
  <si>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</si>
  <si>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</si>
  <si>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</si>
  <si>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</si>
  <si>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</si>
  <si>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</si>
  <si>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</si>
  <si>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</si>
  <si>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</si>
  <si>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</si>
  <si>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</si>
  <si>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</si>
  <si>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</si>
  <si>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</si>
  <si>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</si>
  <si>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</si>
  <si>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</si>
  <si>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</si>
  <si>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</si>
  <si>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</si>
  <si>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</si>
  <si>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</si>
  <si>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</si>
  <si>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</si>
  <si>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</si>
  <si>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</si>
  <si>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</si>
  <si>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</si>
  <si>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</si>
  <si>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</si>
  <si>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</si>
  <si>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</si>
  <si>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</si>
  <si>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</si>
  <si>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</si>
  <si>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</si>
  <si>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</si>
  <si>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</si>
  <si>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</si>
  <si>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</si>
  <si>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</si>
  <si>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</si>
  <si>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</si>
  <si>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</si>
  <si>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</si>
  <si>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</si>
  <si>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</si>
  <si>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</si>
  <si>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</si>
  <si>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</si>
  <si>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</si>
  <si>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</si>
  <si>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</si>
  <si>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</si>
  <si>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</si>
  <si>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</si>
  <si>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378887</t>
  </si>
  <si>
    <t>46</t>
  </si>
  <si>
    <t>02</t>
  </si>
  <si>
    <t>0</t>
  </si>
  <si>
    <t>000</t>
  </si>
  <si>
    <t>香川県　香川県広域水道企業団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</si>
  <si>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</si>
  <si>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</si>
  <si>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</si>
  <si>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</si>
  <si>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</si>
  <si>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</si>
  <si>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</si>
  <si>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</si>
  <si>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</si>
  <si>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</si>
  <si>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①経常収支比率、⑤料金回収率はともに100%を超えており、単年度収支は黒字であり給水費用は給水収益で賄われている。
　③流動比率は類似団体平均値を下回るものの、100%を超えており、1年以内に支払う債務に対する支払能力は十分に有している。
　④企業債残高対給水収益比率は類似団体平均値を下回っている。
　⑥給水原価は類似団体平均値と大きな差はない。
　⑦施設利用率、⑧契約率はともに類似団体平均値を下回っている。</t>
    <phoneticPr fontId="5"/>
  </si>
  <si>
    <t>　令和２年度は、企業団の３か年目となる決算であり、指標を見るに、大きな課題は見受けられない。次年度以降も広域化のメリットを最大限に生かすために、業務の効率化・統一化、危機管理対策、施設の統廃合、更新・耐震化の施設整備などを着実に実施し、経営の健全化・効率化に取り組み、各種指標の推移についても留意していく。</t>
    <phoneticPr fontId="5"/>
  </si>
  <si>
    <t>　①有形固定資産減価償却率は類似団体平均値と大きな差はない。
　②管路経年化率、③管路更新率は類似団体平均値を上回っている。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</si>
</sst>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61.73</c:v>
                </c:pt>
                <c:pt idx="3">
                  <c:v>61.06</c:v>
                </c:pt>
                <c:pt idx="4">
                  <c:v>60.89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B-4EC1-A0DE-6FBA4E76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57.11</c:v>
                </c:pt>
                <c:pt idx="3">
                  <c:v>57.57</c:v>
                </c:pt>
                <c:pt idx="4">
                  <c:v>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B-4EC1-A0DE-6FBA4E76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2-4FB1-89AE-2B577FCAC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50.25</c:v>
                </c:pt>
                <c:pt idx="3">
                  <c:v>51.91</c:v>
                </c:pt>
                <c:pt idx="4">
                  <c:v>53.86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2-4FB1-89AE-2B577FCAC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126.41</c:v>
                </c:pt>
                <c:pt idx="3">
                  <c:v>133.32</c:v>
                </c:pt>
                <c:pt idx="4">
                  <c:v>122.12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A-426F-A3B2-404C3E97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116.96</c:v>
                </c:pt>
                <c:pt idx="3">
                  <c:v>117.47</c:v>
                </c:pt>
                <c:pt idx="4">
                  <c:v>115.38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A-426F-A3B2-404C3E97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68.650000000000006</c:v>
                </c:pt>
                <c:pt idx="3">
                  <c:v>68.650000000000006</c:v>
                </c:pt>
                <c:pt idx="4">
                  <c:v>68.650000000000006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B-43D7-938D-533A87AD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51.87</c:v>
                </c:pt>
                <c:pt idx="3">
                  <c:v>52.33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B-43D7-938D-533A87AD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8-49E4-8492-FF9F6B0C3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0.28000000000000003</c:v>
                </c:pt>
                <c:pt idx="3">
                  <c:v>0.77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8-49E4-8492-FF9F6B0C3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454.14</c:v>
                </c:pt>
                <c:pt idx="3">
                  <c:v>299.24</c:v>
                </c:pt>
                <c:pt idx="4">
                  <c:v>568.94000000000005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5-49F4-ACEB-AFF6BD5C8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655.75</c:v>
                </c:pt>
                <c:pt idx="3">
                  <c:v>578.19000000000005</c:v>
                </c:pt>
                <c:pt idx="4">
                  <c:v>638.35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5-49F4-ACEB-AFF6BD5C8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117.86</c:v>
                </c:pt>
                <c:pt idx="3">
                  <c:v>149.63</c:v>
                </c:pt>
                <c:pt idx="4">
                  <c:v>164.86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B-4A23-AA7B-B4BAEEA82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193.85</c:v>
                </c:pt>
                <c:pt idx="3">
                  <c:v>204.31</c:v>
                </c:pt>
                <c:pt idx="4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B-4A23-AA7B-B4BAEEA82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127.6</c:v>
                </c:pt>
                <c:pt idx="3">
                  <c:v>135.08000000000001</c:v>
                </c:pt>
                <c:pt idx="4">
                  <c:v>123.06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F-4571-B5DF-E6A62425D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105.06</c:v>
                </c:pt>
                <c:pt idx="3">
                  <c:v>106.98</c:v>
                </c:pt>
                <c:pt idx="4">
                  <c:v>103.06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F-4571-B5DF-E6A62425D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26.89</c:v>
                </c:pt>
                <c:pt idx="3">
                  <c:v>25.31</c:v>
                </c:pt>
                <c:pt idx="4">
                  <c:v>27.76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67B-A5E5-3AF59909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26.84</c:v>
                </c:pt>
                <c:pt idx="3">
                  <c:v>26.08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9-467B-A5E5-3AF59909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32.69</c:v>
                </c:pt>
                <c:pt idx="3">
                  <c:v>31.95</c:v>
                </c:pt>
                <c:pt idx="4">
                  <c:v>29.91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6C7-A7BB-6B54A132B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40.89</c:v>
                </c:pt>
                <c:pt idx="3">
                  <c:v>41.59</c:v>
                </c:pt>
                <c:pt idx="4">
                  <c:v>40.29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E-46C7-A7BB-6B54A132B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38.96</c:v>
                </c:pt>
                <c:pt idx="3">
                  <c:v>38.96</c:v>
                </c:pt>
                <c:pt idx="4">
                  <c:v>38.770000000000003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B-467E-8443-C1DDC21A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61.76</c:v>
                </c:pt>
                <c:pt idx="3">
                  <c:v>62.75</c:v>
                </c:pt>
                <c:pt idx="4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CB-467E-8443-C1DDC21A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T1" zoomScaleNormal="100" workbookViewId="0">
      <selection activeCell="SM48" sqref="SM48:TA6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>
      <c r="A5" s="2"/>
      <c r="B5" s="70" t="str">
        <f>データ!H7</f>
        <v>香川県　香川県広域水道企業団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150000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中規模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1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44868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72.3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40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58156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自治体職員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105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 t="str">
        <f>データ!T6</f>
        <v>-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 t="str">
        <f>データ!U6</f>
        <v>-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126.41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133.32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122.12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 t="str">
        <f>データ!AE6</f>
        <v>-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 t="str">
        <f>データ!AF6</f>
        <v>-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 t="str">
        <f>データ!AP6</f>
        <v>-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 t="str">
        <f>データ!AQ6</f>
        <v>-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454.14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299.24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568.94000000000005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 t="str">
        <f>データ!BA6</f>
        <v>-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 t="str">
        <f>データ!BB6</f>
        <v>-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117.86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149.63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164.86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 t="str">
        <f>データ!Y6</f>
        <v>-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 t="str">
        <f>データ!Z6</f>
        <v>-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116.96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117.47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115.38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 t="str">
        <f>データ!AJ6</f>
        <v>-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 t="str">
        <f>データ!AK6</f>
        <v>-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50.25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51.91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53.86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 t="str">
        <f>データ!AU6</f>
        <v>-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 t="str">
        <f>データ!AV6</f>
        <v>-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655.75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578.19000000000005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638.35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 t="str">
        <f>データ!BF6</f>
        <v>-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 t="str">
        <f>データ!BG6</f>
        <v>-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193.85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204.31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214.2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107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 t="str">
        <f>データ!BL6</f>
        <v>-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 t="str">
        <f>データ!BM6</f>
        <v>-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127.6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135.08000000000001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123.06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 t="str">
        <f>データ!BW6</f>
        <v>-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 t="str">
        <f>データ!BX6</f>
        <v>-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26.89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25.31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27.76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 t="str">
        <f>データ!CH6</f>
        <v>-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 t="str">
        <f>データ!CI6</f>
        <v>-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32.69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31.95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29.91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 t="str">
        <f>データ!CS6</f>
        <v>-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 t="str">
        <f>データ!CT6</f>
        <v>-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38.96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38.96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38.770000000000003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 t="str">
        <f>データ!BQ6</f>
        <v>-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 t="str">
        <f>データ!BR6</f>
        <v>-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105.06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106.98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103.06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 t="str">
        <f>データ!CB6</f>
        <v>-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 t="str">
        <f>データ!CC6</f>
        <v>-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26.84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26.08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26.92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 t="str">
        <f>データ!CM6</f>
        <v>-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 t="str">
        <f>データ!CN6</f>
        <v>-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40.89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41.59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40.29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 t="str">
        <f>データ!CX6</f>
        <v>-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 t="str">
        <f>データ!CY6</f>
        <v>-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61.76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62.75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61.99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106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  <c r="Y79" s="145" t="str">
        <f>データ!$B$10</f>
        <v>H28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H29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H30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R01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R02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4"/>
      <c r="GK79" s="145" t="str">
        <f>データ!$B$10</f>
        <v>H28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H29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H30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R01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R02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4"/>
      <c r="MW79" s="145" t="str">
        <f>データ!$B$10</f>
        <v>H28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H29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H30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R01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R02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 t="str">
        <f>データ!DD6</f>
        <v>-</v>
      </c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 t="str">
        <f>データ!DE6</f>
        <v>-</v>
      </c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>
        <f>データ!DF6</f>
        <v>61.73</v>
      </c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>
        <f>データ!DG6</f>
        <v>61.06</v>
      </c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>
        <f>データ!DH6</f>
        <v>60.89</v>
      </c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9" t="str">
        <f>データ!DO6</f>
        <v>-</v>
      </c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 t="str">
        <f>データ!DP6</f>
        <v>-</v>
      </c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>
        <f>データ!DQ6</f>
        <v>68.650000000000006</v>
      </c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  <c r="JF80" s="149"/>
      <c r="JG80" s="149"/>
      <c r="JH80" s="149"/>
      <c r="JI80" s="149"/>
      <c r="JJ80" s="149"/>
      <c r="JK80" s="149"/>
      <c r="JL80" s="149"/>
      <c r="JM80" s="149"/>
      <c r="JN80" s="149">
        <f>データ!DR6</f>
        <v>68.650000000000006</v>
      </c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/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>
        <f>データ!DS6</f>
        <v>68.650000000000006</v>
      </c>
      <c r="KP80" s="149"/>
      <c r="KQ80" s="149"/>
      <c r="KR80" s="149"/>
      <c r="KS80" s="149"/>
      <c r="KT80" s="149"/>
      <c r="KU80" s="149"/>
      <c r="KV80" s="149"/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9" t="str">
        <f>データ!DZ6</f>
        <v>-</v>
      </c>
      <c r="MX80" s="149"/>
      <c r="MY80" s="149"/>
      <c r="MZ80" s="149"/>
      <c r="NA80" s="149"/>
      <c r="NB80" s="149"/>
      <c r="NC80" s="149"/>
      <c r="ND80" s="149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49" t="str">
        <f>データ!EA6</f>
        <v>-</v>
      </c>
      <c r="NY80" s="149"/>
      <c r="NZ80" s="149"/>
      <c r="OA80" s="149"/>
      <c r="OB80" s="149"/>
      <c r="OC80" s="149"/>
      <c r="OD80" s="149"/>
      <c r="OE80" s="149"/>
      <c r="OF80" s="149"/>
      <c r="OG80" s="149"/>
      <c r="OH80" s="149"/>
      <c r="OI80" s="149"/>
      <c r="OJ80" s="149"/>
      <c r="OK80" s="149"/>
      <c r="OL80" s="149"/>
      <c r="OM80" s="149"/>
      <c r="ON80" s="149"/>
      <c r="OO80" s="149"/>
      <c r="OP80" s="149"/>
      <c r="OQ80" s="149"/>
      <c r="OR80" s="149"/>
      <c r="OS80" s="149"/>
      <c r="OT80" s="149"/>
      <c r="OU80" s="149"/>
      <c r="OV80" s="149"/>
      <c r="OW80" s="149"/>
      <c r="OX80" s="149"/>
      <c r="OY80" s="149">
        <f>データ!EB6</f>
        <v>0</v>
      </c>
      <c r="OZ80" s="149"/>
      <c r="PA80" s="149"/>
      <c r="PB80" s="149"/>
      <c r="PC80" s="149"/>
      <c r="PD80" s="149"/>
      <c r="PE80" s="149"/>
      <c r="PF80" s="149"/>
      <c r="PG80" s="149"/>
      <c r="PH80" s="149"/>
      <c r="PI80" s="149"/>
      <c r="PJ80" s="149"/>
      <c r="PK80" s="149"/>
      <c r="PL80" s="149"/>
      <c r="PM80" s="149"/>
      <c r="PN80" s="149"/>
      <c r="PO80" s="149"/>
      <c r="PP80" s="149"/>
      <c r="PQ80" s="149"/>
      <c r="PR80" s="149"/>
      <c r="PS80" s="149"/>
      <c r="PT80" s="149"/>
      <c r="PU80" s="149"/>
      <c r="PV80" s="149"/>
      <c r="PW80" s="149"/>
      <c r="PX80" s="149"/>
      <c r="PY80" s="149"/>
      <c r="PZ80" s="149">
        <f>データ!EC6</f>
        <v>0</v>
      </c>
      <c r="QA80" s="149"/>
      <c r="QB80" s="149"/>
      <c r="QC80" s="149"/>
      <c r="QD80" s="149"/>
      <c r="QE80" s="149"/>
      <c r="QF80" s="149"/>
      <c r="QG80" s="149"/>
      <c r="QH80" s="149"/>
      <c r="QI80" s="149"/>
      <c r="QJ80" s="149"/>
      <c r="QK80" s="149"/>
      <c r="QL80" s="149"/>
      <c r="QM80" s="149"/>
      <c r="QN80" s="149"/>
      <c r="QO80" s="149"/>
      <c r="QP80" s="149"/>
      <c r="QQ80" s="149"/>
      <c r="QR80" s="149"/>
      <c r="QS80" s="149"/>
      <c r="QT80" s="149"/>
      <c r="QU80" s="149"/>
      <c r="QV80" s="149"/>
      <c r="QW80" s="149"/>
      <c r="QX80" s="149"/>
      <c r="QY80" s="149"/>
      <c r="QZ80" s="149"/>
      <c r="RA80" s="149">
        <f>データ!ED6</f>
        <v>0.55000000000000004</v>
      </c>
      <c r="RB80" s="149"/>
      <c r="RC80" s="149"/>
      <c r="RD80" s="149"/>
      <c r="RE80" s="149"/>
      <c r="RF80" s="149"/>
      <c r="RG80" s="149"/>
      <c r="RH80" s="149"/>
      <c r="RI80" s="149"/>
      <c r="RJ80" s="149"/>
      <c r="RK80" s="149"/>
      <c r="RL80" s="149"/>
      <c r="RM80" s="149"/>
      <c r="RN80" s="149"/>
      <c r="RO80" s="149"/>
      <c r="RP80" s="149"/>
      <c r="RQ80" s="149"/>
      <c r="RR80" s="149"/>
      <c r="RS80" s="149"/>
      <c r="RT80" s="149"/>
      <c r="RU80" s="149"/>
      <c r="RV80" s="149"/>
      <c r="RW80" s="149"/>
      <c r="RX80" s="149"/>
      <c r="RY80" s="149"/>
      <c r="RZ80" s="149"/>
      <c r="SA80" s="149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9" t="str">
        <f>データ!DI6</f>
        <v>-</v>
      </c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 t="str">
        <f>データ!DJ6</f>
        <v>-</v>
      </c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>
        <f>データ!DK6</f>
        <v>57.11</v>
      </c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>
        <f>データ!DL6</f>
        <v>57.57</v>
      </c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>
        <f>データ!DM6</f>
        <v>57.63</v>
      </c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9" t="str">
        <f>データ!DT6</f>
        <v>-</v>
      </c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 t="str">
        <f>データ!DU6</f>
        <v>-</v>
      </c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>
        <f>データ!DV6</f>
        <v>51.87</v>
      </c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  <c r="JF81" s="149"/>
      <c r="JG81" s="149"/>
      <c r="JH81" s="149"/>
      <c r="JI81" s="149"/>
      <c r="JJ81" s="149"/>
      <c r="JK81" s="149"/>
      <c r="JL81" s="149"/>
      <c r="JM81" s="149"/>
      <c r="JN81" s="149">
        <f>データ!DW6</f>
        <v>52.33</v>
      </c>
      <c r="JO81" s="149"/>
      <c r="JP81" s="149"/>
      <c r="JQ81" s="149"/>
      <c r="JR81" s="149"/>
      <c r="JS81" s="149"/>
      <c r="JT81" s="149"/>
      <c r="JU81" s="149"/>
      <c r="JV81" s="149"/>
      <c r="JW81" s="149"/>
      <c r="JX81" s="149"/>
      <c r="JY81" s="149"/>
      <c r="JZ81" s="149"/>
      <c r="KA81" s="149"/>
      <c r="KB81" s="149"/>
      <c r="KC81" s="149"/>
      <c r="KD81" s="149"/>
      <c r="KE81" s="149"/>
      <c r="KF81" s="149"/>
      <c r="KG81" s="149"/>
      <c r="KH81" s="149"/>
      <c r="KI81" s="149"/>
      <c r="KJ81" s="149"/>
      <c r="KK81" s="149"/>
      <c r="KL81" s="149"/>
      <c r="KM81" s="149"/>
      <c r="KN81" s="149"/>
      <c r="KO81" s="149">
        <f>データ!DX6</f>
        <v>52.35</v>
      </c>
      <c r="KP81" s="149"/>
      <c r="KQ81" s="149"/>
      <c r="KR81" s="149"/>
      <c r="KS81" s="149"/>
      <c r="KT81" s="149"/>
      <c r="KU81" s="149"/>
      <c r="KV81" s="149"/>
      <c r="KW81" s="149"/>
      <c r="KX81" s="149"/>
      <c r="KY81" s="149"/>
      <c r="KZ81" s="149"/>
      <c r="LA81" s="149"/>
      <c r="LB81" s="149"/>
      <c r="LC81" s="149"/>
      <c r="LD81" s="149"/>
      <c r="LE81" s="149"/>
      <c r="LF81" s="149"/>
      <c r="LG81" s="149"/>
      <c r="LH81" s="149"/>
      <c r="LI81" s="149"/>
      <c r="LJ81" s="149"/>
      <c r="LK81" s="149"/>
      <c r="LL81" s="149"/>
      <c r="LM81" s="149"/>
      <c r="LN81" s="149"/>
      <c r="LO81" s="149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9" t="str">
        <f>データ!EE6</f>
        <v>-</v>
      </c>
      <c r="MX81" s="149"/>
      <c r="MY81" s="149"/>
      <c r="MZ81" s="149"/>
      <c r="NA81" s="149"/>
      <c r="NB81" s="149"/>
      <c r="NC81" s="149"/>
      <c r="ND81" s="149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49" t="str">
        <f>データ!EF6</f>
        <v>-</v>
      </c>
      <c r="NY81" s="149"/>
      <c r="NZ81" s="149"/>
      <c r="OA81" s="149"/>
      <c r="OB81" s="149"/>
      <c r="OC81" s="149"/>
      <c r="OD81" s="149"/>
      <c r="OE81" s="149"/>
      <c r="OF81" s="149"/>
      <c r="OG81" s="149"/>
      <c r="OH81" s="149"/>
      <c r="OI81" s="149"/>
      <c r="OJ81" s="149"/>
      <c r="OK81" s="149"/>
      <c r="OL81" s="149"/>
      <c r="OM81" s="149"/>
      <c r="ON81" s="149"/>
      <c r="OO81" s="149"/>
      <c r="OP81" s="149"/>
      <c r="OQ81" s="149"/>
      <c r="OR81" s="149"/>
      <c r="OS81" s="149"/>
      <c r="OT81" s="149"/>
      <c r="OU81" s="149"/>
      <c r="OV81" s="149"/>
      <c r="OW81" s="149"/>
      <c r="OX81" s="149"/>
      <c r="OY81" s="149">
        <f>データ!EG6</f>
        <v>0.28000000000000003</v>
      </c>
      <c r="OZ81" s="149"/>
      <c r="PA81" s="149"/>
      <c r="PB81" s="149"/>
      <c r="PC81" s="149"/>
      <c r="PD81" s="149"/>
      <c r="PE81" s="149"/>
      <c r="PF81" s="149"/>
      <c r="PG81" s="149"/>
      <c r="PH81" s="149"/>
      <c r="PI81" s="149"/>
      <c r="PJ81" s="149"/>
      <c r="PK81" s="149"/>
      <c r="PL81" s="149"/>
      <c r="PM81" s="149"/>
      <c r="PN81" s="149"/>
      <c r="PO81" s="149"/>
      <c r="PP81" s="149"/>
      <c r="PQ81" s="149"/>
      <c r="PR81" s="149"/>
      <c r="PS81" s="149"/>
      <c r="PT81" s="149"/>
      <c r="PU81" s="149"/>
      <c r="PV81" s="149"/>
      <c r="PW81" s="149"/>
      <c r="PX81" s="149"/>
      <c r="PY81" s="149"/>
      <c r="PZ81" s="149">
        <f>データ!EH6</f>
        <v>0.77</v>
      </c>
      <c r="QA81" s="149"/>
      <c r="QB81" s="149"/>
      <c r="QC81" s="149"/>
      <c r="QD81" s="149"/>
      <c r="QE81" s="149"/>
      <c r="QF81" s="149"/>
      <c r="QG81" s="149"/>
      <c r="QH81" s="149"/>
      <c r="QI81" s="149"/>
      <c r="QJ81" s="149"/>
      <c r="QK81" s="149"/>
      <c r="QL81" s="149"/>
      <c r="QM81" s="149"/>
      <c r="QN81" s="149"/>
      <c r="QO81" s="149"/>
      <c r="QP81" s="149"/>
      <c r="QQ81" s="149"/>
      <c r="QR81" s="149"/>
      <c r="QS81" s="149"/>
      <c r="QT81" s="149"/>
      <c r="QU81" s="149"/>
      <c r="QV81" s="149"/>
      <c r="QW81" s="149"/>
      <c r="QX81" s="149"/>
      <c r="QY81" s="149"/>
      <c r="QZ81" s="149"/>
      <c r="RA81" s="149">
        <f>データ!EI6</f>
        <v>0.24</v>
      </c>
      <c r="RB81" s="149"/>
      <c r="RC81" s="149"/>
      <c r="RD81" s="149"/>
      <c r="RE81" s="149"/>
      <c r="RF81" s="149"/>
      <c r="RG81" s="149"/>
      <c r="RH81" s="149"/>
      <c r="RI81" s="149"/>
      <c r="RJ81" s="149"/>
      <c r="RK81" s="149"/>
      <c r="RL81" s="149"/>
      <c r="RM81" s="149"/>
      <c r="RN81" s="149"/>
      <c r="RO81" s="149"/>
      <c r="RP81" s="149"/>
      <c r="RQ81" s="149"/>
      <c r="RR81" s="149"/>
      <c r="RS81" s="149"/>
      <c r="RT81" s="149"/>
      <c r="RU81" s="149"/>
      <c r="RV81" s="149"/>
      <c r="RW81" s="149"/>
      <c r="RX81" s="149"/>
      <c r="RY81" s="149"/>
      <c r="RZ81" s="149"/>
      <c r="SA81" s="149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>
      <c r="C86" s="42"/>
      <c r="BM86" s="42"/>
      <c r="DV86" s="42"/>
      <c r="GF86" s="42"/>
      <c r="IO86" s="42"/>
      <c r="LK86" s="42"/>
      <c r="NT86" s="42"/>
      <c r="QD86" s="42"/>
    </row>
    <row r="87" spans="1:52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>
      <c r="A89" s="43"/>
      <c r="B89" s="43"/>
      <c r="C89" s="151" t="s">
        <v>29</v>
      </c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 t="s">
        <v>30</v>
      </c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 t="s">
        <v>31</v>
      </c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 t="s">
        <v>32</v>
      </c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 t="s">
        <v>33</v>
      </c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 t="s">
        <v>34</v>
      </c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 t="s">
        <v>35</v>
      </c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 t="s">
        <v>36</v>
      </c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 t="s">
        <v>29</v>
      </c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 t="s">
        <v>30</v>
      </c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  <c r="IW89" s="151"/>
      <c r="IX89" s="151"/>
      <c r="IY89" s="151"/>
      <c r="IZ89" s="151"/>
      <c r="JA89" s="151"/>
      <c r="JB89" s="151"/>
      <c r="JC89" s="151"/>
      <c r="JD89" s="151"/>
      <c r="JE89" s="151"/>
      <c r="JF89" s="151"/>
      <c r="JG89" s="151"/>
      <c r="JH89" s="151"/>
      <c r="JI89" s="151"/>
      <c r="JJ89" s="151"/>
      <c r="JK89" s="151"/>
      <c r="JL89" s="151"/>
      <c r="JM89" s="151" t="s">
        <v>37</v>
      </c>
      <c r="JN89" s="151"/>
      <c r="JO89" s="151"/>
      <c r="JP89" s="151"/>
      <c r="JQ89" s="151"/>
      <c r="JR89" s="151"/>
      <c r="JS89" s="151"/>
      <c r="JT89" s="151"/>
      <c r="JU89" s="151"/>
      <c r="JV89" s="151"/>
      <c r="JW89" s="151"/>
      <c r="JX89" s="151"/>
      <c r="JY89" s="151"/>
      <c r="JZ89" s="151"/>
      <c r="KA89" s="151"/>
      <c r="KB89" s="151"/>
      <c r="KC89" s="151"/>
      <c r="KD89" s="151"/>
      <c r="KE89" s="151"/>
      <c r="KF89" s="151"/>
      <c r="KG89" s="151"/>
      <c r="KH89" s="151"/>
      <c r="KI89" s="151"/>
      <c r="KJ89" s="151"/>
      <c r="KK89" s="151"/>
      <c r="KL89" s="151"/>
      <c r="KM89" s="151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>
      <c r="A90" s="43"/>
      <c r="B90" s="43"/>
      <c r="C90" s="150" t="str">
        <f>データ!AD6</f>
        <v>【118.49】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【19.58】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【436.32】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【238.21】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【113.30】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【18.87】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【53.39】</v>
      </c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2"/>
      <c r="FU90" s="152"/>
      <c r="FV90" s="152"/>
      <c r="FW90" s="152"/>
      <c r="FX90" s="152"/>
      <c r="FY90" s="152"/>
      <c r="FZ90" s="152"/>
      <c r="GA90" s="152"/>
      <c r="GB90" s="152"/>
      <c r="GC90" s="152"/>
      <c r="GD90" s="152"/>
      <c r="GE90" s="152"/>
      <c r="GF90" s="152"/>
      <c r="GG90" s="152"/>
      <c r="GH90" s="152"/>
      <c r="GI90" s="152"/>
      <c r="GJ90" s="150" t="str">
        <f>データ!DC6</f>
        <v>【76.89】</v>
      </c>
      <c r="GK90" s="152"/>
      <c r="GL90" s="152"/>
      <c r="GM90" s="152"/>
      <c r="GN90" s="152"/>
      <c r="GO90" s="152"/>
      <c r="GP90" s="152"/>
      <c r="GQ90" s="152"/>
      <c r="GR90" s="152"/>
      <c r="GS90" s="152"/>
      <c r="GT90" s="152"/>
      <c r="GU90" s="152"/>
      <c r="GV90" s="152"/>
      <c r="GW90" s="152"/>
      <c r="GX90" s="152"/>
      <c r="GY90" s="152"/>
      <c r="GZ90" s="152"/>
      <c r="HA90" s="152"/>
      <c r="HB90" s="152"/>
      <c r="HC90" s="152"/>
      <c r="HD90" s="152"/>
      <c r="HE90" s="152"/>
      <c r="HF90" s="152"/>
      <c r="HG90" s="152"/>
      <c r="HH90" s="152"/>
      <c r="HI90" s="152"/>
      <c r="HJ90" s="152"/>
      <c r="HK90" s="150" t="str">
        <f>データ!DN6</f>
        <v>【59.52】</v>
      </c>
      <c r="HL90" s="152"/>
      <c r="HM90" s="152"/>
      <c r="HN90" s="152"/>
      <c r="HO90" s="152"/>
      <c r="HP90" s="152"/>
      <c r="HQ90" s="152"/>
      <c r="HR90" s="152"/>
      <c r="HS90" s="152"/>
      <c r="HT90" s="152"/>
      <c r="HU90" s="152"/>
      <c r="HV90" s="152"/>
      <c r="HW90" s="152"/>
      <c r="HX90" s="152"/>
      <c r="HY90" s="152"/>
      <c r="HZ90" s="152"/>
      <c r="IA90" s="152"/>
      <c r="IB90" s="152"/>
      <c r="IC90" s="152"/>
      <c r="ID90" s="152"/>
      <c r="IE90" s="152"/>
      <c r="IF90" s="152"/>
      <c r="IG90" s="152"/>
      <c r="IH90" s="152"/>
      <c r="II90" s="152"/>
      <c r="IJ90" s="152"/>
      <c r="IK90" s="152"/>
      <c r="IL90" s="150" t="str">
        <f>データ!DY6</f>
        <v>【49.06】</v>
      </c>
      <c r="IM90" s="152"/>
      <c r="IN90" s="152"/>
      <c r="IO90" s="152"/>
      <c r="IP90" s="152"/>
      <c r="IQ90" s="152"/>
      <c r="IR90" s="152"/>
      <c r="IS90" s="152"/>
      <c r="IT90" s="152"/>
      <c r="IU90" s="152"/>
      <c r="IV90" s="152"/>
      <c r="IW90" s="152"/>
      <c r="IX90" s="152"/>
      <c r="IY90" s="152"/>
      <c r="IZ90" s="152"/>
      <c r="JA90" s="152"/>
      <c r="JB90" s="152"/>
      <c r="JC90" s="152"/>
      <c r="JD90" s="152"/>
      <c r="JE90" s="152"/>
      <c r="JF90" s="152"/>
      <c r="JG90" s="152"/>
      <c r="JH90" s="152"/>
      <c r="JI90" s="152"/>
      <c r="JJ90" s="152"/>
      <c r="JK90" s="152"/>
      <c r="JL90" s="152"/>
      <c r="JM90" s="150" t="str">
        <f>データ!EJ6</f>
        <v>【0.39】</v>
      </c>
      <c r="JN90" s="152"/>
      <c r="JO90" s="152"/>
      <c r="JP90" s="152"/>
      <c r="JQ90" s="152"/>
      <c r="JR90" s="152"/>
      <c r="JS90" s="152"/>
      <c r="JT90" s="152"/>
      <c r="JU90" s="152"/>
      <c r="JV90" s="152"/>
      <c r="JW90" s="152"/>
      <c r="JX90" s="152"/>
      <c r="JY90" s="152"/>
      <c r="JZ90" s="152"/>
      <c r="KA90" s="152"/>
      <c r="KB90" s="152"/>
      <c r="KC90" s="152"/>
      <c r="KD90" s="152"/>
      <c r="KE90" s="152"/>
      <c r="KF90" s="152"/>
      <c r="KG90" s="152"/>
      <c r="KH90" s="152"/>
      <c r="KI90" s="152"/>
      <c r="KJ90" s="152"/>
      <c r="KK90" s="152"/>
      <c r="KL90" s="152"/>
      <c r="KM90" s="15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ZRKAOc4Ecbh1/fJX9K+yUR2ipLQ9uaKYsq/s14w2YbE4WHEX4UH7c2ILL5sXUFFye/yCvU4ugKOlL2MFdaGrRA==" saltValue="mu6/6Rvok3Ih6Sh9Z+yxow==" spinCount="100000" sheet="1" objects="1" scenarios="1" formatCells="0" formatColumns="0" formatRows="0"/>
  <mergeCells count="285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38</v>
      </c>
    </row>
    <row r="2" spans="1:140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49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>
      <c r="A4" s="45" t="s">
        <v>50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51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52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53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54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55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56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57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58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59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60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61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 t="str">
        <f t="shared" ref="T6:CE6" si="3">T7</f>
        <v>-</v>
      </c>
      <c r="U6" s="52" t="str">
        <f>U7</f>
        <v>-</v>
      </c>
      <c r="V6" s="52">
        <f>V7</f>
        <v>126.41</v>
      </c>
      <c r="W6" s="52">
        <f>W7</f>
        <v>133.32</v>
      </c>
      <c r="X6" s="52">
        <f t="shared" si="3"/>
        <v>122.12</v>
      </c>
      <c r="Y6" s="52" t="str">
        <f t="shared" si="3"/>
        <v>-</v>
      </c>
      <c r="Z6" s="52" t="str">
        <f t="shared" si="3"/>
        <v>-</v>
      </c>
      <c r="AA6" s="52">
        <f t="shared" si="3"/>
        <v>116.96</v>
      </c>
      <c r="AB6" s="52">
        <f t="shared" si="3"/>
        <v>117.47</v>
      </c>
      <c r="AC6" s="52">
        <f t="shared" si="3"/>
        <v>115.38</v>
      </c>
      <c r="AD6" s="50" t="str">
        <f>IF(AD7="-","【-】","【"&amp;SUBSTITUTE(TEXT(AD7,"#,##0.00"),"-","△")&amp;"】")</f>
        <v>【118.49】</v>
      </c>
      <c r="AE6" s="52" t="str">
        <f t="shared" si="3"/>
        <v>-</v>
      </c>
      <c r="AF6" s="52" t="str">
        <f>AF7</f>
        <v>-</v>
      </c>
      <c r="AG6" s="52">
        <f>AG7</f>
        <v>0</v>
      </c>
      <c r="AH6" s="52">
        <f>AH7</f>
        <v>0</v>
      </c>
      <c r="AI6" s="52">
        <f t="shared" si="3"/>
        <v>0</v>
      </c>
      <c r="AJ6" s="52" t="str">
        <f t="shared" si="3"/>
        <v>-</v>
      </c>
      <c r="AK6" s="52" t="str">
        <f t="shared" si="3"/>
        <v>-</v>
      </c>
      <c r="AL6" s="52">
        <f t="shared" si="3"/>
        <v>50.25</v>
      </c>
      <c r="AM6" s="52">
        <f t="shared" si="3"/>
        <v>51.91</v>
      </c>
      <c r="AN6" s="52">
        <f t="shared" si="3"/>
        <v>53.86</v>
      </c>
      <c r="AO6" s="50" t="str">
        <f>IF(AO7="-","【-】","【"&amp;SUBSTITUTE(TEXT(AO7,"#,##0.00"),"-","△")&amp;"】")</f>
        <v>【19.58】</v>
      </c>
      <c r="AP6" s="52" t="str">
        <f t="shared" si="3"/>
        <v>-</v>
      </c>
      <c r="AQ6" s="52" t="str">
        <f>AQ7</f>
        <v>-</v>
      </c>
      <c r="AR6" s="52">
        <f>AR7</f>
        <v>454.14</v>
      </c>
      <c r="AS6" s="52">
        <f>AS7</f>
        <v>299.24</v>
      </c>
      <c r="AT6" s="52">
        <f t="shared" si="3"/>
        <v>568.94000000000005</v>
      </c>
      <c r="AU6" s="52" t="str">
        <f t="shared" si="3"/>
        <v>-</v>
      </c>
      <c r="AV6" s="52" t="str">
        <f t="shared" si="3"/>
        <v>-</v>
      </c>
      <c r="AW6" s="52">
        <f t="shared" si="3"/>
        <v>655.75</v>
      </c>
      <c r="AX6" s="52">
        <f t="shared" si="3"/>
        <v>578.19000000000005</v>
      </c>
      <c r="AY6" s="52">
        <f t="shared" si="3"/>
        <v>638.35</v>
      </c>
      <c r="AZ6" s="50" t="str">
        <f>IF(AZ7="-","【-】","【"&amp;SUBSTITUTE(TEXT(AZ7,"#,##0.00"),"-","△")&amp;"】")</f>
        <v>【436.32】</v>
      </c>
      <c r="BA6" s="52" t="str">
        <f t="shared" si="3"/>
        <v>-</v>
      </c>
      <c r="BB6" s="52" t="str">
        <f>BB7</f>
        <v>-</v>
      </c>
      <c r="BC6" s="52">
        <f>BC7</f>
        <v>117.86</v>
      </c>
      <c r="BD6" s="52">
        <f>BD7</f>
        <v>149.63</v>
      </c>
      <c r="BE6" s="52">
        <f t="shared" si="3"/>
        <v>164.86</v>
      </c>
      <c r="BF6" s="52" t="str">
        <f t="shared" si="3"/>
        <v>-</v>
      </c>
      <c r="BG6" s="52" t="str">
        <f t="shared" si="3"/>
        <v>-</v>
      </c>
      <c r="BH6" s="52">
        <f t="shared" si="3"/>
        <v>193.85</v>
      </c>
      <c r="BI6" s="52">
        <f t="shared" si="3"/>
        <v>204.31</v>
      </c>
      <c r="BJ6" s="52">
        <f t="shared" si="3"/>
        <v>214.2</v>
      </c>
      <c r="BK6" s="50" t="str">
        <f>IF(BK7="-","【-】","【"&amp;SUBSTITUTE(TEXT(BK7,"#,##0.00"),"-","△")&amp;"】")</f>
        <v>【238.21】</v>
      </c>
      <c r="BL6" s="52" t="str">
        <f t="shared" si="3"/>
        <v>-</v>
      </c>
      <c r="BM6" s="52" t="str">
        <f>BM7</f>
        <v>-</v>
      </c>
      <c r="BN6" s="52">
        <f>BN7</f>
        <v>127.6</v>
      </c>
      <c r="BO6" s="52">
        <f>BO7</f>
        <v>135.08000000000001</v>
      </c>
      <c r="BP6" s="52">
        <f t="shared" si="3"/>
        <v>123.06</v>
      </c>
      <c r="BQ6" s="52" t="str">
        <f t="shared" si="3"/>
        <v>-</v>
      </c>
      <c r="BR6" s="52" t="str">
        <f t="shared" si="3"/>
        <v>-</v>
      </c>
      <c r="BS6" s="52">
        <f t="shared" si="3"/>
        <v>105.06</v>
      </c>
      <c r="BT6" s="52">
        <f t="shared" si="3"/>
        <v>106.98</v>
      </c>
      <c r="BU6" s="52">
        <f t="shared" si="3"/>
        <v>103.06</v>
      </c>
      <c r="BV6" s="50" t="str">
        <f>IF(BV7="-","【-】","【"&amp;SUBSTITUTE(TEXT(BV7,"#,##0.00"),"-","△")&amp;"】")</f>
        <v>【113.30】</v>
      </c>
      <c r="BW6" s="52" t="str">
        <f t="shared" si="3"/>
        <v>-</v>
      </c>
      <c r="BX6" s="52" t="str">
        <f>BX7</f>
        <v>-</v>
      </c>
      <c r="BY6" s="52">
        <f>BY7</f>
        <v>26.89</v>
      </c>
      <c r="BZ6" s="52">
        <f>BZ7</f>
        <v>25.31</v>
      </c>
      <c r="CA6" s="52">
        <f t="shared" si="3"/>
        <v>27.76</v>
      </c>
      <c r="CB6" s="52" t="str">
        <f t="shared" si="3"/>
        <v>-</v>
      </c>
      <c r="CC6" s="52" t="str">
        <f t="shared" si="3"/>
        <v>-</v>
      </c>
      <c r="CD6" s="52">
        <f t="shared" si="3"/>
        <v>26.84</v>
      </c>
      <c r="CE6" s="52">
        <f t="shared" si="3"/>
        <v>26.08</v>
      </c>
      <c r="CF6" s="52">
        <f t="shared" ref="CF6" si="4">CF7</f>
        <v>26.92</v>
      </c>
      <c r="CG6" s="50" t="str">
        <f>IF(CG7="-","【-】","【"&amp;SUBSTITUTE(TEXT(CG7,"#,##0.00"),"-","△")&amp;"】")</f>
        <v>【18.87】</v>
      </c>
      <c r="CH6" s="52" t="str">
        <f t="shared" ref="CH6:CQ6" si="5">CH7</f>
        <v>-</v>
      </c>
      <c r="CI6" s="52" t="str">
        <f>CI7</f>
        <v>-</v>
      </c>
      <c r="CJ6" s="52">
        <f>CJ7</f>
        <v>32.69</v>
      </c>
      <c r="CK6" s="52">
        <f>CK7</f>
        <v>31.95</v>
      </c>
      <c r="CL6" s="52">
        <f t="shared" si="5"/>
        <v>29.91</v>
      </c>
      <c r="CM6" s="52" t="str">
        <f t="shared" si="5"/>
        <v>-</v>
      </c>
      <c r="CN6" s="52" t="str">
        <f t="shared" si="5"/>
        <v>-</v>
      </c>
      <c r="CO6" s="52">
        <f t="shared" si="5"/>
        <v>40.89</v>
      </c>
      <c r="CP6" s="52">
        <f t="shared" si="5"/>
        <v>41.59</v>
      </c>
      <c r="CQ6" s="52">
        <f t="shared" si="5"/>
        <v>40.29</v>
      </c>
      <c r="CR6" s="50" t="str">
        <f>IF(CR7="-","【-】","【"&amp;SUBSTITUTE(TEXT(CR7,"#,##0.00"),"-","△")&amp;"】")</f>
        <v>【53.39】</v>
      </c>
      <c r="CS6" s="52" t="str">
        <f t="shared" ref="CS6:DB6" si="6">CS7</f>
        <v>-</v>
      </c>
      <c r="CT6" s="52" t="str">
        <f>CT7</f>
        <v>-</v>
      </c>
      <c r="CU6" s="52">
        <f>CU7</f>
        <v>38.96</v>
      </c>
      <c r="CV6" s="52">
        <f>CV7</f>
        <v>38.96</v>
      </c>
      <c r="CW6" s="52">
        <f t="shared" si="6"/>
        <v>38.770000000000003</v>
      </c>
      <c r="CX6" s="52" t="str">
        <f t="shared" si="6"/>
        <v>-</v>
      </c>
      <c r="CY6" s="52" t="str">
        <f t="shared" si="6"/>
        <v>-</v>
      </c>
      <c r="CZ6" s="52">
        <f t="shared" si="6"/>
        <v>61.76</v>
      </c>
      <c r="DA6" s="52">
        <f t="shared" si="6"/>
        <v>62.75</v>
      </c>
      <c r="DB6" s="52">
        <f t="shared" si="6"/>
        <v>61.99</v>
      </c>
      <c r="DC6" s="50" t="str">
        <f>IF(DC7="-","【-】","【"&amp;SUBSTITUTE(TEXT(DC7,"#,##0.00"),"-","△")&amp;"】")</f>
        <v>【76.89】</v>
      </c>
      <c r="DD6" s="52" t="str">
        <f t="shared" ref="DD6:DM6" si="7">DD7</f>
        <v>-</v>
      </c>
      <c r="DE6" s="52" t="str">
        <f>DE7</f>
        <v>-</v>
      </c>
      <c r="DF6" s="52">
        <f>DF7</f>
        <v>61.73</v>
      </c>
      <c r="DG6" s="52">
        <f>DG7</f>
        <v>61.06</v>
      </c>
      <c r="DH6" s="52">
        <f t="shared" si="7"/>
        <v>60.89</v>
      </c>
      <c r="DI6" s="52" t="str">
        <f t="shared" si="7"/>
        <v>-</v>
      </c>
      <c r="DJ6" s="52" t="str">
        <f t="shared" si="7"/>
        <v>-</v>
      </c>
      <c r="DK6" s="52">
        <f t="shared" si="7"/>
        <v>57.11</v>
      </c>
      <c r="DL6" s="52">
        <f t="shared" si="7"/>
        <v>57.57</v>
      </c>
      <c r="DM6" s="52">
        <f t="shared" si="7"/>
        <v>57.63</v>
      </c>
      <c r="DN6" s="50" t="str">
        <f>IF(DN7="-","【-】","【"&amp;SUBSTITUTE(TEXT(DN7,"#,##0.00"),"-","△")&amp;"】")</f>
        <v>【59.52】</v>
      </c>
      <c r="DO6" s="52" t="str">
        <f t="shared" ref="DO6:DX6" si="8">DO7</f>
        <v>-</v>
      </c>
      <c r="DP6" s="52" t="str">
        <f>DP7</f>
        <v>-</v>
      </c>
      <c r="DQ6" s="52">
        <f>DQ7</f>
        <v>68.650000000000006</v>
      </c>
      <c r="DR6" s="52">
        <f>DR7</f>
        <v>68.650000000000006</v>
      </c>
      <c r="DS6" s="52">
        <f t="shared" si="8"/>
        <v>68.650000000000006</v>
      </c>
      <c r="DT6" s="52" t="str">
        <f t="shared" si="8"/>
        <v>-</v>
      </c>
      <c r="DU6" s="52" t="str">
        <f t="shared" si="8"/>
        <v>-</v>
      </c>
      <c r="DV6" s="52">
        <f t="shared" si="8"/>
        <v>51.87</v>
      </c>
      <c r="DW6" s="52">
        <f t="shared" si="8"/>
        <v>52.33</v>
      </c>
      <c r="DX6" s="52">
        <f t="shared" si="8"/>
        <v>52.35</v>
      </c>
      <c r="DY6" s="50" t="str">
        <f>IF(DY7="-","【-】","【"&amp;SUBSTITUTE(TEXT(DY7,"#,##0.00"),"-","△")&amp;"】")</f>
        <v>【49.06】</v>
      </c>
      <c r="DZ6" s="52" t="str">
        <f t="shared" ref="DZ6:EI6" si="9">DZ7</f>
        <v>-</v>
      </c>
      <c r="EA6" s="52" t="str">
        <f>EA7</f>
        <v>-</v>
      </c>
      <c r="EB6" s="52">
        <f>EB7</f>
        <v>0</v>
      </c>
      <c r="EC6" s="52">
        <f>EC7</f>
        <v>0</v>
      </c>
      <c r="ED6" s="52">
        <f t="shared" si="9"/>
        <v>0.55000000000000004</v>
      </c>
      <c r="EE6" s="52" t="str">
        <f t="shared" si="9"/>
        <v>-</v>
      </c>
      <c r="EF6" s="52" t="str">
        <f t="shared" si="9"/>
        <v>-</v>
      </c>
      <c r="EG6" s="52">
        <f t="shared" si="9"/>
        <v>0.28000000000000003</v>
      </c>
      <c r="EH6" s="52">
        <f t="shared" si="9"/>
        <v>0.77</v>
      </c>
      <c r="EI6" s="52">
        <f t="shared" si="9"/>
        <v>0.24</v>
      </c>
      <c r="EJ6" s="50" t="str">
        <f>IF(EJ7="-","【-】","【"&amp;SUBSTITUTE(TEXT(EJ7,"#,##0.00"),"-","△")&amp;"】")</f>
        <v>【0.39】</v>
      </c>
    </row>
    <row r="7" spans="1:140" s="53" customFormat="1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150000</v>
      </c>
      <c r="L7" s="54" t="s">
        <v>97</v>
      </c>
      <c r="M7" s="55">
        <v>1</v>
      </c>
      <c r="N7" s="55">
        <v>44868</v>
      </c>
      <c r="O7" s="56" t="s">
        <v>98</v>
      </c>
      <c r="P7" s="56">
        <v>72.3</v>
      </c>
      <c r="Q7" s="55">
        <v>40</v>
      </c>
      <c r="R7" s="55">
        <v>58156</v>
      </c>
      <c r="S7" s="54" t="s">
        <v>99</v>
      </c>
      <c r="T7" s="57" t="s">
        <v>98</v>
      </c>
      <c r="U7" s="57" t="s">
        <v>98</v>
      </c>
      <c r="V7" s="57">
        <v>126.41</v>
      </c>
      <c r="W7" s="57">
        <v>133.32</v>
      </c>
      <c r="X7" s="57">
        <v>122.12</v>
      </c>
      <c r="Y7" s="57" t="s">
        <v>98</v>
      </c>
      <c r="Z7" s="57" t="s">
        <v>98</v>
      </c>
      <c r="AA7" s="57">
        <v>116.96</v>
      </c>
      <c r="AB7" s="57">
        <v>117.47</v>
      </c>
      <c r="AC7" s="58">
        <v>115.38</v>
      </c>
      <c r="AD7" s="57">
        <v>118.49</v>
      </c>
      <c r="AE7" s="57" t="s">
        <v>98</v>
      </c>
      <c r="AF7" s="57" t="s">
        <v>98</v>
      </c>
      <c r="AG7" s="57">
        <v>0</v>
      </c>
      <c r="AH7" s="57">
        <v>0</v>
      </c>
      <c r="AI7" s="57">
        <v>0</v>
      </c>
      <c r="AJ7" s="57" t="s">
        <v>98</v>
      </c>
      <c r="AK7" s="57" t="s">
        <v>98</v>
      </c>
      <c r="AL7" s="57">
        <v>50.25</v>
      </c>
      <c r="AM7" s="57">
        <v>51.91</v>
      </c>
      <c r="AN7" s="57">
        <v>53.86</v>
      </c>
      <c r="AO7" s="57">
        <v>19.579999999999998</v>
      </c>
      <c r="AP7" s="57" t="s">
        <v>98</v>
      </c>
      <c r="AQ7" s="57" t="s">
        <v>98</v>
      </c>
      <c r="AR7" s="57">
        <v>454.14</v>
      </c>
      <c r="AS7" s="57">
        <v>299.24</v>
      </c>
      <c r="AT7" s="57">
        <v>568.94000000000005</v>
      </c>
      <c r="AU7" s="57" t="s">
        <v>98</v>
      </c>
      <c r="AV7" s="57" t="s">
        <v>98</v>
      </c>
      <c r="AW7" s="57">
        <v>655.75</v>
      </c>
      <c r="AX7" s="57">
        <v>578.19000000000005</v>
      </c>
      <c r="AY7" s="57">
        <v>638.35</v>
      </c>
      <c r="AZ7" s="57">
        <v>436.32</v>
      </c>
      <c r="BA7" s="57" t="s">
        <v>98</v>
      </c>
      <c r="BB7" s="57" t="s">
        <v>98</v>
      </c>
      <c r="BC7" s="57">
        <v>117.86</v>
      </c>
      <c r="BD7" s="57">
        <v>149.63</v>
      </c>
      <c r="BE7" s="57">
        <v>164.86</v>
      </c>
      <c r="BF7" s="57" t="s">
        <v>98</v>
      </c>
      <c r="BG7" s="57" t="s">
        <v>98</v>
      </c>
      <c r="BH7" s="57">
        <v>193.85</v>
      </c>
      <c r="BI7" s="57">
        <v>204.31</v>
      </c>
      <c r="BJ7" s="57">
        <v>214.2</v>
      </c>
      <c r="BK7" s="57">
        <v>238.21</v>
      </c>
      <c r="BL7" s="57" t="s">
        <v>98</v>
      </c>
      <c r="BM7" s="57" t="s">
        <v>98</v>
      </c>
      <c r="BN7" s="57">
        <v>127.6</v>
      </c>
      <c r="BO7" s="57">
        <v>135.08000000000001</v>
      </c>
      <c r="BP7" s="57">
        <v>123.06</v>
      </c>
      <c r="BQ7" s="57" t="s">
        <v>98</v>
      </c>
      <c r="BR7" s="57" t="s">
        <v>98</v>
      </c>
      <c r="BS7" s="57">
        <v>105.06</v>
      </c>
      <c r="BT7" s="57">
        <v>106.98</v>
      </c>
      <c r="BU7" s="57">
        <v>103.06</v>
      </c>
      <c r="BV7" s="57">
        <v>113.3</v>
      </c>
      <c r="BW7" s="57" t="s">
        <v>98</v>
      </c>
      <c r="BX7" s="57" t="s">
        <v>98</v>
      </c>
      <c r="BY7" s="57">
        <v>26.89</v>
      </c>
      <c r="BZ7" s="57">
        <v>25.31</v>
      </c>
      <c r="CA7" s="57">
        <v>27.76</v>
      </c>
      <c r="CB7" s="57" t="s">
        <v>98</v>
      </c>
      <c r="CC7" s="57" t="s">
        <v>98</v>
      </c>
      <c r="CD7" s="57">
        <v>26.84</v>
      </c>
      <c r="CE7" s="57">
        <v>26.08</v>
      </c>
      <c r="CF7" s="57">
        <v>26.92</v>
      </c>
      <c r="CG7" s="57">
        <v>18.87</v>
      </c>
      <c r="CH7" s="57" t="s">
        <v>98</v>
      </c>
      <c r="CI7" s="57" t="s">
        <v>98</v>
      </c>
      <c r="CJ7" s="57">
        <v>32.69</v>
      </c>
      <c r="CK7" s="57">
        <v>31.95</v>
      </c>
      <c r="CL7" s="57">
        <v>29.91</v>
      </c>
      <c r="CM7" s="57" t="s">
        <v>98</v>
      </c>
      <c r="CN7" s="57" t="s">
        <v>98</v>
      </c>
      <c r="CO7" s="57">
        <v>40.89</v>
      </c>
      <c r="CP7" s="57">
        <v>41.59</v>
      </c>
      <c r="CQ7" s="57">
        <v>40.29</v>
      </c>
      <c r="CR7" s="57">
        <v>53.39</v>
      </c>
      <c r="CS7" s="57" t="s">
        <v>98</v>
      </c>
      <c r="CT7" s="57" t="s">
        <v>98</v>
      </c>
      <c r="CU7" s="57">
        <v>38.96</v>
      </c>
      <c r="CV7" s="57">
        <v>38.96</v>
      </c>
      <c r="CW7" s="57">
        <v>38.770000000000003</v>
      </c>
      <c r="CX7" s="57" t="s">
        <v>98</v>
      </c>
      <c r="CY7" s="57" t="s">
        <v>98</v>
      </c>
      <c r="CZ7" s="57">
        <v>61.76</v>
      </c>
      <c r="DA7" s="57">
        <v>62.75</v>
      </c>
      <c r="DB7" s="57">
        <v>61.99</v>
      </c>
      <c r="DC7" s="57">
        <v>76.89</v>
      </c>
      <c r="DD7" s="57" t="s">
        <v>98</v>
      </c>
      <c r="DE7" s="57" t="s">
        <v>98</v>
      </c>
      <c r="DF7" s="57">
        <v>61.73</v>
      </c>
      <c r="DG7" s="57">
        <v>61.06</v>
      </c>
      <c r="DH7" s="57">
        <v>60.89</v>
      </c>
      <c r="DI7" s="57" t="s">
        <v>98</v>
      </c>
      <c r="DJ7" s="57" t="s">
        <v>98</v>
      </c>
      <c r="DK7" s="57">
        <v>57.11</v>
      </c>
      <c r="DL7" s="57">
        <v>57.57</v>
      </c>
      <c r="DM7" s="57">
        <v>57.63</v>
      </c>
      <c r="DN7" s="57">
        <v>59.52</v>
      </c>
      <c r="DO7" s="57" t="s">
        <v>98</v>
      </c>
      <c r="DP7" s="57" t="s">
        <v>98</v>
      </c>
      <c r="DQ7" s="57">
        <v>68.650000000000006</v>
      </c>
      <c r="DR7" s="57">
        <v>68.650000000000006</v>
      </c>
      <c r="DS7" s="57">
        <v>68.650000000000006</v>
      </c>
      <c r="DT7" s="57" t="s">
        <v>98</v>
      </c>
      <c r="DU7" s="57" t="s">
        <v>98</v>
      </c>
      <c r="DV7" s="57">
        <v>51.87</v>
      </c>
      <c r="DW7" s="57">
        <v>52.33</v>
      </c>
      <c r="DX7" s="57">
        <v>52.35</v>
      </c>
      <c r="DY7" s="57">
        <v>49.06</v>
      </c>
      <c r="DZ7" s="57" t="s">
        <v>98</v>
      </c>
      <c r="EA7" s="57" t="s">
        <v>98</v>
      </c>
      <c r="EB7" s="57">
        <v>0</v>
      </c>
      <c r="EC7" s="57">
        <v>0</v>
      </c>
      <c r="ED7" s="57">
        <v>0.55000000000000004</v>
      </c>
      <c r="EE7" s="57" t="s">
        <v>98</v>
      </c>
      <c r="EF7" s="57" t="s">
        <v>98</v>
      </c>
      <c r="EG7" s="57">
        <v>0.28000000000000003</v>
      </c>
      <c r="EH7" s="57">
        <v>0.77</v>
      </c>
      <c r="EI7" s="57">
        <v>0.24</v>
      </c>
      <c r="EJ7" s="57">
        <v>0.39</v>
      </c>
    </row>
    <row r="8" spans="1:140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>
      <c r="A10" s="60" t="s">
        <v>41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>
      <c r="T11" s="64" t="s">
        <v>23</v>
      </c>
      <c r="U11" s="65" t="e">
        <f>IF(T6="-",NA(),T6)</f>
        <v>#N/A</v>
      </c>
      <c r="V11" s="65" t="e">
        <f>IF(U6="-",NA(),U6)</f>
        <v>#N/A</v>
      </c>
      <c r="W11" s="65">
        <f>IF(V6="-",NA(),V6)</f>
        <v>126.41</v>
      </c>
      <c r="X11" s="65">
        <f>IF(W6="-",NA(),W6)</f>
        <v>133.32</v>
      </c>
      <c r="Y11" s="65">
        <f>IF(X6="-",NA(),X6)</f>
        <v>122.12</v>
      </c>
      <c r="AE11" s="64" t="s">
        <v>23</v>
      </c>
      <c r="AF11" s="65" t="e">
        <f>IF(AE6="-",NA(),AE6)</f>
        <v>#N/A</v>
      </c>
      <c r="AG11" s="65" t="e">
        <f>IF(AF6="-",NA(),AF6)</f>
        <v>#N/A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 t="e">
        <f>IF(AP6="-",NA(),AP6)</f>
        <v>#N/A</v>
      </c>
      <c r="AR11" s="65" t="e">
        <f>IF(AQ6="-",NA(),AQ6)</f>
        <v>#N/A</v>
      </c>
      <c r="AS11" s="65">
        <f>IF(AR6="-",NA(),AR6)</f>
        <v>454.14</v>
      </c>
      <c r="AT11" s="65">
        <f>IF(AS6="-",NA(),AS6)</f>
        <v>299.24</v>
      </c>
      <c r="AU11" s="65">
        <f>IF(AT6="-",NA(),AT6)</f>
        <v>568.94000000000005</v>
      </c>
      <c r="BA11" s="64" t="s">
        <v>23</v>
      </c>
      <c r="BB11" s="65" t="e">
        <f>IF(BA6="-",NA(),BA6)</f>
        <v>#N/A</v>
      </c>
      <c r="BC11" s="65" t="e">
        <f>IF(BB6="-",NA(),BB6)</f>
        <v>#N/A</v>
      </c>
      <c r="BD11" s="65">
        <f>IF(BC6="-",NA(),BC6)</f>
        <v>117.86</v>
      </c>
      <c r="BE11" s="65">
        <f>IF(BD6="-",NA(),BD6)</f>
        <v>149.63</v>
      </c>
      <c r="BF11" s="65">
        <f>IF(BE6="-",NA(),BE6)</f>
        <v>164.86</v>
      </c>
      <c r="BL11" s="64" t="s">
        <v>23</v>
      </c>
      <c r="BM11" s="65" t="e">
        <f>IF(BL6="-",NA(),BL6)</f>
        <v>#N/A</v>
      </c>
      <c r="BN11" s="65" t="e">
        <f>IF(BM6="-",NA(),BM6)</f>
        <v>#N/A</v>
      </c>
      <c r="BO11" s="65">
        <f>IF(BN6="-",NA(),BN6)</f>
        <v>127.6</v>
      </c>
      <c r="BP11" s="65">
        <f>IF(BO6="-",NA(),BO6)</f>
        <v>135.08000000000001</v>
      </c>
      <c r="BQ11" s="65">
        <f>IF(BP6="-",NA(),BP6)</f>
        <v>123.06</v>
      </c>
      <c r="BW11" s="64" t="s">
        <v>23</v>
      </c>
      <c r="BX11" s="65" t="e">
        <f>IF(BW6="-",NA(),BW6)</f>
        <v>#N/A</v>
      </c>
      <c r="BY11" s="65" t="e">
        <f>IF(BX6="-",NA(),BX6)</f>
        <v>#N/A</v>
      </c>
      <c r="BZ11" s="65">
        <f>IF(BY6="-",NA(),BY6)</f>
        <v>26.89</v>
      </c>
      <c r="CA11" s="65">
        <f>IF(BZ6="-",NA(),BZ6)</f>
        <v>25.31</v>
      </c>
      <c r="CB11" s="65">
        <f>IF(CA6="-",NA(),CA6)</f>
        <v>27.76</v>
      </c>
      <c r="CH11" s="64" t="s">
        <v>23</v>
      </c>
      <c r="CI11" s="65" t="e">
        <f>IF(CH6="-",NA(),CH6)</f>
        <v>#N/A</v>
      </c>
      <c r="CJ11" s="65" t="e">
        <f>IF(CI6="-",NA(),CI6)</f>
        <v>#N/A</v>
      </c>
      <c r="CK11" s="65">
        <f>IF(CJ6="-",NA(),CJ6)</f>
        <v>32.69</v>
      </c>
      <c r="CL11" s="65">
        <f>IF(CK6="-",NA(),CK6)</f>
        <v>31.95</v>
      </c>
      <c r="CM11" s="65">
        <f>IF(CL6="-",NA(),CL6)</f>
        <v>29.91</v>
      </c>
      <c r="CS11" s="64" t="s">
        <v>23</v>
      </c>
      <c r="CT11" s="65" t="e">
        <f>IF(CS6="-",NA(),CS6)</f>
        <v>#N/A</v>
      </c>
      <c r="CU11" s="65" t="e">
        <f>IF(CT6="-",NA(),CT6)</f>
        <v>#N/A</v>
      </c>
      <c r="CV11" s="65">
        <f>IF(CU6="-",NA(),CU6)</f>
        <v>38.96</v>
      </c>
      <c r="CW11" s="65">
        <f>IF(CV6="-",NA(),CV6)</f>
        <v>38.96</v>
      </c>
      <c r="CX11" s="65">
        <f>IF(CW6="-",NA(),CW6)</f>
        <v>38.770000000000003</v>
      </c>
      <c r="DD11" s="64" t="s">
        <v>23</v>
      </c>
      <c r="DE11" s="65" t="e">
        <f>IF(DD6="-",NA(),DD6)</f>
        <v>#N/A</v>
      </c>
      <c r="DF11" s="65" t="e">
        <f>IF(DE6="-",NA(),DE6)</f>
        <v>#N/A</v>
      </c>
      <c r="DG11" s="65">
        <f>IF(DF6="-",NA(),DF6)</f>
        <v>61.73</v>
      </c>
      <c r="DH11" s="65">
        <f>IF(DG6="-",NA(),DG6)</f>
        <v>61.06</v>
      </c>
      <c r="DI11" s="65">
        <f>IF(DH6="-",NA(),DH6)</f>
        <v>60.89</v>
      </c>
      <c r="DO11" s="64" t="s">
        <v>23</v>
      </c>
      <c r="DP11" s="65" t="e">
        <f>IF(DO6="-",NA(),DO6)</f>
        <v>#N/A</v>
      </c>
      <c r="DQ11" s="65" t="e">
        <f>IF(DP6="-",NA(),DP6)</f>
        <v>#N/A</v>
      </c>
      <c r="DR11" s="65">
        <f>IF(DQ6="-",NA(),DQ6)</f>
        <v>68.650000000000006</v>
      </c>
      <c r="DS11" s="65">
        <f>IF(DR6="-",NA(),DR6)</f>
        <v>68.650000000000006</v>
      </c>
      <c r="DT11" s="65">
        <f>IF(DS6="-",NA(),DS6)</f>
        <v>68.650000000000006</v>
      </c>
      <c r="DZ11" s="64" t="s">
        <v>23</v>
      </c>
      <c r="EA11" s="65" t="e">
        <f>IF(DZ6="-",NA(),DZ6)</f>
        <v>#N/A</v>
      </c>
      <c r="EB11" s="65" t="e">
        <f>IF(EA6="-",NA(),EA6)</f>
        <v>#N/A</v>
      </c>
      <c r="EC11" s="65">
        <f>IF(EB6="-",NA(),EB6)</f>
        <v>0</v>
      </c>
      <c r="ED11" s="65">
        <f>IF(EC6="-",NA(),EC6)</f>
        <v>0</v>
      </c>
      <c r="EE11" s="65">
        <f>IF(ED6="-",NA(),ED6)</f>
        <v>0.55000000000000004</v>
      </c>
    </row>
    <row r="12" spans="1:140">
      <c r="T12" s="64" t="s">
        <v>24</v>
      </c>
      <c r="U12" s="65" t="e">
        <f>IF(Y6="-",NA(),Y6)</f>
        <v>#N/A</v>
      </c>
      <c r="V12" s="65" t="e">
        <f>IF(Z6="-",NA(),Z6)</f>
        <v>#N/A</v>
      </c>
      <c r="W12" s="65">
        <f>IF(AA6="-",NA(),AA6)</f>
        <v>116.96</v>
      </c>
      <c r="X12" s="65">
        <f>IF(AB6="-",NA(),AB6)</f>
        <v>117.47</v>
      </c>
      <c r="Y12" s="65">
        <f>IF(AC6="-",NA(),AC6)</f>
        <v>115.38</v>
      </c>
      <c r="AE12" s="64" t="s">
        <v>24</v>
      </c>
      <c r="AF12" s="65" t="e">
        <f>IF(AJ6="-",NA(),AJ6)</f>
        <v>#N/A</v>
      </c>
      <c r="AG12" s="65" t="e">
        <f t="shared" ref="AG12:AJ12" si="10">IF(AK6="-",NA(),AK6)</f>
        <v>#N/A</v>
      </c>
      <c r="AH12" s="65">
        <f t="shared" si="10"/>
        <v>50.25</v>
      </c>
      <c r="AI12" s="65">
        <f t="shared" si="10"/>
        <v>51.91</v>
      </c>
      <c r="AJ12" s="65">
        <f t="shared" si="10"/>
        <v>53.86</v>
      </c>
      <c r="AP12" s="64" t="s">
        <v>24</v>
      </c>
      <c r="AQ12" s="65" t="e">
        <f>IF(AU6="-",NA(),AU6)</f>
        <v>#N/A</v>
      </c>
      <c r="AR12" s="65" t="e">
        <f t="shared" ref="AR12:AU12" si="11">IF(AV6="-",NA(),AV6)</f>
        <v>#N/A</v>
      </c>
      <c r="AS12" s="65">
        <f t="shared" si="11"/>
        <v>655.75</v>
      </c>
      <c r="AT12" s="65">
        <f t="shared" si="11"/>
        <v>578.19000000000005</v>
      </c>
      <c r="AU12" s="65">
        <f t="shared" si="11"/>
        <v>638.35</v>
      </c>
      <c r="BA12" s="64" t="s">
        <v>24</v>
      </c>
      <c r="BB12" s="65" t="e">
        <f>IF(BF6="-",NA(),BF6)</f>
        <v>#N/A</v>
      </c>
      <c r="BC12" s="65" t="e">
        <f t="shared" ref="BC12:BF12" si="12">IF(BG6="-",NA(),BG6)</f>
        <v>#N/A</v>
      </c>
      <c r="BD12" s="65">
        <f t="shared" si="12"/>
        <v>193.85</v>
      </c>
      <c r="BE12" s="65">
        <f t="shared" si="12"/>
        <v>204.31</v>
      </c>
      <c r="BF12" s="65">
        <f t="shared" si="12"/>
        <v>214.2</v>
      </c>
      <c r="BL12" s="64" t="s">
        <v>24</v>
      </c>
      <c r="BM12" s="65" t="e">
        <f>IF(BQ6="-",NA(),BQ6)</f>
        <v>#N/A</v>
      </c>
      <c r="BN12" s="65" t="e">
        <f t="shared" ref="BN12:BQ12" si="13">IF(BR6="-",NA(),BR6)</f>
        <v>#N/A</v>
      </c>
      <c r="BO12" s="65">
        <f t="shared" si="13"/>
        <v>105.06</v>
      </c>
      <c r="BP12" s="65">
        <f t="shared" si="13"/>
        <v>106.98</v>
      </c>
      <c r="BQ12" s="65">
        <f t="shared" si="13"/>
        <v>103.06</v>
      </c>
      <c r="BW12" s="64" t="s">
        <v>24</v>
      </c>
      <c r="BX12" s="65" t="e">
        <f>IF(CB6="-",NA(),CB6)</f>
        <v>#N/A</v>
      </c>
      <c r="BY12" s="65" t="e">
        <f t="shared" ref="BY12:CB12" si="14">IF(CC6="-",NA(),CC6)</f>
        <v>#N/A</v>
      </c>
      <c r="BZ12" s="65">
        <f t="shared" si="14"/>
        <v>26.84</v>
      </c>
      <c r="CA12" s="65">
        <f t="shared" si="14"/>
        <v>26.08</v>
      </c>
      <c r="CB12" s="65">
        <f t="shared" si="14"/>
        <v>26.92</v>
      </c>
      <c r="CH12" s="64" t="s">
        <v>24</v>
      </c>
      <c r="CI12" s="65" t="e">
        <f>IF(CM6="-",NA(),CM6)</f>
        <v>#N/A</v>
      </c>
      <c r="CJ12" s="65" t="e">
        <f t="shared" ref="CJ12:CM12" si="15">IF(CN6="-",NA(),CN6)</f>
        <v>#N/A</v>
      </c>
      <c r="CK12" s="65">
        <f t="shared" si="15"/>
        <v>40.89</v>
      </c>
      <c r="CL12" s="65">
        <f t="shared" si="15"/>
        <v>41.59</v>
      </c>
      <c r="CM12" s="65">
        <f t="shared" si="15"/>
        <v>40.29</v>
      </c>
      <c r="CS12" s="64" t="s">
        <v>24</v>
      </c>
      <c r="CT12" s="65" t="e">
        <f>IF(CX6="-",NA(),CX6)</f>
        <v>#N/A</v>
      </c>
      <c r="CU12" s="65" t="e">
        <f t="shared" ref="CU12:CX12" si="16">IF(CY6="-",NA(),CY6)</f>
        <v>#N/A</v>
      </c>
      <c r="CV12" s="65">
        <f t="shared" si="16"/>
        <v>61.76</v>
      </c>
      <c r="CW12" s="65">
        <f t="shared" si="16"/>
        <v>62.75</v>
      </c>
      <c r="CX12" s="65">
        <f t="shared" si="16"/>
        <v>61.99</v>
      </c>
      <c r="DD12" s="64" t="s">
        <v>24</v>
      </c>
      <c r="DE12" s="65" t="e">
        <f>IF(DI6="-",NA(),DI6)</f>
        <v>#N/A</v>
      </c>
      <c r="DF12" s="65" t="e">
        <f t="shared" ref="DF12:DI12" si="17">IF(DJ6="-",NA(),DJ6)</f>
        <v>#N/A</v>
      </c>
      <c r="DG12" s="65">
        <f t="shared" si="17"/>
        <v>57.11</v>
      </c>
      <c r="DH12" s="65">
        <f t="shared" si="17"/>
        <v>57.57</v>
      </c>
      <c r="DI12" s="65">
        <f t="shared" si="17"/>
        <v>57.63</v>
      </c>
      <c r="DO12" s="64" t="s">
        <v>24</v>
      </c>
      <c r="DP12" s="65" t="e">
        <f>IF(DT6="-",NA(),DT6)</f>
        <v>#N/A</v>
      </c>
      <c r="DQ12" s="65" t="e">
        <f t="shared" ref="DQ12:DT12" si="18">IF(DU6="-",NA(),DU6)</f>
        <v>#N/A</v>
      </c>
      <c r="DR12" s="65">
        <f t="shared" si="18"/>
        <v>51.87</v>
      </c>
      <c r="DS12" s="65">
        <f t="shared" si="18"/>
        <v>52.33</v>
      </c>
      <c r="DT12" s="65">
        <f t="shared" si="18"/>
        <v>52.35</v>
      </c>
      <c r="DZ12" s="64" t="s">
        <v>24</v>
      </c>
      <c r="EA12" s="65" t="e">
        <f>IF(EE6="-",NA(),EE6)</f>
        <v>#N/A</v>
      </c>
      <c r="EB12" s="65" t="e">
        <f t="shared" ref="EB12:EE12" si="19">IF(EF6="-",NA(),EF6)</f>
        <v>#N/A</v>
      </c>
      <c r="EC12" s="65">
        <f t="shared" si="19"/>
        <v>0.28000000000000003</v>
      </c>
      <c r="ED12" s="65">
        <f t="shared" si="19"/>
        <v>0.77</v>
      </c>
      <c r="EE12" s="65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KGA52901</cp:lastModifiedBy>
  <dcterms:created xsi:type="dcterms:W3CDTF">2021-12-03T08:59:57Z</dcterms:created>
  <dcterms:modified xsi:type="dcterms:W3CDTF">2022-01-13T05:41:17Z</dcterms:modified>
  <cp:category/>
</cp:coreProperties>
</file>