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05在宅サービス\00自己点検シート\R6年度修正\HP\"/>
    </mc:Choice>
  </mc:AlternateContent>
  <bookViews>
    <workbookView xWindow="0" yWindow="0" windowWidth="19200" windowHeight="6610" tabRatio="1000"/>
  </bookViews>
  <sheets>
    <sheet name="フェースシート" sheetId="10" r:id="rId1"/>
    <sheet name="１．点検シート（人員・設備・運営）" sheetId="21" r:id="rId2"/>
    <sheet name="２．点検リスト①" sheetId="2" r:id="rId3"/>
    <sheet name="２．点検リスト②" sheetId="18" r:id="rId4"/>
    <sheet name="２．点検リスト③" sheetId="17" r:id="rId5"/>
    <sheet name="２．点検リスト④" sheetId="19" r:id="rId6"/>
    <sheet name="３．勤務実績表" sheetId="27" r:id="rId7"/>
    <sheet name="記入方法" sheetId="28" r:id="rId8"/>
    <sheet name="プルダウン" sheetId="29" r:id="rId9"/>
    <sheet name="４．加算点検" sheetId="30" r:id="rId10"/>
    <sheet name="４．加算(処遇Ⅴ)" sheetId="33" r:id="rId11"/>
    <sheet name="（別紙）特定事業所加算(人材要件)" sheetId="31" r:id="rId12"/>
    <sheet name="（別紙）特定加算（Ⅰ又はⅢ）" sheetId="32" r:id="rId13"/>
  </sheets>
  <externalReferences>
    <externalReference r:id="rId14"/>
    <externalReference r:id="rId15"/>
    <externalReference r:id="rId16"/>
  </externalReferences>
  <definedNames>
    <definedName name="ｋ">#N/A</definedName>
    <definedName name="_xlnm.Print_Area" localSheetId="12">'（別紙）特定加算（Ⅰ又はⅢ）'!$A$1:$AJ$57</definedName>
    <definedName name="_xlnm.Print_Area" localSheetId="11">'（別紙）特定事業所加算(人材要件)'!$A$1:$T$88</definedName>
    <definedName name="_xlnm.Print_Area" localSheetId="1">'１．点検シート（人員・設備・運営）'!$A$1:$I$162</definedName>
    <definedName name="_xlnm.Print_Area" localSheetId="2">'２．点検リスト①'!$A$1:$AC$42</definedName>
    <definedName name="_xlnm.Print_Area" localSheetId="3">'２．点検リスト②'!$A$1:$AB$64</definedName>
    <definedName name="_xlnm.Print_Area" localSheetId="4">'２．点検リスト③'!$A$1:$W$72</definedName>
    <definedName name="_xlnm.Print_Area" localSheetId="5">'２．点検リスト④'!$A$1:$V$64</definedName>
    <definedName name="_xlnm.Print_Area" localSheetId="6">'３．勤務実績表'!$A$1:$BD$50</definedName>
    <definedName name="_xlnm.Print_Area" localSheetId="10">'４．加算(処遇Ⅴ)'!$A$1:$E$185</definedName>
    <definedName name="_xlnm.Print_Area" localSheetId="9">'４．加算点検'!$A$1:$E$133</definedName>
    <definedName name="_xlnm.Print_Area" localSheetId="0">フェースシート!$A$1:$M$55</definedName>
    <definedName name="_xlnm.Print_Area" localSheetId="7">記入方法!$A$1:$O$80</definedName>
    <definedName name="_xlnm.Print_Titles" localSheetId="1">'１．点検シート（人員・設備・運営）'!$5:$6</definedName>
    <definedName name="_xlnm.Print_Titles" localSheetId="6">'３．勤務実績表'!$1:$12</definedName>
    <definedName name="_xlnm.Print_Titles" localSheetId="10">'４．加算(処遇Ⅴ)'!$3:$3</definedName>
    <definedName name="_xlnm.Print_Titles" localSheetId="9">'４．加算点検'!$3:$3</definedName>
    <definedName name="サービス種別">[1]サービス種類一覧!$B$4:$B$20</definedName>
    <definedName name="サービス種類">[2]サービス種類一覧!$C$4:$C$20</definedName>
    <definedName name="サービス提供責任者">プルダウン!$D$13:$D$25</definedName>
    <definedName name="サービス名">#N/A</definedName>
    <definedName name="サービス名称">#N/A</definedName>
    <definedName name="だだ">#N/A</definedName>
    <definedName name="っっｋ">#N/A</definedName>
    <definedName name="っっっっｌ">#N/A</definedName>
    <definedName name="確認">#N/A</definedName>
    <definedName name="管理者">プルダウン!$C$13:$C$25</definedName>
    <definedName name="種類">[3]サービス種類一覧!$A$4:$A$20</definedName>
    <definedName name="職種">プルダウン!$C$12:$K$12</definedName>
    <definedName name="訪問介護員">プルダウン!$E$13:$E$25</definedName>
  </definedNames>
  <calcPr calcId="162913"/>
</workbook>
</file>

<file path=xl/calcChain.xml><?xml version="1.0" encoding="utf-8"?>
<calcChain xmlns="http://schemas.openxmlformats.org/spreadsheetml/2006/main">
  <c r="AA41" i="32" l="1"/>
  <c r="T41" i="32"/>
  <c r="M41" i="32"/>
  <c r="F43" i="32" s="1"/>
  <c r="F41" i="32"/>
  <c r="F46" i="32" s="1"/>
  <c r="F30" i="32"/>
  <c r="AA28" i="32"/>
  <c r="T28" i="32"/>
  <c r="M28" i="32"/>
  <c r="F28" i="32"/>
  <c r="F33" i="32" s="1"/>
  <c r="P53" i="31" l="1"/>
  <c r="P54" i="31" s="1"/>
  <c r="P50" i="31"/>
  <c r="M50" i="31"/>
  <c r="E50" i="31"/>
  <c r="P48" i="31"/>
  <c r="M48" i="31"/>
  <c r="E48" i="31"/>
  <c r="P46" i="31"/>
  <c r="M46" i="31"/>
  <c r="M53" i="31" s="1"/>
  <c r="M54" i="31" s="1"/>
  <c r="P55" i="31" s="1"/>
  <c r="E46" i="31"/>
  <c r="M45" i="31"/>
  <c r="P39" i="31"/>
  <c r="P40" i="31" s="1"/>
  <c r="P36" i="31"/>
  <c r="M36" i="31"/>
  <c r="E36" i="31"/>
  <c r="P34" i="31"/>
  <c r="M34" i="31"/>
  <c r="E34" i="31"/>
  <c r="P32" i="31"/>
  <c r="M32" i="31"/>
  <c r="E32" i="31"/>
  <c r="P30" i="31"/>
  <c r="M30" i="31"/>
  <c r="E30" i="31"/>
  <c r="P28" i="31"/>
  <c r="M28" i="31"/>
  <c r="E28" i="31"/>
  <c r="P26" i="31"/>
  <c r="M26" i="31"/>
  <c r="E26" i="31"/>
  <c r="P24" i="31"/>
  <c r="M24" i="31"/>
  <c r="E24" i="31"/>
  <c r="P22" i="31"/>
  <c r="M22" i="31"/>
  <c r="E22" i="31"/>
  <c r="P20" i="31"/>
  <c r="M20" i="31"/>
  <c r="E20" i="31"/>
  <c r="P18" i="31"/>
  <c r="M18" i="31"/>
  <c r="E18" i="31"/>
  <c r="P16" i="31"/>
  <c r="M16" i="31"/>
  <c r="M39" i="31" s="1"/>
  <c r="M40" i="31" s="1"/>
  <c r="P41" i="31" s="1"/>
  <c r="E16" i="31"/>
  <c r="M15" i="31"/>
  <c r="J55" i="31" s="1"/>
  <c r="F9" i="31"/>
  <c r="E51" i="31" s="1"/>
  <c r="P15" i="31" l="1"/>
  <c r="E17" i="31"/>
  <c r="E19" i="31"/>
  <c r="E21" i="31"/>
  <c r="E23" i="31"/>
  <c r="E25" i="31"/>
  <c r="E27" i="31"/>
  <c r="E29" i="31"/>
  <c r="E31" i="31"/>
  <c r="E33" i="31"/>
  <c r="E35" i="31"/>
  <c r="E37" i="31"/>
  <c r="P45" i="31"/>
  <c r="E47" i="31"/>
  <c r="E49" i="31"/>
  <c r="J41" i="31"/>
  <c r="T35" i="27" l="1"/>
  <c r="W44" i="27"/>
  <c r="W43" i="27"/>
  <c r="R43" i="27"/>
  <c r="AE39" i="27"/>
  <c r="R49" i="27" s="1"/>
  <c r="AB49" i="27" s="1"/>
  <c r="AA39" i="27"/>
  <c r="R44" i="27" s="1"/>
  <c r="AB44" i="27" s="1"/>
  <c r="W49" i="27" s="1"/>
  <c r="Y39" i="27"/>
  <c r="V38" i="27"/>
  <c r="T38" i="27"/>
  <c r="J38" i="27"/>
  <c r="H38" i="27"/>
  <c r="F38" i="27"/>
  <c r="V37" i="27"/>
  <c r="T37" i="27"/>
  <c r="L37" i="27"/>
  <c r="V36" i="27"/>
  <c r="T36" i="27"/>
  <c r="L36" i="27"/>
  <c r="V35" i="27"/>
  <c r="V39" i="27" s="1"/>
  <c r="T39" i="27"/>
  <c r="L35" i="27"/>
  <c r="L38" i="27" s="1"/>
  <c r="L40" i="27" s="1"/>
  <c r="C44" i="27" s="1"/>
  <c r="J34" i="27"/>
  <c r="H34" i="27"/>
  <c r="F34" i="27"/>
  <c r="AW30" i="27"/>
  <c r="AU30" i="27"/>
  <c r="AW29" i="27"/>
  <c r="AU29" i="27"/>
  <c r="AU28" i="27"/>
  <c r="AW28" i="27" s="1"/>
  <c r="AU27" i="27"/>
  <c r="AW27" i="27" s="1"/>
  <c r="AW26" i="27"/>
  <c r="AU26" i="27"/>
  <c r="AW25" i="27"/>
  <c r="AU25" i="27"/>
  <c r="AU24" i="27"/>
  <c r="AW24" i="27" s="1"/>
  <c r="AU23" i="27"/>
  <c r="AW23" i="27" s="1"/>
  <c r="AW22" i="27"/>
  <c r="AU22" i="27"/>
  <c r="AW21" i="27"/>
  <c r="AU21" i="27"/>
  <c r="AU20" i="27"/>
  <c r="AW20" i="27" s="1"/>
  <c r="AU19" i="27"/>
  <c r="AW19" i="27" s="1"/>
  <c r="AW18" i="27"/>
  <c r="AU18" i="27"/>
  <c r="AW17" i="27"/>
  <c r="AU17" i="27"/>
  <c r="AU16" i="27"/>
  <c r="AW16" i="27" s="1"/>
  <c r="AU15" i="27"/>
  <c r="AW15" i="27" s="1"/>
  <c r="B15" i="27"/>
  <c r="B16" i="27" s="1"/>
  <c r="B17" i="27" s="1"/>
  <c r="B18" i="27" s="1"/>
  <c r="B19" i="27" s="1"/>
  <c r="B20" i="27" s="1"/>
  <c r="B21" i="27" s="1"/>
  <c r="B22" i="27" s="1"/>
  <c r="B23" i="27" s="1"/>
  <c r="B24" i="27" s="1"/>
  <c r="B25" i="27" s="1"/>
  <c r="B26" i="27" s="1"/>
  <c r="B27" i="27" s="1"/>
  <c r="B28" i="27" s="1"/>
  <c r="B29" i="27" s="1"/>
  <c r="B30" i="27" s="1"/>
  <c r="AW14" i="27"/>
  <c r="AU14" i="27"/>
  <c r="B14" i="27"/>
  <c r="AW13" i="27"/>
  <c r="AU13" i="27"/>
  <c r="AR12" i="27"/>
  <c r="AN12" i="27"/>
  <c r="AJ12" i="27"/>
  <c r="AF12" i="27"/>
  <c r="AB12" i="27"/>
  <c r="X12" i="27"/>
  <c r="T12" i="27"/>
  <c r="P12" i="27"/>
  <c r="AR11" i="27"/>
  <c r="AQ11" i="27"/>
  <c r="AQ12" i="27" s="1"/>
  <c r="AN11" i="27"/>
  <c r="AM11" i="27"/>
  <c r="AM12" i="27" s="1"/>
  <c r="AJ11" i="27"/>
  <c r="AI11" i="27"/>
  <c r="AI12" i="27" s="1"/>
  <c r="AF11" i="27"/>
  <c r="AE11" i="27"/>
  <c r="AE12" i="27" s="1"/>
  <c r="AB11" i="27"/>
  <c r="AA11" i="27"/>
  <c r="AA12" i="27" s="1"/>
  <c r="X11" i="27"/>
  <c r="W11" i="27"/>
  <c r="W12" i="27" s="1"/>
  <c r="T11" i="27"/>
  <c r="S11" i="27"/>
  <c r="S12" i="27" s="1"/>
  <c r="P11" i="27"/>
  <c r="AT10" i="27"/>
  <c r="AT11" i="27" s="1"/>
  <c r="AT12" i="27" s="1"/>
  <c r="AS10" i="27"/>
  <c r="AS11" i="27" s="1"/>
  <c r="AS12" i="27" s="1"/>
  <c r="AR10" i="27"/>
  <c r="AQ10" i="27"/>
  <c r="AP10" i="27"/>
  <c r="AM10" i="27"/>
  <c r="AL10" i="27"/>
  <c r="AI10" i="27"/>
  <c r="AH10" i="27"/>
  <c r="AE10" i="27"/>
  <c r="AD10" i="27"/>
  <c r="AA10" i="27"/>
  <c r="Z10" i="27"/>
  <c r="W10" i="27"/>
  <c r="V10" i="27"/>
  <c r="S10" i="27"/>
  <c r="R10" i="27"/>
  <c r="AU8" i="27"/>
  <c r="AZ6" i="27"/>
  <c r="X2" i="27"/>
  <c r="AO11" i="27" s="1"/>
  <c r="AO12" i="27" s="1"/>
  <c r="L44" i="27" l="1"/>
  <c r="I44" i="27"/>
  <c r="Q10" i="27"/>
  <c r="U10" i="27"/>
  <c r="Y10" i="27"/>
  <c r="AC10" i="27"/>
  <c r="AG10" i="27"/>
  <c r="AK10" i="27"/>
  <c r="AO10" i="27"/>
  <c r="R11" i="27"/>
  <c r="R12" i="27" s="1"/>
  <c r="V11" i="27"/>
  <c r="V12" i="27" s="1"/>
  <c r="Z11" i="27"/>
  <c r="Z12" i="27" s="1"/>
  <c r="AD11" i="27"/>
  <c r="AD12" i="27" s="1"/>
  <c r="AH11" i="27"/>
  <c r="AH12" i="27" s="1"/>
  <c r="AL11" i="27"/>
  <c r="AL12" i="27" s="1"/>
  <c r="AP11" i="27"/>
  <c r="AP12" i="27" s="1"/>
  <c r="P10" i="27"/>
  <c r="T10" i="27"/>
  <c r="X10" i="27"/>
  <c r="AB10" i="27"/>
  <c r="AF10" i="27"/>
  <c r="AJ10" i="27"/>
  <c r="AN10" i="27"/>
  <c r="Q11" i="27"/>
  <c r="Q12" i="27" s="1"/>
  <c r="U11" i="27"/>
  <c r="U12" i="27" s="1"/>
  <c r="Y11" i="27"/>
  <c r="Y12" i="27" s="1"/>
  <c r="AC11" i="27"/>
  <c r="AC12" i="27" s="1"/>
  <c r="AG11" i="27"/>
  <c r="AG12" i="27" s="1"/>
  <c r="AK11" i="27"/>
  <c r="AK12" i="27" s="1"/>
  <c r="Z42" i="18" l="1"/>
  <c r="T52" i="18" l="1"/>
  <c r="Q52" i="18"/>
  <c r="W47" i="18"/>
  <c r="W46" i="18"/>
  <c r="W45" i="18"/>
  <c r="W44" i="18"/>
  <c r="U47" i="18"/>
  <c r="U46" i="18"/>
  <c r="U45" i="18"/>
  <c r="U44" i="18"/>
  <c r="U42" i="18"/>
  <c r="W42" i="18"/>
  <c r="O47" i="18"/>
  <c r="O46" i="18"/>
  <c r="O45" i="18"/>
  <c r="O44" i="18"/>
  <c r="O42" i="18"/>
  <c r="M47" i="18"/>
  <c r="M46" i="18"/>
  <c r="M45" i="18"/>
  <c r="M44" i="18"/>
  <c r="M42" i="18"/>
  <c r="G47" i="18"/>
  <c r="G46" i="18"/>
  <c r="G45" i="18"/>
  <c r="G44" i="18"/>
  <c r="E47" i="18"/>
  <c r="E46" i="18"/>
  <c r="E45" i="18"/>
  <c r="E44" i="18"/>
  <c r="G42" i="18"/>
  <c r="E42" i="18"/>
</calcChain>
</file>

<file path=xl/sharedStrings.xml><?xml version="1.0" encoding="utf-8"?>
<sst xmlns="http://schemas.openxmlformats.org/spreadsheetml/2006/main" count="3311" uniqueCount="1221">
  <si>
    <t>指定訪問介護の提供終了に際しては、利用者又はその家族に対して適切な指導を行うとともに、居宅介護支援事業者に対する情報の提供及び保健医療サービス又は福祉サービスを提供する者と密接な連携に努めていますか。</t>
    <rPh sb="0" eb="2">
      <t>シテイ</t>
    </rPh>
    <rPh sb="2" eb="4">
      <t>ホウモン</t>
    </rPh>
    <rPh sb="4" eb="6">
      <t>カイゴ</t>
    </rPh>
    <rPh sb="7" eb="9">
      <t>テイキョウ</t>
    </rPh>
    <rPh sb="9" eb="11">
      <t>シュウリョウ</t>
    </rPh>
    <rPh sb="12" eb="13">
      <t>サイ</t>
    </rPh>
    <rPh sb="17" eb="20">
      <t>リヨウシャ</t>
    </rPh>
    <rPh sb="20" eb="21">
      <t>マタ</t>
    </rPh>
    <rPh sb="24" eb="26">
      <t>カゾク</t>
    </rPh>
    <rPh sb="27" eb="28">
      <t>タイ</t>
    </rPh>
    <rPh sb="30" eb="32">
      <t>テキセツ</t>
    </rPh>
    <rPh sb="33" eb="35">
      <t>シドウ</t>
    </rPh>
    <rPh sb="36" eb="37">
      <t>オコナ</t>
    </rPh>
    <rPh sb="43" eb="45">
      <t>キョタク</t>
    </rPh>
    <rPh sb="45" eb="47">
      <t>カイゴ</t>
    </rPh>
    <rPh sb="47" eb="49">
      <t>シエン</t>
    </rPh>
    <rPh sb="49" eb="52">
      <t>ジギョウシャ</t>
    </rPh>
    <rPh sb="53" eb="54">
      <t>タイ</t>
    </rPh>
    <rPh sb="56" eb="58">
      <t>ジョウホウ</t>
    </rPh>
    <rPh sb="59" eb="61">
      <t>テイキョウ</t>
    </rPh>
    <rPh sb="61" eb="62">
      <t>オヨ</t>
    </rPh>
    <rPh sb="63" eb="65">
      <t>ホケン</t>
    </rPh>
    <rPh sb="65" eb="67">
      <t>イリョウ</t>
    </rPh>
    <rPh sb="71" eb="72">
      <t>マタ</t>
    </rPh>
    <rPh sb="73" eb="75">
      <t>フクシ</t>
    </rPh>
    <rPh sb="80" eb="82">
      <t>テイキョウ</t>
    </rPh>
    <rPh sb="84" eb="85">
      <t>モノ</t>
    </rPh>
    <rPh sb="86" eb="88">
      <t>ミッセツ</t>
    </rPh>
    <rPh sb="89" eb="91">
      <t>レンケイ</t>
    </rPh>
    <rPh sb="92" eb="93">
      <t>ツト</t>
    </rPh>
    <phoneticPr fontId="3"/>
  </si>
  <si>
    <t>非該当</t>
    <rPh sb="0" eb="3">
      <t>ヒガイトウ</t>
    </rPh>
    <phoneticPr fontId="3"/>
  </si>
  <si>
    <t>※　欄が不足する場合は適宜複写し、すべてのサービス提供責任者について記載すること。</t>
    <rPh sb="25" eb="27">
      <t>テイキョウ</t>
    </rPh>
    <rPh sb="27" eb="30">
      <t>セキニンシャ</t>
    </rPh>
    <rPh sb="34" eb="36">
      <t>キサイ</t>
    </rPh>
    <phoneticPr fontId="3"/>
  </si>
  <si>
    <t>サービス提供責任者が管理者を兼務している場合については、常勤兼務に計上すること。</t>
    <rPh sb="30" eb="32">
      <t>ケンム</t>
    </rPh>
    <rPh sb="33" eb="35">
      <t>ケイジョウ</t>
    </rPh>
    <phoneticPr fontId="3"/>
  </si>
  <si>
    <t>管理者がサービス提供に従事していない場合は、人数に含めないこと。</t>
    <rPh sb="0" eb="3">
      <t>カンリシャ</t>
    </rPh>
    <rPh sb="8" eb="10">
      <t>テイキョウ</t>
    </rPh>
    <rPh sb="11" eb="13">
      <t>ジュウジ</t>
    </rPh>
    <rPh sb="18" eb="20">
      <t>バアイ</t>
    </rPh>
    <rPh sb="22" eb="24">
      <t>ニンズウ</t>
    </rPh>
    <rPh sb="25" eb="26">
      <t>フク</t>
    </rPh>
    <phoneticPr fontId="3"/>
  </si>
  <si>
    <t>利用実人数</t>
    <rPh sb="0" eb="2">
      <t>リヨウ</t>
    </rPh>
    <rPh sb="2" eb="3">
      <t>ジツ</t>
    </rPh>
    <rPh sb="3" eb="5">
      <t>ニンズウ</t>
    </rPh>
    <phoneticPr fontId="3"/>
  </si>
  <si>
    <t>訪問介護</t>
    <rPh sb="0" eb="2">
      <t>ホウモン</t>
    </rPh>
    <rPh sb="2" eb="4">
      <t>カイゴ</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</si>
  <si>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</si>
  <si>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（３）訪問介護員等従業者の状況</t>
    <rPh sb="3" eb="5">
      <t>ホウモン</t>
    </rPh>
    <rPh sb="5" eb="7">
      <t>カイゴ</t>
    </rPh>
    <rPh sb="7" eb="8">
      <t>イン</t>
    </rPh>
    <rPh sb="8" eb="9">
      <t>トウ</t>
    </rPh>
    <rPh sb="9" eb="12">
      <t>ジュウギョウシャ</t>
    </rPh>
    <rPh sb="13" eb="15">
      <t>ジョウキョウ</t>
    </rPh>
    <phoneticPr fontId="3"/>
  </si>
  <si>
    <t>件数</t>
    <rPh sb="0" eb="2">
      <t>ケンスウ</t>
    </rPh>
    <phoneticPr fontId="3"/>
  </si>
  <si>
    <t>緊急時訪問介護加算を算定した主な事例５件について（５件以内の場合はすべて）記入すること。</t>
    <rPh sb="0" eb="3">
      <t>キンキュウジ</t>
    </rPh>
    <rPh sb="3" eb="5">
      <t>ホウモン</t>
    </rPh>
    <rPh sb="5" eb="7">
      <t>カイゴ</t>
    </rPh>
    <rPh sb="7" eb="9">
      <t>カサン</t>
    </rPh>
    <rPh sb="10" eb="12">
      <t>サンテイ</t>
    </rPh>
    <rPh sb="14" eb="15">
      <t>オモ</t>
    </rPh>
    <rPh sb="16" eb="18">
      <t>ジレイ</t>
    </rPh>
    <rPh sb="19" eb="20">
      <t>ケン</t>
    </rPh>
    <rPh sb="26" eb="27">
      <t>ケン</t>
    </rPh>
    <rPh sb="27" eb="29">
      <t>イナイ</t>
    </rPh>
    <rPh sb="30" eb="32">
      <t>バアイ</t>
    </rPh>
    <rPh sb="37" eb="39">
      <t>キニュウ</t>
    </rPh>
    <phoneticPr fontId="3"/>
  </si>
  <si>
    <t>担　当　者</t>
    <rPh sb="0" eb="1">
      <t>タン</t>
    </rPh>
    <rPh sb="2" eb="3">
      <t>トウ</t>
    </rPh>
    <rPh sb="4" eb="5">
      <t>シャ</t>
    </rPh>
    <phoneticPr fontId="3"/>
  </si>
  <si>
    <t>　　複数の箇所に該当する場合にはすべての該当箇所に○を付けること。</t>
    <rPh sb="2" eb="4">
      <t>フクスウ</t>
    </rPh>
    <rPh sb="5" eb="7">
      <t>カショ</t>
    </rPh>
    <rPh sb="8" eb="10">
      <t>ガイトウ</t>
    </rPh>
    <rPh sb="12" eb="14">
      <t>バアイ</t>
    </rPh>
    <rPh sb="20" eb="22">
      <t>ガイトウ</t>
    </rPh>
    <rPh sb="22" eb="24">
      <t>カショ</t>
    </rPh>
    <rPh sb="27" eb="28">
      <t>ツ</t>
    </rPh>
    <phoneticPr fontId="3"/>
  </si>
  <si>
    <t>要請からサービス提供までの時間</t>
    <rPh sb="0" eb="2">
      <t>ヨウセイ</t>
    </rPh>
    <rPh sb="8" eb="10">
      <t>テイキョウ</t>
    </rPh>
    <rPh sb="13" eb="15">
      <t>ジカン</t>
    </rPh>
    <phoneticPr fontId="3"/>
  </si>
  <si>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3"/>
  </si>
  <si>
    <t>条例第8条第2項</t>
    <rPh sb="0" eb="2">
      <t>ジョウレイ</t>
    </rPh>
    <rPh sb="2" eb="3">
      <t>ダイ</t>
    </rPh>
    <rPh sb="4" eb="5">
      <t>ジョウ</t>
    </rPh>
    <rPh sb="5" eb="6">
      <t>ダイ</t>
    </rPh>
    <rPh sb="7" eb="8">
      <t>コウ</t>
    </rPh>
    <phoneticPr fontId="3"/>
  </si>
  <si>
    <t>　</t>
    <phoneticPr fontId="3"/>
  </si>
  <si>
    <t>個別対策マニュアル
（個別に整備しているものを記載）</t>
    <rPh sb="0" eb="2">
      <t>コベツ</t>
    </rPh>
    <rPh sb="2" eb="4">
      <t>タイサク</t>
    </rPh>
    <rPh sb="11" eb="13">
      <t>コベツ</t>
    </rPh>
    <rPh sb="14" eb="16">
      <t>セイビ</t>
    </rPh>
    <phoneticPr fontId="3"/>
  </si>
  <si>
    <t>上の表の区分ごとに記入し、早朝・夜間・深夜加算、２人の訪問介護員派遣によるサービス提供の件数を再掲すること。</t>
    <rPh sb="0" eb="1">
      <t>ウエ</t>
    </rPh>
    <rPh sb="2" eb="3">
      <t>ヒョウ</t>
    </rPh>
    <rPh sb="4" eb="6">
      <t>クブン</t>
    </rPh>
    <rPh sb="9" eb="11">
      <t>キニュウ</t>
    </rPh>
    <rPh sb="13" eb="15">
      <t>ソウチョウ</t>
    </rPh>
    <rPh sb="16" eb="18">
      <t>ヤカン</t>
    </rPh>
    <rPh sb="19" eb="21">
      <t>シンヤ</t>
    </rPh>
    <rPh sb="21" eb="23">
      <t>カサン</t>
    </rPh>
    <rPh sb="25" eb="26">
      <t>ニン</t>
    </rPh>
    <rPh sb="27" eb="29">
      <t>ホウモン</t>
    </rPh>
    <rPh sb="29" eb="32">
      <t>カイゴイン</t>
    </rPh>
    <rPh sb="32" eb="34">
      <t>ハケン</t>
    </rPh>
    <rPh sb="41" eb="43">
      <t>テイキョウ</t>
    </rPh>
    <rPh sb="44" eb="46">
      <t>ケンスウ</t>
    </rPh>
    <rPh sb="47" eb="49">
      <t>サイケイ</t>
    </rPh>
    <phoneticPr fontId="3"/>
  </si>
  <si>
    <t>利用者数（前３月の平均値）</t>
    <rPh sb="0" eb="3">
      <t>リヨウシャ</t>
    </rPh>
    <rPh sb="3" eb="4">
      <t>スウ</t>
    </rPh>
    <rPh sb="5" eb="6">
      <t>ゼン</t>
    </rPh>
    <rPh sb="7" eb="8">
      <t>ツキ</t>
    </rPh>
    <rPh sb="9" eb="11">
      <t>ヘイキン</t>
    </rPh>
    <rPh sb="11" eb="12">
      <t>チ</t>
    </rPh>
    <phoneticPr fontId="3"/>
  </si>
  <si>
    <t>注２</t>
    <rPh sb="0" eb="1">
      <t>チュウ</t>
    </rPh>
    <phoneticPr fontId="3"/>
  </si>
  <si>
    <t>同一建物に居住する利用者に該当するサービス提供件数を（　）書きで再掲すること。</t>
    <rPh sb="0" eb="2">
      <t>ドウイツ</t>
    </rPh>
    <rPh sb="13" eb="15">
      <t>ガイトウ</t>
    </rPh>
    <rPh sb="21" eb="23">
      <t>テイキョウ</t>
    </rPh>
    <rPh sb="23" eb="25">
      <t>ケンスウ</t>
    </rPh>
    <rPh sb="29" eb="30">
      <t>ガ</t>
    </rPh>
    <rPh sb="32" eb="34">
      <t>サイケイ</t>
    </rPh>
    <phoneticPr fontId="3"/>
  </si>
  <si>
    <t>なし</t>
    <phoneticPr fontId="3"/>
  </si>
  <si>
    <t>あり</t>
    <phoneticPr fontId="3"/>
  </si>
  <si>
    <t>・</t>
    <phoneticPr fontId="3"/>
  </si>
  <si>
    <t>なし</t>
    <phoneticPr fontId="3"/>
  </si>
  <si>
    <t>・</t>
    <phoneticPr fontId="3"/>
  </si>
  <si>
    <t>なし</t>
    <phoneticPr fontId="3"/>
  </si>
  <si>
    <t>（２）サービス提供責任者の状況（「配置すべき人数」は①または②のいずれかを記入）</t>
    <rPh sb="7" eb="9">
      <t>テイキョウ</t>
    </rPh>
    <rPh sb="9" eb="12">
      <t>セキニンシャ</t>
    </rPh>
    <rPh sb="13" eb="15">
      <t>ジョウキョウ</t>
    </rPh>
    <rPh sb="17" eb="19">
      <t>ハイチ</t>
    </rPh>
    <rPh sb="22" eb="24">
      <t>ニンズウ</t>
    </rPh>
    <rPh sb="37" eb="39">
      <t>キニュウ</t>
    </rPh>
    <phoneticPr fontId="3"/>
  </si>
  <si>
    <t>事業所名</t>
    <rPh sb="0" eb="2">
      <t>ジギョウ</t>
    </rPh>
    <rPh sb="2" eb="3">
      <t>ショ</t>
    </rPh>
    <rPh sb="3" eb="4">
      <t>メイ</t>
    </rPh>
    <phoneticPr fontId="3"/>
  </si>
  <si>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</si>
  <si>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</si>
  <si>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 xml:space="preserve">        　　年　　　月　　　日</t>
    <rPh sb="10" eb="11">
      <t>ネン</t>
    </rPh>
    <rPh sb="14" eb="15">
      <t>ガツ</t>
    </rPh>
    <rPh sb="18" eb="19">
      <t>ニチ</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</si>
  <si>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</si>
  <si>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</si>
  <si>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</si>
  <si>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適</t>
    <rPh sb="0" eb="1">
      <t>テキ</t>
    </rPh>
    <phoneticPr fontId="3"/>
  </si>
  <si>
    <t>不適</t>
    <rPh sb="0" eb="2">
      <t>フテキ</t>
    </rPh>
    <phoneticPr fontId="3"/>
  </si>
  <si>
    <t>Ⅰ　基本方針</t>
    <rPh sb="2" eb="4">
      <t>キホン</t>
    </rPh>
    <rPh sb="4" eb="6">
      <t>ホウシン</t>
    </rPh>
    <phoneticPr fontId="3"/>
  </si>
  <si>
    <t>基本方針</t>
    <rPh sb="0" eb="2">
      <t>キホン</t>
    </rPh>
    <rPh sb="2" eb="4">
      <t>ホウシン</t>
    </rPh>
    <phoneticPr fontId="3"/>
  </si>
  <si>
    <t>基準第4条</t>
    <rPh sb="0" eb="2">
      <t>キジュン</t>
    </rPh>
    <rPh sb="2" eb="3">
      <t>ダイ</t>
    </rPh>
    <rPh sb="4" eb="5">
      <t>ジョウ</t>
    </rPh>
    <phoneticPr fontId="3"/>
  </si>
  <si>
    <t>・運営規程</t>
    <rPh sb="1" eb="3">
      <t>ウンエイ</t>
    </rPh>
    <rPh sb="3" eb="5">
      <t>キテイ</t>
    </rPh>
    <phoneticPr fontId="3"/>
  </si>
  <si>
    <t>Ⅱ　人員基準</t>
    <rPh sb="2" eb="4">
      <t>ジンイン</t>
    </rPh>
    <rPh sb="4" eb="6">
      <t>キジュン</t>
    </rPh>
    <phoneticPr fontId="3"/>
  </si>
  <si>
    <t>訪問介護員等の員数</t>
    <rPh sb="0" eb="2">
      <t>ホウモン</t>
    </rPh>
    <rPh sb="2" eb="4">
      <t>カイゴ</t>
    </rPh>
    <rPh sb="4" eb="5">
      <t>イン</t>
    </rPh>
    <rPh sb="5" eb="6">
      <t>トウ</t>
    </rPh>
    <rPh sb="7" eb="9">
      <t>インスウ</t>
    </rPh>
    <phoneticPr fontId="3"/>
  </si>
  <si>
    <t>基準第5条
第1項</t>
    <rPh sb="0" eb="2">
      <t>キジュン</t>
    </rPh>
    <rPh sb="2" eb="3">
      <t>ダイ</t>
    </rPh>
    <rPh sb="4" eb="5">
      <t>ジョウ</t>
    </rPh>
    <rPh sb="6" eb="7">
      <t>ダイ</t>
    </rPh>
    <rPh sb="8" eb="9">
      <t>コウ</t>
    </rPh>
    <phoneticPr fontId="3"/>
  </si>
  <si>
    <t>　→　次の数値を記載してください。</t>
    <rPh sb="3" eb="4">
      <t>ツギ</t>
    </rPh>
    <rPh sb="5" eb="7">
      <t>スウチ</t>
    </rPh>
    <rPh sb="8" eb="10">
      <t>キサイ</t>
    </rPh>
    <phoneticPr fontId="3"/>
  </si>
  <si>
    <t>Ⅵ　その他</t>
    <rPh sb="4" eb="5">
      <t>タ</t>
    </rPh>
    <phoneticPr fontId="3"/>
  </si>
  <si>
    <t>介護サービス情報の公表</t>
    <rPh sb="0" eb="2">
      <t>カイゴ</t>
    </rPh>
    <rPh sb="6" eb="8">
      <t>ジョウホウ</t>
    </rPh>
    <rPh sb="9" eb="11">
      <t>コウヒョウ</t>
    </rPh>
    <phoneticPr fontId="3"/>
  </si>
  <si>
    <t>・</t>
    <phoneticPr fontId="3"/>
  </si>
  <si>
    <t>なし</t>
    <phoneticPr fontId="3"/>
  </si>
  <si>
    <t>・</t>
    <phoneticPr fontId="3"/>
  </si>
  <si>
    <t>以下の書類（写）を添付してください。</t>
    <rPh sb="0" eb="2">
      <t>イカ</t>
    </rPh>
    <rPh sb="3" eb="5">
      <t>ショルイ</t>
    </rPh>
    <rPh sb="6" eb="7">
      <t>ウツ</t>
    </rPh>
    <rPh sb="9" eb="11">
      <t>テンプ</t>
    </rPh>
    <phoneticPr fontId="3"/>
  </si>
  <si>
    <t>～</t>
    <phoneticPr fontId="3"/>
  </si>
  <si>
    <t>～</t>
    <phoneticPr fontId="3"/>
  </si>
  <si>
    <t>～</t>
    <phoneticPr fontId="3"/>
  </si>
  <si>
    <t>※</t>
    <phoneticPr fontId="3"/>
  </si>
  <si>
    <t>２</t>
    <phoneticPr fontId="3"/>
  </si>
  <si>
    <t>３</t>
    <phoneticPr fontId="3"/>
  </si>
  <si>
    <t>４</t>
    <phoneticPr fontId="3"/>
  </si>
  <si>
    <t>５</t>
    <phoneticPr fontId="3"/>
  </si>
  <si>
    <t>うち</t>
    <phoneticPr fontId="3"/>
  </si>
  <si>
    <t>　</t>
    <phoneticPr fontId="3"/>
  </si>
  <si>
    <t>○○ケアプランセンター</t>
    <phoneticPr fontId="3"/>
  </si>
  <si>
    <t>事例２</t>
    <phoneticPr fontId="3"/>
  </si>
  <si>
    <t>事例４</t>
    <phoneticPr fontId="3"/>
  </si>
  <si>
    <t>事例５</t>
    <phoneticPr fontId="3"/>
  </si>
  <si>
    <t>事例３</t>
    <phoneticPr fontId="3"/>
  </si>
  <si>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3"/>
  </si>
  <si>
    <t>介護保険法第115条の32第1項</t>
    <rPh sb="0" eb="2">
      <t>カイゴ</t>
    </rPh>
    <rPh sb="2" eb="4">
      <t>ホケン</t>
    </rPh>
    <rPh sb="4" eb="5">
      <t>ホウ</t>
    </rPh>
    <rPh sb="5" eb="6">
      <t>ダイ</t>
    </rPh>
    <rPh sb="9" eb="10">
      <t>ジョウ</t>
    </rPh>
    <rPh sb="13" eb="14">
      <t>ダイ</t>
    </rPh>
    <rPh sb="15" eb="16">
      <t>コウ</t>
    </rPh>
    <phoneticPr fontId="3"/>
  </si>
  <si>
    <t>ア　介護報酬の請求等のチェックの実施</t>
    <rPh sb="2" eb="4">
      <t>カイゴ</t>
    </rPh>
    <rPh sb="4" eb="6">
      <t>ホウシュウ</t>
    </rPh>
    <rPh sb="7" eb="9">
      <t>セイキュウ</t>
    </rPh>
    <rPh sb="9" eb="10">
      <t>トウ</t>
    </rPh>
    <rPh sb="16" eb="18">
      <t>ジッシ</t>
    </rPh>
    <phoneticPr fontId="3"/>
  </si>
  <si>
    <t>イ　内部通報、事故報告に対応している</t>
    <rPh sb="2" eb="4">
      <t>ナイブ</t>
    </rPh>
    <rPh sb="4" eb="6">
      <t>ツウホウ</t>
    </rPh>
    <rPh sb="7" eb="9">
      <t>ジコ</t>
    </rPh>
    <rPh sb="9" eb="11">
      <t>ホウコク</t>
    </rPh>
    <rPh sb="12" eb="14">
      <t>タイオウ</t>
    </rPh>
    <phoneticPr fontId="3"/>
  </si>
  <si>
    <t>エ　法令遵守規定を整備している</t>
    <rPh sb="2" eb="4">
      <t>ホウレイ</t>
    </rPh>
    <rPh sb="4" eb="6">
      <t>ジュンシュ</t>
    </rPh>
    <rPh sb="6" eb="8">
      <t>キテイ</t>
    </rPh>
    <rPh sb="9" eb="11">
      <t>セイビ</t>
    </rPh>
    <phoneticPr fontId="3"/>
  </si>
  <si>
    <t>オ　その他（　　　　　　　　　　　　　　　）</t>
    <rPh sb="4" eb="5">
      <t>タ</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</si>
  <si>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</si>
  <si>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</si>
  <si>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3"/>
  </si>
  <si>
    <t>配置基準</t>
    <rPh sb="0" eb="2">
      <t>ハイチ</t>
    </rPh>
    <rPh sb="2" eb="4">
      <t>キジュン</t>
    </rPh>
    <phoneticPr fontId="3"/>
  </si>
  <si>
    <t>①配置すべき人数</t>
    <rPh sb="1" eb="3">
      <t>ハイチ</t>
    </rPh>
    <rPh sb="6" eb="8">
      <t>ニンズウ</t>
    </rPh>
    <phoneticPr fontId="3"/>
  </si>
  <si>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3"/>
  </si>
  <si>
    <t>３</t>
    <phoneticPr fontId="3"/>
  </si>
  <si>
    <t>７</t>
    <phoneticPr fontId="3"/>
  </si>
  <si>
    <t>利用者台帳等</t>
    <rPh sb="0" eb="3">
      <t>リヨウシャ</t>
    </rPh>
    <rPh sb="3" eb="5">
      <t>ダイチョウ</t>
    </rPh>
    <rPh sb="5" eb="6">
      <t>トウ</t>
    </rPh>
    <phoneticPr fontId="3"/>
  </si>
  <si>
    <t>・訪問介護計画書</t>
    <rPh sb="1" eb="3">
      <t>ホウモン</t>
    </rPh>
    <rPh sb="3" eb="5">
      <t>カイゴ</t>
    </rPh>
    <rPh sb="5" eb="7">
      <t>ケイカク</t>
    </rPh>
    <rPh sb="7" eb="8">
      <t>ショ</t>
    </rPh>
    <phoneticPr fontId="3"/>
  </si>
  <si>
    <t>訪問介護計画書を利用者に交付していますか。</t>
    <rPh sb="2" eb="4">
      <t>カイゴ</t>
    </rPh>
    <phoneticPr fontId="3"/>
  </si>
  <si>
    <t>同居家族に対するサービス提供の禁止</t>
    <rPh sb="0" eb="2">
      <t>ドウキョ</t>
    </rPh>
    <rPh sb="2" eb="4">
      <t>カゾク</t>
    </rPh>
    <rPh sb="5" eb="6">
      <t>タイ</t>
    </rPh>
    <rPh sb="12" eb="14">
      <t>テイキョウ</t>
    </rPh>
    <rPh sb="15" eb="17">
      <t>キンシ</t>
    </rPh>
    <phoneticPr fontId="3"/>
  </si>
  <si>
    <t>訪問介護員等が同居家族に対して訪問介護を提供していませんか。</t>
    <rPh sb="0" eb="2">
      <t>ホウモン</t>
    </rPh>
    <rPh sb="2" eb="5">
      <t>カイゴイン</t>
    </rPh>
    <rPh sb="5" eb="6">
      <t>トウ</t>
    </rPh>
    <rPh sb="7" eb="9">
      <t>ドウキョ</t>
    </rPh>
    <rPh sb="9" eb="11">
      <t>カゾク</t>
    </rPh>
    <rPh sb="12" eb="13">
      <t>タイ</t>
    </rPh>
    <rPh sb="15" eb="17">
      <t>ホウモン</t>
    </rPh>
    <rPh sb="17" eb="19">
      <t>カイゴ</t>
    </rPh>
    <rPh sb="20" eb="22">
      <t>テイキョウ</t>
    </rPh>
    <phoneticPr fontId="3"/>
  </si>
  <si>
    <t>利用者に関する市町村への通知</t>
    <rPh sb="0" eb="2">
      <t>リヨウ</t>
    </rPh>
    <rPh sb="2" eb="3">
      <t>シャ</t>
    </rPh>
    <rPh sb="4" eb="5">
      <t>カン</t>
    </rPh>
    <rPh sb="7" eb="10">
      <t>シチョウソン</t>
    </rPh>
    <rPh sb="12" eb="14">
      <t>ツウチ</t>
    </rPh>
    <phoneticPr fontId="3"/>
  </si>
  <si>
    <t>・市町村に送付した通知に係る記録</t>
    <rPh sb="1" eb="4">
      <t>シチョウソン</t>
    </rPh>
    <rPh sb="5" eb="7">
      <t>ソウフ</t>
    </rPh>
    <rPh sb="9" eb="11">
      <t>ツウチ</t>
    </rPh>
    <rPh sb="12" eb="13">
      <t>カカ</t>
    </rPh>
    <rPh sb="14" eb="16">
      <t>キロク</t>
    </rPh>
    <phoneticPr fontId="3"/>
  </si>
  <si>
    <t>緊急時の対応</t>
    <rPh sb="0" eb="3">
      <t>キンキュウジ</t>
    </rPh>
    <rPh sb="4" eb="6">
      <t>タイオウ</t>
    </rPh>
    <phoneticPr fontId="3"/>
  </si>
  <si>
    <t>管理者及びサービス提供責任者の責務</t>
    <rPh sb="0" eb="3">
      <t>カンリシャ</t>
    </rPh>
    <rPh sb="3" eb="4">
      <t>オヨ</t>
    </rPh>
    <rPh sb="9" eb="11">
      <t>テイキョウ</t>
    </rPh>
    <rPh sb="11" eb="14">
      <t>セキニンシャ</t>
    </rPh>
    <rPh sb="15" eb="17">
      <t>セキム</t>
    </rPh>
    <phoneticPr fontId="3"/>
  </si>
  <si>
    <t>運営規程</t>
    <rPh sb="0" eb="2">
      <t>ウンエイ</t>
    </rPh>
    <rPh sb="2" eb="4">
      <t>キテイ</t>
    </rPh>
    <phoneticPr fontId="3"/>
  </si>
  <si>
    <t>７９条</t>
    <rPh sb="2" eb="3">
      <t>ジョウ</t>
    </rPh>
    <phoneticPr fontId="3"/>
  </si>
  <si>
    <t>市町運営協議会の協議を経る等一定の条件の下で受ける登録</t>
    <rPh sb="0" eb="2">
      <t>シチョウ</t>
    </rPh>
    <rPh sb="2" eb="4">
      <t>ウンエイ</t>
    </rPh>
    <rPh sb="4" eb="7">
      <t>キョウギカイ</t>
    </rPh>
    <rPh sb="8" eb="10">
      <t>キョウギ</t>
    </rPh>
    <rPh sb="11" eb="12">
      <t>ヘ</t>
    </rPh>
    <rPh sb="13" eb="14">
      <t>ナド</t>
    </rPh>
    <rPh sb="14" eb="16">
      <t>イッテイ</t>
    </rPh>
    <rPh sb="17" eb="19">
      <t>ジョウケン</t>
    </rPh>
    <rPh sb="20" eb="21">
      <t>シタ</t>
    </rPh>
    <rPh sb="22" eb="23">
      <t>ウ</t>
    </rPh>
    <rPh sb="25" eb="27">
      <t>トウロク</t>
    </rPh>
    <phoneticPr fontId="3"/>
  </si>
  <si>
    <t>車輌台数</t>
    <rPh sb="0" eb="2">
      <t>シャリョウ</t>
    </rPh>
    <rPh sb="2" eb="4">
      <t>ダイスウ</t>
    </rPh>
    <phoneticPr fontId="3"/>
  </si>
  <si>
    <t>訪問介護員等の自家用車持込</t>
    <rPh sb="0" eb="2">
      <t>ホウモン</t>
    </rPh>
    <rPh sb="2" eb="4">
      <t>カイゴ</t>
    </rPh>
    <rPh sb="4" eb="5">
      <t>イン</t>
    </rPh>
    <rPh sb="5" eb="6">
      <t>トウ</t>
    </rPh>
    <rPh sb="7" eb="11">
      <t>ジカヨウシャ</t>
    </rPh>
    <rPh sb="11" eb="13">
      <t>モチコミ</t>
    </rPh>
    <phoneticPr fontId="3"/>
  </si>
  <si>
    <t>３　勤務実績表</t>
    <rPh sb="2" eb="4">
      <t>キンム</t>
    </rPh>
    <rPh sb="4" eb="6">
      <t>ジッセキ</t>
    </rPh>
    <rPh sb="6" eb="7">
      <t>ヒョウ</t>
    </rPh>
    <phoneticPr fontId="3"/>
  </si>
  <si>
    <t>　</t>
    <phoneticPr fontId="3"/>
  </si>
  <si>
    <t>・机、椅子、電話、手指洗浄設備　等</t>
    <rPh sb="1" eb="2">
      <t>ツクエ</t>
    </rPh>
    <rPh sb="3" eb="5">
      <t>イス</t>
    </rPh>
    <rPh sb="6" eb="8">
      <t>デンワ</t>
    </rPh>
    <rPh sb="9" eb="10">
      <t>テ</t>
    </rPh>
    <rPh sb="10" eb="11">
      <t>ユビ</t>
    </rPh>
    <rPh sb="11" eb="13">
      <t>センジョウ</t>
    </rPh>
    <rPh sb="13" eb="15">
      <t>セツビ</t>
    </rPh>
    <rPh sb="16" eb="17">
      <t>トウ</t>
    </rPh>
    <phoneticPr fontId="3"/>
  </si>
  <si>
    <t>注１）　基準；指定居宅サービス等の人員、設備及び運営に関する基準（平成11年3月31日厚生省令第37号）</t>
    <rPh sb="0" eb="1">
      <t>チュウ</t>
    </rPh>
    <rPh sb="4" eb="6">
      <t>キジュン</t>
    </rPh>
    <rPh sb="7" eb="9">
      <t>シテイ</t>
    </rPh>
    <rPh sb="9" eb="11">
      <t>キョタク</t>
    </rPh>
    <rPh sb="15" eb="16">
      <t>トウ</t>
    </rPh>
    <rPh sb="17" eb="19">
      <t>ジンイン</t>
    </rPh>
    <rPh sb="20" eb="22">
      <t>セツビ</t>
    </rPh>
    <rPh sb="22" eb="23">
      <t>オヨ</t>
    </rPh>
    <rPh sb="24" eb="26">
      <t>ウンエイ</t>
    </rPh>
    <rPh sb="27" eb="28">
      <t>カン</t>
    </rPh>
    <rPh sb="30" eb="32">
      <t>キジュン</t>
    </rPh>
    <rPh sb="33" eb="35">
      <t>ヘイセイ</t>
    </rPh>
    <rPh sb="37" eb="38">
      <t>ネン</t>
    </rPh>
    <rPh sb="39" eb="40">
      <t>ガツ</t>
    </rPh>
    <rPh sb="42" eb="43">
      <t>ニチ</t>
    </rPh>
    <rPh sb="43" eb="46">
      <t>コウセイショウ</t>
    </rPh>
    <rPh sb="46" eb="47">
      <t>レイ</t>
    </rPh>
    <rPh sb="47" eb="48">
      <t>ダイ</t>
    </rPh>
    <rPh sb="50" eb="51">
      <t>ゴウ</t>
    </rPh>
    <phoneticPr fontId="3"/>
  </si>
  <si>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3"/>
  </si>
  <si>
    <t>注２）「香川県高齢者介護施設等におけるマニュアル」、「指定介護サービス事業者における事故発生時の報告マニュアル」</t>
    <rPh sb="0" eb="1">
      <t>チュウ</t>
    </rPh>
    <rPh sb="4" eb="7">
      <t>カガワケン</t>
    </rPh>
    <rPh sb="7" eb="10">
      <t>コウレイシャ</t>
    </rPh>
    <rPh sb="10" eb="12">
      <t>カイゴ</t>
    </rPh>
    <rPh sb="12" eb="15">
      <t>シセツナド</t>
    </rPh>
    <rPh sb="27" eb="29">
      <t>シテイ</t>
    </rPh>
    <rPh sb="29" eb="31">
      <t>カイゴ</t>
    </rPh>
    <rPh sb="35" eb="38">
      <t>ジギョウシャ</t>
    </rPh>
    <rPh sb="42" eb="47">
      <t>ジコハッセイジ</t>
    </rPh>
    <rPh sb="48" eb="50">
      <t>ホウコク</t>
    </rPh>
    <phoneticPr fontId="3"/>
  </si>
  <si>
    <t>　；香川県において定めているマニュアル</t>
    <rPh sb="2" eb="5">
      <t>カガワケン</t>
    </rPh>
    <rPh sb="9" eb="10">
      <t>サダ</t>
    </rPh>
    <phoneticPr fontId="3"/>
  </si>
  <si>
    <t>県に基本情報と運営情報を報告するとともに、必要に応じて見直しを行っていますか。
直近の公表（　年　月）</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1" eb="43">
      <t>チョッキン</t>
    </rPh>
    <rPh sb="44" eb="46">
      <t>コウヒョウ</t>
    </rPh>
    <rPh sb="48" eb="49">
      <t>ネン</t>
    </rPh>
    <rPh sb="50" eb="51">
      <t>ツキ</t>
    </rPh>
    <phoneticPr fontId="3"/>
  </si>
  <si>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3"/>
  </si>
  <si>
    <t>　行っている具体的な取組（例）のアからオを○で囲むとともに、オについては、その内容を記入してください。</t>
    <rPh sb="1" eb="2">
      <t>オコナ</t>
    </rPh>
    <rPh sb="6" eb="9">
      <t>グタイテキ</t>
    </rPh>
    <rPh sb="10" eb="12">
      <t>トリクミ</t>
    </rPh>
    <rPh sb="13" eb="14">
      <t>レイ</t>
    </rPh>
    <rPh sb="23" eb="24">
      <t>カコ</t>
    </rPh>
    <rPh sb="39" eb="41">
      <t>ナイヨウ</t>
    </rPh>
    <rPh sb="42" eb="44">
      <t>キニュウ</t>
    </rPh>
    <phoneticPr fontId="3"/>
  </si>
  <si>
    <t>ウ　業務管理体制（法令遵守等）についての研修
　を実施している</t>
    <rPh sb="13" eb="14">
      <t>トウ</t>
    </rPh>
    <rPh sb="25" eb="27">
      <t>ジッシ</t>
    </rPh>
    <phoneticPr fontId="3"/>
  </si>
  <si>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3"/>
  </si>
  <si>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3"/>
  </si>
  <si>
    <t>介護保険法の訪問介護事業所と
障害者自立支援法の居宅介護等事業所の管理者の兼務</t>
    <rPh sb="0" eb="2">
      <t>カイゴ</t>
    </rPh>
    <rPh sb="2" eb="5">
      <t>ホケンホウ</t>
    </rPh>
    <rPh sb="6" eb="8">
      <t>ホウモン</t>
    </rPh>
    <rPh sb="8" eb="10">
      <t>カイゴ</t>
    </rPh>
    <rPh sb="10" eb="13">
      <t>ジギョウショ</t>
    </rPh>
    <rPh sb="15" eb="18">
      <t>ショウガイシャ</t>
    </rPh>
    <rPh sb="18" eb="20">
      <t>ジリツ</t>
    </rPh>
    <rPh sb="20" eb="23">
      <t>シエンホウ</t>
    </rPh>
    <rPh sb="24" eb="26">
      <t>キョタク</t>
    </rPh>
    <rPh sb="26" eb="28">
      <t>カイゴ</t>
    </rPh>
    <rPh sb="28" eb="29">
      <t>トウ</t>
    </rPh>
    <rPh sb="29" eb="32">
      <t>ジギョウショ</t>
    </rPh>
    <rPh sb="33" eb="36">
      <t>カンリシャ</t>
    </rPh>
    <rPh sb="37" eb="39">
      <t>ケンム</t>
    </rPh>
    <phoneticPr fontId="3"/>
  </si>
  <si>
    <t>移動支援は勤務時間に含めないこと。</t>
    <rPh sb="0" eb="2">
      <t>イドウ</t>
    </rPh>
    <rPh sb="2" eb="4">
      <t>シエン</t>
    </rPh>
    <rPh sb="5" eb="7">
      <t>キンム</t>
    </rPh>
    <rPh sb="7" eb="9">
      <t>ジカン</t>
    </rPh>
    <rPh sb="10" eb="11">
      <t>フク</t>
    </rPh>
    <phoneticPr fontId="3"/>
  </si>
  <si>
    <t>初任者研修</t>
    <rPh sb="0" eb="3">
      <t>ショニンシャ</t>
    </rPh>
    <rPh sb="3" eb="5">
      <t>ケンシュウ</t>
    </rPh>
    <phoneticPr fontId="3"/>
  </si>
  <si>
    <t>実務者研修</t>
    <rPh sb="0" eb="3">
      <t>ジツムシャ</t>
    </rPh>
    <rPh sb="3" eb="5">
      <t>ケンシュウ</t>
    </rPh>
    <phoneticPr fontId="3"/>
  </si>
  <si>
    <t>訪問介護員2級</t>
    <rPh sb="0" eb="2">
      <t>ホウモン</t>
    </rPh>
    <rPh sb="2" eb="4">
      <t>カイゴ</t>
    </rPh>
    <rPh sb="4" eb="5">
      <t>イン</t>
    </rPh>
    <rPh sb="6" eb="7">
      <t>キュウ</t>
    </rPh>
    <phoneticPr fontId="3"/>
  </si>
  <si>
    <t>福祉輸送限定</t>
    <rPh sb="0" eb="2">
      <t>フクシ</t>
    </rPh>
    <rPh sb="2" eb="4">
      <t>ユソウ</t>
    </rPh>
    <rPh sb="4" eb="6">
      <t>ゲンテイ</t>
    </rPh>
    <phoneticPr fontId="3"/>
  </si>
  <si>
    <t>　①　非常勤・非専従訪問介護員の1ヶ月間の
　　　　 勤務時間合計
　　　　　　　　　　（　　　　　　時間）</t>
    <phoneticPr fontId="3"/>
  </si>
  <si>
    <t>　③　常勤専従職員の人数
　　　　　　　　　　（　　　　　　　人）</t>
    <phoneticPr fontId="3"/>
  </si>
  <si>
    <t>　→　次の数値を記載してください。
　　　</t>
    <rPh sb="3" eb="4">
      <t>ツギ</t>
    </rPh>
    <rPh sb="5" eb="7">
      <t>スウチ</t>
    </rPh>
    <rPh sb="8" eb="10">
      <t>キサイ</t>
    </rPh>
    <phoneticPr fontId="3"/>
  </si>
  <si>
    <t>　　（　　　　　　　　　　　　　　　　　　）</t>
    <phoneticPr fontId="3"/>
  </si>
  <si>
    <t>サービスの提供に要した費用の支払いを受けた際、領収証を交付していますか。</t>
    <phoneticPr fontId="3"/>
  </si>
  <si>
    <t>上記の領収証には、それぞれ個別の費用ごとに区分して記載していますか。</t>
    <phoneticPr fontId="3"/>
  </si>
  <si>
    <t>利用者に対し、適切なサービスを提供できるよう事業所ごとに勤務の体制（日々の勤務時間、職務内容、常勤・非常勤の別等）を定めていますか。</t>
    <phoneticPr fontId="3"/>
  </si>
  <si>
    <t>訪問介護員等の資質向上のために、毎年具体的な研修計画を作成し、当該研修計画に基づき全ての従業員に対して研修を実施し、当該研修の結果を記録するほか、研修の機会を確保していますか。</t>
    <rPh sb="0" eb="2">
      <t>ホウモン</t>
    </rPh>
    <rPh sb="2" eb="4">
      <t>カイゴ</t>
    </rPh>
    <rPh sb="4" eb="5">
      <t>イン</t>
    </rPh>
    <rPh sb="5" eb="6">
      <t>トウ</t>
    </rPh>
    <rPh sb="7" eb="9">
      <t>シシツ</t>
    </rPh>
    <rPh sb="9" eb="11">
      <t>コウジョウ</t>
    </rPh>
    <rPh sb="73" eb="75">
      <t>ケンシュウ</t>
    </rPh>
    <rPh sb="76" eb="78">
      <t>キカイ</t>
    </rPh>
    <rPh sb="79" eb="81">
      <t>カクホ</t>
    </rPh>
    <phoneticPr fontId="3"/>
  </si>
  <si>
    <t>サービス担当者会議等において利用者若しくはその家族の個人情報を用いる場合の同意を書面により得ていますか。</t>
    <phoneticPr fontId="3"/>
  </si>
  <si>
    <t>あり</t>
    <phoneticPr fontId="3"/>
  </si>
  <si>
    <t>・研修計画
・研修等参加記録
・研修会資料</t>
    <rPh sb="1" eb="3">
      <t>ケンシュウ</t>
    </rPh>
    <rPh sb="3" eb="5">
      <t>ケイカク</t>
    </rPh>
    <rPh sb="7" eb="10">
      <t>ケンシュウトウ</t>
    </rPh>
    <rPh sb="10" eb="12">
      <t>サンカ</t>
    </rPh>
    <rPh sb="12" eb="14">
      <t>キロク</t>
    </rPh>
    <rPh sb="16" eb="19">
      <t>ケンシュウカイ</t>
    </rPh>
    <rPh sb="19" eb="21">
      <t>シリョウ</t>
    </rPh>
    <phoneticPr fontId="3"/>
  </si>
  <si>
    <t>介護等の総合的な提供</t>
    <rPh sb="0" eb="2">
      <t>カイゴ</t>
    </rPh>
    <rPh sb="2" eb="3">
      <t>トウ</t>
    </rPh>
    <rPh sb="4" eb="7">
      <t>ソウゴウテキ</t>
    </rPh>
    <rPh sb="8" eb="10">
      <t>テイキョウ</t>
    </rPh>
    <phoneticPr fontId="3"/>
  </si>
  <si>
    <t>あり</t>
  </si>
  <si>
    <t>常勤・専従の管理者を置いていますか。</t>
    <rPh sb="0" eb="2">
      <t>ジョウキン</t>
    </rPh>
    <rPh sb="3" eb="5">
      <t>センジュウ</t>
    </rPh>
    <rPh sb="6" eb="9">
      <t>カンリシャ</t>
    </rPh>
    <rPh sb="10" eb="11">
      <t>オ</t>
    </rPh>
    <phoneticPr fontId="3"/>
  </si>
  <si>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3"/>
  </si>
  <si>
    <t>　→　下記の事項について記載してください。</t>
    <rPh sb="3" eb="5">
      <t>カキ</t>
    </rPh>
    <rPh sb="6" eb="8">
      <t>ジコウ</t>
    </rPh>
    <rPh sb="12" eb="14">
      <t>キサイ</t>
    </rPh>
    <phoneticPr fontId="3"/>
  </si>
  <si>
    <t>・重要事項説明書（同意に関する記録）</t>
    <rPh sb="1" eb="3">
      <t>ジュウヨウ</t>
    </rPh>
    <rPh sb="3" eb="5">
      <t>ジコウ</t>
    </rPh>
    <rPh sb="5" eb="8">
      <t>セツメイショ</t>
    </rPh>
    <rPh sb="9" eb="11">
      <t>ドウイ</t>
    </rPh>
    <rPh sb="12" eb="13">
      <t>カン</t>
    </rPh>
    <rPh sb="15" eb="17">
      <t>キロク</t>
    </rPh>
    <phoneticPr fontId="3"/>
  </si>
  <si>
    <t>賠償すべき事故が発生した場合は損害賠償を速やかに行なっていますか。賠償すべき事故が発生したことがない場合でも損害賠償を速やかに行える準備をしていますか。
　→損害賠償保険への加入：　有　・　無
補償期間（　　年　　月～　　年　　月）</t>
    <rPh sb="33" eb="35">
      <t>バイショウ</t>
    </rPh>
    <rPh sb="38" eb="40">
      <t>ジコ</t>
    </rPh>
    <rPh sb="41" eb="43">
      <t>ハッセイ</t>
    </rPh>
    <rPh sb="50" eb="52">
      <t>バアイ</t>
    </rPh>
    <rPh sb="54" eb="56">
      <t>ソンガイ</t>
    </rPh>
    <rPh sb="56" eb="58">
      <t>バイショウ</t>
    </rPh>
    <rPh sb="59" eb="60">
      <t>スミ</t>
    </rPh>
    <rPh sb="63" eb="64">
      <t>オコナ</t>
    </rPh>
    <rPh sb="66" eb="68">
      <t>ジュンビ</t>
    </rPh>
    <rPh sb="79" eb="81">
      <t>ソンガイ</t>
    </rPh>
    <rPh sb="81" eb="83">
      <t>バイショウ</t>
    </rPh>
    <rPh sb="83" eb="85">
      <t>ホケン</t>
    </rPh>
    <rPh sb="87" eb="89">
      <t>カニュウ</t>
    </rPh>
    <rPh sb="91" eb="92">
      <t>ウ</t>
    </rPh>
    <rPh sb="95" eb="96">
      <t>ム</t>
    </rPh>
    <rPh sb="97" eb="99">
      <t>ホショウ</t>
    </rPh>
    <rPh sb="99" eb="101">
      <t>キカン</t>
    </rPh>
    <rPh sb="104" eb="105">
      <t>ネン</t>
    </rPh>
    <rPh sb="107" eb="108">
      <t>ツキ</t>
    </rPh>
    <rPh sb="111" eb="112">
      <t>ネン</t>
    </rPh>
    <rPh sb="114" eb="115">
      <t>ツキ</t>
    </rPh>
    <phoneticPr fontId="3"/>
  </si>
  <si>
    <t>勤務体制の
確保等</t>
    <rPh sb="0" eb="2">
      <t>キンム</t>
    </rPh>
    <rPh sb="2" eb="4">
      <t>タイセイ</t>
    </rPh>
    <rPh sb="6" eb="9">
      <t>カクホトウ</t>
    </rPh>
    <phoneticPr fontId="3"/>
  </si>
  <si>
    <t>当該事業所の訪問介護員等によってサービスを提供していますか。</t>
    <rPh sb="0" eb="2">
      <t>トウガイ</t>
    </rPh>
    <rPh sb="2" eb="5">
      <t>ジギョウショ</t>
    </rPh>
    <rPh sb="6" eb="8">
      <t>ホウモン</t>
    </rPh>
    <rPh sb="8" eb="10">
      <t>カイゴ</t>
    </rPh>
    <rPh sb="10" eb="11">
      <t>イン</t>
    </rPh>
    <rPh sb="11" eb="12">
      <t>トウ</t>
    </rPh>
    <rPh sb="21" eb="23">
      <t>テイキョウ</t>
    </rPh>
    <phoneticPr fontId="3"/>
  </si>
  <si>
    <t>衛生管理等</t>
    <rPh sb="0" eb="2">
      <t>エイセイ</t>
    </rPh>
    <rPh sb="2" eb="5">
      <t>カンリトウ</t>
    </rPh>
    <phoneticPr fontId="3"/>
  </si>
  <si>
    <t>訪問介護員等の清潔保持及び健康状態について必要な管理を行っていますか。</t>
    <rPh sb="0" eb="2">
      <t>ホウモン</t>
    </rPh>
    <rPh sb="2" eb="5">
      <t>カイゴイン</t>
    </rPh>
    <rPh sb="5" eb="6">
      <t>トウ</t>
    </rPh>
    <rPh sb="7" eb="9">
      <t>セイケツ</t>
    </rPh>
    <rPh sb="9" eb="11">
      <t>ホジ</t>
    </rPh>
    <rPh sb="11" eb="12">
      <t>オヨ</t>
    </rPh>
    <rPh sb="13" eb="15">
      <t>ケンコウ</t>
    </rPh>
    <rPh sb="15" eb="17">
      <t>ジョウタイ</t>
    </rPh>
    <rPh sb="21" eb="23">
      <t>ヒツヨウ</t>
    </rPh>
    <rPh sb="24" eb="26">
      <t>カンリ</t>
    </rPh>
    <rPh sb="27" eb="28">
      <t>オコナ</t>
    </rPh>
    <phoneticPr fontId="3"/>
  </si>
  <si>
    <t xml:space="preserve">・健康診断の記録
</t>
    <rPh sb="1" eb="3">
      <t>ケンコウ</t>
    </rPh>
    <rPh sb="3" eb="5">
      <t>シンダン</t>
    </rPh>
    <rPh sb="6" eb="8">
      <t>キロク</t>
    </rPh>
    <phoneticPr fontId="3"/>
  </si>
  <si>
    <t>掲示</t>
    <rPh sb="0" eb="2">
      <t>ケイジ</t>
    </rPh>
    <phoneticPr fontId="3"/>
  </si>
  <si>
    <t>秘密保持等</t>
    <rPh sb="0" eb="2">
      <t>ヒミツ</t>
    </rPh>
    <rPh sb="2" eb="4">
      <t>ホジ</t>
    </rPh>
    <rPh sb="4" eb="5">
      <t>トウ</t>
    </rPh>
    <phoneticPr fontId="3"/>
  </si>
  <si>
    <t>・利用者及び家族の同意書</t>
    <rPh sb="1" eb="4">
      <t>リヨウシャ</t>
    </rPh>
    <rPh sb="4" eb="5">
      <t>オヨ</t>
    </rPh>
    <rPh sb="6" eb="8">
      <t>カゾク</t>
    </rPh>
    <rPh sb="9" eb="11">
      <t>ドウイ</t>
    </rPh>
    <rPh sb="11" eb="12">
      <t>ショ</t>
    </rPh>
    <phoneticPr fontId="3"/>
  </si>
  <si>
    <t>広告</t>
    <rPh sb="0" eb="2">
      <t>コウコク</t>
    </rPh>
    <phoneticPr fontId="3"/>
  </si>
  <si>
    <t>広告内容が虚偽又は誇大なものとなっていませんか。</t>
    <rPh sb="0" eb="2">
      <t>コウコク</t>
    </rPh>
    <rPh sb="2" eb="4">
      <t>ナイヨウ</t>
    </rPh>
    <rPh sb="5" eb="7">
      <t>キョギ</t>
    </rPh>
    <rPh sb="7" eb="8">
      <t>マタ</t>
    </rPh>
    <rPh sb="9" eb="11">
      <t>コダイ</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</si>
  <si>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</si>
  <si>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</si>
  <si>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</si>
  <si>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地域との連携</t>
    <rPh sb="0" eb="2">
      <t>チイキ</t>
    </rPh>
    <rPh sb="4" eb="6">
      <t>レンケイ</t>
    </rPh>
    <phoneticPr fontId="3"/>
  </si>
  <si>
    <t>事故発生時の対応</t>
    <rPh sb="0" eb="2">
      <t>ジコ</t>
    </rPh>
    <rPh sb="2" eb="4">
      <t>ハッセイ</t>
    </rPh>
    <rPh sb="4" eb="5">
      <t>ジ</t>
    </rPh>
    <rPh sb="6" eb="8">
      <t>タイオウ</t>
    </rPh>
    <phoneticPr fontId="3"/>
  </si>
  <si>
    <t>・損害賠償関係書類</t>
    <rPh sb="1" eb="3">
      <t>ソンガイ</t>
    </rPh>
    <rPh sb="3" eb="5">
      <t>バイショウ</t>
    </rPh>
    <rPh sb="5" eb="7">
      <t>カンケイ</t>
    </rPh>
    <rPh sb="7" eb="9">
      <t>ショルイ</t>
    </rPh>
    <phoneticPr fontId="3"/>
  </si>
  <si>
    <t>・事故再発防止検討記録</t>
    <rPh sb="1" eb="3">
      <t>ジコ</t>
    </rPh>
    <rPh sb="3" eb="5">
      <t>サイハツ</t>
    </rPh>
    <rPh sb="5" eb="7">
      <t>ボウシ</t>
    </rPh>
    <rPh sb="7" eb="9">
      <t>ケントウ</t>
    </rPh>
    <rPh sb="9" eb="11">
      <t>キロク</t>
    </rPh>
    <phoneticPr fontId="3"/>
  </si>
  <si>
    <t>会計の区分</t>
    <rPh sb="0" eb="2">
      <t>カイケイ</t>
    </rPh>
    <rPh sb="3" eb="4">
      <t>ク</t>
    </rPh>
    <rPh sb="4" eb="5">
      <t>ブン</t>
    </rPh>
    <phoneticPr fontId="3"/>
  </si>
  <si>
    <t>・会計関係書類</t>
    <rPh sb="1" eb="3">
      <t>カイケイ</t>
    </rPh>
    <rPh sb="3" eb="5">
      <t>カンケイ</t>
    </rPh>
    <rPh sb="5" eb="7">
      <t>ショルイ</t>
    </rPh>
    <phoneticPr fontId="3"/>
  </si>
  <si>
    <t>記録の整備</t>
    <rPh sb="0" eb="2">
      <t>キロク</t>
    </rPh>
    <rPh sb="3" eb="5">
      <t>セイビ</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</si>
  <si>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</si>
  <si>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</si>
  <si>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</si>
  <si>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介護保険法
第75条</t>
    <rPh sb="0" eb="2">
      <t>カイゴ</t>
    </rPh>
    <rPh sb="2" eb="4">
      <t>ホケン</t>
    </rPh>
    <rPh sb="4" eb="5">
      <t>ホウ</t>
    </rPh>
    <rPh sb="6" eb="7">
      <t>ダイ</t>
    </rPh>
    <rPh sb="9" eb="10">
      <t>ジョウ</t>
    </rPh>
    <phoneticPr fontId="3"/>
  </si>
  <si>
    <t>・届出書類の控</t>
    <rPh sb="1" eb="2">
      <t>トドケ</t>
    </rPh>
    <rPh sb="2" eb="3">
      <t>デ</t>
    </rPh>
    <rPh sb="3" eb="5">
      <t>ショルイ</t>
    </rPh>
    <rPh sb="6" eb="7">
      <t>ヒカ</t>
    </rPh>
    <phoneticPr fontId="3"/>
  </si>
  <si>
    <t>サービス提供責任者</t>
    <rPh sb="4" eb="6">
      <t>テイキョウ</t>
    </rPh>
    <rPh sb="6" eb="9">
      <t>セキニンシャ</t>
    </rPh>
    <phoneticPr fontId="3"/>
  </si>
  <si>
    <t>□</t>
  </si>
  <si>
    <t>　　サービス提供責任者の人数
　　　　　　　　（　　　　　　　　　人）　</t>
    <rPh sb="6" eb="8">
      <t>テイキョウ</t>
    </rPh>
    <rPh sb="8" eb="11">
      <t>セキニンシャ</t>
    </rPh>
    <rPh sb="12" eb="14">
      <t>ニンズウ</t>
    </rPh>
    <rPh sb="33" eb="34">
      <t>ニン</t>
    </rPh>
    <phoneticPr fontId="3"/>
  </si>
  <si>
    <t>【常勤換算方法による場合】
①　利用者の数÷４０
　　（小数第１位に切り上げ）</t>
    <rPh sb="1" eb="3">
      <t>ジョウキン</t>
    </rPh>
    <rPh sb="3" eb="5">
      <t>カンサン</t>
    </rPh>
    <rPh sb="5" eb="7">
      <t>ホウホウ</t>
    </rPh>
    <rPh sb="10" eb="12">
      <t>バアイ</t>
    </rPh>
    <rPh sb="16" eb="19">
      <t>リヨウシャ</t>
    </rPh>
    <rPh sb="20" eb="21">
      <t>カズ</t>
    </rPh>
    <rPh sb="28" eb="30">
      <t>ショウスウ</t>
    </rPh>
    <rPh sb="30" eb="31">
      <t>ダイ</t>
    </rPh>
    <rPh sb="32" eb="33">
      <t>イ</t>
    </rPh>
    <rPh sb="34" eb="35">
      <t>キ</t>
    </rPh>
    <rPh sb="36" eb="37">
      <t>ア</t>
    </rPh>
    <phoneticPr fontId="3"/>
  </si>
  <si>
    <t>管理者</t>
    <rPh sb="0" eb="3">
      <t>カンリシャ</t>
    </rPh>
    <phoneticPr fontId="3"/>
  </si>
  <si>
    <t>基準第6条</t>
    <rPh sb="0" eb="2">
      <t>キジュン</t>
    </rPh>
    <rPh sb="2" eb="3">
      <t>ダイ</t>
    </rPh>
    <rPh sb="4" eb="5">
      <t>ジョウ</t>
    </rPh>
    <phoneticPr fontId="3"/>
  </si>
  <si>
    <t>　・兼務の有無　（　有　・　無　）</t>
    <rPh sb="2" eb="4">
      <t>ケンム</t>
    </rPh>
    <rPh sb="5" eb="7">
      <t>ウム</t>
    </rPh>
    <rPh sb="10" eb="11">
      <t>ア</t>
    </rPh>
    <rPh sb="14" eb="15">
      <t>ナ</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</si>
  <si>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</si>
  <si>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</si>
  <si>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Ⅲ　設備基準</t>
    <rPh sb="2" eb="4">
      <t>セツビ</t>
    </rPh>
    <rPh sb="4" eb="6">
      <t>キジュン</t>
    </rPh>
    <phoneticPr fontId="3"/>
  </si>
  <si>
    <t>設備等</t>
    <rPh sb="0" eb="2">
      <t>セツビ</t>
    </rPh>
    <rPh sb="2" eb="3">
      <t>ナド</t>
    </rPh>
    <phoneticPr fontId="3"/>
  </si>
  <si>
    <t>事業の運営を行うために必要な広さを有する専用の区画が設けられていますか。</t>
    <rPh sb="0" eb="2">
      <t>ジギョウ</t>
    </rPh>
    <rPh sb="3" eb="5">
      <t>ウンエイ</t>
    </rPh>
    <rPh sb="6" eb="7">
      <t>オコナ</t>
    </rPh>
    <rPh sb="11" eb="13">
      <t>ヒツヨウ</t>
    </rPh>
    <rPh sb="14" eb="15">
      <t>ヒロ</t>
    </rPh>
    <rPh sb="17" eb="18">
      <t>ユウ</t>
    </rPh>
    <rPh sb="20" eb="22">
      <t>センヨウ</t>
    </rPh>
    <rPh sb="23" eb="25">
      <t>クカク</t>
    </rPh>
    <rPh sb="26" eb="27">
      <t>モウ</t>
    </rPh>
    <phoneticPr fontId="3"/>
  </si>
  <si>
    <t>利用者の心身の状況等の把握に努め、利用者又はその家族に対し適切な相談及び援助を行っていますか。</t>
    <rPh sb="0" eb="3">
      <t>リヨウシャ</t>
    </rPh>
    <rPh sb="4" eb="6">
      <t>シンシン</t>
    </rPh>
    <rPh sb="7" eb="9">
      <t>ジョウキョウ</t>
    </rPh>
    <rPh sb="9" eb="10">
      <t>トウ</t>
    </rPh>
    <rPh sb="11" eb="13">
      <t>ハアク</t>
    </rPh>
    <rPh sb="14" eb="15">
      <t>ツト</t>
    </rPh>
    <rPh sb="17" eb="20">
      <t>リヨウシャ</t>
    </rPh>
    <rPh sb="20" eb="21">
      <t>マタ</t>
    </rPh>
    <rPh sb="24" eb="26">
      <t>カゾク</t>
    </rPh>
    <rPh sb="27" eb="28">
      <t>タイ</t>
    </rPh>
    <rPh sb="29" eb="31">
      <t>テキセツ</t>
    </rPh>
    <rPh sb="32" eb="34">
      <t>ソウダン</t>
    </rPh>
    <rPh sb="34" eb="35">
      <t>オヨ</t>
    </rPh>
    <rPh sb="36" eb="38">
      <t>エンジョ</t>
    </rPh>
    <rPh sb="39" eb="40">
      <t>オコナ</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</si>
  <si>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</si>
  <si>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居宅サービス計画を居宅介護支援事業者に依頼する旨を市町に対して届け出ること等により、指定訪問介護の提供を法定代理受領サービスとして受けることができる旨を説明すること、居宅介護支援事業所に関する情報提供すること、その他の法定代理受領サービスを行うために必要な援助を行っていますか。</t>
    <rPh sb="0" eb="2">
      <t>キョタク</t>
    </rPh>
    <rPh sb="6" eb="8">
      <t>ケイカク</t>
    </rPh>
    <rPh sb="9" eb="11">
      <t>キョタク</t>
    </rPh>
    <rPh sb="11" eb="13">
      <t>カイゴ</t>
    </rPh>
    <rPh sb="13" eb="15">
      <t>シエン</t>
    </rPh>
    <rPh sb="15" eb="18">
      <t>ジギョウシャ</t>
    </rPh>
    <rPh sb="19" eb="21">
      <t>イライ</t>
    </rPh>
    <rPh sb="23" eb="24">
      <t>ムネ</t>
    </rPh>
    <rPh sb="25" eb="26">
      <t>シ</t>
    </rPh>
    <rPh sb="26" eb="27">
      <t>マチ</t>
    </rPh>
    <rPh sb="28" eb="29">
      <t>タイ</t>
    </rPh>
    <rPh sb="31" eb="32">
      <t>トド</t>
    </rPh>
    <rPh sb="33" eb="34">
      <t>デ</t>
    </rPh>
    <rPh sb="37" eb="38">
      <t>トウ</t>
    </rPh>
    <rPh sb="42" eb="44">
      <t>シテイ</t>
    </rPh>
    <rPh sb="44" eb="46">
      <t>ホウモン</t>
    </rPh>
    <rPh sb="46" eb="48">
      <t>カイゴ</t>
    </rPh>
    <rPh sb="49" eb="51">
      <t>テイキョウ</t>
    </rPh>
    <rPh sb="52" eb="54">
      <t>ホウテイ</t>
    </rPh>
    <rPh sb="54" eb="56">
      <t>ダイリ</t>
    </rPh>
    <rPh sb="56" eb="58">
      <t>ジュリョウ</t>
    </rPh>
    <rPh sb="65" eb="66">
      <t>ウ</t>
    </rPh>
    <rPh sb="74" eb="75">
      <t>ムネ</t>
    </rPh>
    <rPh sb="76" eb="78">
      <t>セツメイ</t>
    </rPh>
    <rPh sb="83" eb="85">
      <t>キョタク</t>
    </rPh>
    <rPh sb="85" eb="87">
      <t>カイゴ</t>
    </rPh>
    <rPh sb="87" eb="89">
      <t>シエン</t>
    </rPh>
    <rPh sb="89" eb="91">
      <t>ジギョウ</t>
    </rPh>
    <rPh sb="91" eb="92">
      <t>ショ</t>
    </rPh>
    <rPh sb="93" eb="94">
      <t>カン</t>
    </rPh>
    <rPh sb="96" eb="98">
      <t>ジョウホウ</t>
    </rPh>
    <rPh sb="98" eb="100">
      <t>テイキョウ</t>
    </rPh>
    <rPh sb="107" eb="108">
      <t>タ</t>
    </rPh>
    <rPh sb="109" eb="111">
      <t>ホウテイ</t>
    </rPh>
    <rPh sb="111" eb="113">
      <t>ダイリ</t>
    </rPh>
    <rPh sb="113" eb="115">
      <t>ジュリョウ</t>
    </rPh>
    <rPh sb="120" eb="121">
      <t>オコナ</t>
    </rPh>
    <rPh sb="125" eb="127">
      <t>ヒツヨウ</t>
    </rPh>
    <rPh sb="128" eb="130">
      <t>エンジョ</t>
    </rPh>
    <rPh sb="131" eb="132">
      <t>オコナ</t>
    </rPh>
    <phoneticPr fontId="3"/>
  </si>
  <si>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</si>
  <si>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ホカ</t>
    </rPh>
    <rPh sb="40" eb="42">
      <t>ヒツヨウ</t>
    </rPh>
    <rPh sb="43" eb="45">
      <t>エンジョ</t>
    </rPh>
    <rPh sb="46" eb="47">
      <t>オコナ</t>
    </rPh>
    <phoneticPr fontId="3"/>
  </si>
  <si>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3"/>
  </si>
  <si>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3"/>
  </si>
  <si>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</si>
  <si>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</si>
  <si>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法定代理受領サービスに該当しない訪問介護を提供した場合の利用料と、居宅介護サービス費用基準額との間に、不合理な差額を生じさせていませんか。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ホウモン</t>
    </rPh>
    <rPh sb="18" eb="20">
      <t>カイゴ</t>
    </rPh>
    <rPh sb="21" eb="23">
      <t>テイキョウ</t>
    </rPh>
    <rPh sb="25" eb="27">
      <t>バアイ</t>
    </rPh>
    <rPh sb="28" eb="31">
      <t>リヨウリョウ</t>
    </rPh>
    <rPh sb="33" eb="35">
      <t>キョタク</t>
    </rPh>
    <rPh sb="35" eb="37">
      <t>カイゴ</t>
    </rPh>
    <rPh sb="41" eb="43">
      <t>ヒヨウ</t>
    </rPh>
    <rPh sb="43" eb="45">
      <t>キジュン</t>
    </rPh>
    <rPh sb="45" eb="46">
      <t>ガク</t>
    </rPh>
    <rPh sb="48" eb="49">
      <t>アイダ</t>
    </rPh>
    <rPh sb="51" eb="54">
      <t>フゴウリ</t>
    </rPh>
    <rPh sb="55" eb="57">
      <t>サガク</t>
    </rPh>
    <rPh sb="58" eb="59">
      <t>ショウ</t>
    </rPh>
    <phoneticPr fontId="3"/>
  </si>
  <si>
    <t>利用者の選定により通常の事業実施地域外でサービス提供を行う場合、それに要した交通費の額以外の支払いを受けていませんか。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3">
      <t>ガク</t>
    </rPh>
    <rPh sb="43" eb="45">
      <t>イガイ</t>
    </rPh>
    <rPh sb="46" eb="48">
      <t>シハラ</t>
    </rPh>
    <rPh sb="50" eb="51">
      <t>ウ</t>
    </rPh>
    <phoneticPr fontId="3"/>
  </si>
  <si>
    <t>利用者の選定により通常の事業実施地域外でサービス提供を行う場合、それに要した交通費の支払いについて、あらかじめ利用者又はその家族に対し、当該サービスの内容及び費用について説明し、同意を得ています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4">
      <t>シハラ</t>
    </rPh>
    <rPh sb="55" eb="58">
      <t>リヨウシャ</t>
    </rPh>
    <rPh sb="58" eb="59">
      <t>マタ</t>
    </rPh>
    <rPh sb="62" eb="64">
      <t>カゾク</t>
    </rPh>
    <rPh sb="65" eb="66">
      <t>タイ</t>
    </rPh>
    <rPh sb="68" eb="70">
      <t>トウガイ</t>
    </rPh>
    <rPh sb="75" eb="77">
      <t>ナイヨウ</t>
    </rPh>
    <rPh sb="77" eb="78">
      <t>オヨ</t>
    </rPh>
    <rPh sb="79" eb="81">
      <t>ヒヨウ</t>
    </rPh>
    <rPh sb="85" eb="87">
      <t>セツメイ</t>
    </rPh>
    <rPh sb="89" eb="91">
      <t>ドウイ</t>
    </rPh>
    <rPh sb="92" eb="93">
      <t>エ</t>
    </rPh>
    <phoneticPr fontId="3"/>
  </si>
  <si>
    <t>介護保険法の訪問介護と障害者総合支援法の居宅介護等の両事業に従事している者は、両事業の勤務時間の合計が常勤者の勤務時間に達している場合は「事業所全体」の「常勤兼務」、達していない場合は「事業所全体」の「非常勤兼務」に計上すること。</t>
    <rPh sb="0" eb="2">
      <t>カイゴ</t>
    </rPh>
    <rPh sb="2" eb="5">
      <t>ホケンホウ</t>
    </rPh>
    <rPh sb="6" eb="8">
      <t>ホウモン</t>
    </rPh>
    <rPh sb="8" eb="10">
      <t>カイゴ</t>
    </rPh>
    <rPh sb="11" eb="13">
      <t>ショウガイ</t>
    </rPh>
    <rPh sb="13" eb="14">
      <t>シャ</t>
    </rPh>
    <rPh sb="14" eb="16">
      <t>ソウゴウ</t>
    </rPh>
    <rPh sb="20" eb="22">
      <t>キョタク</t>
    </rPh>
    <rPh sb="22" eb="24">
      <t>カイゴ</t>
    </rPh>
    <rPh sb="24" eb="25">
      <t>トウ</t>
    </rPh>
    <rPh sb="26" eb="27">
      <t>リョウ</t>
    </rPh>
    <rPh sb="27" eb="29">
      <t>ジギョウ</t>
    </rPh>
    <rPh sb="30" eb="32">
      <t>ジュウジ</t>
    </rPh>
    <rPh sb="36" eb="37">
      <t>モノ</t>
    </rPh>
    <rPh sb="39" eb="42">
      <t>リョウジギョウ</t>
    </rPh>
    <rPh sb="43" eb="45">
      <t>キンム</t>
    </rPh>
    <rPh sb="45" eb="47">
      <t>ジカン</t>
    </rPh>
    <rPh sb="48" eb="50">
      <t>ゴウケイ</t>
    </rPh>
    <rPh sb="51" eb="54">
      <t>ジョウキンシャ</t>
    </rPh>
    <rPh sb="55" eb="57">
      <t>キンム</t>
    </rPh>
    <rPh sb="57" eb="59">
      <t>ジカン</t>
    </rPh>
    <rPh sb="60" eb="61">
      <t>タッ</t>
    </rPh>
    <rPh sb="65" eb="67">
      <t>バアイ</t>
    </rPh>
    <rPh sb="69" eb="72">
      <t>ジギョウショ</t>
    </rPh>
    <rPh sb="72" eb="74">
      <t>ゼンタイ</t>
    </rPh>
    <rPh sb="77" eb="79">
      <t>ジョウキン</t>
    </rPh>
    <rPh sb="79" eb="81">
      <t>ケンム</t>
    </rPh>
    <rPh sb="83" eb="84">
      <t>タッ</t>
    </rPh>
    <rPh sb="89" eb="91">
      <t>バアイ</t>
    </rPh>
    <rPh sb="93" eb="96">
      <t>ジギョウショ</t>
    </rPh>
    <rPh sb="96" eb="98">
      <t>ゼンタイ</t>
    </rPh>
    <rPh sb="101" eb="103">
      <t>ヒジョウ</t>
    </rPh>
    <rPh sb="103" eb="104">
      <t>ツトム</t>
    </rPh>
    <rPh sb="104" eb="106">
      <t>ケンム</t>
    </rPh>
    <rPh sb="108" eb="110">
      <t>ケイジョウ</t>
    </rPh>
    <phoneticPr fontId="3"/>
  </si>
  <si>
    <t>障害者総合支援法の居宅介護等の利用者数</t>
    <rPh sb="0" eb="2">
      <t>ショウガイ</t>
    </rPh>
    <rPh sb="2" eb="3">
      <t>シャ</t>
    </rPh>
    <rPh sb="3" eb="5">
      <t>ソウゴウ</t>
    </rPh>
    <rPh sb="5" eb="7">
      <t>シエン</t>
    </rPh>
    <rPh sb="7" eb="8">
      <t>ホウ</t>
    </rPh>
    <rPh sb="9" eb="11">
      <t>キョタク</t>
    </rPh>
    <rPh sb="11" eb="13">
      <t>カイゴ</t>
    </rPh>
    <rPh sb="13" eb="14">
      <t>トウ</t>
    </rPh>
    <rPh sb="15" eb="17">
      <t>リヨウ</t>
    </rPh>
    <rPh sb="17" eb="18">
      <t>シャ</t>
    </rPh>
    <rPh sb="18" eb="19">
      <t>スウ</t>
    </rPh>
    <phoneticPr fontId="3"/>
  </si>
  <si>
    <t>（居宅介護・重度訪問介護・行動援護・同行援護・重度障害者等包括支援・移動支援）　注〕該当するサービス種類に○</t>
    <rPh sb="1" eb="3">
      <t>キョタク</t>
    </rPh>
    <rPh sb="3" eb="4">
      <t>スケ</t>
    </rPh>
    <rPh sb="4" eb="5">
      <t>ユズル</t>
    </rPh>
    <rPh sb="6" eb="8">
      <t>ジュウド</t>
    </rPh>
    <rPh sb="8" eb="10">
      <t>ホウモン</t>
    </rPh>
    <rPh sb="10" eb="12">
      <t>カイゴ</t>
    </rPh>
    <rPh sb="13" eb="15">
      <t>コウドウ</t>
    </rPh>
    <rPh sb="15" eb="17">
      <t>エンゴ</t>
    </rPh>
    <rPh sb="23" eb="25">
      <t>ジュウド</t>
    </rPh>
    <rPh sb="25" eb="28">
      <t>ショウガイシャ</t>
    </rPh>
    <rPh sb="28" eb="29">
      <t>トウ</t>
    </rPh>
    <rPh sb="29" eb="31">
      <t>ホウカツ</t>
    </rPh>
    <rPh sb="31" eb="33">
      <t>シエン</t>
    </rPh>
    <rPh sb="34" eb="36">
      <t>イドウ</t>
    </rPh>
    <rPh sb="36" eb="38">
      <t>シエン</t>
    </rPh>
    <rPh sb="40" eb="41">
      <t>チュウ</t>
    </rPh>
    <rPh sb="42" eb="44">
      <t>ガイトウ</t>
    </rPh>
    <rPh sb="50" eb="52">
      <t>シュルイ</t>
    </rPh>
    <phoneticPr fontId="3"/>
  </si>
  <si>
    <t>法定代理受領サービスに該当しない訪問介護にかかる利用料の支払いを受けた場合は、提供した指定訪問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ホウモン</t>
    </rPh>
    <rPh sb="18" eb="20">
      <t>カイゴ</t>
    </rPh>
    <rPh sb="24" eb="27">
      <t>リヨウリョウ</t>
    </rPh>
    <rPh sb="28" eb="30">
      <t>シハラ</t>
    </rPh>
    <rPh sb="32" eb="33">
      <t>ウ</t>
    </rPh>
    <rPh sb="35" eb="37">
      <t>バアイ</t>
    </rPh>
    <rPh sb="39" eb="41">
      <t>テイキョウ</t>
    </rPh>
    <rPh sb="43" eb="45">
      <t>シテイ</t>
    </rPh>
    <rPh sb="45" eb="47">
      <t>ホウモン</t>
    </rPh>
    <rPh sb="47" eb="49">
      <t>カイゴ</t>
    </rPh>
    <rPh sb="50" eb="52">
      <t>ナイヨウ</t>
    </rPh>
    <rPh sb="53" eb="55">
      <t>ヒヨウ</t>
    </rPh>
    <rPh sb="56" eb="57">
      <t>ガク</t>
    </rPh>
    <rPh sb="59" eb="60">
      <t>タ</t>
    </rPh>
    <rPh sb="60" eb="62">
      <t>ヒツヨウ</t>
    </rPh>
    <rPh sb="63" eb="64">
      <t>ミト</t>
    </rPh>
    <rPh sb="68" eb="70">
      <t>ジコウ</t>
    </rPh>
    <rPh sb="71" eb="73">
      <t>キサイ</t>
    </rPh>
    <rPh sb="79" eb="81">
      <t>テイキョウ</t>
    </rPh>
    <rPh sb="81" eb="83">
      <t>ショウメイ</t>
    </rPh>
    <rPh sb="83" eb="84">
      <t>ショ</t>
    </rPh>
    <rPh sb="85" eb="87">
      <t>リヨウ</t>
    </rPh>
    <rPh sb="87" eb="88">
      <t>シャ</t>
    </rPh>
    <rPh sb="89" eb="90">
      <t>タイ</t>
    </rPh>
    <rPh sb="91" eb="93">
      <t>コウフ</t>
    </rPh>
    <phoneticPr fontId="3"/>
  </si>
  <si>
    <t>指定訪問介護の提供は、利用者の要介護状態の軽減又は悪化の防止に資するよう目標を設定し、計画的に行われていますか。</t>
    <rPh sb="0" eb="2">
      <t>シテイ</t>
    </rPh>
    <rPh sb="2" eb="4">
      <t>ホウモン</t>
    </rPh>
    <rPh sb="4" eb="6">
      <t>カイゴ</t>
    </rPh>
    <rPh sb="7" eb="9">
      <t>テイキョウ</t>
    </rPh>
    <rPh sb="11" eb="14">
      <t>リヨウシャ</t>
    </rPh>
    <rPh sb="15" eb="16">
      <t>ヨウ</t>
    </rPh>
    <rPh sb="16" eb="18">
      <t>カイゴ</t>
    </rPh>
    <rPh sb="18" eb="20">
      <t>ジョウタイ</t>
    </rPh>
    <rPh sb="21" eb="23">
      <t>ケイゲン</t>
    </rPh>
    <rPh sb="23" eb="24">
      <t>マタ</t>
    </rPh>
    <rPh sb="25" eb="27">
      <t>アッカ</t>
    </rPh>
    <rPh sb="28" eb="30">
      <t>ボウシ</t>
    </rPh>
    <rPh sb="31" eb="32">
      <t>シ</t>
    </rPh>
    <rPh sb="36" eb="38">
      <t>モクヒョウ</t>
    </rPh>
    <rPh sb="39" eb="41">
      <t>セッテイ</t>
    </rPh>
    <rPh sb="43" eb="45">
      <t>ケイカク</t>
    </rPh>
    <rPh sb="45" eb="46">
      <t>テキ</t>
    </rPh>
    <rPh sb="47" eb="48">
      <t>オコナ</t>
    </rPh>
    <phoneticPr fontId="3"/>
  </si>
  <si>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
  </si>
  <si>
    <t>サービスの提供にあたっては、懇切丁寧に行うことを心がけるとともに、利用者又はその家族に対し、サービスの提供方法等について説明を行っていますか。</t>
    <rPh sb="14" eb="16">
      <t>コンセツ</t>
    </rPh>
    <rPh sb="16" eb="18">
      <t>テイネイ</t>
    </rPh>
    <rPh sb="19" eb="20">
      <t>オコナ</t>
    </rPh>
    <rPh sb="24" eb="25">
      <t>ココロ</t>
    </rPh>
    <rPh sb="33" eb="36">
      <t>リヨウシャ</t>
    </rPh>
    <rPh sb="51" eb="53">
      <t>テイキョウ</t>
    </rPh>
    <rPh sb="53" eb="55">
      <t>ホウホウ</t>
    </rPh>
    <rPh sb="55" eb="56">
      <t>ナド</t>
    </rPh>
    <phoneticPr fontId="3"/>
  </si>
  <si>
    <t>介護技術の進歩に対応し、適切な介護技術をもってサービスを提供していますか。</t>
    <rPh sb="0" eb="2">
      <t>カイゴ</t>
    </rPh>
    <rPh sb="2" eb="4">
      <t>ギジュツ</t>
    </rPh>
    <rPh sb="5" eb="7">
      <t>シンポ</t>
    </rPh>
    <rPh sb="8" eb="10">
      <t>タイオウ</t>
    </rPh>
    <rPh sb="12" eb="14">
      <t>テキセツ</t>
    </rPh>
    <rPh sb="15" eb="17">
      <t>カイゴ</t>
    </rPh>
    <rPh sb="17" eb="19">
      <t>ギジュツ</t>
    </rPh>
    <rPh sb="28" eb="30">
      <t>テイキョウ</t>
    </rPh>
    <phoneticPr fontId="3"/>
  </si>
  <si>
    <t>訪問介護計画書の内容について利用者又はその家族に説明を行い、利用者から同意を得ていますか。</t>
    <rPh sb="2" eb="4">
      <t>カイゴ</t>
    </rPh>
    <rPh sb="8" eb="10">
      <t>ナイヨウ</t>
    </rPh>
    <rPh sb="17" eb="18">
      <t>マタ</t>
    </rPh>
    <phoneticPr fontId="3"/>
  </si>
  <si>
    <t>利用者が次のいずれかに該当する場合は、遅滞なく、意見を付してその旨を市町村に通知していますか。
①正当な理由なしに指定訪問介護の利用に関する指示に従わないことにより、要介護状態等の程度を増進させたと認められるとき。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ホウモン</t>
    </rPh>
    <rPh sb="62" eb="64">
      <t>カイゴ</t>
    </rPh>
    <rPh sb="65" eb="67">
      <t>リヨウ</t>
    </rPh>
    <rPh sb="68" eb="69">
      <t>カン</t>
    </rPh>
    <rPh sb="71" eb="73">
      <t>シジ</t>
    </rPh>
    <rPh sb="74" eb="75">
      <t>シタガ</t>
    </rPh>
    <rPh sb="84" eb="85">
      <t>ヨウ</t>
    </rPh>
    <rPh sb="85" eb="87">
      <t>カイゴ</t>
    </rPh>
    <rPh sb="87" eb="89">
      <t>ジョウタイ</t>
    </rPh>
    <rPh sb="89" eb="90">
      <t>トウ</t>
    </rPh>
    <rPh sb="91" eb="93">
      <t>テイド</t>
    </rPh>
    <rPh sb="94" eb="96">
      <t>ゾウシン</t>
    </rPh>
    <rPh sb="100" eb="101">
      <t>ミト</t>
    </rPh>
    <rPh sb="110" eb="111">
      <t>イツワ</t>
    </rPh>
    <rPh sb="114" eb="115">
      <t>タ</t>
    </rPh>
    <rPh sb="115" eb="117">
      <t>フセイ</t>
    </rPh>
    <rPh sb="118" eb="120">
      <t>コウイ</t>
    </rPh>
    <rPh sb="124" eb="126">
      <t>ホケン</t>
    </rPh>
    <rPh sb="126" eb="128">
      <t>キュウフ</t>
    </rPh>
    <rPh sb="129" eb="130">
      <t>ウ</t>
    </rPh>
    <rPh sb="132" eb="133">
      <t>マタ</t>
    </rPh>
    <rPh sb="134" eb="135">
      <t>ウ</t>
    </rPh>
    <phoneticPr fontId="3"/>
  </si>
  <si>
    <t>サービス提供中、利用者に病状の急変が生じた場合その他必要な場合は、速やかに主治の医師への連絡を行う等の必要な措置をとっていますか。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1" eb="53">
      <t>ヒツヨウ</t>
    </rPh>
    <rPh sb="54" eb="56">
      <t>ソチ</t>
    </rPh>
    <phoneticPr fontId="3"/>
  </si>
  <si>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3"/>
  </si>
  <si>
    <t>指定訪問介護の事業運営に当たっては、入浴、排せつ、食事等の介護又は調理、洗濯、掃除等の家事を常に総合的に提供し、特定の援助に偏っていませんか。</t>
    <rPh sb="0" eb="2">
      <t>シテイ</t>
    </rPh>
    <rPh sb="2" eb="4">
      <t>ホウモン</t>
    </rPh>
    <rPh sb="4" eb="6">
      <t>カイゴ</t>
    </rPh>
    <rPh sb="7" eb="9">
      <t>ジギョウ</t>
    </rPh>
    <rPh sb="9" eb="11">
      <t>ウンエイ</t>
    </rPh>
    <rPh sb="12" eb="13">
      <t>ア</t>
    </rPh>
    <rPh sb="18" eb="20">
      <t>ニュウヨク</t>
    </rPh>
    <rPh sb="21" eb="22">
      <t>ハイ</t>
    </rPh>
    <rPh sb="25" eb="27">
      <t>ショクジ</t>
    </rPh>
    <rPh sb="27" eb="28">
      <t>トウ</t>
    </rPh>
    <rPh sb="29" eb="31">
      <t>カイゴ</t>
    </rPh>
    <rPh sb="31" eb="32">
      <t>マタ</t>
    </rPh>
    <rPh sb="33" eb="35">
      <t>チョウリ</t>
    </rPh>
    <rPh sb="36" eb="38">
      <t>センタク</t>
    </rPh>
    <rPh sb="39" eb="41">
      <t>ソウジ</t>
    </rPh>
    <rPh sb="41" eb="42">
      <t>トウ</t>
    </rPh>
    <rPh sb="43" eb="45">
      <t>カジ</t>
    </rPh>
    <rPh sb="46" eb="47">
      <t>ツネ</t>
    </rPh>
    <rPh sb="48" eb="51">
      <t>ソウゴウテキ</t>
    </rPh>
    <rPh sb="52" eb="54">
      <t>テイキョウ</t>
    </rPh>
    <rPh sb="56" eb="58">
      <t>トクテイ</t>
    </rPh>
    <rPh sb="59" eb="61">
      <t>エンジョ</t>
    </rPh>
    <rPh sb="62" eb="63">
      <t>カタヨ</t>
    </rPh>
    <phoneticPr fontId="3"/>
  </si>
  <si>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</si>
  <si>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</si>
  <si>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</si>
  <si>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</si>
  <si>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3"/>
  </si>
  <si>
    <t>事業の運営に当たっては、提供サービスに関する利用者からの苦情に関して、市町村等が派遣する者が相談及び援助を行う事業その他の市町村が実施する事業に協力するよう努めていますか。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9">
      <t>シチョウソントウ</t>
    </rPh>
    <rPh sb="40" eb="42">
      <t>ハケン</t>
    </rPh>
    <rPh sb="44" eb="45">
      <t>モノ</t>
    </rPh>
    <rPh sb="46" eb="48">
      <t>ソウダン</t>
    </rPh>
    <rPh sb="48" eb="49">
      <t>オヨ</t>
    </rPh>
    <rPh sb="50" eb="52">
      <t>エンジョ</t>
    </rPh>
    <rPh sb="53" eb="54">
      <t>オコナ</t>
    </rPh>
    <rPh sb="55" eb="57">
      <t>ジギョウ</t>
    </rPh>
    <rPh sb="59" eb="60">
      <t>タ</t>
    </rPh>
    <rPh sb="61" eb="64">
      <t>シチョウソン</t>
    </rPh>
    <rPh sb="65" eb="67">
      <t>ジッシ</t>
    </rPh>
    <rPh sb="69" eb="71">
      <t>ジギョウ</t>
    </rPh>
    <rPh sb="72" eb="74">
      <t>キョウリョク</t>
    </rPh>
    <rPh sb="78" eb="79">
      <t>ツト</t>
    </rPh>
    <phoneticPr fontId="3"/>
  </si>
  <si>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3"/>
  </si>
  <si>
    <t>事故が生じた際には、原因を解明し、再発生を防ぐための対策を講じていますか。</t>
    <rPh sb="10" eb="12">
      <t>ゲンイン</t>
    </rPh>
    <rPh sb="13" eb="15">
      <t>カイメイ</t>
    </rPh>
    <phoneticPr fontId="3"/>
  </si>
  <si>
    <t>事業所ごとに経理を区分するとともに、指定訪問介護事業の会計とその他の事業の会計を区分していますか。</t>
    <rPh sb="0" eb="2">
      <t>ジギョウ</t>
    </rPh>
    <rPh sb="2" eb="3">
      <t>ショ</t>
    </rPh>
    <rPh sb="6" eb="8">
      <t>ケイリ</t>
    </rPh>
    <rPh sb="9" eb="11">
      <t>クブン</t>
    </rPh>
    <rPh sb="18" eb="20">
      <t>シテイ</t>
    </rPh>
    <rPh sb="20" eb="22">
      <t>ホウモン</t>
    </rPh>
    <rPh sb="22" eb="24">
      <t>カイゴ</t>
    </rPh>
    <rPh sb="24" eb="26">
      <t>ジギョウ</t>
    </rPh>
    <rPh sb="27" eb="29">
      <t>カイケイ</t>
    </rPh>
    <rPh sb="32" eb="33">
      <t>タ</t>
    </rPh>
    <rPh sb="34" eb="36">
      <t>ジギョウ</t>
    </rPh>
    <rPh sb="37" eb="39">
      <t>カイケイ</t>
    </rPh>
    <rPh sb="40" eb="42">
      <t>クブン</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</si>
  <si>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</si>
  <si>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3"/>
  </si>
  <si>
    <t>・設備・備品台帳</t>
    <rPh sb="1" eb="3">
      <t>セツビ</t>
    </rPh>
    <rPh sb="4" eb="6">
      <t>ビヒン</t>
    </rPh>
    <rPh sb="6" eb="8">
      <t>ダイチョウ</t>
    </rPh>
    <phoneticPr fontId="3"/>
  </si>
  <si>
    <t>利用申込の受付・相談等に対応するのに適切なスペースが確保されていますか。</t>
    <rPh sb="0" eb="2">
      <t>リヨウ</t>
    </rPh>
    <rPh sb="2" eb="4">
      <t>モウシコミ</t>
    </rPh>
    <rPh sb="5" eb="7">
      <t>ウケツケ</t>
    </rPh>
    <rPh sb="8" eb="10">
      <t>ソウダン</t>
    </rPh>
    <rPh sb="10" eb="11">
      <t>トウ</t>
    </rPh>
    <rPh sb="12" eb="14">
      <t>タイオウ</t>
    </rPh>
    <rPh sb="18" eb="20">
      <t>テキセツ</t>
    </rPh>
    <rPh sb="26" eb="28">
      <t>カクホ</t>
    </rPh>
    <phoneticPr fontId="3"/>
  </si>
  <si>
    <t>Ⅳ　運営基準</t>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</si>
  <si>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</si>
  <si>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提供拒否の禁止</t>
    <rPh sb="0" eb="2">
      <t>テイキョウ</t>
    </rPh>
    <rPh sb="2" eb="4">
      <t>キョヒ</t>
    </rPh>
    <rPh sb="5" eb="7">
      <t>キンシ</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</si>
  <si>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</si>
  <si>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</si>
  <si>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</si>
  <si>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・利用者に関する記録</t>
    <rPh sb="1" eb="3">
      <t>リヨウ</t>
    </rPh>
    <rPh sb="3" eb="4">
      <t>シャ</t>
    </rPh>
    <rPh sb="5" eb="6">
      <t>カン</t>
    </rPh>
    <rPh sb="8" eb="10">
      <t>キロク</t>
    </rPh>
    <phoneticPr fontId="3"/>
  </si>
  <si>
    <t>要介護認定の申請に係る援助</t>
    <rPh sb="0" eb="1">
      <t>ヨウ</t>
    </rPh>
    <rPh sb="1" eb="3">
      <t>カイゴ</t>
    </rPh>
    <rPh sb="3" eb="5">
      <t>ニンテイ</t>
    </rPh>
    <rPh sb="6" eb="8">
      <t>シンセイ</t>
    </rPh>
    <rPh sb="9" eb="10">
      <t>カカ</t>
    </rPh>
    <rPh sb="11" eb="13">
      <t>エンジョ</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</si>
  <si>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</si>
  <si>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心身の状況等の把握</t>
    <rPh sb="0" eb="2">
      <t>シンシン</t>
    </rPh>
    <rPh sb="3" eb="6">
      <t>ジョウキョウトウ</t>
    </rPh>
    <rPh sb="7" eb="9">
      <t>ハアク</t>
    </rPh>
    <phoneticPr fontId="3"/>
  </si>
  <si>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</si>
  <si>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</si>
  <si>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</si>
  <si>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居宅サービス計画に沿ったサービスの提供</t>
    <rPh sb="0" eb="2">
      <t>キョタク</t>
    </rPh>
    <rPh sb="6" eb="8">
      <t>ケイカク</t>
    </rPh>
    <rPh sb="9" eb="10">
      <t>ソ</t>
    </rPh>
    <rPh sb="17" eb="19">
      <t>テイキョウ</t>
    </rPh>
    <phoneticPr fontId="3"/>
  </si>
  <si>
    <t>居宅サービス計画等の変更の援助</t>
    <rPh sb="0" eb="2">
      <t>キョタク</t>
    </rPh>
    <rPh sb="6" eb="8">
      <t>ケイカク</t>
    </rPh>
    <rPh sb="8" eb="9">
      <t>トウ</t>
    </rPh>
    <rPh sb="10" eb="12">
      <t>ヘンコウ</t>
    </rPh>
    <rPh sb="13" eb="15">
      <t>エンジョ</t>
    </rPh>
    <phoneticPr fontId="3"/>
  </si>
  <si>
    <t>身分を証する書類の携行</t>
    <rPh sb="0" eb="2">
      <t>ミブン</t>
    </rPh>
    <rPh sb="3" eb="4">
      <t>ショウ</t>
    </rPh>
    <rPh sb="6" eb="8">
      <t>ショルイ</t>
    </rPh>
    <rPh sb="9" eb="11">
      <t>ケイコウ</t>
    </rPh>
    <phoneticPr fontId="3"/>
  </si>
  <si>
    <t>・身分を証する書類</t>
    <rPh sb="1" eb="3">
      <t>ミブン</t>
    </rPh>
    <rPh sb="4" eb="5">
      <t>ショウ</t>
    </rPh>
    <rPh sb="7" eb="9">
      <t>ショルイ</t>
    </rPh>
    <phoneticPr fontId="3"/>
  </si>
  <si>
    <t>サービスの提供の記録</t>
    <rPh sb="5" eb="7">
      <t>テイキョウ</t>
    </rPh>
    <rPh sb="8" eb="10">
      <t>キロク</t>
    </rPh>
    <phoneticPr fontId="3"/>
  </si>
  <si>
    <t>利用料等の受領</t>
    <rPh sb="0" eb="3">
      <t>リヨウリョウ</t>
    </rPh>
    <rPh sb="3" eb="4">
      <t>トウ</t>
    </rPh>
    <rPh sb="5" eb="7">
      <t>ジュリョウ</t>
    </rPh>
    <phoneticPr fontId="3"/>
  </si>
  <si>
    <t>・運営規程
・領収書控</t>
    <rPh sb="1" eb="3">
      <t>ウンエイ</t>
    </rPh>
    <rPh sb="3" eb="5">
      <t>キテイ</t>
    </rPh>
    <rPh sb="7" eb="10">
      <t>リョウシュウショ</t>
    </rPh>
    <rPh sb="10" eb="11">
      <t>ヒカ</t>
    </rPh>
    <phoneticPr fontId="3"/>
  </si>
  <si>
    <t>介護保険法
第41条
第8項</t>
    <rPh sb="0" eb="2">
      <t>カイゴ</t>
    </rPh>
    <rPh sb="2" eb="4">
      <t>ホケン</t>
    </rPh>
    <rPh sb="4" eb="5">
      <t>ホウ</t>
    </rPh>
    <rPh sb="6" eb="7">
      <t>ダイ</t>
    </rPh>
    <rPh sb="9" eb="10">
      <t>ジョウ</t>
    </rPh>
    <rPh sb="11" eb="12">
      <t>ダイ</t>
    </rPh>
    <rPh sb="13" eb="14">
      <t>コウ</t>
    </rPh>
    <phoneticPr fontId="3"/>
  </si>
  <si>
    <t>・領収書控</t>
    <rPh sb="1" eb="4">
      <t>リョウシュウショ</t>
    </rPh>
    <rPh sb="4" eb="5">
      <t>ヒカ</t>
    </rPh>
    <phoneticPr fontId="3"/>
  </si>
  <si>
    <t>介護保険法
施行規則
第65条</t>
    <rPh sb="0" eb="2">
      <t>カイゴ</t>
    </rPh>
    <rPh sb="2" eb="4">
      <t>ホケン</t>
    </rPh>
    <rPh sb="4" eb="5">
      <t>ホウ</t>
    </rPh>
    <rPh sb="6" eb="8">
      <t>セコウ</t>
    </rPh>
    <rPh sb="8" eb="10">
      <t>キソク</t>
    </rPh>
    <rPh sb="11" eb="12">
      <t>ダイ</t>
    </rPh>
    <rPh sb="14" eb="15">
      <t>ジョウ</t>
    </rPh>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</si>
  <si>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</si>
  <si>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9">
      <t>ショウメイ</t>
    </rPh>
    <rPh sb="9" eb="10">
      <t>ショ</t>
    </rPh>
    <rPh sb="10" eb="11">
      <t>ヒカ</t>
    </rPh>
    <phoneticPr fontId="3"/>
  </si>
  <si>
    <t>指定訪問介護の基本取扱方針</t>
    <rPh sb="0" eb="2">
      <t>シテイ</t>
    </rPh>
    <rPh sb="2" eb="4">
      <t>ホウモン</t>
    </rPh>
    <rPh sb="4" eb="6">
      <t>カイゴ</t>
    </rPh>
    <rPh sb="7" eb="9">
      <t>キホン</t>
    </rPh>
    <rPh sb="9" eb="11">
      <t>トリアツカイ</t>
    </rPh>
    <rPh sb="11" eb="13">
      <t>ホウシン</t>
    </rPh>
    <phoneticPr fontId="3"/>
  </si>
  <si>
    <t>基準第22条第1項</t>
    <rPh sb="0" eb="2">
      <t>キジュン</t>
    </rPh>
    <rPh sb="2" eb="3">
      <t>ダイ</t>
    </rPh>
    <rPh sb="5" eb="6">
      <t>ジョウ</t>
    </rPh>
    <rPh sb="6" eb="7">
      <t>ダイ</t>
    </rPh>
    <rPh sb="8" eb="9">
      <t>コウ</t>
    </rPh>
    <phoneticPr fontId="3"/>
  </si>
  <si>
    <t>・訪問介護計画書
・居宅サービス計画書</t>
    <rPh sb="1" eb="3">
      <t>ホウモン</t>
    </rPh>
    <rPh sb="3" eb="5">
      <t>カイゴ</t>
    </rPh>
    <rPh sb="5" eb="7">
      <t>ケイカク</t>
    </rPh>
    <rPh sb="7" eb="8">
      <t>ショ</t>
    </rPh>
    <rPh sb="10" eb="12">
      <t>キョタク</t>
    </rPh>
    <rPh sb="16" eb="18">
      <t>ケイカク</t>
    </rPh>
    <rPh sb="18" eb="19">
      <t>ショ</t>
    </rPh>
    <phoneticPr fontId="3"/>
  </si>
  <si>
    <t>指定訪問介護の具体的取扱方針</t>
    <rPh sb="0" eb="2">
      <t>シテイ</t>
    </rPh>
    <rPh sb="2" eb="4">
      <t>ホウモン</t>
    </rPh>
    <rPh sb="4" eb="6">
      <t>カイゴ</t>
    </rPh>
    <phoneticPr fontId="3"/>
  </si>
  <si>
    <t>・研修参加状況等がわかる書類</t>
    <rPh sb="1" eb="3">
      <t>ケンシュウ</t>
    </rPh>
    <rPh sb="3" eb="5">
      <t>サンカ</t>
    </rPh>
    <rPh sb="5" eb="7">
      <t>ジョウキョウ</t>
    </rPh>
    <rPh sb="7" eb="8">
      <t>トウ</t>
    </rPh>
    <rPh sb="12" eb="14">
      <t>ショルイ</t>
    </rPh>
    <phoneticPr fontId="3"/>
  </si>
  <si>
    <t>・利用者に関する記録
・相談及び指導を記録した書類等</t>
    <rPh sb="1" eb="3">
      <t>リヨウ</t>
    </rPh>
    <rPh sb="3" eb="4">
      <t>シャ</t>
    </rPh>
    <rPh sb="5" eb="6">
      <t>カン</t>
    </rPh>
    <rPh sb="8" eb="10">
      <t>キロク</t>
    </rPh>
    <rPh sb="12" eb="14">
      <t>ソウダン</t>
    </rPh>
    <rPh sb="14" eb="15">
      <t>オヨ</t>
    </rPh>
    <rPh sb="16" eb="18">
      <t>シドウ</t>
    </rPh>
    <rPh sb="19" eb="21">
      <t>キロク</t>
    </rPh>
    <rPh sb="23" eb="25">
      <t>ショルイ</t>
    </rPh>
    <rPh sb="25" eb="26">
      <t>トウ</t>
    </rPh>
    <phoneticPr fontId="3"/>
  </si>
  <si>
    <t>訪問介護計画の作成</t>
    <rPh sb="0" eb="2">
      <t>ホウモン</t>
    </rPh>
    <rPh sb="2" eb="4">
      <t>カイゴ</t>
    </rPh>
    <rPh sb="4" eb="6">
      <t>ケイカク</t>
    </rPh>
    <rPh sb="7" eb="9">
      <t>サクセイ</t>
    </rPh>
    <phoneticPr fontId="3"/>
  </si>
  <si>
    <t>・居宅サービス計画書
・訪問介護計画書</t>
    <rPh sb="1" eb="3">
      <t>キョタク</t>
    </rPh>
    <rPh sb="7" eb="9">
      <t>ケイカク</t>
    </rPh>
    <rPh sb="9" eb="10">
      <t>ショ</t>
    </rPh>
    <rPh sb="12" eb="14">
      <t>ホウモン</t>
    </rPh>
    <rPh sb="14" eb="16">
      <t>カイゴ</t>
    </rPh>
    <rPh sb="16" eb="18">
      <t>ケイカク</t>
    </rPh>
    <rPh sb="18" eb="19">
      <t>ショ</t>
    </rPh>
    <phoneticPr fontId="3"/>
  </si>
  <si>
    <t>事　例</t>
    <rPh sb="0" eb="1">
      <t>コト</t>
    </rPh>
    <rPh sb="2" eb="3">
      <t>レイ</t>
    </rPh>
    <phoneticPr fontId="3"/>
  </si>
  <si>
    <t>算定状況
（所要時間）</t>
    <rPh sb="0" eb="2">
      <t>サンテイ</t>
    </rPh>
    <rPh sb="2" eb="4">
      <t>ジョウキョウ</t>
    </rPh>
    <rPh sb="6" eb="8">
      <t>ショヨウ</t>
    </rPh>
    <rPh sb="8" eb="10">
      <t>ジカン</t>
    </rPh>
    <phoneticPr fontId="3"/>
  </si>
  <si>
    <t>交　通　費</t>
    <rPh sb="0" eb="1">
      <t>コウ</t>
    </rPh>
    <rPh sb="2" eb="3">
      <t>ツウ</t>
    </rPh>
    <rPh sb="4" eb="5">
      <t>ヒ</t>
    </rPh>
    <phoneticPr fontId="3"/>
  </si>
  <si>
    <t>　　　　　　　円</t>
    <rPh sb="7" eb="8">
      <t>エン</t>
    </rPh>
    <phoneticPr fontId="3"/>
  </si>
  <si>
    <t>所要時間</t>
    <rPh sb="0" eb="2">
      <t>ショヨウ</t>
    </rPh>
    <rPh sb="2" eb="4">
      <t>ジカン</t>
    </rPh>
    <phoneticPr fontId="3"/>
  </si>
  <si>
    <t>事例５</t>
    <rPh sb="0" eb="2">
      <t>ジレイ</t>
    </rPh>
    <phoneticPr fontId="3"/>
  </si>
  <si>
    <t>事例４</t>
    <rPh sb="0" eb="2">
      <t>ジレイ</t>
    </rPh>
    <phoneticPr fontId="3"/>
  </si>
  <si>
    <t>３時間４５分</t>
    <rPh sb="1" eb="3">
      <t>ジカン</t>
    </rPh>
    <rPh sb="5" eb="6">
      <t>フン</t>
    </rPh>
    <phoneticPr fontId="3"/>
  </si>
  <si>
    <t>利用者数</t>
    <rPh sb="0" eb="3">
      <t>リヨウシャ</t>
    </rPh>
    <rPh sb="3" eb="4">
      <t>スウ</t>
    </rPh>
    <phoneticPr fontId="3"/>
  </si>
  <si>
    <t>独   居</t>
    <rPh sb="0" eb="1">
      <t>ドク</t>
    </rPh>
    <rPh sb="4" eb="5">
      <t>イ</t>
    </rPh>
    <phoneticPr fontId="3"/>
  </si>
  <si>
    <t>家族が障害､疾病</t>
    <rPh sb="0" eb="2">
      <t>カゾク</t>
    </rPh>
    <rPh sb="3" eb="5">
      <t>ショウガイ</t>
    </rPh>
    <rPh sb="6" eb="8">
      <t>シッペイ</t>
    </rPh>
    <phoneticPr fontId="3"/>
  </si>
  <si>
    <t>世帯の状況</t>
    <rPh sb="0" eb="2">
      <t>セタイ</t>
    </rPh>
    <rPh sb="3" eb="5">
      <t>ジョウキョウ</t>
    </rPh>
    <phoneticPr fontId="3"/>
  </si>
  <si>
    <t>その他</t>
    <rPh sb="2" eb="3">
      <t>タ</t>
    </rPh>
    <phoneticPr fontId="3"/>
  </si>
  <si>
    <t>　要介護度別利用者数</t>
    <rPh sb="1" eb="4">
      <t>ヨウカイゴ</t>
    </rPh>
    <rPh sb="4" eb="5">
      <t>ド</t>
    </rPh>
    <rPh sb="5" eb="6">
      <t>ベツ</t>
    </rPh>
    <rPh sb="6" eb="9">
      <t>リヨウシャ</t>
    </rPh>
    <rPh sb="9" eb="10">
      <t>スウ</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</si>
  <si>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</si>
  <si>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</si>
  <si>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</si>
  <si>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</si>
  <si>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</si>
  <si>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４　その他運営に関する状況</t>
    <rPh sb="2" eb="5">
      <t>ソノタ</t>
    </rPh>
    <rPh sb="5" eb="7">
      <t>ウンエイ</t>
    </rPh>
    <rPh sb="8" eb="9">
      <t>カン</t>
    </rPh>
    <rPh sb="11" eb="13">
      <t>ジョウキョウ</t>
    </rPh>
    <phoneticPr fontId="3"/>
  </si>
  <si>
    <t>件</t>
    <rPh sb="0" eb="1">
      <t>ケン</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</si>
  <si>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</si>
  <si>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</si>
  <si>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</si>
  <si>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</si>
  <si>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</si>
  <si>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</si>
  <si>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</si>
  <si>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</si>
  <si>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</si>
  <si>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</si>
  <si>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</si>
  <si>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</si>
  <si>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</si>
  <si>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</si>
  <si>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備考（その他時間があれば記入）</t>
    <rPh sb="0" eb="2">
      <t>ビコウ</t>
    </rPh>
    <rPh sb="3" eb="6">
      <t>ソノタ</t>
    </rPh>
    <rPh sb="6" eb="8">
      <t>ジカン</t>
    </rPh>
    <rPh sb="12" eb="14">
      <t>キニュウ</t>
    </rPh>
    <phoneticPr fontId="3"/>
  </si>
  <si>
    <t>合 計</t>
    <rPh sb="0" eb="3">
      <t>ゴウケイ</t>
    </rPh>
    <phoneticPr fontId="3"/>
  </si>
  <si>
    <t>（２）苦情処理の体制</t>
    <rPh sb="3" eb="5">
      <t>クジョウ</t>
    </rPh>
    <rPh sb="5" eb="7">
      <t>ショリ</t>
    </rPh>
    <rPh sb="8" eb="10">
      <t>タイセイ</t>
    </rPh>
    <phoneticPr fontId="3"/>
  </si>
  <si>
    <t>費　用　名</t>
    <rPh sb="0" eb="3">
      <t>ヒヨウ</t>
    </rPh>
    <rPh sb="4" eb="5">
      <t>ナ</t>
    </rPh>
    <phoneticPr fontId="3"/>
  </si>
  <si>
    <t>内　　　　　　　　　　容</t>
    <rPh sb="0" eb="12">
      <t>ナイヨウ</t>
    </rPh>
    <phoneticPr fontId="3"/>
  </si>
  <si>
    <t>金　　額</t>
    <rPh sb="0" eb="4">
      <t>キンガク</t>
    </rPh>
    <phoneticPr fontId="3"/>
  </si>
  <si>
    <t>合計</t>
    <rPh sb="0" eb="2">
      <t>ゴウケイ</t>
    </rPh>
    <phoneticPr fontId="3"/>
  </si>
  <si>
    <t>（１）管理者の状況</t>
    <rPh sb="3" eb="6">
      <t>カンリシャ</t>
    </rPh>
    <rPh sb="7" eb="9">
      <t>ジョウキョウ</t>
    </rPh>
    <phoneticPr fontId="3"/>
  </si>
  <si>
    <t>申請中</t>
    <rPh sb="0" eb="3">
      <t>シンセイチュウ</t>
    </rPh>
    <phoneticPr fontId="3"/>
  </si>
  <si>
    <t>サ  ー  ビ  ス  内  容</t>
    <rPh sb="12" eb="13">
      <t>ウチ</t>
    </rPh>
    <rPh sb="15" eb="16">
      <t>カタチ</t>
    </rPh>
    <phoneticPr fontId="3"/>
  </si>
  <si>
    <t>通院介助</t>
    <rPh sb="0" eb="2">
      <t>ツウイン</t>
    </rPh>
    <rPh sb="2" eb="4">
      <t>カイジョ</t>
    </rPh>
    <phoneticPr fontId="3"/>
  </si>
  <si>
    <t>職　名</t>
    <rPh sb="0" eb="1">
      <t>ショク</t>
    </rPh>
    <rPh sb="2" eb="3">
      <t>ナ</t>
    </rPh>
    <phoneticPr fontId="3"/>
  </si>
  <si>
    <t>氏名</t>
    <rPh sb="0" eb="2">
      <t>シメイ</t>
    </rPh>
    <phoneticPr fontId="3"/>
  </si>
  <si>
    <t>介護保険事業所番号</t>
    <rPh sb="0" eb="2">
      <t>カイゴ</t>
    </rPh>
    <rPh sb="2" eb="4">
      <t>ホケン</t>
    </rPh>
    <rPh sb="4" eb="7">
      <t>ジギョウショ</t>
    </rPh>
    <rPh sb="7" eb="9">
      <t>バンゴウ</t>
    </rPh>
    <phoneticPr fontId="3"/>
  </si>
  <si>
    <t>（記載上の注意事項）</t>
    <rPh sb="1" eb="3">
      <t>キサイ</t>
    </rPh>
    <rPh sb="3" eb="4">
      <t>ジョウ</t>
    </rPh>
    <rPh sb="5" eb="7">
      <t>チュウイ</t>
    </rPh>
    <rPh sb="7" eb="9">
      <t>ジコウ</t>
    </rPh>
    <phoneticPr fontId="3"/>
  </si>
  <si>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3"/>
  </si>
  <si>
    <t>人</t>
    <rPh sb="0" eb="1">
      <t>ニン</t>
    </rPh>
    <phoneticPr fontId="3"/>
  </si>
  <si>
    <t>常勤専従</t>
    <rPh sb="0" eb="2">
      <t>ジョウキン</t>
    </rPh>
    <rPh sb="2" eb="4">
      <t>センジュウ</t>
    </rPh>
    <phoneticPr fontId="3"/>
  </si>
  <si>
    <t>常勤兼務</t>
    <rPh sb="0" eb="2">
      <t>ジョウキン</t>
    </rPh>
    <rPh sb="2" eb="4">
      <t>ケンム</t>
    </rPh>
    <phoneticPr fontId="3"/>
  </si>
  <si>
    <t>非常勤専従</t>
    <rPh sb="0" eb="3">
      <t>ヒジョウキン</t>
    </rPh>
    <rPh sb="3" eb="5">
      <t>センジュウ</t>
    </rPh>
    <phoneticPr fontId="3"/>
  </si>
  <si>
    <t>非常勤兼務</t>
    <rPh sb="0" eb="3">
      <t>ヒジョウキン</t>
    </rPh>
    <rPh sb="3" eb="5">
      <t>ケンム</t>
    </rPh>
    <phoneticPr fontId="3"/>
  </si>
  <si>
    <t>介護福祉士</t>
    <rPh sb="0" eb="2">
      <t>カイゴ</t>
    </rPh>
    <rPh sb="2" eb="5">
      <t>フクシシ</t>
    </rPh>
    <phoneticPr fontId="3"/>
  </si>
  <si>
    <t>サービスの区分</t>
    <rPh sb="5" eb="7">
      <t>クブン</t>
    </rPh>
    <phoneticPr fontId="3"/>
  </si>
  <si>
    <t>身体介護</t>
    <rPh sb="0" eb="4">
      <t>シンタイカイゴ</t>
    </rPh>
    <phoneticPr fontId="3"/>
  </si>
  <si>
    <t>記入例：サービス内容略称（サービスコード) → 身体介護８　　　　　(111811)</t>
    <rPh sb="0" eb="3">
      <t>キニュウレイ</t>
    </rPh>
    <rPh sb="8" eb="10">
      <t>ナイヨウ</t>
    </rPh>
    <rPh sb="10" eb="12">
      <t>リャクショウ</t>
    </rPh>
    <rPh sb="24" eb="26">
      <t>シンタイ</t>
    </rPh>
    <rPh sb="26" eb="28">
      <t>カイゴ</t>
    </rPh>
    <phoneticPr fontId="3"/>
  </si>
  <si>
    <t>記録作成の有無</t>
    <rPh sb="0" eb="2">
      <t>キロク</t>
    </rPh>
    <rPh sb="2" eb="4">
      <t>サクセイ</t>
    </rPh>
    <rPh sb="5" eb="7">
      <t>ウム</t>
    </rPh>
    <phoneticPr fontId="3"/>
  </si>
  <si>
    <t>損害賠償保険加入先</t>
    <rPh sb="0" eb="2">
      <t>ソンガイ</t>
    </rPh>
    <rPh sb="2" eb="4">
      <t>バイショウ</t>
    </rPh>
    <rPh sb="4" eb="6">
      <t>ホケン</t>
    </rPh>
    <rPh sb="6" eb="9">
      <t>カニュウサキ</t>
    </rPh>
    <phoneticPr fontId="3"/>
  </si>
  <si>
    <t>①身体介護</t>
    <rPh sb="1" eb="3">
      <t>シンタイ</t>
    </rPh>
    <rPh sb="3" eb="5">
      <t>カイゴ</t>
    </rPh>
    <phoneticPr fontId="3"/>
  </si>
  <si>
    <t>③生活援助</t>
    <rPh sb="1" eb="3">
      <t>セイカツ</t>
    </rPh>
    <rPh sb="3" eb="5">
      <t>エンジョ</t>
    </rPh>
    <phoneticPr fontId="3"/>
  </si>
  <si>
    <t>②身体介護と生活援助が
混在</t>
    <rPh sb="1" eb="3">
      <t>シンタイ</t>
    </rPh>
    <rPh sb="3" eb="5">
      <t>カイゴ</t>
    </rPh>
    <rPh sb="6" eb="8">
      <t>セイカツ</t>
    </rPh>
    <rPh sb="8" eb="10">
      <t>エンジョ</t>
    </rPh>
    <rPh sb="12" eb="14">
      <t>コンザイ</t>
    </rPh>
    <phoneticPr fontId="3"/>
  </si>
  <si>
    <t>台</t>
    <rPh sb="0" eb="1">
      <t>ダイ</t>
    </rPh>
    <phoneticPr fontId="3"/>
  </si>
  <si>
    <t>特定事業所加算</t>
    <rPh sb="0" eb="2">
      <t>トクテイ</t>
    </rPh>
    <rPh sb="2" eb="5">
      <t>ジギョウショ</t>
    </rPh>
    <rPh sb="5" eb="7">
      <t>カサン</t>
    </rPh>
    <phoneticPr fontId="3"/>
  </si>
  <si>
    <t>特別地域加算</t>
    <rPh sb="0" eb="2">
      <t>トクベツ</t>
    </rPh>
    <rPh sb="2" eb="4">
      <t>チイキ</t>
    </rPh>
    <rPh sb="4" eb="6">
      <t>カサン</t>
    </rPh>
    <phoneticPr fontId="3"/>
  </si>
  <si>
    <t xml:space="preserve">　　　　　　　件
</t>
    <rPh sb="7" eb="8">
      <t>ケン</t>
    </rPh>
    <phoneticPr fontId="3"/>
  </si>
  <si>
    <t>障害福祉サービス
事業の指定</t>
    <rPh sb="0" eb="2">
      <t>ショウガイ</t>
    </rPh>
    <rPh sb="2" eb="4">
      <t>フクシ</t>
    </rPh>
    <rPh sb="9" eb="11">
      <t>ジギョウ</t>
    </rPh>
    <rPh sb="12" eb="14">
      <t>シテイ</t>
    </rPh>
    <phoneticPr fontId="3"/>
  </si>
  <si>
    <t>４条</t>
    <rPh sb="1" eb="2">
      <t>ジョウ</t>
    </rPh>
    <phoneticPr fontId="3"/>
  </si>
  <si>
    <t>右記以外の
一般乗用旅客運送</t>
    <rPh sb="0" eb="2">
      <t>ウキ</t>
    </rPh>
    <rPh sb="2" eb="4">
      <t>イガイ</t>
    </rPh>
    <rPh sb="6" eb="8">
      <t>イッパン</t>
    </rPh>
    <rPh sb="8" eb="10">
      <t>ジョウヨウ</t>
    </rPh>
    <rPh sb="10" eb="12">
      <t>リョキャク</t>
    </rPh>
    <rPh sb="12" eb="14">
      <t>ウンソウ</t>
    </rPh>
    <phoneticPr fontId="3"/>
  </si>
  <si>
    <t>７８条第３号</t>
    <rPh sb="2" eb="3">
      <t>ジョウ</t>
    </rPh>
    <rPh sb="3" eb="4">
      <t>ダイ</t>
    </rPh>
    <rPh sb="5" eb="6">
      <t>ゴウ</t>
    </rPh>
    <phoneticPr fontId="3"/>
  </si>
  <si>
    <t>点検項目</t>
    <rPh sb="0" eb="2">
      <t>テンケン</t>
    </rPh>
    <rPh sb="2" eb="4">
      <t>コウモク</t>
    </rPh>
    <phoneticPr fontId="3"/>
  </si>
  <si>
    <t>点検結果</t>
    <rPh sb="0" eb="2">
      <t>テンケン</t>
    </rPh>
    <rPh sb="2" eb="4">
      <t>ケッカ</t>
    </rPh>
    <phoneticPr fontId="3"/>
  </si>
  <si>
    <t>該当</t>
    <rPh sb="0" eb="2">
      <t>ガイトウ</t>
    </rPh>
    <phoneticPr fontId="3"/>
  </si>
  <si>
    <t>　人</t>
    <rPh sb="1" eb="2">
      <t>ニン</t>
    </rPh>
    <phoneticPr fontId="3"/>
  </si>
  <si>
    <t>介護職員基礎研修</t>
    <rPh sb="0" eb="2">
      <t>カイゴ</t>
    </rPh>
    <rPh sb="2" eb="4">
      <t>ショクイン</t>
    </rPh>
    <rPh sb="4" eb="6">
      <t>キソ</t>
    </rPh>
    <rPh sb="6" eb="8">
      <t>ケンシュウ</t>
    </rPh>
    <phoneticPr fontId="3"/>
  </si>
  <si>
    <t>４３条</t>
    <rPh sb="2" eb="3">
      <t>ジョウ</t>
    </rPh>
    <phoneticPr fontId="3"/>
  </si>
  <si>
    <t>特定旅客自動車運送</t>
    <rPh sb="0" eb="2">
      <t>トクテイ</t>
    </rPh>
    <rPh sb="2" eb="4">
      <t>リョカク</t>
    </rPh>
    <rPh sb="4" eb="7">
      <t>ジドウシャ</t>
    </rPh>
    <rPh sb="7" eb="9">
      <t>ウンソウ</t>
    </rPh>
    <phoneticPr fontId="3"/>
  </si>
  <si>
    <t>事業所名</t>
    <rPh sb="0" eb="3">
      <t>ジギョウショ</t>
    </rPh>
    <rPh sb="3" eb="4">
      <t>ナ</t>
    </rPh>
    <phoneticPr fontId="3"/>
  </si>
  <si>
    <t>〒</t>
    <phoneticPr fontId="3"/>
  </si>
  <si>
    <t>事業所所在地</t>
    <rPh sb="0" eb="3">
      <t>ジギョウショ</t>
    </rPh>
    <rPh sb="3" eb="6">
      <t>ショザイチ</t>
    </rPh>
    <phoneticPr fontId="3"/>
  </si>
  <si>
    <t>電話番号</t>
    <rPh sb="0" eb="2">
      <t>デンワ</t>
    </rPh>
    <rPh sb="2" eb="4">
      <t>バンゴウ</t>
    </rPh>
    <phoneticPr fontId="3"/>
  </si>
  <si>
    <t>FAX番号</t>
    <rPh sb="3" eb="5">
      <t>バンゴウ</t>
    </rPh>
    <phoneticPr fontId="3"/>
  </si>
  <si>
    <t>設置法人名</t>
    <rPh sb="0" eb="2">
      <t>セッチ</t>
    </rPh>
    <rPh sb="2" eb="4">
      <t>ホウジン</t>
    </rPh>
    <rPh sb="4" eb="5">
      <t>ナ</t>
    </rPh>
    <phoneticPr fontId="3"/>
  </si>
  <si>
    <t>あり</t>
    <phoneticPr fontId="3"/>
  </si>
  <si>
    <t>（　　／１００）</t>
    <phoneticPr fontId="3"/>
  </si>
  <si>
    <t>通院等乗降介助の算定</t>
    <rPh sb="0" eb="2">
      <t>ツウイン</t>
    </rPh>
    <rPh sb="2" eb="3">
      <t>トウ</t>
    </rPh>
    <rPh sb="3" eb="5">
      <t>ジョウコウ</t>
    </rPh>
    <rPh sb="5" eb="7">
      <t>カイジョ</t>
    </rPh>
    <rPh sb="8" eb="10">
      <t>サンテイ</t>
    </rPh>
    <phoneticPr fontId="3"/>
  </si>
  <si>
    <t>あり</t>
    <phoneticPr fontId="3"/>
  </si>
  <si>
    <t>記入者</t>
    <rPh sb="0" eb="3">
      <t>キニュウシャ</t>
    </rPh>
    <phoneticPr fontId="3"/>
  </si>
  <si>
    <t>提供したサービスの実施状況や目標の達成状況の記録を行っていますか。</t>
    <rPh sb="0" eb="2">
      <t>テイキョウ</t>
    </rPh>
    <rPh sb="9" eb="11">
      <t>ジッシ</t>
    </rPh>
    <rPh sb="11" eb="13">
      <t>ジョウキョウ</t>
    </rPh>
    <rPh sb="14" eb="16">
      <t>モクヒョウ</t>
    </rPh>
    <rPh sb="17" eb="19">
      <t>タッセイ</t>
    </rPh>
    <rPh sb="19" eb="21">
      <t>ジョウキョウ</t>
    </rPh>
    <rPh sb="22" eb="24">
      <t>キロク</t>
    </rPh>
    <rPh sb="25" eb="26">
      <t>オコナ</t>
    </rPh>
    <phoneticPr fontId="3"/>
  </si>
  <si>
    <t>訪問介護計画書は居宅サービス計画書に沿った内容となっていますか。</t>
    <rPh sb="0" eb="2">
      <t>ホウモン</t>
    </rPh>
    <rPh sb="2" eb="4">
      <t>カイゴ</t>
    </rPh>
    <rPh sb="4" eb="7">
      <t>ケイカクショ</t>
    </rPh>
    <rPh sb="8" eb="10">
      <t>キョタク</t>
    </rPh>
    <rPh sb="14" eb="17">
      <t>ケイカクショ</t>
    </rPh>
    <rPh sb="18" eb="19">
      <t>ソ</t>
    </rPh>
    <rPh sb="21" eb="23">
      <t>ナイヨウ</t>
    </rPh>
    <phoneticPr fontId="3"/>
  </si>
  <si>
    <t>・組織図
・業務分担表
・業務日誌等</t>
    <rPh sb="1" eb="4">
      <t>ソシキズ</t>
    </rPh>
    <rPh sb="6" eb="8">
      <t>ギョウム</t>
    </rPh>
    <rPh sb="8" eb="10">
      <t>ブンタン</t>
    </rPh>
    <rPh sb="10" eb="11">
      <t>ヒョウ</t>
    </rPh>
    <rPh sb="13" eb="15">
      <t>ギョウム</t>
    </rPh>
    <rPh sb="15" eb="18">
      <t>ニッシトウ</t>
    </rPh>
    <phoneticPr fontId="3"/>
  </si>
  <si>
    <t>サービス提供責任者は、利用者の心身の状況、希望その置かれている環境を踏まえて、具体的なサービス内容等を記載した訪問介護計画を作成していますか。
又、必要に応じて変更していますか。</t>
    <rPh sb="4" eb="6">
      <t>テイキョウ</t>
    </rPh>
    <rPh sb="6" eb="9">
      <t>セキニンシャ</t>
    </rPh>
    <rPh sb="11" eb="14">
      <t>リヨウシャ</t>
    </rPh>
    <rPh sb="15" eb="17">
      <t>シンシン</t>
    </rPh>
    <rPh sb="18" eb="20">
      <t>ジョウキョウ</t>
    </rPh>
    <rPh sb="21" eb="23">
      <t>キボウ</t>
    </rPh>
    <rPh sb="25" eb="26">
      <t>オ</t>
    </rPh>
    <rPh sb="31" eb="33">
      <t>カンキョウ</t>
    </rPh>
    <rPh sb="34" eb="35">
      <t>フ</t>
    </rPh>
    <rPh sb="39" eb="42">
      <t>グタイテキ</t>
    </rPh>
    <rPh sb="47" eb="50">
      <t>ナイヨウトウ</t>
    </rPh>
    <rPh sb="51" eb="53">
      <t>キサイ</t>
    </rPh>
    <rPh sb="55" eb="57">
      <t>ホウモン</t>
    </rPh>
    <rPh sb="57" eb="59">
      <t>カイゴ</t>
    </rPh>
    <rPh sb="59" eb="61">
      <t>ケイカク</t>
    </rPh>
    <rPh sb="62" eb="64">
      <t>サクセイ</t>
    </rPh>
    <rPh sb="72" eb="73">
      <t>マタ</t>
    </rPh>
    <rPh sb="74" eb="76">
      <t>ヒツヨウ</t>
    </rPh>
    <rPh sb="77" eb="78">
      <t>オウ</t>
    </rPh>
    <rPh sb="80" eb="82">
      <t>ヘンコウ</t>
    </rPh>
    <phoneticPr fontId="3"/>
  </si>
  <si>
    <t>・就業時の取り決め（誓約書等）の記録</t>
    <rPh sb="1" eb="3">
      <t>シュウギョウ</t>
    </rPh>
    <rPh sb="3" eb="4">
      <t>ジ</t>
    </rPh>
    <rPh sb="5" eb="6">
      <t>ト</t>
    </rPh>
    <rPh sb="7" eb="8">
      <t>キ</t>
    </rPh>
    <rPh sb="10" eb="13">
      <t>セイヤクショ</t>
    </rPh>
    <rPh sb="13" eb="14">
      <t>トウ</t>
    </rPh>
    <rPh sb="16" eb="18">
      <t>キロク</t>
    </rPh>
    <phoneticPr fontId="3"/>
  </si>
  <si>
    <t>・広告物（事業所のパンフレット等）</t>
    <rPh sb="1" eb="3">
      <t>コウコク</t>
    </rPh>
    <rPh sb="3" eb="4">
      <t>ブツ</t>
    </rPh>
    <rPh sb="5" eb="8">
      <t>ジギョウショ</t>
    </rPh>
    <rPh sb="15" eb="16">
      <t>トウ</t>
    </rPh>
    <phoneticPr fontId="3"/>
  </si>
  <si>
    <t>事例２：サービス内容略称(サービスコード) →                　　 (                )</t>
    <rPh sb="0" eb="2">
      <t>ジレイ</t>
    </rPh>
    <rPh sb="8" eb="10">
      <t>ナイヨウ</t>
    </rPh>
    <rPh sb="10" eb="12">
      <t>リャクショウ</t>
    </rPh>
    <phoneticPr fontId="3"/>
  </si>
  <si>
    <t>事例１：サービス内容略称(サービスコード) →               　　　(                )</t>
    <rPh sb="0" eb="2">
      <t>ジレイ</t>
    </rPh>
    <rPh sb="8" eb="10">
      <t>ナイヨウ</t>
    </rPh>
    <rPh sb="10" eb="12">
      <t>リャクショウ</t>
    </rPh>
    <phoneticPr fontId="3"/>
  </si>
  <si>
    <t>事例１</t>
    <rPh sb="0" eb="2">
      <t>ジレイ</t>
    </rPh>
    <phoneticPr fontId="3"/>
  </si>
  <si>
    <t>事例３</t>
    <rPh sb="0" eb="2">
      <t>ジレイ</t>
    </rPh>
    <phoneticPr fontId="3"/>
  </si>
  <si>
    <t>訪問介護員等と利用者に親族関係があるかどうかの把握</t>
    <rPh sb="0" eb="2">
      <t>ホウモン</t>
    </rPh>
    <rPh sb="2" eb="4">
      <t>カイゴ</t>
    </rPh>
    <rPh sb="4" eb="5">
      <t>イン</t>
    </rPh>
    <rPh sb="5" eb="6">
      <t>トウ</t>
    </rPh>
    <rPh sb="7" eb="10">
      <t>リヨウシャ</t>
    </rPh>
    <rPh sb="11" eb="13">
      <t>シンゾク</t>
    </rPh>
    <rPh sb="13" eb="15">
      <t>カンケイ</t>
    </rPh>
    <rPh sb="23" eb="25">
      <t>ハアク</t>
    </rPh>
    <phoneticPr fontId="3"/>
  </si>
  <si>
    <t>別居親族である訪問介護員等によるサービス提供を受けている利用者の数</t>
    <rPh sb="0" eb="2">
      <t>ベッキョ</t>
    </rPh>
    <rPh sb="2" eb="4">
      <t>シンゾク</t>
    </rPh>
    <rPh sb="7" eb="9">
      <t>ホウモン</t>
    </rPh>
    <rPh sb="9" eb="11">
      <t>カイゴ</t>
    </rPh>
    <rPh sb="11" eb="12">
      <t>イン</t>
    </rPh>
    <rPh sb="12" eb="13">
      <t>トウ</t>
    </rPh>
    <rPh sb="20" eb="22">
      <t>テイキョウ</t>
    </rPh>
    <rPh sb="23" eb="24">
      <t>ウ</t>
    </rPh>
    <rPh sb="28" eb="31">
      <t>リヨウシャ</t>
    </rPh>
    <rPh sb="32" eb="33">
      <t>カズ</t>
    </rPh>
    <phoneticPr fontId="3"/>
  </si>
  <si>
    <t>上記のうち、保険者（市町）と協議を行った件数</t>
    <rPh sb="0" eb="2">
      <t>ジョウキ</t>
    </rPh>
    <rPh sb="6" eb="9">
      <t>ホケンシャ</t>
    </rPh>
    <rPh sb="10" eb="12">
      <t>シチョウ</t>
    </rPh>
    <rPh sb="14" eb="16">
      <t>キョウギ</t>
    </rPh>
    <rPh sb="17" eb="18">
      <t>オコナ</t>
    </rPh>
    <rPh sb="20" eb="22">
      <t>ケンスウ</t>
    </rPh>
    <phoneticPr fontId="3"/>
  </si>
  <si>
    <t>担当の居宅介護支援事業所</t>
    <rPh sb="0" eb="2">
      <t>タントウ</t>
    </rPh>
    <rPh sb="3" eb="5">
      <t>キョタク</t>
    </rPh>
    <rPh sb="5" eb="7">
      <t>カイゴ</t>
    </rPh>
    <rPh sb="7" eb="9">
      <t>シエン</t>
    </rPh>
    <rPh sb="9" eb="12">
      <t>ジギョウショ</t>
    </rPh>
    <phoneticPr fontId="3"/>
  </si>
  <si>
    <t>事例１
の理由</t>
    <rPh sb="0" eb="2">
      <t>ジレイ</t>
    </rPh>
    <rPh sb="5" eb="7">
      <t>リユウ</t>
    </rPh>
    <phoneticPr fontId="3"/>
  </si>
  <si>
    <t>事例３
の理由</t>
    <rPh sb="0" eb="2">
      <t>ジレイ</t>
    </rPh>
    <rPh sb="5" eb="7">
      <t>リユウ</t>
    </rPh>
    <phoneticPr fontId="3"/>
  </si>
  <si>
    <t>事例５
の理由</t>
    <rPh sb="0" eb="2">
      <t>ジレイ</t>
    </rPh>
    <rPh sb="5" eb="7">
      <t>リユウ</t>
    </rPh>
    <phoneticPr fontId="3"/>
  </si>
  <si>
    <t>事例７
の理由</t>
    <rPh sb="0" eb="2">
      <t>ジレイ</t>
    </rPh>
    <rPh sb="5" eb="7">
      <t>リユウ</t>
    </rPh>
    <phoneticPr fontId="3"/>
  </si>
  <si>
    <t>事例２
の理由</t>
    <rPh sb="0" eb="2">
      <t>ジレイ</t>
    </rPh>
    <rPh sb="5" eb="7">
      <t>リユウ</t>
    </rPh>
    <phoneticPr fontId="3"/>
  </si>
  <si>
    <t>事例４
の理由</t>
    <rPh sb="0" eb="2">
      <t>ジレイ</t>
    </rPh>
    <rPh sb="5" eb="7">
      <t>リユウ</t>
    </rPh>
    <phoneticPr fontId="3"/>
  </si>
  <si>
    <t>事例６
の理由</t>
    <rPh sb="0" eb="2">
      <t>ジレイ</t>
    </rPh>
    <rPh sb="5" eb="7">
      <t>リユウ</t>
    </rPh>
    <phoneticPr fontId="3"/>
  </si>
  <si>
    <t>事例８
の理由</t>
    <rPh sb="0" eb="2">
      <t>ジレイ</t>
    </rPh>
    <rPh sb="5" eb="7">
      <t>リユウ</t>
    </rPh>
    <phoneticPr fontId="3"/>
  </si>
  <si>
    <t>事例10
の理由</t>
    <rPh sb="0" eb="2">
      <t>ジレイ</t>
    </rPh>
    <rPh sb="6" eb="8">
      <t>リユウ</t>
    </rPh>
    <phoneticPr fontId="3"/>
  </si>
  <si>
    <t>居宅</t>
    <rPh sb="0" eb="2">
      <t>キョタク</t>
    </rPh>
    <phoneticPr fontId="3"/>
  </si>
  <si>
    <t>事例９
の理由</t>
    <rPh sb="0" eb="2">
      <t>ジレイ</t>
    </rPh>
    <rPh sb="5" eb="7">
      <t>リユウ</t>
    </rPh>
    <phoneticPr fontId="3"/>
  </si>
  <si>
    <t>職種</t>
    <rPh sb="0" eb="2">
      <t>ショクシュ</t>
    </rPh>
    <phoneticPr fontId="3"/>
  </si>
  <si>
    <t>注　該当箇所に○を記入し、７８条許可、７９条登録の場合は台数を記入すること。</t>
    <rPh sb="0" eb="1">
      <t>チュウ</t>
    </rPh>
    <rPh sb="2" eb="4">
      <t>ガイトウ</t>
    </rPh>
    <rPh sb="4" eb="6">
      <t>カショ</t>
    </rPh>
    <rPh sb="9" eb="11">
      <t>キニュウ</t>
    </rPh>
    <rPh sb="15" eb="16">
      <t>ジョウ</t>
    </rPh>
    <rPh sb="16" eb="18">
      <t>キョカ</t>
    </rPh>
    <rPh sb="21" eb="22">
      <t>ジョウ</t>
    </rPh>
    <rPh sb="22" eb="24">
      <t>トウロク</t>
    </rPh>
    <rPh sb="25" eb="27">
      <t>バアイ</t>
    </rPh>
    <rPh sb="28" eb="30">
      <t>ダイスウ</t>
    </rPh>
    <rPh sb="31" eb="33">
      <t>キニュウ</t>
    </rPh>
    <phoneticPr fontId="3"/>
  </si>
  <si>
    <t>当該事業所の従業者との兼務</t>
    <rPh sb="0" eb="2">
      <t>トウガイ</t>
    </rPh>
    <rPh sb="2" eb="5">
      <t>ジギョウショ</t>
    </rPh>
    <rPh sb="6" eb="9">
      <t>ジュウギョウシャ</t>
    </rPh>
    <rPh sb="11" eb="13">
      <t>ケンム</t>
    </rPh>
    <phoneticPr fontId="3"/>
  </si>
  <si>
    <t>他事業所との兼務</t>
    <rPh sb="0" eb="1">
      <t>ホカ</t>
    </rPh>
    <rPh sb="1" eb="4">
      <t>ジギョウショ</t>
    </rPh>
    <rPh sb="6" eb="8">
      <t>ケンム</t>
    </rPh>
    <phoneticPr fontId="3"/>
  </si>
  <si>
    <t>事業所名</t>
    <rPh sb="0" eb="3">
      <t>ジギョウショ</t>
    </rPh>
    <rPh sb="3" eb="4">
      <t>メイ</t>
    </rPh>
    <phoneticPr fontId="3"/>
  </si>
  <si>
    <t>注１</t>
    <rPh sb="0" eb="1">
      <t>チュウ</t>
    </rPh>
    <phoneticPr fontId="3"/>
  </si>
  <si>
    <t>就任年月日</t>
    <rPh sb="0" eb="2">
      <t>シュウニン</t>
    </rPh>
    <rPh sb="2" eb="3">
      <t>ネン</t>
    </rPh>
    <rPh sb="3" eb="5">
      <t>ガッピ</t>
    </rPh>
    <phoneticPr fontId="3"/>
  </si>
  <si>
    <t>資格取得年月日</t>
    <rPh sb="0" eb="2">
      <t>シカク</t>
    </rPh>
    <rPh sb="2" eb="4">
      <t>シュトク</t>
    </rPh>
    <rPh sb="4" eb="7">
      <t>ネンガッピ</t>
    </rPh>
    <phoneticPr fontId="3"/>
  </si>
  <si>
    <t>資格別</t>
    <rPh sb="0" eb="2">
      <t>シカク</t>
    </rPh>
    <rPh sb="2" eb="3">
      <t>ベツ</t>
    </rPh>
    <phoneticPr fontId="3"/>
  </si>
  <si>
    <t>勤務
形態別</t>
    <rPh sb="0" eb="2">
      <t>キンム</t>
    </rPh>
    <rPh sb="3" eb="5">
      <t>ケイタイ</t>
    </rPh>
    <rPh sb="5" eb="6">
      <t>ベツ</t>
    </rPh>
    <phoneticPr fontId="3"/>
  </si>
  <si>
    <t>通常の事業の
実施地域</t>
    <rPh sb="0" eb="2">
      <t>ツウジョウ</t>
    </rPh>
    <rPh sb="3" eb="5">
      <t>ジギョウ</t>
    </rPh>
    <rPh sb="7" eb="9">
      <t>ジッシ</t>
    </rPh>
    <rPh sb="9" eb="11">
      <t>チイキ</t>
    </rPh>
    <phoneticPr fontId="3"/>
  </si>
  <si>
    <t>身体介護１</t>
    <rPh sb="0" eb="2">
      <t>シンタイカイゴ</t>
    </rPh>
    <rPh sb="2" eb="4">
      <t>カイゴ</t>
    </rPh>
    <phoneticPr fontId="3"/>
  </si>
  <si>
    <t>身体１生活＊</t>
    <rPh sb="0" eb="2">
      <t>シンタイ</t>
    </rPh>
    <rPh sb="3" eb="5">
      <t>セイカツ</t>
    </rPh>
    <phoneticPr fontId="3"/>
  </si>
  <si>
    <t>早朝</t>
    <rPh sb="0" eb="2">
      <t>ソウチョウ</t>
    </rPh>
    <phoneticPr fontId="3"/>
  </si>
  <si>
    <t>夜間</t>
    <rPh sb="0" eb="2">
      <t>ヤカン</t>
    </rPh>
    <phoneticPr fontId="3"/>
  </si>
  <si>
    <t>深夜</t>
    <rPh sb="0" eb="2">
      <t>シンヤ</t>
    </rPh>
    <phoneticPr fontId="3"/>
  </si>
  <si>
    <t>２人派遣</t>
    <rPh sb="1" eb="2">
      <t>ニン</t>
    </rPh>
    <rPh sb="2" eb="4">
      <t>ハケン</t>
    </rPh>
    <phoneticPr fontId="3"/>
  </si>
  <si>
    <t>身体介護２</t>
    <rPh sb="0" eb="2">
      <t>シンタイカイゴ</t>
    </rPh>
    <rPh sb="2" eb="4">
      <t>カイゴ</t>
    </rPh>
    <phoneticPr fontId="3"/>
  </si>
  <si>
    <t>身体２生活＊</t>
    <rPh sb="0" eb="2">
      <t>シンタイ</t>
    </rPh>
    <rPh sb="3" eb="5">
      <t>セイカツ</t>
    </rPh>
    <phoneticPr fontId="3"/>
  </si>
  <si>
    <t>生活援助２</t>
    <rPh sb="0" eb="2">
      <t>セイカツ</t>
    </rPh>
    <rPh sb="2" eb="4">
      <t>エンジョ</t>
    </rPh>
    <phoneticPr fontId="3"/>
  </si>
  <si>
    <t>身体介護３</t>
    <rPh sb="0" eb="2">
      <t>シンタイカイゴ</t>
    </rPh>
    <rPh sb="2" eb="4">
      <t>カイゴ</t>
    </rPh>
    <phoneticPr fontId="3"/>
  </si>
  <si>
    <t>身体３生活＊</t>
    <rPh sb="0" eb="2">
      <t>シンタイ</t>
    </rPh>
    <rPh sb="3" eb="5">
      <t>セイカツ</t>
    </rPh>
    <phoneticPr fontId="3"/>
  </si>
  <si>
    <t>生活援助３</t>
    <rPh sb="0" eb="2">
      <t>セイカツ</t>
    </rPh>
    <rPh sb="2" eb="4">
      <t>エンジョ</t>
    </rPh>
    <phoneticPr fontId="3"/>
  </si>
  <si>
    <t>延べ件数</t>
    <rPh sb="0" eb="1">
      <t>ノ</t>
    </rPh>
    <rPh sb="2" eb="4">
      <t>ケンスウ</t>
    </rPh>
    <phoneticPr fontId="3"/>
  </si>
  <si>
    <t>総計</t>
    <rPh sb="0" eb="2">
      <t>ソウケイ</t>
    </rPh>
    <phoneticPr fontId="3"/>
  </si>
  <si>
    <t>介護給付費算定額</t>
    <rPh sb="0" eb="2">
      <t>カイゴ</t>
    </rPh>
    <rPh sb="2" eb="5">
      <t>キュウフヒ</t>
    </rPh>
    <rPh sb="5" eb="8">
      <t>サンテイガク</t>
    </rPh>
    <phoneticPr fontId="3"/>
  </si>
  <si>
    <t>「資格別」欄には、複数の資格を有する者についても、いずれか１つの資格欄に計上すること。</t>
    <rPh sb="1" eb="3">
      <t>シカク</t>
    </rPh>
    <rPh sb="3" eb="4">
      <t>ベツ</t>
    </rPh>
    <rPh sb="5" eb="6">
      <t>ラン</t>
    </rPh>
    <rPh sb="9" eb="11">
      <t>フクスウ</t>
    </rPh>
    <rPh sb="12" eb="14">
      <t>シカク</t>
    </rPh>
    <rPh sb="15" eb="16">
      <t>ユウ</t>
    </rPh>
    <rPh sb="18" eb="19">
      <t>モノ</t>
    </rPh>
    <rPh sb="32" eb="34">
      <t>シカク</t>
    </rPh>
    <rPh sb="34" eb="35">
      <t>ラン</t>
    </rPh>
    <rPh sb="36" eb="38">
      <t>ケイジョウ</t>
    </rPh>
    <phoneticPr fontId="3"/>
  </si>
  <si>
    <t>利用者（家族）
の同意</t>
    <rPh sb="0" eb="3">
      <t>リヨウシャ</t>
    </rPh>
    <rPh sb="4" eb="6">
      <t>カゾク</t>
    </rPh>
    <rPh sb="9" eb="11">
      <t>ドウイ</t>
    </rPh>
    <phoneticPr fontId="3"/>
  </si>
  <si>
    <t>担当の居宅介護
支援事業所</t>
    <rPh sb="0" eb="2">
      <t>タントウ</t>
    </rPh>
    <rPh sb="3" eb="5">
      <t>キョタク</t>
    </rPh>
    <rPh sb="5" eb="7">
      <t>カイゴ</t>
    </rPh>
    <rPh sb="8" eb="10">
      <t>シエン</t>
    </rPh>
    <rPh sb="10" eb="13">
      <t>ジギョウショ</t>
    </rPh>
    <phoneticPr fontId="3"/>
  </si>
  <si>
    <t>理　由</t>
    <rPh sb="0" eb="1">
      <t>リ</t>
    </rPh>
    <rPh sb="2" eb="3">
      <t>ヨシ</t>
    </rPh>
    <phoneticPr fontId="3"/>
  </si>
  <si>
    <t>（３）事故発生時の対応</t>
    <rPh sb="3" eb="5">
      <t>ジコ</t>
    </rPh>
    <rPh sb="5" eb="8">
      <t>ハッセイジ</t>
    </rPh>
    <rPh sb="9" eb="11">
      <t>タイオウ</t>
    </rPh>
    <phoneticPr fontId="3"/>
  </si>
  <si>
    <t>④通院等
乗降介助</t>
    <rPh sb="1" eb="3">
      <t>ツウイン</t>
    </rPh>
    <rPh sb="3" eb="4">
      <t>トウ</t>
    </rPh>
    <rPh sb="5" eb="7">
      <t>ジョウコウ</t>
    </rPh>
    <rPh sb="7" eb="9">
      <t>カイジョ</t>
    </rPh>
    <phoneticPr fontId="3"/>
  </si>
  <si>
    <t>法人代表者</t>
    <rPh sb="0" eb="2">
      <t>ホウジン</t>
    </rPh>
    <rPh sb="2" eb="5">
      <t>ダイヒョウシャ</t>
    </rPh>
    <phoneticPr fontId="3"/>
  </si>
  <si>
    <t>就任
年月日</t>
    <rPh sb="0" eb="2">
      <t>シュウニン</t>
    </rPh>
    <rPh sb="3" eb="4">
      <t>ネン</t>
    </rPh>
    <rPh sb="4" eb="6">
      <t>ガッピ</t>
    </rPh>
    <phoneticPr fontId="3"/>
  </si>
  <si>
    <t>常勤
換算</t>
    <rPh sb="0" eb="2">
      <t>ジョウキン</t>
    </rPh>
    <rPh sb="3" eb="5">
      <t>カンサン</t>
    </rPh>
    <phoneticPr fontId="3"/>
  </si>
  <si>
    <t>常勤・
非常勤</t>
    <rPh sb="0" eb="2">
      <t>ジョウキン</t>
    </rPh>
    <rPh sb="4" eb="7">
      <t>ヒジョウキン</t>
    </rPh>
    <phoneticPr fontId="3"/>
  </si>
  <si>
    <t>氏　名</t>
    <rPh sb="0" eb="1">
      <t>シ</t>
    </rPh>
    <rPh sb="2" eb="3">
      <t>メイ</t>
    </rPh>
    <phoneticPr fontId="3"/>
  </si>
  <si>
    <t>訪問介護事業所と居宅介護等事業所のサービス提供責任者の兼務</t>
    <rPh sb="0" eb="2">
      <t>ホウモン</t>
    </rPh>
    <rPh sb="2" eb="4">
      <t>カイゴ</t>
    </rPh>
    <rPh sb="4" eb="7">
      <t>ジギョウショ</t>
    </rPh>
    <rPh sb="8" eb="10">
      <t>キョタク</t>
    </rPh>
    <rPh sb="10" eb="12">
      <t>カイゴ</t>
    </rPh>
    <rPh sb="12" eb="13">
      <t>トウ</t>
    </rPh>
    <rPh sb="13" eb="16">
      <t>ジギョウショ</t>
    </rPh>
    <rPh sb="21" eb="23">
      <t>テイキョウ</t>
    </rPh>
    <rPh sb="23" eb="26">
      <t>セキニンシャ</t>
    </rPh>
    <rPh sb="27" eb="29">
      <t>ケンム</t>
    </rPh>
    <phoneticPr fontId="3"/>
  </si>
  <si>
    <t>（注意）居宅サービス計画作成時に生活援助の必要性が適正に判断されていない場合は介護給付費の対象とはならない。</t>
    <rPh sb="1" eb="3">
      <t>チュウイ</t>
    </rPh>
    <rPh sb="4" eb="6">
      <t>キョタク</t>
    </rPh>
    <rPh sb="10" eb="12">
      <t>ケイカク</t>
    </rPh>
    <rPh sb="12" eb="14">
      <t>サクセイ</t>
    </rPh>
    <rPh sb="14" eb="15">
      <t>ジ</t>
    </rPh>
    <rPh sb="16" eb="18">
      <t>セイカツ</t>
    </rPh>
    <rPh sb="18" eb="20">
      <t>エンジョ</t>
    </rPh>
    <rPh sb="21" eb="24">
      <t>ヒツヨウセイ</t>
    </rPh>
    <rPh sb="25" eb="27">
      <t>テキセイ</t>
    </rPh>
    <rPh sb="28" eb="30">
      <t>ハンダン</t>
    </rPh>
    <rPh sb="36" eb="38">
      <t>バアイ</t>
    </rPh>
    <rPh sb="39" eb="41">
      <t>カイゴ</t>
    </rPh>
    <rPh sb="41" eb="44">
      <t>キュウフヒ</t>
    </rPh>
    <rPh sb="45" eb="47">
      <t>タイショウ</t>
    </rPh>
    <phoneticPr fontId="3"/>
  </si>
  <si>
    <t>訪問介護員１級</t>
    <rPh sb="0" eb="2">
      <t>ホウモン</t>
    </rPh>
    <rPh sb="2" eb="4">
      <t>カイゴ</t>
    </rPh>
    <rPh sb="4" eb="5">
      <t>イン</t>
    </rPh>
    <phoneticPr fontId="3"/>
  </si>
  <si>
    <t xml:space="preserve">  注１  利用者数については､点検月中の利用実人数を記入すること（延べ人数ではない。）｡ </t>
    <rPh sb="2" eb="3">
      <t>チュウ</t>
    </rPh>
    <rPh sb="6" eb="9">
      <t>リヨウシャ</t>
    </rPh>
    <rPh sb="9" eb="10">
      <t>スウ</t>
    </rPh>
    <rPh sb="16" eb="18">
      <t>テンケン</t>
    </rPh>
    <rPh sb="18" eb="19">
      <t>ガツ</t>
    </rPh>
    <rPh sb="19" eb="20">
      <t>チュウ</t>
    </rPh>
    <rPh sb="21" eb="23">
      <t>リヨウ</t>
    </rPh>
    <rPh sb="23" eb="24">
      <t>ミ</t>
    </rPh>
    <rPh sb="24" eb="26">
      <t>ニンズウ</t>
    </rPh>
    <rPh sb="27" eb="29">
      <t>キニュウ</t>
    </rPh>
    <rPh sb="34" eb="35">
      <t>ノ</t>
    </rPh>
    <rPh sb="36" eb="38">
      <t>ニンズウ</t>
    </rPh>
    <phoneticPr fontId="3"/>
  </si>
  <si>
    <t>要介護状態となった場合でも、利用者が可能な限りその居宅において、その有する能力に応じ自立した日常生活を営むことができるよう、入浴、排せつ、食事の介護その他の生活全般にわたる援助を行う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4">
      <t>ニュウヨク</t>
    </rPh>
    <rPh sb="65" eb="66">
      <t>ハイ</t>
    </rPh>
    <rPh sb="69" eb="71">
      <t>ショクジ</t>
    </rPh>
    <rPh sb="72" eb="74">
      <t>カイゴ</t>
    </rPh>
    <rPh sb="76" eb="77">
      <t>タ</t>
    </rPh>
    <rPh sb="78" eb="80">
      <t>セイカツ</t>
    </rPh>
    <rPh sb="80" eb="82">
      <t>ゼンパン</t>
    </rPh>
    <rPh sb="86" eb="88">
      <t>エンジョ</t>
    </rPh>
    <rPh sb="89" eb="90">
      <t>オコナ</t>
    </rPh>
    <phoneticPr fontId="3"/>
  </si>
  <si>
    <t>訪問介護員等の員数は、常勤換算方法で2.5人以上となっていますか。</t>
    <rPh sb="0" eb="2">
      <t>ホウモン</t>
    </rPh>
    <rPh sb="2" eb="4">
      <t>カイゴ</t>
    </rPh>
    <rPh sb="4" eb="5">
      <t>イン</t>
    </rPh>
    <rPh sb="5" eb="6">
      <t>トウ</t>
    </rPh>
    <rPh sb="7" eb="9">
      <t>インスウ</t>
    </rPh>
    <rPh sb="11" eb="13">
      <t>ジョウキン</t>
    </rPh>
    <rPh sb="13" eb="15">
      <t>カンサン</t>
    </rPh>
    <rPh sb="15" eb="17">
      <t>ホウホウ</t>
    </rPh>
    <rPh sb="21" eb="22">
      <t>ニン</t>
    </rPh>
    <rPh sb="22" eb="24">
      <t>イジョウ</t>
    </rPh>
    <phoneticPr fontId="3"/>
  </si>
  <si>
    <t>※前3月の平均値とする。ただし、新規に指定を受ける場合は、推定数による。
※通院等乗降介助のみを利用した者の当該月における利用者数は、0.1として計算する。</t>
    <rPh sb="38" eb="41">
      <t>ツウイントウ</t>
    </rPh>
    <rPh sb="41" eb="43">
      <t>ジョウコウ</t>
    </rPh>
    <rPh sb="43" eb="45">
      <t>カイジョ</t>
    </rPh>
    <rPh sb="48" eb="50">
      <t>リヨウ</t>
    </rPh>
    <rPh sb="52" eb="53">
      <t>モノ</t>
    </rPh>
    <rPh sb="54" eb="56">
      <t>トウガイ</t>
    </rPh>
    <rPh sb="56" eb="57">
      <t>ツキ</t>
    </rPh>
    <rPh sb="61" eb="63">
      <t>リヨウ</t>
    </rPh>
    <rPh sb="63" eb="64">
      <t>シャ</t>
    </rPh>
    <rPh sb="64" eb="65">
      <t>スウ</t>
    </rPh>
    <rPh sb="73" eb="75">
      <t>ケイサン</t>
    </rPh>
    <phoneticPr fontId="3"/>
  </si>
  <si>
    <t>なお、利用者の数が40を超える事業所については、常勤換算方法によることができる。</t>
    <rPh sb="3" eb="6">
      <t>リヨウシャ</t>
    </rPh>
    <rPh sb="7" eb="8">
      <t>カズ</t>
    </rPh>
    <rPh sb="12" eb="13">
      <t>コ</t>
    </rPh>
    <rPh sb="15" eb="18">
      <t>ジギョウショ</t>
    </rPh>
    <rPh sb="24" eb="26">
      <t>ジョウキン</t>
    </rPh>
    <rPh sb="26" eb="28">
      <t>カンサン</t>
    </rPh>
    <rPh sb="28" eb="30">
      <t>ホウホウ</t>
    </rPh>
    <phoneticPr fontId="3"/>
  </si>
  <si>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3"/>
  </si>
  <si>
    <t>家族が要介護者</t>
    <rPh sb="0" eb="2">
      <t>カゾク</t>
    </rPh>
    <rPh sb="3" eb="6">
      <t>ヨウカイゴ</t>
    </rPh>
    <rPh sb="6" eb="7">
      <t>シャ</t>
    </rPh>
    <phoneticPr fontId="3"/>
  </si>
  <si>
    <t>指定訪問介護の提供に必要な設備・備品等を備えていますか。
特に、手指を洗浄するための設備等感染症予防に必要な設備等に配慮していますか。</t>
    <rPh sb="0" eb="2">
      <t>シテイ</t>
    </rPh>
    <rPh sb="2" eb="4">
      <t>ホウモン</t>
    </rPh>
    <rPh sb="4" eb="6">
      <t>カイゴ</t>
    </rPh>
    <rPh sb="7" eb="9">
      <t>テイキョウ</t>
    </rPh>
    <rPh sb="10" eb="12">
      <t>ヒツヨウ</t>
    </rPh>
    <rPh sb="13" eb="15">
      <t>セツビ</t>
    </rPh>
    <rPh sb="16" eb="18">
      <t>ビヒン</t>
    </rPh>
    <rPh sb="18" eb="19">
      <t>トウ</t>
    </rPh>
    <rPh sb="20" eb="21">
      <t>ソナ</t>
    </rPh>
    <rPh sb="29" eb="30">
      <t>トク</t>
    </rPh>
    <rPh sb="32" eb="33">
      <t>テ</t>
    </rPh>
    <rPh sb="33" eb="34">
      <t>ユビ</t>
    </rPh>
    <rPh sb="35" eb="37">
      <t>センジョウ</t>
    </rPh>
    <rPh sb="42" eb="44">
      <t>セツビ</t>
    </rPh>
    <rPh sb="44" eb="45">
      <t>トウ</t>
    </rPh>
    <rPh sb="45" eb="48">
      <t>カンセンショウ</t>
    </rPh>
    <rPh sb="48" eb="50">
      <t>ヨボウ</t>
    </rPh>
    <rPh sb="51" eb="53">
      <t>ヒツヨウ</t>
    </rPh>
    <rPh sb="54" eb="56">
      <t>セツビ</t>
    </rPh>
    <rPh sb="56" eb="57">
      <t>トウ</t>
    </rPh>
    <rPh sb="58" eb="60">
      <t>ハイリョ</t>
    </rPh>
    <phoneticPr fontId="3"/>
  </si>
  <si>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3"/>
  </si>
  <si>
    <t>サービス提供が困難な場合、当該利用申込者にかかる居宅介護支援事業者への連絡、適当な他の事業者の紹介その他必要な措置を速やかに行っていますか。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4" eb="26">
      <t>キョタク</t>
    </rPh>
    <rPh sb="26" eb="28">
      <t>カイゴ</t>
    </rPh>
    <rPh sb="28" eb="30">
      <t>シエン</t>
    </rPh>
    <rPh sb="30" eb="32">
      <t>ジギョウ</t>
    </rPh>
    <rPh sb="32" eb="33">
      <t>シャ</t>
    </rPh>
    <rPh sb="35" eb="37">
      <t>レンラク</t>
    </rPh>
    <rPh sb="38" eb="40">
      <t>テキトウ</t>
    </rPh>
    <rPh sb="41" eb="42">
      <t>タ</t>
    </rPh>
    <rPh sb="43" eb="46">
      <t>ジギョウシャ</t>
    </rPh>
    <rPh sb="47" eb="49">
      <t>ショウカイ</t>
    </rPh>
    <rPh sb="51" eb="52">
      <t>タ</t>
    </rPh>
    <rPh sb="52" eb="54">
      <t>ヒツヨウ</t>
    </rPh>
    <rPh sb="55" eb="57">
      <t>ソチ</t>
    </rPh>
    <rPh sb="58" eb="59">
      <t>スミ</t>
    </rPh>
    <rPh sb="62" eb="63">
      <t>オコナ</t>
    </rPh>
    <phoneticPr fontId="3"/>
  </si>
  <si>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3"/>
  </si>
  <si>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</si>
  <si>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3"/>
  </si>
  <si>
    <t>定期巡回・随時対応サービスに関する状況</t>
    <rPh sb="0" eb="2">
      <t>テイキ</t>
    </rPh>
    <rPh sb="2" eb="4">
      <t>ジュンカイ</t>
    </rPh>
    <rPh sb="5" eb="7">
      <t>ズイジ</t>
    </rPh>
    <rPh sb="7" eb="9">
      <t>タイオウ</t>
    </rPh>
    <rPh sb="14" eb="15">
      <t>カン</t>
    </rPh>
    <rPh sb="17" eb="19">
      <t>ジョウキョウ</t>
    </rPh>
    <phoneticPr fontId="3"/>
  </si>
  <si>
    <t>常勤のサービス提供責任者を三人以上配置し、かつ、サービス提供責任者の業務に主として従事する者を一人以上配置している指定事業所において、サービス提供責任者が行う業務が効率的に行われている場合、利用者の数（※）が50又はその端数を増すごとに1人以上の者をサービス提供責任者として配置していますか。</t>
    <rPh sb="95" eb="98">
      <t>リヨウシャ</t>
    </rPh>
    <rPh sb="99" eb="100">
      <t>カズ</t>
    </rPh>
    <rPh sb="106" eb="107">
      <t>マタ</t>
    </rPh>
    <rPh sb="110" eb="112">
      <t>ハスウ</t>
    </rPh>
    <rPh sb="113" eb="114">
      <t>マ</t>
    </rPh>
    <rPh sb="119" eb="122">
      <t>ニンイジョウ</t>
    </rPh>
    <rPh sb="123" eb="124">
      <t>モノ</t>
    </rPh>
    <rPh sb="129" eb="131">
      <t>テイキョウ</t>
    </rPh>
    <rPh sb="131" eb="134">
      <t>セキニンシャ</t>
    </rPh>
    <rPh sb="137" eb="139">
      <t>ハイチ</t>
    </rPh>
    <phoneticPr fontId="3"/>
  </si>
  <si>
    <t>イ　「サービス提供責任者の業務に主として従事する者」の要件として、サービス提供責任者である者が当該事業所の訪問介護員として行ったサービス提供時間（事業所における待機時間や移動時間を除く。）が、１月当たり30時間以内であることを満たしていますか。</t>
    <rPh sb="7" eb="9">
      <t>テイキョウ</t>
    </rPh>
    <rPh sb="9" eb="12">
      <t>セキニンシャ</t>
    </rPh>
    <rPh sb="13" eb="15">
      <t>ギョウム</t>
    </rPh>
    <rPh sb="16" eb="17">
      <t>シュ</t>
    </rPh>
    <rPh sb="20" eb="22">
      <t>ジュウジ</t>
    </rPh>
    <rPh sb="24" eb="25">
      <t>モノ</t>
    </rPh>
    <rPh sb="27" eb="29">
      <t>ヨウケン</t>
    </rPh>
    <rPh sb="37" eb="39">
      <t>テイキョウ</t>
    </rPh>
    <rPh sb="39" eb="42">
      <t>セキニンシャ</t>
    </rPh>
    <rPh sb="45" eb="46">
      <t>モノ</t>
    </rPh>
    <rPh sb="47" eb="49">
      <t>トウガイ</t>
    </rPh>
    <rPh sb="49" eb="52">
      <t>ジギョウショ</t>
    </rPh>
    <rPh sb="53" eb="55">
      <t>ホウモン</t>
    </rPh>
    <rPh sb="55" eb="57">
      <t>カイゴ</t>
    </rPh>
    <rPh sb="57" eb="58">
      <t>イン</t>
    </rPh>
    <rPh sb="61" eb="62">
      <t>オコナ</t>
    </rPh>
    <rPh sb="68" eb="70">
      <t>テイキョウ</t>
    </rPh>
    <rPh sb="70" eb="72">
      <t>ジカン</t>
    </rPh>
    <rPh sb="73" eb="76">
      <t>ジギョウショ</t>
    </rPh>
    <rPh sb="80" eb="82">
      <t>タイキ</t>
    </rPh>
    <rPh sb="82" eb="84">
      <t>ジカン</t>
    </rPh>
    <rPh sb="85" eb="87">
      <t>イドウ</t>
    </rPh>
    <rPh sb="87" eb="89">
      <t>ジカン</t>
    </rPh>
    <rPh sb="90" eb="91">
      <t>ノゾ</t>
    </rPh>
    <rPh sb="97" eb="98">
      <t>ツキ</t>
    </rPh>
    <rPh sb="98" eb="99">
      <t>ア</t>
    </rPh>
    <rPh sb="103" eb="105">
      <t>ジカン</t>
    </rPh>
    <rPh sb="105" eb="107">
      <t>イナイ</t>
    </rPh>
    <rPh sb="113" eb="114">
      <t>ミ</t>
    </rPh>
    <phoneticPr fontId="3"/>
  </si>
  <si>
    <t>①訪問介護員の勤務調整（シフト管理）について、業務支援ソフトなどの活用により、迅速な調整を可能としている。</t>
    <rPh sb="1" eb="3">
      <t>ホウモン</t>
    </rPh>
    <rPh sb="3" eb="5">
      <t>カイゴ</t>
    </rPh>
    <rPh sb="5" eb="6">
      <t>イン</t>
    </rPh>
    <rPh sb="7" eb="9">
      <t>キンム</t>
    </rPh>
    <rPh sb="9" eb="11">
      <t>チョウセイ</t>
    </rPh>
    <rPh sb="15" eb="17">
      <t>カンリ</t>
    </rPh>
    <rPh sb="23" eb="25">
      <t>ギョウム</t>
    </rPh>
    <rPh sb="25" eb="27">
      <t>シエン</t>
    </rPh>
    <rPh sb="33" eb="35">
      <t>カツヨウ</t>
    </rPh>
    <rPh sb="39" eb="41">
      <t>ジンソク</t>
    </rPh>
    <rPh sb="42" eb="44">
      <t>チョウセイ</t>
    </rPh>
    <rPh sb="45" eb="47">
      <t>カノウ</t>
    </rPh>
    <phoneticPr fontId="3"/>
  </si>
  <si>
    <t>②利用者情報（訪問介護計画やサービス提供記録等）について、タブレット端末やネットワークシステム等のIT機器・技術の活用により、職員間で円滑に情報共有することを可能としている。</t>
    <rPh sb="1" eb="4">
      <t>リヨウシャ</t>
    </rPh>
    <rPh sb="4" eb="6">
      <t>ジョウホウ</t>
    </rPh>
    <rPh sb="7" eb="9">
      <t>ホウモン</t>
    </rPh>
    <rPh sb="9" eb="11">
      <t>カイゴ</t>
    </rPh>
    <rPh sb="11" eb="13">
      <t>ケイカク</t>
    </rPh>
    <rPh sb="18" eb="20">
      <t>テイキョウ</t>
    </rPh>
    <rPh sb="20" eb="22">
      <t>キロク</t>
    </rPh>
    <rPh sb="22" eb="23">
      <t>トウ</t>
    </rPh>
    <rPh sb="34" eb="36">
      <t>タンマツ</t>
    </rPh>
    <rPh sb="47" eb="48">
      <t>トウ</t>
    </rPh>
    <rPh sb="51" eb="53">
      <t>キキ</t>
    </rPh>
    <rPh sb="54" eb="56">
      <t>ギジュツ</t>
    </rPh>
    <rPh sb="57" eb="59">
      <t>カツヨウ</t>
    </rPh>
    <rPh sb="63" eb="65">
      <t>ショクイン</t>
    </rPh>
    <rPh sb="65" eb="66">
      <t>カン</t>
    </rPh>
    <rPh sb="67" eb="69">
      <t>エンカツ</t>
    </rPh>
    <rPh sb="70" eb="72">
      <t>ジョウホウ</t>
    </rPh>
    <rPh sb="72" eb="74">
      <t>キョウユウ</t>
    </rPh>
    <rPh sb="79" eb="81">
      <t>カノウ</t>
    </rPh>
    <phoneticPr fontId="3"/>
  </si>
  <si>
    <t>なお、利用者の数が50を超える事業所については、常勤換算方法によることができる。</t>
    <rPh sb="3" eb="6">
      <t>リヨウシャ</t>
    </rPh>
    <rPh sb="7" eb="8">
      <t>カズ</t>
    </rPh>
    <rPh sb="12" eb="13">
      <t>コ</t>
    </rPh>
    <rPh sb="15" eb="18">
      <t>ジギョウショ</t>
    </rPh>
    <rPh sb="24" eb="26">
      <t>ジョウキン</t>
    </rPh>
    <rPh sb="26" eb="28">
      <t>カンサン</t>
    </rPh>
    <rPh sb="28" eb="30">
      <t>ホウホウ</t>
    </rPh>
    <phoneticPr fontId="3"/>
  </si>
  <si>
    <t>基準第5条
第5項</t>
    <phoneticPr fontId="3"/>
  </si>
  <si>
    <t>具体的には、次のとおり
別表二</t>
    <rPh sb="0" eb="3">
      <t>グタイテキ</t>
    </rPh>
    <rPh sb="6" eb="7">
      <t>ツギ</t>
    </rPh>
    <rPh sb="12" eb="14">
      <t>ベッピョウ</t>
    </rPh>
    <rPh sb="14" eb="15">
      <t>２</t>
    </rPh>
    <phoneticPr fontId="3"/>
  </si>
  <si>
    <t>算定回数</t>
    <rPh sb="0" eb="2">
      <t>サンテイ</t>
    </rPh>
    <rPh sb="2" eb="4">
      <t>カイスウ</t>
    </rPh>
    <phoneticPr fontId="3"/>
  </si>
  <si>
    <t>20分未満の頻回の訪問の身体介護で介護報酬の請求を行った主な事例５件（算定回数の多いものから順に）について（５件以内の場合はすべて）記入すること。</t>
    <rPh sb="2" eb="3">
      <t>フン</t>
    </rPh>
    <rPh sb="3" eb="5">
      <t>ミマン</t>
    </rPh>
    <rPh sb="6" eb="8">
      <t>ヒンカイ</t>
    </rPh>
    <rPh sb="9" eb="11">
      <t>ホウモン</t>
    </rPh>
    <rPh sb="12" eb="14">
      <t>シンタイ</t>
    </rPh>
    <rPh sb="14" eb="16">
      <t>カイゴ</t>
    </rPh>
    <rPh sb="17" eb="19">
      <t>カイゴ</t>
    </rPh>
    <rPh sb="19" eb="21">
      <t>ホウシュウ</t>
    </rPh>
    <rPh sb="22" eb="24">
      <t>セイキュウ</t>
    </rPh>
    <rPh sb="25" eb="26">
      <t>オコナ</t>
    </rPh>
    <rPh sb="28" eb="29">
      <t>オモ</t>
    </rPh>
    <rPh sb="30" eb="32">
      <t>ジレイ</t>
    </rPh>
    <rPh sb="33" eb="34">
      <t>ケン</t>
    </rPh>
    <rPh sb="35" eb="37">
      <t>サンテイ</t>
    </rPh>
    <rPh sb="37" eb="39">
      <t>カイスウ</t>
    </rPh>
    <rPh sb="40" eb="41">
      <t>オオ</t>
    </rPh>
    <rPh sb="46" eb="47">
      <t>ジュン</t>
    </rPh>
    <rPh sb="66" eb="68">
      <t>キニュウ</t>
    </rPh>
    <phoneticPr fontId="3"/>
  </si>
  <si>
    <t>・取組が分かるような書類等</t>
    <rPh sb="1" eb="3">
      <t>トリクミ</t>
    </rPh>
    <rPh sb="4" eb="5">
      <t>ワ</t>
    </rPh>
    <rPh sb="10" eb="12">
      <t>ショルイ</t>
    </rPh>
    <rPh sb="12" eb="13">
      <t>トウ</t>
    </rPh>
    <phoneticPr fontId="3"/>
  </si>
  <si>
    <t xml:space="preserve">④その他【記載欄】
</t>
    <rPh sb="3" eb="4">
      <t>タ</t>
    </rPh>
    <rPh sb="5" eb="7">
      <t>キサイ</t>
    </rPh>
    <rPh sb="7" eb="8">
      <t>ラン</t>
    </rPh>
    <phoneticPr fontId="3"/>
  </si>
  <si>
    <t>③利用者に対して複数のサービス提供責任者が共同して対応する体制（主担当や副担当を定めている等）を構築する等により、サービス提供責任者業務の中で生じる課題に対しチームとして対応することや、当該サービス提供責任者が不在時に別のサービス提供責任者が補完することを可能としている。</t>
    <rPh sb="1" eb="4">
      <t>リヨウシャ</t>
    </rPh>
    <rPh sb="5" eb="6">
      <t>タイ</t>
    </rPh>
    <rPh sb="8" eb="10">
      <t>フクスウ</t>
    </rPh>
    <rPh sb="15" eb="17">
      <t>テイキョウ</t>
    </rPh>
    <rPh sb="17" eb="20">
      <t>セキニンシャ</t>
    </rPh>
    <rPh sb="21" eb="23">
      <t>キョウドウ</t>
    </rPh>
    <rPh sb="25" eb="27">
      <t>タイオウ</t>
    </rPh>
    <rPh sb="29" eb="31">
      <t>タイセイ</t>
    </rPh>
    <rPh sb="32" eb="33">
      <t>シュ</t>
    </rPh>
    <rPh sb="33" eb="35">
      <t>タントウ</t>
    </rPh>
    <rPh sb="36" eb="37">
      <t>フク</t>
    </rPh>
    <rPh sb="37" eb="39">
      <t>タントウ</t>
    </rPh>
    <rPh sb="40" eb="41">
      <t>サダ</t>
    </rPh>
    <rPh sb="45" eb="46">
      <t>ナド</t>
    </rPh>
    <rPh sb="48" eb="50">
      <t>コウチク</t>
    </rPh>
    <rPh sb="52" eb="53">
      <t>トウ</t>
    </rPh>
    <rPh sb="61" eb="63">
      <t>テイキョウ</t>
    </rPh>
    <rPh sb="63" eb="66">
      <t>セキニンシャ</t>
    </rPh>
    <rPh sb="66" eb="68">
      <t>ギョウム</t>
    </rPh>
    <rPh sb="69" eb="70">
      <t>ナカ</t>
    </rPh>
    <rPh sb="71" eb="72">
      <t>ショウ</t>
    </rPh>
    <rPh sb="74" eb="76">
      <t>カダイ</t>
    </rPh>
    <rPh sb="77" eb="78">
      <t>タイ</t>
    </rPh>
    <rPh sb="85" eb="87">
      <t>タイオウ</t>
    </rPh>
    <rPh sb="93" eb="95">
      <t>トウガイ</t>
    </rPh>
    <rPh sb="99" eb="101">
      <t>テイキョウ</t>
    </rPh>
    <rPh sb="101" eb="104">
      <t>セキニンシャ</t>
    </rPh>
    <rPh sb="105" eb="107">
      <t>フザイ</t>
    </rPh>
    <rPh sb="107" eb="108">
      <t>ジ</t>
    </rPh>
    <rPh sb="109" eb="110">
      <t>ベツ</t>
    </rPh>
    <rPh sb="115" eb="117">
      <t>テイキョウ</t>
    </rPh>
    <rPh sb="117" eb="120">
      <t>セキニンシャ</t>
    </rPh>
    <rPh sb="121" eb="123">
      <t>ホカン</t>
    </rPh>
    <rPh sb="128" eb="130">
      <t>カノウ</t>
    </rPh>
    <phoneticPr fontId="3"/>
  </si>
  <si>
    <t>　　平11老企25；指定居宅サービス等及び指定介護予防サービス等に関する基準について（平成11年9月17日老企第25号）</t>
    <rPh sb="2" eb="3">
      <t>ヘイ</t>
    </rPh>
    <rPh sb="5" eb="6">
      <t>ロウ</t>
    </rPh>
    <rPh sb="6" eb="7">
      <t>キ</t>
    </rPh>
    <rPh sb="10" eb="14">
      <t>シテイキョタク</t>
    </rPh>
    <rPh sb="18" eb="19">
      <t>トウ</t>
    </rPh>
    <rPh sb="19" eb="20">
      <t>オヨ</t>
    </rPh>
    <rPh sb="21" eb="27">
      <t>シテイカイゴヨボウ</t>
    </rPh>
    <rPh sb="31" eb="32">
      <t>トウ</t>
    </rPh>
    <rPh sb="33" eb="34">
      <t>カン</t>
    </rPh>
    <rPh sb="36" eb="38">
      <t>キジュン</t>
    </rPh>
    <rPh sb="43" eb="45">
      <t>ヘイセイ</t>
    </rPh>
    <rPh sb="47" eb="48">
      <t>ネン</t>
    </rPh>
    <rPh sb="49" eb="50">
      <t>ガツ</t>
    </rPh>
    <rPh sb="52" eb="53">
      <t>ニチ</t>
    </rPh>
    <rPh sb="53" eb="54">
      <t>ロウ</t>
    </rPh>
    <rPh sb="54" eb="55">
      <t>キ</t>
    </rPh>
    <rPh sb="55" eb="56">
      <t>ダイ</t>
    </rPh>
    <rPh sb="58" eb="59">
      <t>ゴウ</t>
    </rPh>
    <phoneticPr fontId="3"/>
  </si>
  <si>
    <t>・勤務表
・訪問介護記録（サービス提供の記録）</t>
    <rPh sb="1" eb="3">
      <t>キンム</t>
    </rPh>
    <rPh sb="3" eb="4">
      <t>ヒョウ</t>
    </rPh>
    <rPh sb="6" eb="8">
      <t>ホウモン</t>
    </rPh>
    <rPh sb="8" eb="10">
      <t>カイゴ</t>
    </rPh>
    <rPh sb="10" eb="12">
      <t>キロク</t>
    </rPh>
    <rPh sb="17" eb="19">
      <t>テイキョウ</t>
    </rPh>
    <rPh sb="20" eb="22">
      <t>キロク</t>
    </rPh>
    <phoneticPr fontId="3"/>
  </si>
  <si>
    <t>ロ「サービス提供責任者が行う業務が効率的に行われている」場合とは、居宅基準においてサービス提供責任者が行う業務として規定されているものについて、省力化・効率化が図られていることが必要である。下記に該当する取組があれば、その欄にチェックを入れてください。その他の取組をしている場合は、その他欄に記入してください。</t>
    <rPh sb="6" eb="8">
      <t>テイキョウ</t>
    </rPh>
    <rPh sb="8" eb="11">
      <t>セキニンシャ</t>
    </rPh>
    <rPh sb="12" eb="13">
      <t>オコナ</t>
    </rPh>
    <rPh sb="14" eb="16">
      <t>ギョウム</t>
    </rPh>
    <rPh sb="17" eb="20">
      <t>コウリツテキ</t>
    </rPh>
    <rPh sb="21" eb="22">
      <t>オコナ</t>
    </rPh>
    <rPh sb="28" eb="30">
      <t>バアイ</t>
    </rPh>
    <rPh sb="33" eb="35">
      <t>キョタク</t>
    </rPh>
    <rPh sb="35" eb="37">
      <t>キジュン</t>
    </rPh>
    <rPh sb="45" eb="50">
      <t>テイキョウセキニンシャ</t>
    </rPh>
    <rPh sb="58" eb="60">
      <t>キテイ</t>
    </rPh>
    <rPh sb="72" eb="75">
      <t>ショウリョクカ</t>
    </rPh>
    <rPh sb="76" eb="79">
      <t>コウリツカ</t>
    </rPh>
    <rPh sb="80" eb="81">
      <t>ハカ</t>
    </rPh>
    <rPh sb="89" eb="91">
      <t>ヒツヨウ</t>
    </rPh>
    <rPh sb="95" eb="97">
      <t>カキ</t>
    </rPh>
    <rPh sb="98" eb="100">
      <t>ガイトウ</t>
    </rPh>
    <rPh sb="102" eb="104">
      <t>トリクミ</t>
    </rPh>
    <rPh sb="111" eb="112">
      <t>ラン</t>
    </rPh>
    <rPh sb="118" eb="119">
      <t>イ</t>
    </rPh>
    <rPh sb="128" eb="129">
      <t>タ</t>
    </rPh>
    <rPh sb="130" eb="132">
      <t>トリクミ</t>
    </rPh>
    <rPh sb="137" eb="139">
      <t>バアイ</t>
    </rPh>
    <rPh sb="143" eb="144">
      <t>タ</t>
    </rPh>
    <rPh sb="144" eb="145">
      <t>ラン</t>
    </rPh>
    <rPh sb="146" eb="148">
      <t>キニュウ</t>
    </rPh>
    <phoneticPr fontId="3"/>
  </si>
  <si>
    <t xml:space="preserve">サービス提供責任者の配置基準
　利用者の数が40人またはその端数が増すごとに１人以上
ただし、常勤のサービス提供責任者を三人以上配置し、かつ、サービス提供責任者の業務に主として従事する者を一人以上配置している指定事業所において、サービス提供責任者が行う業務が効率的に行われている場合は、利用者の数が50人またはその端数が増すごとに１人以上
</t>
    <rPh sb="4" eb="6">
      <t>テイキョウ</t>
    </rPh>
    <rPh sb="6" eb="9">
      <t>セキニンシャ</t>
    </rPh>
    <rPh sb="10" eb="12">
      <t>ハイチ</t>
    </rPh>
    <rPh sb="12" eb="14">
      <t>キジュン</t>
    </rPh>
    <rPh sb="16" eb="19">
      <t>リヨウシャ</t>
    </rPh>
    <rPh sb="20" eb="21">
      <t>カズ</t>
    </rPh>
    <rPh sb="24" eb="25">
      <t>ニン</t>
    </rPh>
    <rPh sb="30" eb="32">
      <t>ハスウ</t>
    </rPh>
    <rPh sb="33" eb="34">
      <t>マ</t>
    </rPh>
    <rPh sb="39" eb="40">
      <t>ニン</t>
    </rPh>
    <rPh sb="40" eb="42">
      <t>イジョウ</t>
    </rPh>
    <phoneticPr fontId="3"/>
  </si>
  <si>
    <t>外部機関（市町含む）の研修</t>
    <rPh sb="0" eb="2">
      <t>ガイブ</t>
    </rPh>
    <rPh sb="2" eb="4">
      <t>キカン</t>
    </rPh>
    <rPh sb="5" eb="7">
      <t>シチョウ</t>
    </rPh>
    <rPh sb="7" eb="8">
      <t>フク</t>
    </rPh>
    <rPh sb="11" eb="13">
      <t>ケンシュウ</t>
    </rPh>
    <phoneticPr fontId="3"/>
  </si>
  <si>
    <t>日時</t>
    <rPh sb="0" eb="2">
      <t>ニチジ</t>
    </rPh>
    <phoneticPr fontId="3"/>
  </si>
  <si>
    <t>参加者</t>
    <rPh sb="0" eb="3">
      <t>サンカシャ</t>
    </rPh>
    <phoneticPr fontId="3"/>
  </si>
  <si>
    <t>研修名</t>
    <rPh sb="0" eb="2">
      <t>ケンシュウ</t>
    </rPh>
    <rPh sb="2" eb="3">
      <t>メイ</t>
    </rPh>
    <phoneticPr fontId="3"/>
  </si>
  <si>
    <t>研修主体</t>
    <rPh sb="0" eb="2">
      <t>ケンシュウ</t>
    </rPh>
    <rPh sb="2" eb="4">
      <t>シュタイ</t>
    </rPh>
    <phoneticPr fontId="3"/>
  </si>
  <si>
    <t>内　　　容</t>
    <rPh sb="0" eb="1">
      <t>ナイ</t>
    </rPh>
    <rPh sb="4" eb="5">
      <t>カタチ</t>
    </rPh>
    <phoneticPr fontId="3"/>
  </si>
  <si>
    <t>事業所内での研修の開催状況</t>
    <rPh sb="0" eb="3">
      <t>ジギョウショ</t>
    </rPh>
    <rPh sb="3" eb="4">
      <t>ナイ</t>
    </rPh>
    <rPh sb="6" eb="8">
      <t>ケンシュウ</t>
    </rPh>
    <rPh sb="9" eb="11">
      <t>カイサイ</t>
    </rPh>
    <rPh sb="11" eb="13">
      <t>ジョウキョウ</t>
    </rPh>
    <phoneticPr fontId="3"/>
  </si>
  <si>
    <t>頻度</t>
    <rPh sb="0" eb="2">
      <t>ヒンド</t>
    </rPh>
    <phoneticPr fontId="3"/>
  </si>
  <si>
    <t>研修項目（主なものを記入）</t>
    <rPh sb="0" eb="2">
      <t>ケンシュウ</t>
    </rPh>
    <rPh sb="2" eb="4">
      <t>コウモク</t>
    </rPh>
    <rPh sb="5" eb="6">
      <t>オモ</t>
    </rPh>
    <rPh sb="10" eb="12">
      <t>キニュウ</t>
    </rPh>
    <phoneticPr fontId="3"/>
  </si>
  <si>
    <t>（５） 感染症・食中毒対策の状況</t>
    <rPh sb="4" eb="7">
      <t>カンセンショウ</t>
    </rPh>
    <rPh sb="8" eb="11">
      <t>ショクチュウドク</t>
    </rPh>
    <rPh sb="11" eb="13">
      <t>タイサク</t>
    </rPh>
    <rPh sb="14" eb="16">
      <t>ジョウキョウ</t>
    </rPh>
    <phoneticPr fontId="3"/>
  </si>
  <si>
    <t>身体介護０１</t>
    <rPh sb="0" eb="2">
      <t>シンタイカイゴ</t>
    </rPh>
    <rPh sb="2" eb="4">
      <t>カイゴ</t>
    </rPh>
    <phoneticPr fontId="3"/>
  </si>
  <si>
    <t>身体介護０２</t>
    <rPh sb="0" eb="2">
      <t>シンタイカイゴ</t>
    </rPh>
    <rPh sb="2" eb="4">
      <t>カイゴ</t>
    </rPh>
    <phoneticPr fontId="3"/>
  </si>
  <si>
    <t>身体介護４以上</t>
    <rPh sb="0" eb="2">
      <t>シンタイカイゴ</t>
    </rPh>
    <rPh sb="2" eb="4">
      <t>カイゴ</t>
    </rPh>
    <rPh sb="5" eb="7">
      <t>イジョウ</t>
    </rPh>
    <phoneticPr fontId="3"/>
  </si>
  <si>
    <t>身体４以上生活＊</t>
    <rPh sb="0" eb="2">
      <t>シンタイ</t>
    </rPh>
    <rPh sb="3" eb="5">
      <t>イジョウ</t>
    </rPh>
    <rPh sb="5" eb="7">
      <t>セイカツ</t>
    </rPh>
    <phoneticPr fontId="3"/>
  </si>
  <si>
    <t>　　　 　  例①：利用者Ａさんが　1月に利用したのが、身体１生活１が２回、生活２が１回、生活２・早朝が１回だった場合</t>
    <rPh sb="7" eb="8">
      <t>レイ</t>
    </rPh>
    <rPh sb="10" eb="13">
      <t>リヨウシャ</t>
    </rPh>
    <rPh sb="19" eb="20">
      <t>ガツ</t>
    </rPh>
    <rPh sb="21" eb="23">
      <t>リヨウ</t>
    </rPh>
    <rPh sb="28" eb="30">
      <t>シンタイ</t>
    </rPh>
    <rPh sb="31" eb="33">
      <t>セイカツ</t>
    </rPh>
    <rPh sb="36" eb="37">
      <t>カイ</t>
    </rPh>
    <rPh sb="38" eb="40">
      <t>セイカツ</t>
    </rPh>
    <rPh sb="43" eb="44">
      <t>カイ</t>
    </rPh>
    <rPh sb="45" eb="47">
      <t>セイカツ</t>
    </rPh>
    <rPh sb="49" eb="51">
      <t>ソウチョウ</t>
    </rPh>
    <rPh sb="53" eb="54">
      <t>カイ</t>
    </rPh>
    <rPh sb="57" eb="59">
      <t>バアイ</t>
    </rPh>
    <phoneticPr fontId="3"/>
  </si>
  <si>
    <t>　　　　　　　→　「身体１生活＊」欄に２件計上、「生活援助２」欄に２件計上、「生活援助２」の「早朝」欄に１件計上。</t>
    <rPh sb="10" eb="12">
      <t>シンタイ</t>
    </rPh>
    <rPh sb="13" eb="15">
      <t>セイカツ</t>
    </rPh>
    <rPh sb="17" eb="18">
      <t>ラン</t>
    </rPh>
    <rPh sb="20" eb="21">
      <t>ケン</t>
    </rPh>
    <rPh sb="21" eb="23">
      <t>ケイジョウ</t>
    </rPh>
    <rPh sb="25" eb="27">
      <t>セイカツ</t>
    </rPh>
    <rPh sb="27" eb="29">
      <t>エンジョ</t>
    </rPh>
    <rPh sb="31" eb="32">
      <t>ラン</t>
    </rPh>
    <rPh sb="34" eb="35">
      <t>ケン</t>
    </rPh>
    <rPh sb="35" eb="37">
      <t>ケイジョウ</t>
    </rPh>
    <rPh sb="39" eb="41">
      <t>セイカツ</t>
    </rPh>
    <rPh sb="41" eb="43">
      <t>エンジョ</t>
    </rPh>
    <rPh sb="47" eb="49">
      <t>ソウチョウ</t>
    </rPh>
    <rPh sb="50" eb="51">
      <t>ラン</t>
    </rPh>
    <rPh sb="53" eb="54">
      <t>ケン</t>
    </rPh>
    <rPh sb="54" eb="56">
      <t>ケイジョウ</t>
    </rPh>
    <phoneticPr fontId="3"/>
  </si>
  <si>
    <t>　　　 　  例②：利用者Ｂさんが　1月に利用したのが、身体１生活２が３回、生活１が２回、生活２・深夜が１回だった場合</t>
    <rPh sb="7" eb="8">
      <t>レイ</t>
    </rPh>
    <rPh sb="10" eb="13">
      <t>リヨウシャ</t>
    </rPh>
    <rPh sb="19" eb="20">
      <t>ガツ</t>
    </rPh>
    <rPh sb="21" eb="23">
      <t>リヨウ</t>
    </rPh>
    <rPh sb="28" eb="30">
      <t>シンタイ</t>
    </rPh>
    <rPh sb="31" eb="33">
      <t>セイカツ</t>
    </rPh>
    <rPh sb="36" eb="37">
      <t>カイ</t>
    </rPh>
    <rPh sb="38" eb="40">
      <t>セイカツ</t>
    </rPh>
    <rPh sb="43" eb="44">
      <t>カイ</t>
    </rPh>
    <rPh sb="45" eb="47">
      <t>セイカツ</t>
    </rPh>
    <rPh sb="49" eb="51">
      <t>シンヤ</t>
    </rPh>
    <rPh sb="53" eb="54">
      <t>カイ</t>
    </rPh>
    <rPh sb="57" eb="59">
      <t>バアイ</t>
    </rPh>
    <phoneticPr fontId="3"/>
  </si>
  <si>
    <t>　　　　　　　→　「身体１生活＊」欄に３件計上、「生活援助１」欄に２件計上、「生活援助２」の「深夜」欄に１件計上。</t>
    <rPh sb="10" eb="12">
      <t>シンタイ</t>
    </rPh>
    <rPh sb="13" eb="15">
      <t>セイカツ</t>
    </rPh>
    <rPh sb="17" eb="18">
      <t>ラン</t>
    </rPh>
    <rPh sb="20" eb="21">
      <t>ケン</t>
    </rPh>
    <rPh sb="21" eb="23">
      <t>ケイジョウ</t>
    </rPh>
    <rPh sb="25" eb="27">
      <t>セイカツ</t>
    </rPh>
    <rPh sb="27" eb="29">
      <t>エンジョ</t>
    </rPh>
    <rPh sb="31" eb="32">
      <t>ラン</t>
    </rPh>
    <rPh sb="34" eb="35">
      <t>ケン</t>
    </rPh>
    <rPh sb="35" eb="37">
      <t>ケイジョウ</t>
    </rPh>
    <rPh sb="39" eb="41">
      <t>セイカツ</t>
    </rPh>
    <rPh sb="41" eb="43">
      <t>エンジョ</t>
    </rPh>
    <rPh sb="47" eb="49">
      <t>シンヤ</t>
    </rPh>
    <rPh sb="50" eb="51">
      <t>ラン</t>
    </rPh>
    <rPh sb="53" eb="54">
      <t>ケン</t>
    </rPh>
    <rPh sb="54" eb="56">
      <t>ケイジョウ</t>
    </rPh>
    <phoneticPr fontId="3"/>
  </si>
  <si>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3"/>
  </si>
  <si>
    <t>保健師、(准)看護師の資格を有する者は初任者研修に計上すること。</t>
    <rPh sb="0" eb="2">
      <t>ホケン</t>
    </rPh>
    <rPh sb="2" eb="3">
      <t>シ</t>
    </rPh>
    <rPh sb="5" eb="6">
      <t>ジュン</t>
    </rPh>
    <rPh sb="7" eb="10">
      <t>カンゴシ</t>
    </rPh>
    <rPh sb="11" eb="13">
      <t>シカク</t>
    </rPh>
    <rPh sb="14" eb="15">
      <t>ユウ</t>
    </rPh>
    <rPh sb="17" eb="18">
      <t>モノ</t>
    </rPh>
    <rPh sb="19" eb="22">
      <t>ショニンシャ</t>
    </rPh>
    <rPh sb="22" eb="24">
      <t>ケンシュウ</t>
    </rPh>
    <rPh sb="25" eb="27">
      <t>ケイジョウ</t>
    </rPh>
    <phoneticPr fontId="3"/>
  </si>
  <si>
    <t>３ サービス提供の状況</t>
    <rPh sb="6" eb="8">
      <t>テイキョウ</t>
    </rPh>
    <rPh sb="9" eb="11">
      <t>ジョウキョウ</t>
    </rPh>
    <phoneticPr fontId="3"/>
  </si>
  <si>
    <t>（９）利用者と親族関係にある訪問介護員等の状況</t>
    <rPh sb="3" eb="6">
      <t>リヨウシャ</t>
    </rPh>
    <rPh sb="7" eb="9">
      <t>シンゾク</t>
    </rPh>
    <rPh sb="9" eb="11">
      <t>カンケイ</t>
    </rPh>
    <rPh sb="14" eb="16">
      <t>ホウモン</t>
    </rPh>
    <rPh sb="16" eb="18">
      <t>カイゴ</t>
    </rPh>
    <rPh sb="18" eb="19">
      <t>イン</t>
    </rPh>
    <rPh sb="19" eb="20">
      <t>トウ</t>
    </rPh>
    <rPh sb="21" eb="23">
      <t>ジョウキョウ</t>
    </rPh>
    <phoneticPr fontId="3"/>
  </si>
  <si>
    <t xml:space="preserve">基準第7条
</t>
    <rPh sb="0" eb="2">
      <t>キジュン</t>
    </rPh>
    <rPh sb="2" eb="3">
      <t>ダイ</t>
    </rPh>
    <rPh sb="4" eb="5">
      <t>ジョウ</t>
    </rPh>
    <phoneticPr fontId="3"/>
  </si>
  <si>
    <t>基準第8条</t>
    <rPh sb="0" eb="2">
      <t>キジュン</t>
    </rPh>
    <rPh sb="2" eb="3">
      <t>ダイ</t>
    </rPh>
    <rPh sb="4" eb="5">
      <t>ジョウ</t>
    </rPh>
    <phoneticPr fontId="3"/>
  </si>
  <si>
    <t>基準第9条</t>
    <rPh sb="0" eb="2">
      <t>キジュン</t>
    </rPh>
    <rPh sb="2" eb="3">
      <t>ダイ</t>
    </rPh>
    <rPh sb="4" eb="5">
      <t>ジョウ</t>
    </rPh>
    <phoneticPr fontId="3"/>
  </si>
  <si>
    <t xml:space="preserve">基準第10条
</t>
    <rPh sb="0" eb="2">
      <t>キジュン</t>
    </rPh>
    <rPh sb="2" eb="3">
      <t>ダイ</t>
    </rPh>
    <rPh sb="5" eb="6">
      <t>ジョウ</t>
    </rPh>
    <phoneticPr fontId="3"/>
  </si>
  <si>
    <t xml:space="preserve">基準第14条
第1項
</t>
    <rPh sb="0" eb="2">
      <t>キジュン</t>
    </rPh>
    <rPh sb="2" eb="3">
      <t>ダイ</t>
    </rPh>
    <rPh sb="5" eb="6">
      <t>ジョウ</t>
    </rPh>
    <rPh sb="7" eb="8">
      <t>ダイ</t>
    </rPh>
    <rPh sb="9" eb="10">
      <t>コウ</t>
    </rPh>
    <phoneticPr fontId="3"/>
  </si>
  <si>
    <t>不当な働きかけの禁止</t>
    <rPh sb="0" eb="2">
      <t>フトウ</t>
    </rPh>
    <rPh sb="3" eb="4">
      <t>ハタラ</t>
    </rPh>
    <rPh sb="8" eb="10">
      <t>キンシ</t>
    </rPh>
    <phoneticPr fontId="3"/>
  </si>
  <si>
    <t>基準第34条の2</t>
    <rPh sb="0" eb="2">
      <t>キジュン</t>
    </rPh>
    <rPh sb="2" eb="3">
      <t>ダイ</t>
    </rPh>
    <rPh sb="5" eb="6">
      <t>ジョウ</t>
    </rPh>
    <phoneticPr fontId="3"/>
  </si>
  <si>
    <t>【訪問介護】</t>
    <rPh sb="1" eb="3">
      <t>ホウモン</t>
    </rPh>
    <rPh sb="3" eb="5">
      <t>カイゴ</t>
    </rPh>
    <phoneticPr fontId="3"/>
  </si>
  <si>
    <t xml:space="preserve">基準第26条
</t>
    <rPh sb="0" eb="2">
      <t>キジュン</t>
    </rPh>
    <rPh sb="2" eb="3">
      <t>ダイ</t>
    </rPh>
    <rPh sb="5" eb="6">
      <t>ジョウ</t>
    </rPh>
    <phoneticPr fontId="3"/>
  </si>
  <si>
    <t xml:space="preserve">基準第25条
</t>
    <rPh sb="0" eb="2">
      <t>キジュン</t>
    </rPh>
    <rPh sb="2" eb="3">
      <t>ダイ</t>
    </rPh>
    <rPh sb="5" eb="6">
      <t>ジョウ</t>
    </rPh>
    <phoneticPr fontId="3"/>
  </si>
  <si>
    <t xml:space="preserve">基準第27条
</t>
    <rPh sb="0" eb="2">
      <t>キジュン</t>
    </rPh>
    <rPh sb="2" eb="3">
      <t>ダイ</t>
    </rPh>
    <rPh sb="5" eb="6">
      <t>ジョウ</t>
    </rPh>
    <phoneticPr fontId="3"/>
  </si>
  <si>
    <t xml:space="preserve">基準第28条
</t>
    <rPh sb="0" eb="2">
      <t>キジュン</t>
    </rPh>
    <rPh sb="2" eb="3">
      <t>ダイ</t>
    </rPh>
    <rPh sb="5" eb="6">
      <t>ジョウ</t>
    </rPh>
    <phoneticPr fontId="3"/>
  </si>
  <si>
    <t xml:space="preserve">基準第29条
</t>
    <rPh sb="0" eb="2">
      <t>キジュン</t>
    </rPh>
    <rPh sb="2" eb="3">
      <t>ダイ</t>
    </rPh>
    <rPh sb="5" eb="6">
      <t>ジョウ</t>
    </rPh>
    <phoneticPr fontId="3"/>
  </si>
  <si>
    <t xml:space="preserve">基準
第29条の2
</t>
    <rPh sb="0" eb="2">
      <t>キジュン</t>
    </rPh>
    <rPh sb="3" eb="4">
      <t>ダイ</t>
    </rPh>
    <rPh sb="6" eb="7">
      <t>ジョウ</t>
    </rPh>
    <phoneticPr fontId="3"/>
  </si>
  <si>
    <t xml:space="preserve">基準第30条
第1項
</t>
    <rPh sb="0" eb="2">
      <t>キジュン</t>
    </rPh>
    <rPh sb="2" eb="3">
      <t>ダイ</t>
    </rPh>
    <rPh sb="5" eb="6">
      <t>ジョウ</t>
    </rPh>
    <rPh sb="7" eb="8">
      <t>ダイ</t>
    </rPh>
    <rPh sb="9" eb="10">
      <t>コウ</t>
    </rPh>
    <phoneticPr fontId="3"/>
  </si>
  <si>
    <t xml:space="preserve">基準第30条
第2項
</t>
    <rPh sb="0" eb="2">
      <t>キジュン</t>
    </rPh>
    <rPh sb="2" eb="3">
      <t>ダイ</t>
    </rPh>
    <rPh sb="5" eb="6">
      <t>ジョウ</t>
    </rPh>
    <rPh sb="7" eb="8">
      <t>ダイ</t>
    </rPh>
    <rPh sb="9" eb="10">
      <t>コウ</t>
    </rPh>
    <phoneticPr fontId="3"/>
  </si>
  <si>
    <t xml:space="preserve">基準第30条
第3項
</t>
    <rPh sb="0" eb="2">
      <t>キジュン</t>
    </rPh>
    <rPh sb="2" eb="3">
      <t>ダイ</t>
    </rPh>
    <rPh sb="5" eb="6">
      <t>ジョウ</t>
    </rPh>
    <rPh sb="7" eb="8">
      <t>ダイ</t>
    </rPh>
    <rPh sb="9" eb="10">
      <t>コウ</t>
    </rPh>
    <phoneticPr fontId="3"/>
  </si>
  <si>
    <t xml:space="preserve">基準第31条
第1項
</t>
    <rPh sb="0" eb="2">
      <t>キジュン</t>
    </rPh>
    <rPh sb="2" eb="3">
      <t>ダイ</t>
    </rPh>
    <rPh sb="5" eb="6">
      <t>ジョウ</t>
    </rPh>
    <rPh sb="7" eb="8">
      <t>ダイ</t>
    </rPh>
    <rPh sb="9" eb="10">
      <t>コウ</t>
    </rPh>
    <phoneticPr fontId="3"/>
  </si>
  <si>
    <t xml:space="preserve">基準第31条
第2項
</t>
    <rPh sb="0" eb="2">
      <t>キジュン</t>
    </rPh>
    <rPh sb="2" eb="3">
      <t>ダイ</t>
    </rPh>
    <rPh sb="5" eb="6">
      <t>ジョウ</t>
    </rPh>
    <rPh sb="7" eb="8">
      <t>ダイ</t>
    </rPh>
    <rPh sb="9" eb="10">
      <t>コウ</t>
    </rPh>
    <phoneticPr fontId="3"/>
  </si>
  <si>
    <t>基準第33条
第1項</t>
    <rPh sb="0" eb="2">
      <t>キジュン</t>
    </rPh>
    <rPh sb="2" eb="3">
      <t>ダイ</t>
    </rPh>
    <rPh sb="5" eb="6">
      <t>ジョウ</t>
    </rPh>
    <rPh sb="7" eb="8">
      <t>ダイ</t>
    </rPh>
    <rPh sb="9" eb="10">
      <t>コウ</t>
    </rPh>
    <phoneticPr fontId="3"/>
  </si>
  <si>
    <t>基準第33条
第2項</t>
    <rPh sb="0" eb="2">
      <t>キジュン</t>
    </rPh>
    <rPh sb="2" eb="3">
      <t>ダイ</t>
    </rPh>
    <rPh sb="5" eb="6">
      <t>ジョウ</t>
    </rPh>
    <rPh sb="7" eb="8">
      <t>ダイ</t>
    </rPh>
    <rPh sb="9" eb="10">
      <t>コウ</t>
    </rPh>
    <phoneticPr fontId="3"/>
  </si>
  <si>
    <t>基準第33条
第3項</t>
    <rPh sb="0" eb="2">
      <t>キジュン</t>
    </rPh>
    <rPh sb="2" eb="3">
      <t>ダイ</t>
    </rPh>
    <rPh sb="5" eb="6">
      <t>ジョウ</t>
    </rPh>
    <rPh sb="7" eb="8">
      <t>ダイ</t>
    </rPh>
    <rPh sb="9" eb="10">
      <t>コウ</t>
    </rPh>
    <phoneticPr fontId="3"/>
  </si>
  <si>
    <t>基準第34条</t>
    <rPh sb="0" eb="2">
      <t>キジュン</t>
    </rPh>
    <rPh sb="2" eb="3">
      <t>ダイ</t>
    </rPh>
    <rPh sb="5" eb="6">
      <t>ジョウ</t>
    </rPh>
    <phoneticPr fontId="3"/>
  </si>
  <si>
    <t>基準第35条</t>
    <rPh sb="0" eb="2">
      <t>キジュン</t>
    </rPh>
    <rPh sb="2" eb="3">
      <t>ダイ</t>
    </rPh>
    <rPh sb="5" eb="6">
      <t>ジョウ</t>
    </rPh>
    <phoneticPr fontId="3"/>
  </si>
  <si>
    <t>基準第36条</t>
    <rPh sb="0" eb="2">
      <t>キジュン</t>
    </rPh>
    <rPh sb="2" eb="3">
      <t>ダイ</t>
    </rPh>
    <rPh sb="5" eb="6">
      <t>ジョウ</t>
    </rPh>
    <phoneticPr fontId="3"/>
  </si>
  <si>
    <t>基準第37条</t>
    <rPh sb="0" eb="2">
      <t>キジュン</t>
    </rPh>
    <rPh sb="2" eb="3">
      <t>ダイ</t>
    </rPh>
    <rPh sb="5" eb="6">
      <t>ジョウ</t>
    </rPh>
    <phoneticPr fontId="3"/>
  </si>
  <si>
    <t>基準第38条</t>
    <rPh sb="0" eb="2">
      <t>キジュン</t>
    </rPh>
    <rPh sb="2" eb="3">
      <t>ダイ</t>
    </rPh>
    <rPh sb="5" eb="6">
      <t>ジョウ</t>
    </rPh>
    <phoneticPr fontId="3"/>
  </si>
  <si>
    <t>基準第39条
第1項</t>
    <rPh sb="0" eb="2">
      <t>キジュン</t>
    </rPh>
    <rPh sb="2" eb="3">
      <t>ダイ</t>
    </rPh>
    <rPh sb="5" eb="6">
      <t>ジョウ</t>
    </rPh>
    <rPh sb="7" eb="8">
      <t>ダイ</t>
    </rPh>
    <rPh sb="9" eb="10">
      <t>コウ</t>
    </rPh>
    <phoneticPr fontId="3"/>
  </si>
  <si>
    <t>基準第39条第2項
条例第7条</t>
    <rPh sb="0" eb="2">
      <t>キジュン</t>
    </rPh>
    <rPh sb="2" eb="3">
      <t>ダイ</t>
    </rPh>
    <rPh sb="5" eb="6">
      <t>ジョウ</t>
    </rPh>
    <rPh sb="6" eb="7">
      <t>ダイ</t>
    </rPh>
    <rPh sb="8" eb="9">
      <t>コウ</t>
    </rPh>
    <rPh sb="10" eb="12">
      <t>ジョウレイ</t>
    </rPh>
    <rPh sb="12" eb="13">
      <t>ダイ</t>
    </rPh>
    <rPh sb="14" eb="15">
      <t>ジョウ</t>
    </rPh>
    <phoneticPr fontId="3"/>
  </si>
  <si>
    <t>基準第11条
第1項</t>
    <rPh sb="0" eb="2">
      <t>キジュン</t>
    </rPh>
    <rPh sb="2" eb="3">
      <t>ダイ</t>
    </rPh>
    <rPh sb="5" eb="6">
      <t>ジョウ</t>
    </rPh>
    <rPh sb="7" eb="8">
      <t>ダイ</t>
    </rPh>
    <rPh sb="9" eb="10">
      <t>コウ</t>
    </rPh>
    <phoneticPr fontId="3"/>
  </si>
  <si>
    <t>基準第11条
第2項</t>
    <rPh sb="0" eb="2">
      <t>キジュン</t>
    </rPh>
    <rPh sb="2" eb="3">
      <t>ダイ</t>
    </rPh>
    <rPh sb="5" eb="6">
      <t>ジョウ</t>
    </rPh>
    <rPh sb="7" eb="8">
      <t>ダイ</t>
    </rPh>
    <rPh sb="9" eb="10">
      <t>コウ</t>
    </rPh>
    <phoneticPr fontId="3"/>
  </si>
  <si>
    <t>基準第12条
第1項</t>
    <rPh sb="0" eb="2">
      <t>キジュン</t>
    </rPh>
    <rPh sb="2" eb="3">
      <t>ダイ</t>
    </rPh>
    <rPh sb="5" eb="6">
      <t>ジョウ</t>
    </rPh>
    <rPh sb="7" eb="8">
      <t>ダイ</t>
    </rPh>
    <rPh sb="9" eb="10">
      <t>コウ</t>
    </rPh>
    <phoneticPr fontId="3"/>
  </si>
  <si>
    <t>基準第12条
第2項</t>
    <rPh sb="0" eb="2">
      <t>キジュン</t>
    </rPh>
    <rPh sb="2" eb="3">
      <t>ダイ</t>
    </rPh>
    <rPh sb="5" eb="6">
      <t>ジョウ</t>
    </rPh>
    <rPh sb="7" eb="8">
      <t>ダイ</t>
    </rPh>
    <rPh sb="9" eb="10">
      <t>コウ</t>
    </rPh>
    <phoneticPr fontId="3"/>
  </si>
  <si>
    <t>基準第13条</t>
    <rPh sb="0" eb="2">
      <t>キジュン</t>
    </rPh>
    <rPh sb="2" eb="3">
      <t>ダイ</t>
    </rPh>
    <rPh sb="5" eb="6">
      <t>ジョウ</t>
    </rPh>
    <phoneticPr fontId="3"/>
  </si>
  <si>
    <t>基準第14条
第2項</t>
    <rPh sb="0" eb="2">
      <t>キジュン</t>
    </rPh>
    <rPh sb="2" eb="3">
      <t>ダイ</t>
    </rPh>
    <rPh sb="5" eb="6">
      <t>ジョウ</t>
    </rPh>
    <rPh sb="7" eb="8">
      <t>ダイ</t>
    </rPh>
    <rPh sb="9" eb="10">
      <t>コウ</t>
    </rPh>
    <phoneticPr fontId="3"/>
  </si>
  <si>
    <t>基準第15条</t>
    <rPh sb="0" eb="2">
      <t>キジュン</t>
    </rPh>
    <rPh sb="2" eb="3">
      <t>ダイ</t>
    </rPh>
    <rPh sb="5" eb="6">
      <t>ジョウ</t>
    </rPh>
    <phoneticPr fontId="3"/>
  </si>
  <si>
    <t>基準第16条</t>
    <rPh sb="0" eb="2">
      <t>キジュン</t>
    </rPh>
    <rPh sb="2" eb="3">
      <t>ダイ</t>
    </rPh>
    <rPh sb="5" eb="6">
      <t>ジョウ</t>
    </rPh>
    <phoneticPr fontId="3"/>
  </si>
  <si>
    <t>基準第17条</t>
    <rPh sb="0" eb="2">
      <t>キジュン</t>
    </rPh>
    <rPh sb="2" eb="3">
      <t>ダイ</t>
    </rPh>
    <rPh sb="5" eb="6">
      <t>ジョウ</t>
    </rPh>
    <phoneticPr fontId="3"/>
  </si>
  <si>
    <t>基準第18条</t>
    <rPh sb="0" eb="2">
      <t>キジュン</t>
    </rPh>
    <rPh sb="2" eb="3">
      <t>ダイ</t>
    </rPh>
    <rPh sb="5" eb="6">
      <t>ジョウ</t>
    </rPh>
    <phoneticPr fontId="3"/>
  </si>
  <si>
    <t>基準第19条
第1項</t>
    <rPh sb="0" eb="2">
      <t>キジュン</t>
    </rPh>
    <rPh sb="2" eb="3">
      <t>ダイ</t>
    </rPh>
    <rPh sb="5" eb="6">
      <t>ジョウ</t>
    </rPh>
    <rPh sb="7" eb="8">
      <t>ダイ</t>
    </rPh>
    <rPh sb="9" eb="10">
      <t>コウ</t>
    </rPh>
    <phoneticPr fontId="3"/>
  </si>
  <si>
    <t>基準第19条
第2項</t>
    <rPh sb="0" eb="2">
      <t>キジュン</t>
    </rPh>
    <rPh sb="2" eb="3">
      <t>ダイ</t>
    </rPh>
    <rPh sb="5" eb="6">
      <t>ジョウ</t>
    </rPh>
    <rPh sb="7" eb="8">
      <t>ダイ</t>
    </rPh>
    <rPh sb="9" eb="10">
      <t>コウ</t>
    </rPh>
    <phoneticPr fontId="3"/>
  </si>
  <si>
    <t>基準第20条
第1項</t>
    <rPh sb="0" eb="2">
      <t>キジュン</t>
    </rPh>
    <rPh sb="2" eb="3">
      <t>ダイ</t>
    </rPh>
    <rPh sb="5" eb="6">
      <t>ジョウ</t>
    </rPh>
    <rPh sb="7" eb="8">
      <t>ダイ</t>
    </rPh>
    <rPh sb="9" eb="10">
      <t>コウ</t>
    </rPh>
    <phoneticPr fontId="3"/>
  </si>
  <si>
    <t>基準第20条
第2項</t>
    <rPh sb="0" eb="2">
      <t>キジュン</t>
    </rPh>
    <rPh sb="2" eb="3">
      <t>ダイ</t>
    </rPh>
    <rPh sb="5" eb="6">
      <t>ジョウ</t>
    </rPh>
    <rPh sb="7" eb="8">
      <t>ダイ</t>
    </rPh>
    <rPh sb="9" eb="10">
      <t>コウ</t>
    </rPh>
    <phoneticPr fontId="3"/>
  </si>
  <si>
    <t>基準第20条
第3項</t>
    <rPh sb="0" eb="2">
      <t>キジュン</t>
    </rPh>
    <rPh sb="2" eb="3">
      <t>ダイ</t>
    </rPh>
    <rPh sb="5" eb="6">
      <t>ジョウ</t>
    </rPh>
    <rPh sb="7" eb="8">
      <t>ダイ</t>
    </rPh>
    <rPh sb="9" eb="10">
      <t>コウ</t>
    </rPh>
    <phoneticPr fontId="3"/>
  </si>
  <si>
    <t>基準第20条
第4項</t>
    <rPh sb="0" eb="2">
      <t>キジュン</t>
    </rPh>
    <rPh sb="2" eb="3">
      <t>ダイ</t>
    </rPh>
    <rPh sb="5" eb="6">
      <t>ジョウ</t>
    </rPh>
    <rPh sb="7" eb="8">
      <t>ダイ</t>
    </rPh>
    <rPh sb="9" eb="10">
      <t>コウ</t>
    </rPh>
    <phoneticPr fontId="3"/>
  </si>
  <si>
    <t>基準第21条</t>
    <rPh sb="0" eb="2">
      <t>キジュン</t>
    </rPh>
    <rPh sb="2" eb="3">
      <t>ダイ</t>
    </rPh>
    <rPh sb="5" eb="6">
      <t>ジョウ</t>
    </rPh>
    <phoneticPr fontId="3"/>
  </si>
  <si>
    <t>基準第22条第2項</t>
    <rPh sb="0" eb="2">
      <t>キジュン</t>
    </rPh>
    <rPh sb="2" eb="3">
      <t>ダイ</t>
    </rPh>
    <rPh sb="5" eb="6">
      <t>ジョウ</t>
    </rPh>
    <rPh sb="6" eb="7">
      <t>ダイ</t>
    </rPh>
    <rPh sb="8" eb="9">
      <t>コウ</t>
    </rPh>
    <phoneticPr fontId="3"/>
  </si>
  <si>
    <t>基準第23条</t>
    <rPh sb="0" eb="2">
      <t>キジュン</t>
    </rPh>
    <rPh sb="2" eb="3">
      <t>ダイ</t>
    </rPh>
    <rPh sb="5" eb="6">
      <t>ジョウ</t>
    </rPh>
    <phoneticPr fontId="3"/>
  </si>
  <si>
    <t>生活援助従事者研修</t>
    <rPh sb="0" eb="2">
      <t>セイカツ</t>
    </rPh>
    <rPh sb="2" eb="4">
      <t>エンジョ</t>
    </rPh>
    <rPh sb="4" eb="7">
      <t>ジュウジシャ</t>
    </rPh>
    <rPh sb="7" eb="9">
      <t>ケンシュウ</t>
    </rPh>
    <phoneticPr fontId="3"/>
  </si>
  <si>
    <t>自己点検シート（訪問介護）</t>
    <rPh sb="0" eb="2">
      <t>ジコ</t>
    </rPh>
    <rPh sb="2" eb="4">
      <t>テンケン</t>
    </rPh>
    <rPh sb="8" eb="10">
      <t>ホウモン</t>
    </rPh>
    <rPh sb="10" eb="12">
      <t>カイゴ</t>
    </rPh>
    <phoneticPr fontId="3"/>
  </si>
  <si>
    <t>　  ２　訪問介護の利用者のみを対象とすること。</t>
    <rPh sb="5" eb="7">
      <t>ホウモン</t>
    </rPh>
    <rPh sb="7" eb="9">
      <t>カイゴ</t>
    </rPh>
    <rPh sb="10" eb="13">
      <t>リヨウシャ</t>
    </rPh>
    <rPh sb="16" eb="18">
      <t>タイショウ</t>
    </rPh>
    <phoneticPr fontId="3"/>
  </si>
  <si>
    <t>３時間以上のサービスを提供している事例について、記入例のとおり時間数の長いものから２件まで記入すること。
（４件以下の場合にはすべて記入すること）</t>
    <rPh sb="1" eb="3">
      <t>ジカン</t>
    </rPh>
    <rPh sb="3" eb="5">
      <t>イジョウ</t>
    </rPh>
    <rPh sb="11" eb="13">
      <t>テイキョウ</t>
    </rPh>
    <rPh sb="17" eb="19">
      <t>ジレイ</t>
    </rPh>
    <rPh sb="24" eb="26">
      <t>キニュウ</t>
    </rPh>
    <rPh sb="26" eb="27">
      <t>レイ</t>
    </rPh>
    <rPh sb="31" eb="34">
      <t>ジカンスウ</t>
    </rPh>
    <rPh sb="35" eb="36">
      <t>ナガ</t>
    </rPh>
    <rPh sb="42" eb="43">
      <t>ケン</t>
    </rPh>
    <rPh sb="45" eb="47">
      <t>キニュウ</t>
    </rPh>
    <rPh sb="55" eb="56">
      <t>ケン</t>
    </rPh>
    <rPh sb="56" eb="58">
      <t>イカ</t>
    </rPh>
    <rPh sb="59" eb="61">
      <t>バアイ</t>
    </rPh>
    <rPh sb="66" eb="68">
      <t>キニュウ</t>
    </rPh>
    <phoneticPr fontId="3"/>
  </si>
  <si>
    <t>（４）　生活援助中心型の算定理由</t>
    <rPh sb="4" eb="6">
      <t>セイカツ</t>
    </rPh>
    <rPh sb="6" eb="8">
      <t>エンジョ</t>
    </rPh>
    <rPh sb="8" eb="10">
      <t>チュウシン</t>
    </rPh>
    <rPh sb="10" eb="11">
      <t>ガタ</t>
    </rPh>
    <rPh sb="12" eb="14">
      <t>サンテイ</t>
    </rPh>
    <rPh sb="14" eb="16">
      <t>リユウ</t>
    </rPh>
    <phoneticPr fontId="3"/>
  </si>
  <si>
    <t>指定訪問介護を実際に行った時間が、訪問介護計画上位置づけられた内容の指定訪問介護を行うのに要する標準的な時間に比べ著しく短時間となっている状態が続く場合に、サービス提供責任者は介護支援専門員と調整の上、訪問介護計画の見直しを行っていますか。</t>
    <rPh sb="0" eb="2">
      <t>シテイ</t>
    </rPh>
    <rPh sb="2" eb="4">
      <t>ホウモン</t>
    </rPh>
    <rPh sb="4" eb="6">
      <t>カイゴ</t>
    </rPh>
    <rPh sb="7" eb="9">
      <t>ジッサイ</t>
    </rPh>
    <rPh sb="10" eb="11">
      <t>オコナ</t>
    </rPh>
    <rPh sb="13" eb="15">
      <t>ジカン</t>
    </rPh>
    <rPh sb="17" eb="19">
      <t>ホウモン</t>
    </rPh>
    <rPh sb="19" eb="21">
      <t>カイゴ</t>
    </rPh>
    <rPh sb="21" eb="23">
      <t>ケイカク</t>
    </rPh>
    <rPh sb="23" eb="24">
      <t>ジョウ</t>
    </rPh>
    <rPh sb="24" eb="26">
      <t>イチ</t>
    </rPh>
    <rPh sb="31" eb="33">
      <t>ナイヨウ</t>
    </rPh>
    <rPh sb="34" eb="36">
      <t>シテイ</t>
    </rPh>
    <rPh sb="36" eb="38">
      <t>ホウモン</t>
    </rPh>
    <rPh sb="38" eb="40">
      <t>カイゴ</t>
    </rPh>
    <rPh sb="41" eb="42">
      <t>オコナ</t>
    </rPh>
    <rPh sb="45" eb="46">
      <t>ヨウ</t>
    </rPh>
    <rPh sb="48" eb="51">
      <t>ヒョウジュンテキ</t>
    </rPh>
    <rPh sb="52" eb="54">
      <t>ジカン</t>
    </rPh>
    <rPh sb="55" eb="56">
      <t>クラ</t>
    </rPh>
    <rPh sb="57" eb="58">
      <t>イチジル</t>
    </rPh>
    <rPh sb="60" eb="63">
      <t>タンジカン</t>
    </rPh>
    <rPh sb="69" eb="71">
      <t>ジョウタイ</t>
    </rPh>
    <rPh sb="72" eb="73">
      <t>ツヅ</t>
    </rPh>
    <rPh sb="74" eb="76">
      <t>バアイ</t>
    </rPh>
    <rPh sb="82" eb="84">
      <t>テイキョウ</t>
    </rPh>
    <rPh sb="84" eb="87">
      <t>セキニンシャ</t>
    </rPh>
    <rPh sb="88" eb="90">
      <t>カイゴ</t>
    </rPh>
    <rPh sb="90" eb="92">
      <t>シエン</t>
    </rPh>
    <rPh sb="92" eb="95">
      <t>センモンイン</t>
    </rPh>
    <rPh sb="96" eb="98">
      <t>チョウセイ</t>
    </rPh>
    <rPh sb="99" eb="100">
      <t>ウエ</t>
    </rPh>
    <rPh sb="101" eb="103">
      <t>ホウモン</t>
    </rPh>
    <rPh sb="103" eb="105">
      <t>カイゴ</t>
    </rPh>
    <rPh sb="105" eb="107">
      <t>ケイカク</t>
    </rPh>
    <rPh sb="108" eb="110">
      <t>ミナオ</t>
    </rPh>
    <rPh sb="112" eb="113">
      <t>オコナ</t>
    </rPh>
    <phoneticPr fontId="3"/>
  </si>
  <si>
    <t xml:space="preserve">平12老企36
２の２(4)③
</t>
    <rPh sb="0" eb="1">
      <t>ヘイ</t>
    </rPh>
    <rPh sb="3" eb="4">
      <t>ロウ</t>
    </rPh>
    <rPh sb="4" eb="5">
      <t>キ</t>
    </rPh>
    <phoneticPr fontId="3"/>
  </si>
  <si>
    <t>　　　；訪問介護</t>
    <phoneticPr fontId="3"/>
  </si>
  <si>
    <t>生活機能向上連携加算</t>
    <rPh sb="0" eb="2">
      <t>セイカツ</t>
    </rPh>
    <rPh sb="2" eb="4">
      <t>キノウ</t>
    </rPh>
    <rPh sb="4" eb="6">
      <t>コウジョウ</t>
    </rPh>
    <rPh sb="6" eb="8">
      <t>レンケイ</t>
    </rPh>
    <rPh sb="8" eb="10">
      <t>カサン</t>
    </rPh>
    <phoneticPr fontId="3"/>
  </si>
  <si>
    <t>加算Ⅱ</t>
    <rPh sb="0" eb="2">
      <t>カサン</t>
    </rPh>
    <phoneticPr fontId="3"/>
  </si>
  <si>
    <t>２人の訪問介護員等による訪問介護</t>
    <rPh sb="1" eb="2">
      <t>ニン</t>
    </rPh>
    <rPh sb="3" eb="5">
      <t>ホウモン</t>
    </rPh>
    <rPh sb="5" eb="7">
      <t>カイゴ</t>
    </rPh>
    <rPh sb="7" eb="8">
      <t>イン</t>
    </rPh>
    <rPh sb="8" eb="9">
      <t>トウ</t>
    </rPh>
    <rPh sb="12" eb="14">
      <t>ホウモン</t>
    </rPh>
    <rPh sb="14" eb="16">
      <t>カイゴ</t>
    </rPh>
    <phoneticPr fontId="3"/>
  </si>
  <si>
    <t>夜間・早朝・深夜の訪問介護</t>
    <rPh sb="0" eb="2">
      <t>ヤカン</t>
    </rPh>
    <rPh sb="3" eb="5">
      <t>ソウチョウ</t>
    </rPh>
    <rPh sb="6" eb="8">
      <t>シンヤ</t>
    </rPh>
    <rPh sb="9" eb="11">
      <t>ホウモン</t>
    </rPh>
    <rPh sb="11" eb="13">
      <t>カイゴ</t>
    </rPh>
    <phoneticPr fontId="3"/>
  </si>
  <si>
    <t>中山間地域等に居住する者へのサービス提供加算</t>
    <rPh sb="0" eb="1">
      <t>ナカ</t>
    </rPh>
    <rPh sb="1" eb="3">
      <t>サンカン</t>
    </rPh>
    <rPh sb="3" eb="6">
      <t>チイキトウ</t>
    </rPh>
    <rPh sb="7" eb="9">
      <t>キョジュウ</t>
    </rPh>
    <rPh sb="11" eb="12">
      <t>モノ</t>
    </rPh>
    <rPh sb="18" eb="20">
      <t>テイキョウ</t>
    </rPh>
    <rPh sb="20" eb="22">
      <t>カサン</t>
    </rPh>
    <phoneticPr fontId="3"/>
  </si>
  <si>
    <t>介護給付費の割引</t>
    <rPh sb="0" eb="2">
      <t>カイゴ</t>
    </rPh>
    <rPh sb="2" eb="4">
      <t>キュウフ</t>
    </rPh>
    <rPh sb="4" eb="5">
      <t>ヒ</t>
    </rPh>
    <rPh sb="6" eb="8">
      <t>ワリビキ</t>
    </rPh>
    <phoneticPr fontId="3"/>
  </si>
  <si>
    <t>緊急時訪問介護加算</t>
    <rPh sb="0" eb="3">
      <t>キンキュウジ</t>
    </rPh>
    <rPh sb="3" eb="5">
      <t>ホウモン</t>
    </rPh>
    <rPh sb="5" eb="7">
      <t>カイゴ</t>
    </rPh>
    <rPh sb="7" eb="9">
      <t>カサン</t>
    </rPh>
    <phoneticPr fontId="3"/>
  </si>
  <si>
    <t>・</t>
    <phoneticPr fontId="3"/>
  </si>
  <si>
    <t>初回加算</t>
    <rPh sb="0" eb="2">
      <t>ショカイ</t>
    </rPh>
    <rPh sb="2" eb="4">
      <t>カサン</t>
    </rPh>
    <phoneticPr fontId="3"/>
  </si>
  <si>
    <t>なし</t>
    <phoneticPr fontId="3"/>
  </si>
  <si>
    <t>居宅サービス計画の作成又は変更に関し、指定居宅介護支援事業所の介護支援専門員又は居宅要介護被保険者に対して、利用者に必要のないサービスを位置づけるよう求めるなどの不当な働きかけを行っていませんか。</t>
    <rPh sb="0" eb="2">
      <t>キョタク</t>
    </rPh>
    <rPh sb="6" eb="8">
      <t>ケイカク</t>
    </rPh>
    <rPh sb="9" eb="11">
      <t>サクセイ</t>
    </rPh>
    <rPh sb="11" eb="12">
      <t>マタ</t>
    </rPh>
    <rPh sb="13" eb="15">
      <t>ヘンコウ</t>
    </rPh>
    <rPh sb="16" eb="17">
      <t>カン</t>
    </rPh>
    <rPh sb="19" eb="21">
      <t>シテイ</t>
    </rPh>
    <rPh sb="21" eb="23">
      <t>キョタク</t>
    </rPh>
    <rPh sb="23" eb="25">
      <t>カイゴ</t>
    </rPh>
    <rPh sb="25" eb="27">
      <t>シエン</t>
    </rPh>
    <rPh sb="27" eb="29">
      <t>ジギョウ</t>
    </rPh>
    <rPh sb="29" eb="30">
      <t>ショ</t>
    </rPh>
    <rPh sb="31" eb="33">
      <t>カイゴ</t>
    </rPh>
    <rPh sb="33" eb="35">
      <t>シエン</t>
    </rPh>
    <rPh sb="35" eb="38">
      <t>センモンイン</t>
    </rPh>
    <rPh sb="38" eb="39">
      <t>マタ</t>
    </rPh>
    <rPh sb="40" eb="42">
      <t>キョタク</t>
    </rPh>
    <rPh sb="42" eb="45">
      <t>ヨウカイゴ</t>
    </rPh>
    <rPh sb="45" eb="46">
      <t>ヒ</t>
    </rPh>
    <rPh sb="46" eb="48">
      <t>ホケン</t>
    </rPh>
    <rPh sb="48" eb="49">
      <t>シャ</t>
    </rPh>
    <rPh sb="50" eb="51">
      <t>タイ</t>
    </rPh>
    <rPh sb="54" eb="57">
      <t>リヨウシャ</t>
    </rPh>
    <rPh sb="58" eb="60">
      <t>ヒツヨウ</t>
    </rPh>
    <rPh sb="68" eb="70">
      <t>イチ</t>
    </rPh>
    <rPh sb="75" eb="76">
      <t>モト</t>
    </rPh>
    <rPh sb="81" eb="83">
      <t>フトウ</t>
    </rPh>
    <rPh sb="84" eb="85">
      <t>ハタラ</t>
    </rPh>
    <rPh sb="89" eb="90">
      <t>オコナ</t>
    </rPh>
    <phoneticPr fontId="3"/>
  </si>
  <si>
    <t>指定訪問介護の提供に当たっては、居宅介護支援事業者その他保健医療サービス又は福祉サービスを提供する者との密接な連携に努めていますか。</t>
    <rPh sb="0" eb="2">
      <t>シテイ</t>
    </rPh>
    <rPh sb="2" eb="4">
      <t>ホウモン</t>
    </rPh>
    <rPh sb="4" eb="6">
      <t>カイゴ</t>
    </rPh>
    <rPh sb="7" eb="9">
      <t>テイキョウ</t>
    </rPh>
    <rPh sb="10" eb="11">
      <t>ア</t>
    </rPh>
    <rPh sb="16" eb="18">
      <t>キョタク</t>
    </rPh>
    <rPh sb="18" eb="20">
      <t>カイゴ</t>
    </rPh>
    <rPh sb="20" eb="22">
      <t>シエン</t>
    </rPh>
    <rPh sb="22" eb="25">
      <t>ジギョウシャ</t>
    </rPh>
    <rPh sb="27" eb="28">
      <t>タ</t>
    </rPh>
    <rPh sb="28" eb="30">
      <t>ホケン</t>
    </rPh>
    <rPh sb="30" eb="32">
      <t>イリョウ</t>
    </rPh>
    <rPh sb="36" eb="37">
      <t>マタ</t>
    </rPh>
    <rPh sb="38" eb="40">
      <t>フクシ</t>
    </rPh>
    <rPh sb="45" eb="47">
      <t>テイキョウ</t>
    </rPh>
    <rPh sb="49" eb="50">
      <t>モノ</t>
    </rPh>
    <rPh sb="52" eb="54">
      <t>ミッセツ</t>
    </rPh>
    <rPh sb="55" eb="57">
      <t>レンケイ</t>
    </rPh>
    <rPh sb="58" eb="59">
      <t>ツト</t>
    </rPh>
    <phoneticPr fontId="3"/>
  </si>
  <si>
    <r>
      <t>　介護保険法の訪問介護と</t>
    </r>
    <r>
      <rPr>
        <u/>
        <sz val="10"/>
        <color theme="1"/>
        <rFont val="ＭＳ ゴシック"/>
        <family val="3"/>
        <charset val="128"/>
      </rPr>
      <t>障害者総合支援法の居宅介護等</t>
    </r>
    <r>
      <rPr>
        <sz val="10"/>
        <color theme="1"/>
        <rFont val="ＭＳ ゴシック"/>
        <family val="3"/>
        <charset val="128"/>
      </rPr>
      <t>（居宅介護、行動援護、同行援護又は重度訪問介護をいう。）の両方の指定を受けている事業所は、訪問介護に従事する人員について記入すること。</t>
    </r>
    <rPh sb="1" eb="3">
      <t>カイゴ</t>
    </rPh>
    <rPh sb="3" eb="6">
      <t>ホケンホウ</t>
    </rPh>
    <rPh sb="7" eb="9">
      <t>ホウモン</t>
    </rPh>
    <rPh sb="9" eb="11">
      <t>カイゴ</t>
    </rPh>
    <rPh sb="12" eb="14">
      <t>ショウガイ</t>
    </rPh>
    <rPh sb="14" eb="15">
      <t>シャ</t>
    </rPh>
    <rPh sb="15" eb="17">
      <t>ソウゴウ</t>
    </rPh>
    <rPh sb="17" eb="20">
      <t>シエンホウ</t>
    </rPh>
    <rPh sb="21" eb="23">
      <t>キョタク</t>
    </rPh>
    <rPh sb="23" eb="25">
      <t>カイゴ</t>
    </rPh>
    <rPh sb="25" eb="26">
      <t>トウ</t>
    </rPh>
    <rPh sb="27" eb="29">
      <t>キョタク</t>
    </rPh>
    <rPh sb="29" eb="31">
      <t>カイゴ</t>
    </rPh>
    <rPh sb="32" eb="34">
      <t>コウドウ</t>
    </rPh>
    <rPh sb="34" eb="36">
      <t>エンゴ</t>
    </rPh>
    <rPh sb="41" eb="42">
      <t>マタ</t>
    </rPh>
    <rPh sb="43" eb="45">
      <t>ジュウド</t>
    </rPh>
    <rPh sb="45" eb="47">
      <t>ホウモン</t>
    </rPh>
    <rPh sb="47" eb="49">
      <t>カイゴ</t>
    </rPh>
    <rPh sb="55" eb="57">
      <t>リョウホウ</t>
    </rPh>
    <rPh sb="58" eb="60">
      <t>シテイ</t>
    </rPh>
    <rPh sb="61" eb="62">
      <t>ウ</t>
    </rPh>
    <rPh sb="66" eb="69">
      <t>ジギョウショ</t>
    </rPh>
    <rPh sb="71" eb="73">
      <t>ホウモン</t>
    </rPh>
    <rPh sb="73" eb="75">
      <t>カイゴ</t>
    </rPh>
    <rPh sb="76" eb="78">
      <t>ジュウジ</t>
    </rPh>
    <rPh sb="80" eb="82">
      <t>ジンイン</t>
    </rPh>
    <rPh sb="86" eb="88">
      <t>キニュウ</t>
    </rPh>
    <phoneticPr fontId="3"/>
  </si>
  <si>
    <r>
      <t>指　定　更　新</t>
    </r>
    <r>
      <rPr>
        <sz val="10"/>
        <color theme="1"/>
        <rFont val="ＭＳ ゴシック"/>
        <family val="3"/>
        <charset val="128"/>
      </rPr>
      <t xml:space="preserve">
（現指定に係る有効期限）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3"/>
  </si>
  <si>
    <t>上記(４)の生活援助中心型の算定理由を「その他」としている場合について、具体的事例を１０件（１０件以下の場合はすべて）まで記入すること。
　　（記入例：　家族が、家事を放棄し、家事援助を行わなければ、利用者の日常生活に支障をきたすため。）　
また、その事例を担当する居宅介護支援事業所の名称を「居宅」欄に記入すること。　　　　　　　　　　　　　　　</t>
    <rPh sb="0" eb="2">
      <t>ジョウキ</t>
    </rPh>
    <rPh sb="6" eb="8">
      <t>セイカツ</t>
    </rPh>
    <rPh sb="8" eb="10">
      <t>エンジョ</t>
    </rPh>
    <rPh sb="10" eb="12">
      <t>チュウシン</t>
    </rPh>
    <rPh sb="12" eb="13">
      <t>ガタ</t>
    </rPh>
    <rPh sb="14" eb="16">
      <t>サンテイ</t>
    </rPh>
    <rPh sb="16" eb="18">
      <t>リユウ</t>
    </rPh>
    <rPh sb="22" eb="23">
      <t>タ</t>
    </rPh>
    <rPh sb="29" eb="31">
      <t>バアイ</t>
    </rPh>
    <rPh sb="36" eb="39">
      <t>グタイテキ</t>
    </rPh>
    <rPh sb="39" eb="41">
      <t>ジレイ</t>
    </rPh>
    <rPh sb="44" eb="45">
      <t>ケン</t>
    </rPh>
    <rPh sb="48" eb="49">
      <t>ケン</t>
    </rPh>
    <rPh sb="49" eb="51">
      <t>イカ</t>
    </rPh>
    <rPh sb="52" eb="54">
      <t>バアイ</t>
    </rPh>
    <rPh sb="61" eb="63">
      <t>キニュウ</t>
    </rPh>
    <rPh sb="72" eb="75">
      <t>キニュウレイ</t>
    </rPh>
    <rPh sb="77" eb="79">
      <t>カゾク</t>
    </rPh>
    <rPh sb="81" eb="83">
      <t>カジ</t>
    </rPh>
    <rPh sb="84" eb="86">
      <t>ホウキ</t>
    </rPh>
    <rPh sb="88" eb="90">
      <t>カジ</t>
    </rPh>
    <rPh sb="90" eb="92">
      <t>エンジョ</t>
    </rPh>
    <rPh sb="93" eb="94">
      <t>オコナ</t>
    </rPh>
    <rPh sb="100" eb="103">
      <t>リヨウシャ</t>
    </rPh>
    <rPh sb="104" eb="106">
      <t>ニチジョウ</t>
    </rPh>
    <rPh sb="106" eb="108">
      <t>セイカツ</t>
    </rPh>
    <rPh sb="109" eb="111">
      <t>シショウ</t>
    </rPh>
    <rPh sb="126" eb="128">
      <t>ジレイ</t>
    </rPh>
    <rPh sb="129" eb="131">
      <t>タントウ</t>
    </rPh>
    <rPh sb="133" eb="135">
      <t>キョタク</t>
    </rPh>
    <rPh sb="135" eb="137">
      <t>カイゴ</t>
    </rPh>
    <rPh sb="137" eb="139">
      <t>シエン</t>
    </rPh>
    <rPh sb="139" eb="142">
      <t>ジギョウショ</t>
    </rPh>
    <rPh sb="143" eb="145">
      <t>メイショウ</t>
    </rPh>
    <rPh sb="147" eb="149">
      <t>キョタク</t>
    </rPh>
    <rPh sb="150" eb="151">
      <t>ラン</t>
    </rPh>
    <rPh sb="152" eb="154">
      <t>キニュウ</t>
    </rPh>
    <phoneticPr fontId="3"/>
  </si>
  <si>
    <r>
      <t>苦情件数</t>
    </r>
    <r>
      <rPr>
        <sz val="10"/>
        <color theme="1"/>
        <rFont val="ＭＳ ゴシック"/>
        <family val="3"/>
        <charset val="128"/>
      </rPr>
      <t>（前年度）</t>
    </r>
    <rPh sb="0" eb="2">
      <t>クジョウ</t>
    </rPh>
    <rPh sb="2" eb="4">
      <t>ケンスウ</t>
    </rPh>
    <rPh sb="5" eb="8">
      <t>ゼンネンド</t>
    </rPh>
    <phoneticPr fontId="3"/>
  </si>
  <si>
    <r>
      <t>事故発生件数</t>
    </r>
    <r>
      <rPr>
        <sz val="10"/>
        <color theme="1"/>
        <rFont val="ＭＳ ゴシック"/>
        <family val="3"/>
        <charset val="128"/>
      </rPr>
      <t>（前年度）</t>
    </r>
    <rPh sb="0" eb="2">
      <t>ジコ</t>
    </rPh>
    <rPh sb="2" eb="4">
      <t>ハッセイ</t>
    </rPh>
    <rPh sb="4" eb="6">
      <t>ケンスウ</t>
    </rPh>
    <rPh sb="7" eb="10">
      <t>ゼンネンド</t>
    </rPh>
    <phoneticPr fontId="3"/>
  </si>
  <si>
    <r>
      <t>市町への報告件数</t>
    </r>
    <r>
      <rPr>
        <sz val="10"/>
        <color theme="1"/>
        <rFont val="ＭＳ ゴシック"/>
        <family val="3"/>
        <charset val="128"/>
      </rPr>
      <t>（前年度）</t>
    </r>
    <rPh sb="0" eb="2">
      <t>シチョウ</t>
    </rPh>
    <rPh sb="4" eb="6">
      <t>ホウコク</t>
    </rPh>
    <rPh sb="6" eb="8">
      <t>ケンスウ</t>
    </rPh>
    <rPh sb="9" eb="12">
      <t>ゼンネンド</t>
    </rPh>
    <phoneticPr fontId="3"/>
  </si>
  <si>
    <t>資　格</t>
    <rPh sb="0" eb="1">
      <t>シ</t>
    </rPh>
    <rPh sb="2" eb="3">
      <t>カク</t>
    </rPh>
    <phoneticPr fontId="3"/>
  </si>
  <si>
    <t>令和　　年　　月　　日</t>
    <rPh sb="0" eb="1">
      <t>ワ</t>
    </rPh>
    <phoneticPr fontId="3"/>
  </si>
  <si>
    <t>１　事業所の事業概要（令和　　年　　月）</t>
    <rPh sb="2" eb="5">
      <t>ジギョウショ</t>
    </rPh>
    <rPh sb="6" eb="10">
      <t>ジギョウガイヨウ</t>
    </rPh>
    <rPh sb="11" eb="12">
      <t>レイ</t>
    </rPh>
    <rPh sb="12" eb="13">
      <t>ワ</t>
    </rPh>
    <rPh sb="15" eb="16">
      <t>ネン</t>
    </rPh>
    <rPh sb="18" eb="19">
      <t>ガツ</t>
    </rPh>
    <phoneticPr fontId="3"/>
  </si>
  <si>
    <t>２　人員配置状況（令和　　年　　月）</t>
    <rPh sb="2" eb="4">
      <t>ジンイン</t>
    </rPh>
    <rPh sb="4" eb="6">
      <t>ハイチ</t>
    </rPh>
    <rPh sb="6" eb="8">
      <t>ジョウキョウ</t>
    </rPh>
    <rPh sb="9" eb="10">
      <t>レイ</t>
    </rPh>
    <rPh sb="10" eb="11">
      <t>ワ</t>
    </rPh>
    <phoneticPr fontId="3"/>
  </si>
  <si>
    <t>（１）　サービスの類型別の状況（令和　　年　　月）（①～④は延べ件数を記入すること。）</t>
    <rPh sb="9" eb="11">
      <t>ルイケイ</t>
    </rPh>
    <rPh sb="11" eb="12">
      <t>ベツ</t>
    </rPh>
    <rPh sb="13" eb="15">
      <t>ジョウキョウ</t>
    </rPh>
    <rPh sb="16" eb="17">
      <t>レイ</t>
    </rPh>
    <rPh sb="17" eb="18">
      <t>ワ</t>
    </rPh>
    <rPh sb="20" eb="21">
      <t>ネン</t>
    </rPh>
    <rPh sb="23" eb="24">
      <t>ツキ</t>
    </rPh>
    <rPh sb="30" eb="31">
      <t>ノ</t>
    </rPh>
    <rPh sb="32" eb="34">
      <t>ケンスウ</t>
    </rPh>
    <rPh sb="35" eb="37">
      <t>キニュウ</t>
    </rPh>
    <phoneticPr fontId="3"/>
  </si>
  <si>
    <t>（２）要介護度別利用者数の状況（令和　　年　　月）</t>
    <rPh sb="3" eb="6">
      <t>ヨウカイゴ</t>
    </rPh>
    <rPh sb="6" eb="7">
      <t>ド</t>
    </rPh>
    <rPh sb="7" eb="8">
      <t>ベツ</t>
    </rPh>
    <rPh sb="8" eb="11">
      <t>リヨウシャ</t>
    </rPh>
    <rPh sb="11" eb="12">
      <t>スウ</t>
    </rPh>
    <rPh sb="13" eb="15">
      <t>ジョウキョウ</t>
    </rPh>
    <rPh sb="16" eb="17">
      <t>レイ</t>
    </rPh>
    <rPh sb="17" eb="18">
      <t>ワ</t>
    </rPh>
    <rPh sb="20" eb="21">
      <t>ネン</t>
    </rPh>
    <rPh sb="23" eb="24">
      <t>ガツ</t>
    </rPh>
    <phoneticPr fontId="3"/>
  </si>
  <si>
    <t>（３）３時間以上のサービス提供の内容（令和　　年　　月）</t>
    <rPh sb="4" eb="6">
      <t>ジカン</t>
    </rPh>
    <rPh sb="6" eb="8">
      <t>イジョウ</t>
    </rPh>
    <rPh sb="13" eb="15">
      <t>テイキョウ</t>
    </rPh>
    <rPh sb="16" eb="18">
      <t>ナイヨウ</t>
    </rPh>
    <rPh sb="19" eb="20">
      <t>レイ</t>
    </rPh>
    <rPh sb="20" eb="21">
      <t>ワ</t>
    </rPh>
    <rPh sb="23" eb="24">
      <t>ネン</t>
    </rPh>
    <rPh sb="26" eb="27">
      <t>ガツ</t>
    </rPh>
    <phoneticPr fontId="3"/>
  </si>
  <si>
    <t>（５）　生活援助中心型の算定理由が「その他」の場合の具体的事例（令和　　年　　月）</t>
    <rPh sb="4" eb="6">
      <t>セイカツ</t>
    </rPh>
    <rPh sb="6" eb="8">
      <t>エンジョ</t>
    </rPh>
    <rPh sb="8" eb="10">
      <t>チュウシン</t>
    </rPh>
    <rPh sb="10" eb="11">
      <t>ガタ</t>
    </rPh>
    <rPh sb="12" eb="14">
      <t>サンテイ</t>
    </rPh>
    <rPh sb="14" eb="16">
      <t>リユウ</t>
    </rPh>
    <rPh sb="20" eb="21">
      <t>タ</t>
    </rPh>
    <rPh sb="23" eb="25">
      <t>バアイ</t>
    </rPh>
    <rPh sb="26" eb="29">
      <t>グタイテキ</t>
    </rPh>
    <rPh sb="29" eb="31">
      <t>ジレイ</t>
    </rPh>
    <rPh sb="32" eb="33">
      <t>レイ</t>
    </rPh>
    <rPh sb="33" eb="34">
      <t>ワ</t>
    </rPh>
    <phoneticPr fontId="3"/>
  </si>
  <si>
    <t>（６）緊急時訪問介護加算の算定状況（令和　　年　　月）</t>
    <rPh sb="3" eb="6">
      <t>キンキュウジ</t>
    </rPh>
    <rPh sb="6" eb="8">
      <t>ホウモン</t>
    </rPh>
    <rPh sb="8" eb="10">
      <t>カイゴ</t>
    </rPh>
    <rPh sb="10" eb="12">
      <t>カサン</t>
    </rPh>
    <rPh sb="13" eb="15">
      <t>サンテイ</t>
    </rPh>
    <rPh sb="15" eb="17">
      <t>ジョウキョウ</t>
    </rPh>
    <rPh sb="18" eb="19">
      <t>レイ</t>
    </rPh>
    <rPh sb="19" eb="20">
      <t>ワ</t>
    </rPh>
    <phoneticPr fontId="3"/>
  </si>
  <si>
    <t>（７）20分未満の身体介護における頻回の訪問（前回提供した指定訪問介護から概ね2時間の間隔を空けずにサービスを提供するものをいう。）の算定状況（令和　　年　　月）</t>
    <rPh sb="5" eb="6">
      <t>プン</t>
    </rPh>
    <rPh sb="6" eb="8">
      <t>ミマン</t>
    </rPh>
    <rPh sb="9" eb="11">
      <t>シンタイ</t>
    </rPh>
    <rPh sb="11" eb="13">
      <t>カイゴ</t>
    </rPh>
    <rPh sb="17" eb="19">
      <t>ヒンカイ</t>
    </rPh>
    <rPh sb="20" eb="22">
      <t>ホウモン</t>
    </rPh>
    <rPh sb="23" eb="25">
      <t>ゼンカイ</t>
    </rPh>
    <rPh sb="25" eb="27">
      <t>テイキョウ</t>
    </rPh>
    <rPh sb="29" eb="31">
      <t>シテイ</t>
    </rPh>
    <rPh sb="31" eb="33">
      <t>ホウモン</t>
    </rPh>
    <rPh sb="33" eb="35">
      <t>カイゴ</t>
    </rPh>
    <rPh sb="37" eb="38">
      <t>オオム</t>
    </rPh>
    <rPh sb="40" eb="42">
      <t>ジカン</t>
    </rPh>
    <rPh sb="43" eb="45">
      <t>カンカク</t>
    </rPh>
    <rPh sb="46" eb="47">
      <t>ア</t>
    </rPh>
    <rPh sb="55" eb="57">
      <t>テイキョウ</t>
    </rPh>
    <rPh sb="67" eb="69">
      <t>サンテイ</t>
    </rPh>
    <rPh sb="69" eb="71">
      <t>ジョウキョウ</t>
    </rPh>
    <rPh sb="72" eb="73">
      <t>レイ</t>
    </rPh>
    <rPh sb="73" eb="74">
      <t>ワ</t>
    </rPh>
    <phoneticPr fontId="3"/>
  </si>
  <si>
    <t>２人の訪問介護員を派遣してサービスを提供している主な事例について、その理由を４件記入すること。
（４件以下の場合はすべて）　　（記入例：　体重が重い利用者に入浴介助を提供するため。）　</t>
    <rPh sb="1" eb="2">
      <t>ニン</t>
    </rPh>
    <rPh sb="3" eb="5">
      <t>ホウモン</t>
    </rPh>
    <rPh sb="5" eb="8">
      <t>カイゴイン</t>
    </rPh>
    <rPh sb="9" eb="11">
      <t>ハケン</t>
    </rPh>
    <rPh sb="18" eb="20">
      <t>テイキョウ</t>
    </rPh>
    <rPh sb="24" eb="25">
      <t>オモ</t>
    </rPh>
    <rPh sb="26" eb="28">
      <t>ジレイ</t>
    </rPh>
    <rPh sb="35" eb="37">
      <t>リユウ</t>
    </rPh>
    <rPh sb="39" eb="40">
      <t>ケン</t>
    </rPh>
    <rPh sb="40" eb="42">
      <t>キニュウ</t>
    </rPh>
    <phoneticPr fontId="3"/>
  </si>
  <si>
    <t>（８）２人の訪問介護員等による訪問介護の状況（令和　　年　　月）</t>
    <rPh sb="4" eb="5">
      <t>ニン</t>
    </rPh>
    <rPh sb="6" eb="8">
      <t>ホウモン</t>
    </rPh>
    <rPh sb="8" eb="10">
      <t>カイゴ</t>
    </rPh>
    <rPh sb="10" eb="11">
      <t>イン</t>
    </rPh>
    <rPh sb="11" eb="12">
      <t>トウ</t>
    </rPh>
    <rPh sb="15" eb="17">
      <t>ホウモン</t>
    </rPh>
    <rPh sb="17" eb="19">
      <t>カイゴ</t>
    </rPh>
    <rPh sb="20" eb="22">
      <t>ジョウキョウ</t>
    </rPh>
    <rPh sb="23" eb="24">
      <t>レイ</t>
    </rPh>
    <rPh sb="24" eb="25">
      <t>ワ</t>
    </rPh>
    <phoneticPr fontId="3"/>
  </si>
  <si>
    <t>（１）その他の費用の状況（令和　　年　　月分）</t>
    <rPh sb="3" eb="6">
      <t>ソノタ</t>
    </rPh>
    <rPh sb="7" eb="9">
      <t>ヒヨウ</t>
    </rPh>
    <rPh sb="10" eb="12">
      <t>ジョウキョウ</t>
    </rPh>
    <rPh sb="13" eb="14">
      <t>レイ</t>
    </rPh>
    <rPh sb="14" eb="15">
      <t>ワ</t>
    </rPh>
    <rPh sb="17" eb="18">
      <t>ネン</t>
    </rPh>
    <rPh sb="20" eb="21">
      <t>ガツ</t>
    </rPh>
    <rPh sb="21" eb="22">
      <t>ブン</t>
    </rPh>
    <phoneticPr fontId="3"/>
  </si>
  <si>
    <t xml:space="preserve">※サービス提供責任者の資格要件
　①介護福祉士
　②実務者研修修了者
　③介護職員基礎研修修了者
　④１級ﾍﾙﾊﾟｰ
　⑤保健師、看護師又は准看護師
</t>
    <rPh sb="13" eb="15">
      <t>ヨウケン</t>
    </rPh>
    <rPh sb="18" eb="20">
      <t>カイゴ</t>
    </rPh>
    <rPh sb="20" eb="23">
      <t>フクシシ</t>
    </rPh>
    <rPh sb="26" eb="29">
      <t>ジツムシャ</t>
    </rPh>
    <rPh sb="29" eb="31">
      <t>ケンシュウ</t>
    </rPh>
    <rPh sb="31" eb="34">
      <t>シュウリョウシャ</t>
    </rPh>
    <rPh sb="37" eb="39">
      <t>カイゴ</t>
    </rPh>
    <rPh sb="39" eb="41">
      <t>ショクイン</t>
    </rPh>
    <rPh sb="41" eb="43">
      <t>キソ</t>
    </rPh>
    <rPh sb="43" eb="45">
      <t>ケンシュウ</t>
    </rPh>
    <rPh sb="45" eb="47">
      <t>シュウリョウ</t>
    </rPh>
    <rPh sb="47" eb="48">
      <t>シャ</t>
    </rPh>
    <rPh sb="52" eb="53">
      <t>キュウ</t>
    </rPh>
    <rPh sb="61" eb="64">
      <t>ホケンシ</t>
    </rPh>
    <rPh sb="65" eb="68">
      <t>カンゴシ</t>
    </rPh>
    <rPh sb="68" eb="69">
      <t>マタ</t>
    </rPh>
    <rPh sb="70" eb="71">
      <t>ジュン</t>
    </rPh>
    <rPh sb="71" eb="73">
      <t>カンゴ</t>
    </rPh>
    <rPh sb="73" eb="74">
      <t>シ</t>
    </rPh>
    <phoneticPr fontId="3"/>
  </si>
  <si>
    <t>指定訪問介護事業所ごとに次に掲げる重要事項に関する規程を定めていますか。
①事業の目的及び運営の方針
②従業者の職種、員数及び職務の内容
③営業日及び営業時間
④指定訪問介護の内容及び利用料その他の費用の額
⑤通常の事業の実施地域
⑥緊急時における対応方法
⑦虐待の防止のための措置に関する事項
⑧その他運営に関する重要事項</t>
    <rPh sb="0" eb="2">
      <t>シテイ</t>
    </rPh>
    <rPh sb="2" eb="4">
      <t>ホウモン</t>
    </rPh>
    <rPh sb="4" eb="6">
      <t>カイゴ</t>
    </rPh>
    <rPh sb="6" eb="8">
      <t>ジギョウ</t>
    </rPh>
    <rPh sb="8" eb="9">
      <t>ショ</t>
    </rPh>
    <rPh sb="12" eb="13">
      <t>ツギ</t>
    </rPh>
    <rPh sb="14" eb="15">
      <t>カカ</t>
    </rPh>
    <rPh sb="17" eb="19">
      <t>ジュウヨウ</t>
    </rPh>
    <rPh sb="19" eb="21">
      <t>ジコウ</t>
    </rPh>
    <rPh sb="22" eb="23">
      <t>カン</t>
    </rPh>
    <rPh sb="28" eb="29">
      <t>サダ</t>
    </rPh>
    <rPh sb="114" eb="116">
      <t>チイキ</t>
    </rPh>
    <rPh sb="131" eb="133">
      <t>ギャクタイ</t>
    </rPh>
    <rPh sb="134" eb="136">
      <t>ボウシ</t>
    </rPh>
    <rPh sb="140" eb="142">
      <t>ソチ</t>
    </rPh>
    <rPh sb="143" eb="144">
      <t>カン</t>
    </rPh>
    <rPh sb="146" eb="148">
      <t>ジコウ</t>
    </rPh>
    <phoneticPr fontId="3"/>
  </si>
  <si>
    <t>基準第30条の2第1項</t>
    <rPh sb="0" eb="2">
      <t>キジュン</t>
    </rPh>
    <rPh sb="2" eb="3">
      <t>ダイ</t>
    </rPh>
    <rPh sb="5" eb="6">
      <t>ジョウ</t>
    </rPh>
    <rPh sb="8" eb="9">
      <t>ダイ</t>
    </rPh>
    <rPh sb="10" eb="11">
      <t>コウ</t>
    </rPh>
    <phoneticPr fontId="3"/>
  </si>
  <si>
    <t>基準第30条の2第2項</t>
    <rPh sb="0" eb="2">
      <t>キジュン</t>
    </rPh>
    <rPh sb="2" eb="3">
      <t>ダイ</t>
    </rPh>
    <rPh sb="5" eb="6">
      <t>ジョウ</t>
    </rPh>
    <rPh sb="8" eb="9">
      <t>ダイ</t>
    </rPh>
    <rPh sb="10" eb="11">
      <t>コウ</t>
    </rPh>
    <phoneticPr fontId="3"/>
  </si>
  <si>
    <t>基準第30条の2第3項</t>
    <rPh sb="0" eb="2">
      <t>キジュン</t>
    </rPh>
    <rPh sb="2" eb="3">
      <t>ダイ</t>
    </rPh>
    <rPh sb="5" eb="6">
      <t>ジョウ</t>
    </rPh>
    <rPh sb="8" eb="9">
      <t>ダイ</t>
    </rPh>
    <rPh sb="10" eb="11">
      <t>コウ</t>
    </rPh>
    <phoneticPr fontId="3"/>
  </si>
  <si>
    <t>・業務継続計画</t>
    <rPh sb="1" eb="3">
      <t>ギョウム</t>
    </rPh>
    <rPh sb="3" eb="5">
      <t>ケイゾク</t>
    </rPh>
    <rPh sb="5" eb="7">
      <t>ケイカク</t>
    </rPh>
    <phoneticPr fontId="3"/>
  </si>
  <si>
    <t>訪問介護員等に対し、業務継続計画について周知するとともに、必要なら研修及び訓練を定期的に実施していますか。</t>
    <rPh sb="0" eb="2">
      <t>ホウモン</t>
    </rPh>
    <rPh sb="2" eb="4">
      <t>カイゴ</t>
    </rPh>
    <rPh sb="4" eb="5">
      <t>イン</t>
    </rPh>
    <rPh sb="5" eb="6">
      <t>トウ</t>
    </rPh>
    <rPh sb="7" eb="8">
      <t>タイ</t>
    </rPh>
    <rPh sb="10" eb="12">
      <t>ギョウム</t>
    </rPh>
    <rPh sb="12" eb="14">
      <t>ケイゾク</t>
    </rPh>
    <rPh sb="14" eb="16">
      <t>ケイカク</t>
    </rPh>
    <rPh sb="20" eb="22">
      <t>シュウチ</t>
    </rPh>
    <rPh sb="29" eb="31">
      <t>ヒツヨウ</t>
    </rPh>
    <rPh sb="33" eb="35">
      <t>ケンシュウ</t>
    </rPh>
    <rPh sb="35" eb="36">
      <t>オヨ</t>
    </rPh>
    <rPh sb="37" eb="39">
      <t>クンレン</t>
    </rPh>
    <rPh sb="40" eb="43">
      <t>テイキテキ</t>
    </rPh>
    <rPh sb="44" eb="46">
      <t>ジッシ</t>
    </rPh>
    <phoneticPr fontId="3"/>
  </si>
  <si>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3"/>
  </si>
  <si>
    <t>基準第36条の2
第1項</t>
    <rPh sb="9" eb="10">
      <t>ダイ</t>
    </rPh>
    <rPh sb="11" eb="12">
      <t>コウ</t>
    </rPh>
    <phoneticPr fontId="3"/>
  </si>
  <si>
    <t>基準第36条の2
第2項</t>
    <rPh sb="9" eb="10">
      <t>ダイ</t>
    </rPh>
    <rPh sb="11" eb="12">
      <t>コウ</t>
    </rPh>
    <phoneticPr fontId="3"/>
  </si>
  <si>
    <t>基準第37条の2</t>
    <rPh sb="0" eb="2">
      <t>キジュン</t>
    </rPh>
    <rPh sb="2" eb="3">
      <t>ダイ</t>
    </rPh>
    <rPh sb="5" eb="6">
      <t>ジョウ</t>
    </rPh>
    <phoneticPr fontId="3"/>
  </si>
  <si>
    <t>感染症や非常災害の発生時において、利用者に対する指定訪問介護の提供を継続的に実施するための、及び非常時の体制で早期の業務再開を図るための計画（業務継続計画）を策定し、当該業務継続計画に従い必要な措置を講じていますか。</t>
    <rPh sb="0" eb="3">
      <t>カンセンショウ</t>
    </rPh>
    <rPh sb="4" eb="6">
      <t>ヒジョウ</t>
    </rPh>
    <rPh sb="6" eb="8">
      <t>サイガイ</t>
    </rPh>
    <rPh sb="9" eb="11">
      <t>ハッセイ</t>
    </rPh>
    <rPh sb="11" eb="12">
      <t>トキ</t>
    </rPh>
    <rPh sb="17" eb="20">
      <t>リヨウシャ</t>
    </rPh>
    <rPh sb="21" eb="22">
      <t>タイ</t>
    </rPh>
    <rPh sb="24" eb="26">
      <t>シテイ</t>
    </rPh>
    <rPh sb="26" eb="28">
      <t>ホウモン</t>
    </rPh>
    <rPh sb="28" eb="30">
      <t>カイゴ</t>
    </rPh>
    <rPh sb="31" eb="33">
      <t>テイキョウ</t>
    </rPh>
    <rPh sb="34" eb="37">
      <t>ケイゾクテキ</t>
    </rPh>
    <rPh sb="38" eb="40">
      <t>ジッシ</t>
    </rPh>
    <rPh sb="46" eb="47">
      <t>オヨ</t>
    </rPh>
    <rPh sb="48" eb="50">
      <t>ヒジョウ</t>
    </rPh>
    <rPh sb="50" eb="51">
      <t>ジ</t>
    </rPh>
    <rPh sb="52" eb="54">
      <t>タイセイ</t>
    </rPh>
    <rPh sb="55" eb="57">
      <t>ソウキ</t>
    </rPh>
    <rPh sb="58" eb="60">
      <t>ギョウム</t>
    </rPh>
    <rPh sb="60" eb="62">
      <t>サイカイ</t>
    </rPh>
    <rPh sb="63" eb="64">
      <t>ハカ</t>
    </rPh>
    <rPh sb="68" eb="70">
      <t>ケイカク</t>
    </rPh>
    <rPh sb="71" eb="73">
      <t>ギョウム</t>
    </rPh>
    <rPh sb="73" eb="75">
      <t>ケイゾク</t>
    </rPh>
    <rPh sb="75" eb="77">
      <t>ケイカク</t>
    </rPh>
    <rPh sb="79" eb="81">
      <t>サクテイ</t>
    </rPh>
    <rPh sb="83" eb="85">
      <t>トウガイ</t>
    </rPh>
    <rPh sb="85" eb="87">
      <t>ギョウム</t>
    </rPh>
    <rPh sb="87" eb="89">
      <t>ケイゾク</t>
    </rPh>
    <rPh sb="89" eb="91">
      <t>ケイカク</t>
    </rPh>
    <rPh sb="92" eb="93">
      <t>シタガ</t>
    </rPh>
    <rPh sb="94" eb="96">
      <t>ヒツヨウ</t>
    </rPh>
    <rPh sb="97" eb="99">
      <t>ソチ</t>
    </rPh>
    <rPh sb="100" eb="101">
      <t>コウ</t>
    </rPh>
    <phoneticPr fontId="3"/>
  </si>
  <si>
    <t>事業所の所在する建物と同一の建物に居住する利用者に対して指定訪問介護を提供する場合には、当該建物に居住する利用者以外の者に対しても指定訪問介護の提供を行うよう努めていますか。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カイゴ</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65" eb="67">
      <t>シテイ</t>
    </rPh>
    <rPh sb="67" eb="69">
      <t>ホウモン</t>
    </rPh>
    <rPh sb="69" eb="71">
      <t>カイゴ</t>
    </rPh>
    <rPh sb="72" eb="74">
      <t>テイキョウ</t>
    </rPh>
    <rPh sb="75" eb="76">
      <t>オコナ</t>
    </rPh>
    <rPh sb="79" eb="80">
      <t>ツト</t>
    </rPh>
    <phoneticPr fontId="3"/>
  </si>
  <si>
    <t>適切な指定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0" eb="2">
      <t>テキセツ</t>
    </rPh>
    <rPh sb="3" eb="5">
      <t>シテイ</t>
    </rPh>
    <rPh sb="5" eb="7">
      <t>ホウモン</t>
    </rPh>
    <rPh sb="7" eb="9">
      <t>カイゴ</t>
    </rPh>
    <rPh sb="10" eb="12">
      <t>テイキョウ</t>
    </rPh>
    <rPh sb="13" eb="15">
      <t>カクホ</t>
    </rPh>
    <rPh sb="17" eb="19">
      <t>カンテン</t>
    </rPh>
    <rPh sb="22" eb="24">
      <t>ショクバ</t>
    </rPh>
    <rPh sb="28" eb="29">
      <t>オコナ</t>
    </rPh>
    <rPh sb="32" eb="34">
      <t>セイテキ</t>
    </rPh>
    <rPh sb="35" eb="37">
      <t>ゲンドウ</t>
    </rPh>
    <rPh sb="37" eb="38">
      <t>マタ</t>
    </rPh>
    <rPh sb="39" eb="42">
      <t>ユウエツテキ</t>
    </rPh>
    <rPh sb="43" eb="45">
      <t>カンケイ</t>
    </rPh>
    <rPh sb="46" eb="48">
      <t>ハイケイ</t>
    </rPh>
    <rPh sb="51" eb="53">
      <t>ゲンドウ</t>
    </rPh>
    <rPh sb="57" eb="60">
      <t>ギョウムジョウ</t>
    </rPh>
    <rPh sb="60" eb="62">
      <t>ヒツヨウ</t>
    </rPh>
    <rPh sb="64" eb="66">
      <t>ソウトウ</t>
    </rPh>
    <rPh sb="67" eb="69">
      <t>ハンイ</t>
    </rPh>
    <rPh sb="70" eb="71">
      <t>コ</t>
    </rPh>
    <rPh sb="78" eb="80">
      <t>ホウモン</t>
    </rPh>
    <rPh sb="80" eb="82">
      <t>カイゴ</t>
    </rPh>
    <rPh sb="82" eb="83">
      <t>イン</t>
    </rPh>
    <rPh sb="83" eb="84">
      <t>トウ</t>
    </rPh>
    <rPh sb="85" eb="87">
      <t>シュウギョウ</t>
    </rPh>
    <rPh sb="87" eb="89">
      <t>カンキョウ</t>
    </rPh>
    <rPh sb="90" eb="91">
      <t>ガイ</t>
    </rPh>
    <rPh sb="97" eb="99">
      <t>ボウシ</t>
    </rPh>
    <rPh sb="104" eb="106">
      <t>ホウシン</t>
    </rPh>
    <rPh sb="107" eb="110">
      <t>メイカクカ</t>
    </rPh>
    <rPh sb="110" eb="111">
      <t>トウ</t>
    </rPh>
    <rPh sb="112" eb="114">
      <t>ヒツヨウ</t>
    </rPh>
    <rPh sb="115" eb="117">
      <t>ソチ</t>
    </rPh>
    <rPh sb="118" eb="119">
      <t>コウ</t>
    </rPh>
    <phoneticPr fontId="3"/>
  </si>
  <si>
    <t>基準第30条
第4項</t>
    <rPh sb="0" eb="2">
      <t>キジュン</t>
    </rPh>
    <rPh sb="2" eb="3">
      <t>ダイ</t>
    </rPh>
    <rPh sb="5" eb="6">
      <t>ジョウ</t>
    </rPh>
    <rPh sb="7" eb="8">
      <t>ダイ</t>
    </rPh>
    <rPh sb="9" eb="10">
      <t>コウ</t>
    </rPh>
    <phoneticPr fontId="3"/>
  </si>
  <si>
    <t>セクシュアルハラスメントについては、上司や同僚に限らず、利用者やその家族等から受けるものも含まれることに留意していますか。</t>
    <rPh sb="18" eb="20">
      <t>ジョウシ</t>
    </rPh>
    <rPh sb="21" eb="23">
      <t>ドウリョウ</t>
    </rPh>
    <rPh sb="24" eb="25">
      <t>カギ</t>
    </rPh>
    <rPh sb="28" eb="31">
      <t>リヨウシャ</t>
    </rPh>
    <rPh sb="34" eb="36">
      <t>カゾク</t>
    </rPh>
    <rPh sb="36" eb="37">
      <t>トウ</t>
    </rPh>
    <rPh sb="39" eb="40">
      <t>ウ</t>
    </rPh>
    <rPh sb="45" eb="46">
      <t>フク</t>
    </rPh>
    <rPh sb="52" eb="54">
      <t>リュウイ</t>
    </rPh>
    <phoneticPr fontId="3"/>
  </si>
  <si>
    <t>平11老企25第3の1の3(21)④</t>
    <rPh sb="0" eb="1">
      <t>ヘイ</t>
    </rPh>
    <rPh sb="3" eb="4">
      <t>ロウ</t>
    </rPh>
    <rPh sb="4" eb="5">
      <t>キ</t>
    </rPh>
    <rPh sb="7" eb="8">
      <t>ダイ</t>
    </rPh>
    <phoneticPr fontId="3"/>
  </si>
  <si>
    <t>非常災害対策</t>
  </si>
  <si>
    <t>条例第4条</t>
  </si>
  <si>
    <t>非常災害時の利用者の安全の確保を図るため、あらかじめ他の社会福祉施設等（条例第2条）相互間の及び県、市町、関係機関、地域住民等との連携協力体制を整備するよう努めていますか。</t>
  </si>
  <si>
    <t>条例第5条</t>
  </si>
  <si>
    <t>業務継続計画には、以下の項目の他、地域の実態に応じた項目等を記載していますか。
①感染症に係る業務継続計画
　a　平時からの備え(体制構築・整備、感染症防止に向けた取組の実施、備蓄品の確保等)
  b  初動対応
  c  感染拡大防止体制の確立(保健所との連携、濃厚接触者への対応、関係者との情報共有等)
②災害に係る業務継続計画
  a  平常時の対応(建物・設備の安全対策、電気・水道等のライフラインが停止した場合の対策、必要品の備蓄等)
  b  緊急時の対応(業務継続計画発動基準、対応体制等)
  c  他施設及び地域との連携</t>
    <rPh sb="0" eb="2">
      <t>ギョウム</t>
    </rPh>
    <rPh sb="2" eb="4">
      <t>ケイゾク</t>
    </rPh>
    <rPh sb="4" eb="6">
      <t>ケイカク</t>
    </rPh>
    <rPh sb="9" eb="11">
      <t>イカ</t>
    </rPh>
    <rPh sb="12" eb="14">
      <t>コウモク</t>
    </rPh>
    <rPh sb="15" eb="16">
      <t>ホカ</t>
    </rPh>
    <rPh sb="17" eb="19">
      <t>チイキ</t>
    </rPh>
    <rPh sb="20" eb="22">
      <t>ジッタイ</t>
    </rPh>
    <rPh sb="23" eb="24">
      <t>オウ</t>
    </rPh>
    <rPh sb="26" eb="28">
      <t>コウモク</t>
    </rPh>
    <rPh sb="28" eb="29">
      <t>トウ</t>
    </rPh>
    <rPh sb="30" eb="32">
      <t>キサイ</t>
    </rPh>
    <rPh sb="41" eb="44">
      <t>カンセンショウ</t>
    </rPh>
    <rPh sb="45" eb="46">
      <t>カカ</t>
    </rPh>
    <rPh sb="47" eb="49">
      <t>ギョウム</t>
    </rPh>
    <rPh sb="49" eb="51">
      <t>ケイゾク</t>
    </rPh>
    <rPh sb="51" eb="53">
      <t>ケイカク</t>
    </rPh>
    <rPh sb="57" eb="59">
      <t>ヘイジ</t>
    </rPh>
    <rPh sb="62" eb="63">
      <t>ソナ</t>
    </rPh>
    <rPh sb="65" eb="67">
      <t>タイセイ</t>
    </rPh>
    <rPh sb="67" eb="69">
      <t>コウチク</t>
    </rPh>
    <rPh sb="70" eb="72">
      <t>セイビ</t>
    </rPh>
    <rPh sb="73" eb="76">
      <t>カンセンショウ</t>
    </rPh>
    <rPh sb="76" eb="78">
      <t>ボウシ</t>
    </rPh>
    <rPh sb="79" eb="80">
      <t>ム</t>
    </rPh>
    <rPh sb="82" eb="83">
      <t>ト</t>
    </rPh>
    <rPh sb="83" eb="84">
      <t>ク</t>
    </rPh>
    <rPh sb="85" eb="87">
      <t>ジッシ</t>
    </rPh>
    <rPh sb="88" eb="90">
      <t>ビチク</t>
    </rPh>
    <rPh sb="90" eb="91">
      <t>ヒン</t>
    </rPh>
    <rPh sb="92" eb="94">
      <t>カクホ</t>
    </rPh>
    <rPh sb="94" eb="95">
      <t>トウ</t>
    </rPh>
    <rPh sb="102" eb="104">
      <t>ショドウ</t>
    </rPh>
    <rPh sb="104" eb="106">
      <t>タイオウ</t>
    </rPh>
    <rPh sb="112" eb="114">
      <t>カンセン</t>
    </rPh>
    <rPh sb="114" eb="116">
      <t>カクダイ</t>
    </rPh>
    <rPh sb="116" eb="118">
      <t>ボウシ</t>
    </rPh>
    <rPh sb="118" eb="120">
      <t>タイセイ</t>
    </rPh>
    <rPh sb="121" eb="123">
      <t>カクリツ</t>
    </rPh>
    <rPh sb="124" eb="127">
      <t>ホケンジョ</t>
    </rPh>
    <rPh sb="129" eb="131">
      <t>レンケイ</t>
    </rPh>
    <rPh sb="132" eb="134">
      <t>ノウコウ</t>
    </rPh>
    <rPh sb="134" eb="136">
      <t>セッショク</t>
    </rPh>
    <rPh sb="136" eb="137">
      <t>シャ</t>
    </rPh>
    <rPh sb="139" eb="141">
      <t>タイオウ</t>
    </rPh>
    <rPh sb="142" eb="145">
      <t>カンケイシャ</t>
    </rPh>
    <rPh sb="147" eb="149">
      <t>ジョウホウ</t>
    </rPh>
    <rPh sb="149" eb="151">
      <t>キョウユウ</t>
    </rPh>
    <rPh sb="151" eb="152">
      <t>トウ</t>
    </rPh>
    <rPh sb="155" eb="157">
      <t>サイガイ</t>
    </rPh>
    <rPh sb="158" eb="159">
      <t>カカ</t>
    </rPh>
    <rPh sb="160" eb="166">
      <t>ギョウムケイゾクケイカク</t>
    </rPh>
    <rPh sb="172" eb="174">
      <t>ヘイジョウ</t>
    </rPh>
    <rPh sb="174" eb="175">
      <t>ジ</t>
    </rPh>
    <rPh sb="176" eb="178">
      <t>タイオウ</t>
    </rPh>
    <rPh sb="179" eb="181">
      <t>タテモノ</t>
    </rPh>
    <rPh sb="182" eb="184">
      <t>セツビ</t>
    </rPh>
    <rPh sb="185" eb="187">
      <t>アンゼン</t>
    </rPh>
    <rPh sb="187" eb="189">
      <t>タイサク</t>
    </rPh>
    <rPh sb="190" eb="192">
      <t>デンキ</t>
    </rPh>
    <rPh sb="193" eb="195">
      <t>スイドウ</t>
    </rPh>
    <rPh sb="195" eb="196">
      <t>トウ</t>
    </rPh>
    <rPh sb="204" eb="206">
      <t>テイシ</t>
    </rPh>
    <rPh sb="208" eb="210">
      <t>バアイ</t>
    </rPh>
    <rPh sb="211" eb="213">
      <t>タイサク</t>
    </rPh>
    <rPh sb="214" eb="217">
      <t>ヒツヨウヒン</t>
    </rPh>
    <rPh sb="218" eb="220">
      <t>ビチク</t>
    </rPh>
    <rPh sb="220" eb="221">
      <t>トウ</t>
    </rPh>
    <rPh sb="228" eb="231">
      <t>キンキュウジ</t>
    </rPh>
    <rPh sb="232" eb="234">
      <t>タイオウ</t>
    </rPh>
    <rPh sb="235" eb="237">
      <t>ギョウム</t>
    </rPh>
    <rPh sb="237" eb="239">
      <t>ケイゾク</t>
    </rPh>
    <rPh sb="239" eb="241">
      <t>ケイカク</t>
    </rPh>
    <rPh sb="241" eb="243">
      <t>ハツドウ</t>
    </rPh>
    <rPh sb="243" eb="245">
      <t>キジュン</t>
    </rPh>
    <rPh sb="246" eb="248">
      <t>タイオウ</t>
    </rPh>
    <rPh sb="248" eb="250">
      <t>タイセイ</t>
    </rPh>
    <rPh sb="250" eb="251">
      <t>トウ</t>
    </rPh>
    <rPh sb="258" eb="259">
      <t>ホカ</t>
    </rPh>
    <rPh sb="259" eb="261">
      <t>シセツ</t>
    </rPh>
    <rPh sb="261" eb="262">
      <t>オヨ</t>
    </rPh>
    <rPh sb="263" eb="265">
      <t>チイキ</t>
    </rPh>
    <rPh sb="267" eb="269">
      <t>レンケイ</t>
    </rPh>
    <phoneticPr fontId="3"/>
  </si>
  <si>
    <t>平11老企25第3の1の3(22)②</t>
    <rPh sb="0" eb="1">
      <t>ヘイ</t>
    </rPh>
    <rPh sb="3" eb="4">
      <t>ロウ</t>
    </rPh>
    <rPh sb="4" eb="5">
      <t>キ</t>
    </rPh>
    <rPh sb="7" eb="8">
      <t>ダイ</t>
    </rPh>
    <phoneticPr fontId="3"/>
  </si>
  <si>
    <t>基準第31条第3項</t>
    <rPh sb="0" eb="2">
      <t>キジュン</t>
    </rPh>
    <rPh sb="2" eb="3">
      <t>ダイ</t>
    </rPh>
    <rPh sb="5" eb="6">
      <t>ジョウ</t>
    </rPh>
    <rPh sb="6" eb="7">
      <t>ダイ</t>
    </rPh>
    <rPh sb="8" eb="9">
      <t>コウ</t>
    </rPh>
    <phoneticPr fontId="3"/>
  </si>
  <si>
    <t>事業所の利用者から見やすい場所に、運営規程の概要、従業者の勤務体制、非常災害対策の具体的計画の概要その他の利用申込者のサービスの選択に資すると認められる重要事項を掲示していますか。
※上記事項を記載した書面を事業所に備え付け、かつ、これをいつでも関係者に自由に閲覧させることにより、掲示に代えることができる。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51" eb="52">
      <t>タ</t>
    </rPh>
    <rPh sb="53" eb="55">
      <t>リヨウ</t>
    </rPh>
    <rPh sb="55" eb="57">
      <t>モウシコミ</t>
    </rPh>
    <rPh sb="57" eb="58">
      <t>シャ</t>
    </rPh>
    <rPh sb="64" eb="66">
      <t>センタク</t>
    </rPh>
    <rPh sb="67" eb="68">
      <t>シ</t>
    </rPh>
    <rPh sb="71" eb="72">
      <t>ミト</t>
    </rPh>
    <rPh sb="76" eb="78">
      <t>ジュウヨウ</t>
    </rPh>
    <rPh sb="78" eb="80">
      <t>ジコウ</t>
    </rPh>
    <rPh sb="81" eb="83">
      <t>ケイジ</t>
    </rPh>
    <rPh sb="93" eb="95">
      <t>ジョウキ</t>
    </rPh>
    <rPh sb="95" eb="97">
      <t>ジコウ</t>
    </rPh>
    <rPh sb="98" eb="100">
      <t>キサイ</t>
    </rPh>
    <rPh sb="102" eb="104">
      <t>ショメン</t>
    </rPh>
    <rPh sb="105" eb="108">
      <t>ジギョウショ</t>
    </rPh>
    <rPh sb="109" eb="110">
      <t>ソナ</t>
    </rPh>
    <rPh sb="111" eb="112">
      <t>ツ</t>
    </rPh>
    <rPh sb="124" eb="127">
      <t>カンケイシャ</t>
    </rPh>
    <rPh sb="128" eb="130">
      <t>ジユウ</t>
    </rPh>
    <rPh sb="131" eb="133">
      <t>エツラン</t>
    </rPh>
    <rPh sb="142" eb="144">
      <t>ケイジ</t>
    </rPh>
    <rPh sb="145" eb="146">
      <t>カ</t>
    </rPh>
    <phoneticPr fontId="3"/>
  </si>
  <si>
    <t>定期的な委員会の開催</t>
    <rPh sb="0" eb="3">
      <t>テイキテキ</t>
    </rPh>
    <rPh sb="4" eb="7">
      <t>イインカイ</t>
    </rPh>
    <rPh sb="8" eb="10">
      <t>カイサイ</t>
    </rPh>
    <phoneticPr fontId="3"/>
  </si>
  <si>
    <t>指針の整備</t>
    <rPh sb="0" eb="2">
      <t>シシン</t>
    </rPh>
    <rPh sb="3" eb="5">
      <t>セイビ</t>
    </rPh>
    <phoneticPr fontId="3"/>
  </si>
  <si>
    <t>定期的な研修の実施</t>
    <rPh sb="0" eb="3">
      <t>テイキテキ</t>
    </rPh>
    <rPh sb="4" eb="6">
      <t>ケンシュウ</t>
    </rPh>
    <rPh sb="7" eb="9">
      <t>ジッシ</t>
    </rPh>
    <phoneticPr fontId="3"/>
  </si>
  <si>
    <t>担当者</t>
    <rPh sb="0" eb="3">
      <t>タントウシャ</t>
    </rPh>
    <phoneticPr fontId="3"/>
  </si>
  <si>
    <t>職・氏名</t>
    <rPh sb="0" eb="1">
      <t>ショク</t>
    </rPh>
    <rPh sb="2" eb="4">
      <t>シメイ</t>
    </rPh>
    <phoneticPr fontId="3"/>
  </si>
  <si>
    <t>担当者・窓口</t>
    <rPh sb="0" eb="3">
      <t>タントウシャ</t>
    </rPh>
    <rPh sb="4" eb="6">
      <t>マドグチ</t>
    </rPh>
    <phoneticPr fontId="3"/>
  </si>
  <si>
    <t>訪問介護員（従事者）の資質の向上のために参加した研修</t>
    <rPh sb="0" eb="2">
      <t>ホウモン</t>
    </rPh>
    <rPh sb="2" eb="4">
      <t>カイゴ</t>
    </rPh>
    <rPh sb="4" eb="5">
      <t>イン</t>
    </rPh>
    <rPh sb="6" eb="9">
      <t>ジュウジシャ</t>
    </rPh>
    <rPh sb="11" eb="13">
      <t>シシツ</t>
    </rPh>
    <rPh sb="14" eb="16">
      <t>コウジョウ</t>
    </rPh>
    <rPh sb="20" eb="22">
      <t>サンカ</t>
    </rPh>
    <rPh sb="24" eb="26">
      <t>ケンシュウ</t>
    </rPh>
    <phoneticPr fontId="3"/>
  </si>
  <si>
    <t>サービス提供責任者は次の業務を適切に行っていますか。
①利用申込に係る調整
②利用者の状態の変化やサービスに関する意向の定期的把握
③居宅介護支援事業者等に対し、利用者の服薬状況、口腔機能その他利用者の心身の状態及び生活の状況に係る情報を提供
④サービス担当者会議の出席等による居宅介護
支援事業者等との連携
⑤訪問介護員等に対する具体的な援助目標及び
援助内容の指示、利用者の状況についての情報伝達
⑥訪問介護員等の業務実施状況の把握
⑦訪問介護員等の能力や希望を踏まえた業務管理
⑧訪問介護員等に対する研修・技術指導
⑨その他サービス内容の管理について必要な業務</t>
    <rPh sb="4" eb="6">
      <t>テイキョウ</t>
    </rPh>
    <rPh sb="6" eb="9">
      <t>セキニンシャ</t>
    </rPh>
    <rPh sb="10" eb="11">
      <t>ツギ</t>
    </rPh>
    <rPh sb="12" eb="14">
      <t>ギョウム</t>
    </rPh>
    <rPh sb="15" eb="17">
      <t>テキセツ</t>
    </rPh>
    <rPh sb="18" eb="19">
      <t>オコナ</t>
    </rPh>
    <rPh sb="264" eb="265">
      <t>タ</t>
    </rPh>
    <rPh sb="269" eb="271">
      <t>ナイヨウ</t>
    </rPh>
    <rPh sb="272" eb="274">
      <t>カンリ</t>
    </rPh>
    <rPh sb="278" eb="280">
      <t>ヒツヨウ</t>
    </rPh>
    <rPh sb="281" eb="283">
      <t>ギョウム</t>
    </rPh>
    <phoneticPr fontId="3"/>
  </si>
  <si>
    <t>業務継続計画の策定</t>
    <rPh sb="0" eb="2">
      <t>ギョウム</t>
    </rPh>
    <rPh sb="2" eb="4">
      <t>ケイゾク</t>
    </rPh>
    <rPh sb="4" eb="6">
      <t>ケイカク</t>
    </rPh>
    <rPh sb="7" eb="9">
      <t>サクテイ</t>
    </rPh>
    <phoneticPr fontId="3"/>
  </si>
  <si>
    <t>定期的な訓練の実施</t>
    <rPh sb="0" eb="3">
      <t>テイキテキ</t>
    </rPh>
    <rPh sb="4" eb="6">
      <t>クンレン</t>
    </rPh>
    <rPh sb="7" eb="9">
      <t>ジッシ</t>
    </rPh>
    <phoneticPr fontId="3"/>
  </si>
  <si>
    <t>おおむね６月に１回以上の感染対策委員会の開催</t>
    <rPh sb="5" eb="6">
      <t>ツキ</t>
    </rPh>
    <rPh sb="8" eb="11">
      <t>カイイジョウ</t>
    </rPh>
    <rPh sb="12" eb="14">
      <t>カンセン</t>
    </rPh>
    <rPh sb="14" eb="16">
      <t>タイサク</t>
    </rPh>
    <rPh sb="16" eb="19">
      <t>イインカイ</t>
    </rPh>
    <rPh sb="20" eb="22">
      <t>カイサイ</t>
    </rPh>
    <phoneticPr fontId="3"/>
  </si>
  <si>
    <t>認知症専門ケア加算</t>
    <rPh sb="0" eb="3">
      <t>ニンチショウ</t>
    </rPh>
    <rPh sb="3" eb="5">
      <t>センモン</t>
    </rPh>
    <rPh sb="7" eb="9">
      <t>カサン</t>
    </rPh>
    <phoneticPr fontId="3"/>
  </si>
  <si>
    <t>令和　　年度　フェースシート</t>
    <rPh sb="0" eb="1">
      <t>レイ</t>
    </rPh>
    <rPh sb="1" eb="2">
      <t>ワ</t>
    </rPh>
    <rPh sb="4" eb="6">
      <t>ネンド</t>
    </rPh>
    <phoneticPr fontId="3"/>
  </si>
  <si>
    <t>　　　　身体介護と生活援助が混在している場合については、生活援助の区分に関わらず、身体介護の区分に応じた欄に記入すること。</t>
    <rPh sb="4" eb="6">
      <t>シンタイ</t>
    </rPh>
    <rPh sb="6" eb="8">
      <t>カイゴ</t>
    </rPh>
    <rPh sb="9" eb="11">
      <t>セイカツ</t>
    </rPh>
    <rPh sb="11" eb="13">
      <t>エンジョ</t>
    </rPh>
    <rPh sb="14" eb="16">
      <t>コンザイ</t>
    </rPh>
    <rPh sb="20" eb="22">
      <t>バアイ</t>
    </rPh>
    <rPh sb="28" eb="30">
      <t>セイカツ</t>
    </rPh>
    <rPh sb="30" eb="32">
      <t>エンジョ</t>
    </rPh>
    <rPh sb="33" eb="35">
      <t>クブン</t>
    </rPh>
    <rPh sb="36" eb="37">
      <t>カカ</t>
    </rPh>
    <rPh sb="41" eb="43">
      <t>シンタイ</t>
    </rPh>
    <rPh sb="43" eb="45">
      <t>カイゴ</t>
    </rPh>
    <rPh sb="46" eb="48">
      <t>クブン</t>
    </rPh>
    <rPh sb="49" eb="50">
      <t>オウ</t>
    </rPh>
    <rPh sb="52" eb="53">
      <t>ラン</t>
    </rPh>
    <rPh sb="54" eb="56">
      <t>キニュウ</t>
    </rPh>
    <phoneticPr fontId="3"/>
  </si>
  <si>
    <t>(</t>
  </si>
  <si>
    <t>(</t>
    <phoneticPr fontId="3"/>
  </si>
  <si>
    <t>)</t>
  </si>
  <si>
    <t>)</t>
    <phoneticPr fontId="3"/>
  </si>
  <si>
    <t>)</t>
    <phoneticPr fontId="3"/>
  </si>
  <si>
    <t>（加算を含む、利用者本人負担を含む額）</t>
    <phoneticPr fontId="3"/>
  </si>
  <si>
    <r>
      <t>（４）道路運送法上の許可等の取得状況（令和　　年　　月）</t>
    </r>
    <r>
      <rPr>
        <sz val="9"/>
        <color theme="1"/>
        <rFont val="ＭＳ ゴシック"/>
        <family val="3"/>
        <charset val="128"/>
      </rPr>
      <t>※「通院等乗降介助」算定届出済事業所のみ記入すること</t>
    </r>
    <rPh sb="3" eb="5">
      <t>ドウロ</t>
    </rPh>
    <rPh sb="5" eb="7">
      <t>ウンソウ</t>
    </rPh>
    <rPh sb="7" eb="8">
      <t>ホウ</t>
    </rPh>
    <rPh sb="8" eb="9">
      <t>ジョウ</t>
    </rPh>
    <rPh sb="10" eb="12">
      <t>キョカ</t>
    </rPh>
    <rPh sb="12" eb="13">
      <t>トウ</t>
    </rPh>
    <rPh sb="14" eb="16">
      <t>シュトク</t>
    </rPh>
    <rPh sb="16" eb="18">
      <t>ジョウキョウ</t>
    </rPh>
    <rPh sb="19" eb="20">
      <t>レイ</t>
    </rPh>
    <rPh sb="20" eb="21">
      <t>ワ</t>
    </rPh>
    <rPh sb="23" eb="24">
      <t>ネン</t>
    </rPh>
    <rPh sb="26" eb="27">
      <t>ガツ</t>
    </rPh>
    <rPh sb="30" eb="32">
      <t>ツウイン</t>
    </rPh>
    <rPh sb="32" eb="33">
      <t>トウ</t>
    </rPh>
    <rPh sb="33" eb="35">
      <t>ジョウコウ</t>
    </rPh>
    <rPh sb="35" eb="37">
      <t>カイジョ</t>
    </rPh>
    <rPh sb="38" eb="40">
      <t>サンテイ</t>
    </rPh>
    <rPh sb="40" eb="42">
      <t>トドケデ</t>
    </rPh>
    <rPh sb="42" eb="43">
      <t>ズ</t>
    </rPh>
    <rPh sb="43" eb="46">
      <t>ジギョウショ</t>
    </rPh>
    <rPh sb="48" eb="50">
      <t>キニュウ</t>
    </rPh>
    <phoneticPr fontId="3"/>
  </si>
  <si>
    <t>・ハラスメント指針等
・マニュアル、手引き等</t>
    <rPh sb="18" eb="20">
      <t>テビ</t>
    </rPh>
    <rPh sb="21" eb="22">
      <t>トウ</t>
    </rPh>
    <phoneticPr fontId="4"/>
  </si>
  <si>
    <t>あり</t>
    <phoneticPr fontId="48"/>
  </si>
  <si>
    <t>該当</t>
    <rPh sb="0" eb="2">
      <t>ガイトウ</t>
    </rPh>
    <phoneticPr fontId="48"/>
  </si>
  <si>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48"/>
  </si>
  <si>
    <t>配置</t>
    <rPh sb="0" eb="2">
      <t>ハイチ</t>
    </rPh>
    <phoneticPr fontId="48"/>
  </si>
  <si>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48"/>
  </si>
  <si>
    <t>所定単位数の100分の90</t>
    <rPh sb="0" eb="2">
      <t>ショテイ</t>
    </rPh>
    <rPh sb="2" eb="5">
      <t>タンイスウ</t>
    </rPh>
    <rPh sb="9" eb="10">
      <t>フン</t>
    </rPh>
    <phoneticPr fontId="48"/>
  </si>
  <si>
    <t>所定単位数の100分の85</t>
    <rPh sb="0" eb="2">
      <t>ショテイ</t>
    </rPh>
    <rPh sb="2" eb="5">
      <t>タンイスウ</t>
    </rPh>
    <rPh sb="9" eb="10">
      <t>フン</t>
    </rPh>
    <phoneticPr fontId="48"/>
  </si>
  <si>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48"/>
  </si>
  <si>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8"/>
  </si>
  <si>
    <t>実績報告書</t>
    <rPh sb="0" eb="2">
      <t>ジッセキ</t>
    </rPh>
    <rPh sb="2" eb="5">
      <t>ホウコクショ</t>
    </rPh>
    <phoneticPr fontId="48"/>
  </si>
  <si>
    <t>なし</t>
  </si>
  <si>
    <t>(二)資質の向上の支援に関する計画の策定、研修の実施又は研修の機会を確保し、全ての介護職員に周知</t>
  </si>
  <si>
    <t>未公表</t>
    <phoneticPr fontId="3"/>
  </si>
  <si>
    <t>・</t>
    <phoneticPr fontId="3"/>
  </si>
  <si>
    <t>介護給付費算定に係る体制</t>
    <rPh sb="0" eb="2">
      <t>カイゴ</t>
    </rPh>
    <rPh sb="2" eb="5">
      <t>キュウフヒ</t>
    </rPh>
    <rPh sb="5" eb="7">
      <t>サンテイ</t>
    </rPh>
    <rPh sb="8" eb="9">
      <t>カカ</t>
    </rPh>
    <rPh sb="10" eb="12">
      <t>タイセイ</t>
    </rPh>
    <phoneticPr fontId="3"/>
  </si>
  <si>
    <t>（注）　必要事項を入力又は該当する項目の□を■にしてください。</t>
    <rPh sb="1" eb="2">
      <t>チュウ</t>
    </rPh>
    <rPh sb="4" eb="8">
      <t>ヒツヨウジコウ</t>
    </rPh>
    <rPh sb="9" eb="11">
      <t>ニュウリョク</t>
    </rPh>
    <rPh sb="11" eb="12">
      <t>マタ</t>
    </rPh>
    <phoneticPr fontId="3"/>
  </si>
  <si>
    <t>　　　　割引については、割引後の率を記入すること（例：20％を割引の場合､80/100)。</t>
    <rPh sb="4" eb="6">
      <t>ワリビキ</t>
    </rPh>
    <rPh sb="12" eb="14">
      <t>ワリビキ</t>
    </rPh>
    <rPh sb="14" eb="15">
      <t>ゴ</t>
    </rPh>
    <rPh sb="16" eb="17">
      <t>リツ</t>
    </rPh>
    <rPh sb="18" eb="20">
      <t>キニュウ</t>
    </rPh>
    <rPh sb="25" eb="26">
      <t>レイ</t>
    </rPh>
    <rPh sb="31" eb="33">
      <t>ワリビキ</t>
    </rPh>
    <rPh sb="34" eb="36">
      <t>バアイ</t>
    </rPh>
    <phoneticPr fontId="3"/>
  </si>
  <si>
    <t>指定（</t>
    <phoneticPr fontId="3"/>
  </si>
  <si>
    <t>整備計画あり</t>
    <phoneticPr fontId="3"/>
  </si>
  <si>
    <t>あり・　</t>
    <phoneticPr fontId="3"/>
  </si>
  <si>
    <t>なし）　・</t>
    <phoneticPr fontId="3"/>
  </si>
  <si>
    <t>早朝又は夜間・</t>
    <rPh sb="0" eb="2">
      <t>ソウチョウ</t>
    </rPh>
    <rPh sb="2" eb="3">
      <t>マタ</t>
    </rPh>
    <rPh sb="4" eb="6">
      <t>ヤカン</t>
    </rPh>
    <phoneticPr fontId="3"/>
  </si>
  <si>
    <t>深夜</t>
    <rPh sb="0" eb="2">
      <t>シンヤ</t>
    </rPh>
    <phoneticPr fontId="3"/>
  </si>
  <si>
    <t xml:space="preserve"> なし</t>
    <phoneticPr fontId="3"/>
  </si>
  <si>
    <t>加算Ⅲ</t>
  </si>
  <si>
    <t>加算Ⅳ</t>
    <phoneticPr fontId="3"/>
  </si>
  <si>
    <t>加算Ⅴ</t>
    <phoneticPr fontId="3"/>
  </si>
  <si>
    <t>なし</t>
    <phoneticPr fontId="3"/>
  </si>
  <si>
    <t xml:space="preserve">加算Ⅰ </t>
    <phoneticPr fontId="3"/>
  </si>
  <si>
    <t>加算Ⅰ・</t>
    <rPh sb="0" eb="2">
      <t>カサン</t>
    </rPh>
    <phoneticPr fontId="3"/>
  </si>
  <si>
    <t>公表済（直近の公表年度：</t>
    <phoneticPr fontId="3"/>
  </si>
  <si>
    <t>年度）</t>
    <rPh sb="0" eb="2">
      <t>ネンド</t>
    </rPh>
    <phoneticPr fontId="3"/>
  </si>
  <si>
    <t>（令和</t>
    <phoneticPr fontId="3"/>
  </si>
  <si>
    <t>年</t>
    <rPh sb="0" eb="1">
      <t>ネン</t>
    </rPh>
    <phoneticPr fontId="3"/>
  </si>
  <si>
    <t>月分）</t>
    <rPh sb="0" eb="1">
      <t>ガツ</t>
    </rPh>
    <rPh sb="1" eb="2">
      <t>ブン</t>
    </rPh>
    <phoneticPr fontId="3"/>
  </si>
  <si>
    <t>口腔連携強化加算</t>
    <rPh sb="0" eb="4">
      <t>コウクウレンケイ</t>
    </rPh>
    <rPh sb="4" eb="6">
      <t>キョウカ</t>
    </rPh>
    <rPh sb="6" eb="8">
      <t>カサン</t>
    </rPh>
    <phoneticPr fontId="3"/>
  </si>
  <si>
    <t>高齢者虐待防止措置の実施</t>
    <rPh sb="0" eb="3">
      <t>コウレイシャ</t>
    </rPh>
    <rPh sb="3" eb="7">
      <t>ギャクタイボウシ</t>
    </rPh>
    <rPh sb="7" eb="9">
      <t>ソチ</t>
    </rPh>
    <rPh sb="10" eb="12">
      <t>ジッシ</t>
    </rPh>
    <phoneticPr fontId="3"/>
  </si>
  <si>
    <t>基準型</t>
    <rPh sb="0" eb="3">
      <t>キジュンガタ</t>
    </rPh>
    <phoneticPr fontId="3"/>
  </si>
  <si>
    <t>減算型</t>
    <rPh sb="0" eb="3">
      <t>ゲンサンガタ</t>
    </rPh>
    <phoneticPr fontId="3"/>
  </si>
  <si>
    <t>同一建物減算※10%減算</t>
    <rPh sb="0" eb="4">
      <t>ドウイツタテモノ</t>
    </rPh>
    <rPh sb="4" eb="6">
      <t>ゲンサン</t>
    </rPh>
    <rPh sb="10" eb="12">
      <t>ゲンサン</t>
    </rPh>
    <phoneticPr fontId="3"/>
  </si>
  <si>
    <t>同一建物減算（50人以上）
※15%減算</t>
    <rPh sb="0" eb="4">
      <t>ドウイツタテモノ</t>
    </rPh>
    <rPh sb="4" eb="6">
      <t>ゲンサン</t>
    </rPh>
    <rPh sb="9" eb="10">
      <t>ニン</t>
    </rPh>
    <rPh sb="10" eb="12">
      <t>イジョウ</t>
    </rPh>
    <rPh sb="18" eb="20">
      <t>ゲンサン</t>
    </rPh>
    <phoneticPr fontId="3"/>
  </si>
  <si>
    <t>同一建物減算（90%以上）
※12%減算</t>
    <rPh sb="0" eb="4">
      <t>ドウイツタテモノ</t>
    </rPh>
    <rPh sb="4" eb="6">
      <t>ゲンサン</t>
    </rPh>
    <rPh sb="10" eb="12">
      <t>イジョウ</t>
    </rPh>
    <rPh sb="18" eb="20">
      <t>ゲンサン</t>
    </rPh>
    <phoneticPr fontId="3"/>
  </si>
  <si>
    <t>加算Ⅱ</t>
    <phoneticPr fontId="3"/>
  </si>
  <si>
    <t>　・他事業所と兼務している場合は
　　事業所名、職種名、兼務事業所における1週間
　　あたりの勤務時間数</t>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38" eb="40">
      <t>シュウカン</t>
    </rPh>
    <rPh sb="47" eb="49">
      <t>キンム</t>
    </rPh>
    <rPh sb="49" eb="51">
      <t>ジカン</t>
    </rPh>
    <rPh sb="51" eb="52">
      <t>スウ</t>
    </rPh>
    <phoneticPr fontId="3"/>
  </si>
  <si>
    <t>該当無</t>
    <rPh sb="0" eb="2">
      <t>ガイトウ</t>
    </rPh>
    <rPh sb="2" eb="3">
      <t>ナシ</t>
    </rPh>
    <phoneticPr fontId="3"/>
  </si>
  <si>
    <t>利用者又は他の利用者等の生命又は身体を保護するための緊急やむを得ない場合を除き、「身体的拘束等」を行っていませんか。</t>
    <phoneticPr fontId="3"/>
  </si>
  <si>
    <t>身体的拘束等を行った場合には、その態様及び時間、その際の利用者の心身の状況並びに緊急やむを得ない理由を記録していますか。</t>
    <rPh sb="7" eb="8">
      <t>オコナ</t>
    </rPh>
    <phoneticPr fontId="3"/>
  </si>
  <si>
    <t>・身体拘束等に関する記録等</t>
    <rPh sb="1" eb="3">
      <t>シンタイ</t>
    </rPh>
    <rPh sb="3" eb="5">
      <t>コウソク</t>
    </rPh>
    <rPh sb="5" eb="6">
      <t>トウ</t>
    </rPh>
    <rPh sb="7" eb="8">
      <t>カン</t>
    </rPh>
    <rPh sb="10" eb="12">
      <t>キロク</t>
    </rPh>
    <rPh sb="12" eb="13">
      <t>トウ</t>
    </rPh>
    <phoneticPr fontId="3"/>
  </si>
  <si>
    <t>業務継続計画の策定等</t>
    <rPh sb="0" eb="2">
      <t>ギョウム</t>
    </rPh>
    <rPh sb="2" eb="4">
      <t>ケイゾク</t>
    </rPh>
    <rPh sb="4" eb="6">
      <t>ケイカク</t>
    </rPh>
    <rPh sb="7" eb="9">
      <t>サクテイ</t>
    </rPh>
    <rPh sb="9" eb="10">
      <t>トウ</t>
    </rPh>
    <phoneticPr fontId="3"/>
  </si>
  <si>
    <t>・重要事項説明書
・同意に関する記録
・利用契約書等</t>
    <rPh sb="1" eb="3">
      <t>ジュウヨウ</t>
    </rPh>
    <rPh sb="3" eb="5">
      <t>ジコウ</t>
    </rPh>
    <rPh sb="5" eb="8">
      <t>セツメイショ</t>
    </rPh>
    <rPh sb="10" eb="12">
      <t>ドウイ</t>
    </rPh>
    <rPh sb="13" eb="14">
      <t>カン</t>
    </rPh>
    <rPh sb="16" eb="18">
      <t>キロク</t>
    </rPh>
    <phoneticPr fontId="3"/>
  </si>
  <si>
    <t>訪問介護員等は必要な資格を有していますか。</t>
    <rPh sb="0" eb="5">
      <t>ホウモンカイゴイン</t>
    </rPh>
    <rPh sb="5" eb="6">
      <t>トウ</t>
    </rPh>
    <rPh sb="7" eb="9">
      <t>ヒツヨウ</t>
    </rPh>
    <rPh sb="10" eb="12">
      <t>シカク</t>
    </rPh>
    <rPh sb="13" eb="14">
      <t>ユウ</t>
    </rPh>
    <phoneticPr fontId="3"/>
  </si>
  <si>
    <t xml:space="preserve">
・資格を確認する書類</t>
    <phoneticPr fontId="3"/>
  </si>
  <si>
    <t>・勤務実績表/タイムカード等</t>
    <rPh sb="1" eb="3">
      <t>キンム</t>
    </rPh>
    <rPh sb="3" eb="6">
      <t>ジッセキヒョウ</t>
    </rPh>
    <rPh sb="13" eb="14">
      <t>ナド</t>
    </rPh>
    <phoneticPr fontId="3"/>
  </si>
  <si>
    <t>・管理者の雇用形態が分かる文書</t>
    <rPh sb="1" eb="4">
      <t>カンリシャ</t>
    </rPh>
    <rPh sb="5" eb="9">
      <t>コヨウケイタイ</t>
    </rPh>
    <rPh sb="10" eb="11">
      <t>ワ</t>
    </rPh>
    <rPh sb="13" eb="15">
      <t>ブンショ</t>
    </rPh>
    <phoneticPr fontId="3"/>
  </si>
  <si>
    <t>・介護保険番号、有効期限等を確認している記録等</t>
    <rPh sb="1" eb="5">
      <t>カイゴホケン</t>
    </rPh>
    <rPh sb="5" eb="7">
      <t>バンゴウ</t>
    </rPh>
    <rPh sb="8" eb="13">
      <t>ユウコウキゲントウ</t>
    </rPh>
    <rPh sb="14" eb="16">
      <t>カクニン</t>
    </rPh>
    <rPh sb="20" eb="22">
      <t>キロク</t>
    </rPh>
    <rPh sb="22" eb="23">
      <t>トウ</t>
    </rPh>
    <phoneticPr fontId="3"/>
  </si>
  <si>
    <t>訪問介護計画の作成に当たっては、利用者の状況等をアセスメントし、これに基づき、援助の方向性や目標を明確にし、サービスの具体的内容、時間、日程等を明らかにする訪問介護計画書となっていますか。</t>
    <rPh sb="0" eb="4">
      <t>ホウモンカイゴ</t>
    </rPh>
    <rPh sb="4" eb="6">
      <t>ケイカク</t>
    </rPh>
    <rPh sb="7" eb="9">
      <t>サクセイ</t>
    </rPh>
    <rPh sb="10" eb="11">
      <t>ア</t>
    </rPh>
    <rPh sb="16" eb="19">
      <t>リヨウシャ</t>
    </rPh>
    <rPh sb="20" eb="23">
      <t>ジョウキョウトウ</t>
    </rPh>
    <rPh sb="35" eb="36">
      <t>モト</t>
    </rPh>
    <rPh sb="39" eb="41">
      <t>エンジョ</t>
    </rPh>
    <rPh sb="42" eb="45">
      <t>ホウコウセイ</t>
    </rPh>
    <rPh sb="46" eb="48">
      <t>モクヒョウ</t>
    </rPh>
    <rPh sb="49" eb="51">
      <t>メイカク</t>
    </rPh>
    <rPh sb="59" eb="64">
      <t>グタイテキナイヨウ</t>
    </rPh>
    <rPh sb="65" eb="67">
      <t>ジカン</t>
    </rPh>
    <rPh sb="68" eb="71">
      <t>ニッテイトウ</t>
    </rPh>
    <rPh sb="72" eb="73">
      <t>アキ</t>
    </rPh>
    <rPh sb="78" eb="80">
      <t>ホウモン</t>
    </rPh>
    <rPh sb="80" eb="82">
      <t>カイゴ</t>
    </rPh>
    <rPh sb="82" eb="85">
      <t>ケイカクショ</t>
    </rPh>
    <phoneticPr fontId="3"/>
  </si>
  <si>
    <t xml:space="preserve">基準第24条
平11老企25第3の1の3(14)
</t>
    <rPh sb="0" eb="2">
      <t>キジュン</t>
    </rPh>
    <rPh sb="2" eb="3">
      <t>ダイ</t>
    </rPh>
    <rPh sb="5" eb="6">
      <t>ジョウ</t>
    </rPh>
    <phoneticPr fontId="3"/>
  </si>
  <si>
    <t>・運営規程
・訪問介護計画書
・サービス提供記録</t>
    <rPh sb="1" eb="3">
      <t>ウンエイ</t>
    </rPh>
    <rPh sb="3" eb="5">
      <t>キテイ</t>
    </rPh>
    <rPh sb="7" eb="9">
      <t>ホウモン</t>
    </rPh>
    <rPh sb="9" eb="11">
      <t>カイゴ</t>
    </rPh>
    <rPh sb="11" eb="13">
      <t>ケイカク</t>
    </rPh>
    <rPh sb="13" eb="14">
      <t>ショ</t>
    </rPh>
    <rPh sb="20" eb="22">
      <t>テイキョウ</t>
    </rPh>
    <rPh sb="22" eb="24">
      <t>キロク</t>
    </rPh>
    <phoneticPr fontId="3"/>
  </si>
  <si>
    <t>・サービス提供記録
・訪問介護計画書</t>
    <rPh sb="5" eb="7">
      <t>テイキョウ</t>
    </rPh>
    <rPh sb="7" eb="9">
      <t>キロク</t>
    </rPh>
    <rPh sb="11" eb="13">
      <t>ホウモン</t>
    </rPh>
    <rPh sb="13" eb="15">
      <t>カイゴ</t>
    </rPh>
    <rPh sb="15" eb="17">
      <t>ケイカク</t>
    </rPh>
    <rPh sb="17" eb="18">
      <t>ショ</t>
    </rPh>
    <phoneticPr fontId="3"/>
  </si>
  <si>
    <t>基準第32条
条例第4条</t>
    <rPh sb="0" eb="2">
      <t>キジュン</t>
    </rPh>
    <rPh sb="2" eb="3">
      <t>ダイ</t>
    </rPh>
    <rPh sb="5" eb="6">
      <t>ジョウ</t>
    </rPh>
    <phoneticPr fontId="3"/>
  </si>
  <si>
    <t>・法人のホームページ
・情報公表システム</t>
    <rPh sb="1" eb="3">
      <t>ホウジン</t>
    </rPh>
    <rPh sb="12" eb="16">
      <t>ジョウホウコウヒョウ</t>
    </rPh>
    <phoneticPr fontId="3"/>
  </si>
  <si>
    <t>重要事項等の情報をウェブサイトに掲載していますか。
（令和7年度から義務）</t>
    <rPh sb="4" eb="5">
      <t>トウ</t>
    </rPh>
    <rPh sb="6" eb="8">
      <t>ジョウホウ</t>
    </rPh>
    <rPh sb="27" eb="29">
      <t>レイワ</t>
    </rPh>
    <rPh sb="30" eb="32">
      <t>ネンド</t>
    </rPh>
    <rPh sb="34" eb="36">
      <t>ギム</t>
    </rPh>
    <phoneticPr fontId="3"/>
  </si>
  <si>
    <t>虐待の防止</t>
    <rPh sb="0" eb="2">
      <t>ギャクタイ</t>
    </rPh>
    <rPh sb="3" eb="5">
      <t>ボウシ</t>
    </rPh>
    <phoneticPr fontId="3"/>
  </si>
  <si>
    <t>□</t>
    <phoneticPr fontId="3"/>
  </si>
  <si>
    <t>サービス提供責任者は常勤の訪問介護員等のうち、利用者の数（※）が40又はその端数を増すごとに１人以上の者をサービス提供責任者としていますか。</t>
    <rPh sb="4" eb="6">
      <t>テイキョウ</t>
    </rPh>
    <rPh sb="6" eb="9">
      <t>セキニンシャ</t>
    </rPh>
    <rPh sb="10" eb="12">
      <t>ジョウキン</t>
    </rPh>
    <rPh sb="13" eb="15">
      <t>ホウモン</t>
    </rPh>
    <rPh sb="15" eb="17">
      <t>カイゴ</t>
    </rPh>
    <rPh sb="17" eb="18">
      <t>イン</t>
    </rPh>
    <rPh sb="18" eb="19">
      <t>トウ</t>
    </rPh>
    <rPh sb="23" eb="26">
      <t>リヨウシャ</t>
    </rPh>
    <rPh sb="27" eb="28">
      <t>カズ</t>
    </rPh>
    <rPh sb="34" eb="35">
      <t>マタ</t>
    </rPh>
    <rPh sb="38" eb="40">
      <t>ハスウ</t>
    </rPh>
    <rPh sb="41" eb="42">
      <t>マ</t>
    </rPh>
    <rPh sb="47" eb="48">
      <t>ニン</t>
    </rPh>
    <rPh sb="48" eb="50">
      <t>イジョウ</t>
    </rPh>
    <rPh sb="51" eb="52">
      <t>モノ</t>
    </rPh>
    <rPh sb="57" eb="59">
      <t>テイキョウ</t>
    </rPh>
    <rPh sb="59" eb="62">
      <t>セキニンシャ</t>
    </rPh>
    <phoneticPr fontId="3"/>
  </si>
  <si>
    <t>基準第5条
第2項、第3項</t>
    <phoneticPr fontId="3"/>
  </si>
  <si>
    <t>・勤務表
・常勤・非常勤職員の員数がわかる職員名簿
・サービス提供の記録
・利用者数が分かる資料</t>
    <phoneticPr fontId="3"/>
  </si>
  <si>
    <t xml:space="preserve">
・職員履歴書
・資格を確認する書類</t>
    <phoneticPr fontId="3"/>
  </si>
  <si>
    <t>サービス提供責任者
（常勤換算方法）</t>
    <rPh sb="4" eb="6">
      <t>テイキョウ</t>
    </rPh>
    <rPh sb="6" eb="9">
      <t>セキニンシャ</t>
    </rPh>
    <rPh sb="11" eb="15">
      <t>ジョウキンカンサン</t>
    </rPh>
    <rPh sb="15" eb="17">
      <t>ホウホウ</t>
    </rPh>
    <phoneticPr fontId="3"/>
  </si>
  <si>
    <t>サービス提供責任者
（3人以上）（該当する事業所のみ記載すること）</t>
    <rPh sb="17" eb="19">
      <t>ガイトウ</t>
    </rPh>
    <phoneticPr fontId="3"/>
  </si>
  <si>
    <t>サービス提供責任者
（3人以上）（該当する事業所のみ記載すること）</t>
    <rPh sb="4" eb="9">
      <t>テイキョウセキニンシャ</t>
    </rPh>
    <rPh sb="12" eb="15">
      <t>ニンイジョウ</t>
    </rPh>
    <rPh sb="17" eb="19">
      <t>ガイトウ</t>
    </rPh>
    <rPh sb="21" eb="23">
      <t>ジギョウ</t>
    </rPh>
    <rPh sb="23" eb="24">
      <t>ショ</t>
    </rPh>
    <rPh sb="26" eb="28">
      <t>キサイ</t>
    </rPh>
    <phoneticPr fontId="3"/>
  </si>
  <si>
    <t>感染症の予防及びまん延の防止のための指針の有無</t>
    <rPh sb="0" eb="3">
      <t>カンセンショウ</t>
    </rPh>
    <rPh sb="4" eb="6">
      <t>ヨボウ</t>
    </rPh>
    <rPh sb="6" eb="7">
      <t>オヨ</t>
    </rPh>
    <rPh sb="10" eb="11">
      <t>エン</t>
    </rPh>
    <rPh sb="12" eb="14">
      <t>ボウシ</t>
    </rPh>
    <rPh sb="18" eb="20">
      <t>シシン</t>
    </rPh>
    <rPh sb="21" eb="23">
      <t>ウム</t>
    </rPh>
    <phoneticPr fontId="3"/>
  </si>
  <si>
    <t>定期的な研修の実施</t>
    <phoneticPr fontId="3"/>
  </si>
  <si>
    <t>定期的な訓練の実施</t>
    <phoneticPr fontId="3"/>
  </si>
  <si>
    <t>（標準様式1）</t>
    <rPh sb="1" eb="3">
      <t>ヒョウジュン</t>
    </rPh>
    <rPh sb="3" eb="5">
      <t>ヨウシキ</t>
    </rPh>
    <phoneticPr fontId="3"/>
  </si>
  <si>
    <t>従業者の勤務の体制及び勤務形態一覧表</t>
    <phoneticPr fontId="52"/>
  </si>
  <si>
    <t>サービス種別</t>
    <rPh sb="4" eb="6">
      <t>シュベツ</t>
    </rPh>
    <phoneticPr fontId="52"/>
  </si>
  <si>
    <t>(</t>
    <phoneticPr fontId="52"/>
  </si>
  <si>
    <t>訪問介護</t>
    <rPh sb="0" eb="2">
      <t>ホウモン</t>
    </rPh>
    <rPh sb="2" eb="4">
      <t>カイゴ</t>
    </rPh>
    <phoneticPr fontId="52"/>
  </si>
  <si>
    <t>）</t>
    <phoneticPr fontId="52"/>
  </si>
  <si>
    <t>令和</t>
    <rPh sb="0" eb="2">
      <t>レイワ</t>
    </rPh>
    <phoneticPr fontId="52"/>
  </si>
  <si>
    <t>)</t>
    <phoneticPr fontId="52"/>
  </si>
  <si>
    <t>年</t>
    <rPh sb="0" eb="1">
      <t>ネン</t>
    </rPh>
    <phoneticPr fontId="52"/>
  </si>
  <si>
    <t>月</t>
    <rPh sb="0" eb="1">
      <t>ゲツ</t>
    </rPh>
    <phoneticPr fontId="52"/>
  </si>
  <si>
    <t>事業所名</t>
    <rPh sb="0" eb="3">
      <t>ジギョウショ</t>
    </rPh>
    <rPh sb="3" eb="4">
      <t>メイ</t>
    </rPh>
    <phoneticPr fontId="52"/>
  </si>
  <si>
    <t>(1)</t>
    <phoneticPr fontId="52"/>
  </si>
  <si>
    <t>４週</t>
  </si>
  <si>
    <t>(2)</t>
    <phoneticPr fontId="52"/>
  </si>
  <si>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</si>
  <si>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2"/>
  </si>
  <si>
    <t>時間/週</t>
    <rPh sb="0" eb="2">
      <t>ジカン</t>
    </rPh>
    <rPh sb="3" eb="4">
      <t>シュウ</t>
    </rPh>
    <phoneticPr fontId="52"/>
  </si>
  <si>
    <t>時間/月</t>
    <rPh sb="0" eb="2">
      <t>ジカン</t>
    </rPh>
    <rPh sb="3" eb="4">
      <t>ツキ</t>
    </rPh>
    <phoneticPr fontId="52"/>
  </si>
  <si>
    <t>当月の日数</t>
    <rPh sb="0" eb="2">
      <t>トウゲツ</t>
    </rPh>
    <rPh sb="3" eb="5">
      <t>ニッスウ</t>
    </rPh>
    <phoneticPr fontId="52"/>
  </si>
  <si>
    <t>日</t>
    <rPh sb="0" eb="1">
      <t>ニチ</t>
    </rPh>
    <phoneticPr fontId="52"/>
  </si>
  <si>
    <t>No</t>
    <phoneticPr fontId="52"/>
  </si>
  <si>
    <t>(4) 
職種</t>
    <phoneticPr fontId="3"/>
  </si>
  <si>
    <t>(5)
勤務
形態</t>
    <phoneticPr fontId="3"/>
  </si>
  <si>
    <t>(6)
資格</t>
    <rPh sb="4" eb="6">
      <t>シカク</t>
    </rPh>
    <phoneticPr fontId="52"/>
  </si>
  <si>
    <t>(7) 氏　名</t>
    <phoneticPr fontId="3"/>
  </si>
  <si>
    <t>(8)</t>
    <phoneticPr fontId="5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</si>
  <si>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</si>
  <si>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</si>
  <si>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52"/>
  </si>
  <si>
    <t>2週目</t>
    <rPh sb="1" eb="2">
      <t>シュウ</t>
    </rPh>
    <rPh sb="2" eb="3">
      <t>メ</t>
    </rPh>
    <phoneticPr fontId="52"/>
  </si>
  <si>
    <t>3週目</t>
    <rPh sb="1" eb="2">
      <t>シュウ</t>
    </rPh>
    <rPh sb="2" eb="3">
      <t>メ</t>
    </rPh>
    <phoneticPr fontId="52"/>
  </si>
  <si>
    <t>4週目</t>
    <rPh sb="1" eb="2">
      <t>シュウ</t>
    </rPh>
    <rPh sb="2" eb="3">
      <t>メ</t>
    </rPh>
    <phoneticPr fontId="52"/>
  </si>
  <si>
    <t>5週目</t>
    <rPh sb="1" eb="2">
      <t>シュウ</t>
    </rPh>
    <rPh sb="2" eb="3">
      <t>メ</t>
    </rPh>
    <phoneticPr fontId="52"/>
  </si>
  <si>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52"/>
  </si>
  <si>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52"/>
  </si>
  <si>
    <t>（勤務形態の記号）</t>
    <rPh sb="1" eb="3">
      <t>キンム</t>
    </rPh>
    <rPh sb="3" eb="5">
      <t>ケイタイ</t>
    </rPh>
    <rPh sb="6" eb="8">
      <t>キゴウ</t>
    </rPh>
    <phoneticPr fontId="52"/>
  </si>
  <si>
    <t>(新規申請の場合は推定数）</t>
    <rPh sb="1" eb="3">
      <t>シンキ</t>
    </rPh>
    <rPh sb="3" eb="5">
      <t>シンセイ</t>
    </rPh>
    <rPh sb="6" eb="8">
      <t>バアイ</t>
    </rPh>
    <rPh sb="9" eb="12">
      <t>スイテイスウ</t>
    </rPh>
    <phoneticPr fontId="52"/>
  </si>
  <si>
    <t>（人）</t>
    <rPh sb="1" eb="2">
      <t>ニン</t>
    </rPh>
    <phoneticPr fontId="52"/>
  </si>
  <si>
    <t>勤務形態</t>
    <rPh sb="0" eb="2">
      <t>キンム</t>
    </rPh>
    <rPh sb="2" eb="4">
      <t>ケイタイ</t>
    </rPh>
    <phoneticPr fontId="52"/>
  </si>
  <si>
    <t>勤務時間数合計</t>
    <rPh sb="0" eb="2">
      <t>キンム</t>
    </rPh>
    <rPh sb="2" eb="5">
      <t>ジカンスウ</t>
    </rPh>
    <rPh sb="5" eb="7">
      <t>ゴウケイ</t>
    </rPh>
    <phoneticPr fontId="52"/>
  </si>
  <si>
    <t>常勤換算の対象時間数</t>
    <rPh sb="0" eb="2">
      <t>ジョウキン</t>
    </rPh>
    <rPh sb="2" eb="4">
      <t>カンサン</t>
    </rPh>
    <rPh sb="5" eb="7">
      <t>タイショウ</t>
    </rPh>
    <rPh sb="7" eb="9">
      <t>ジカン</t>
    </rPh>
    <rPh sb="9" eb="10">
      <t>スウ</t>
    </rPh>
    <phoneticPr fontId="52"/>
  </si>
  <si>
    <t>常勤換算方法対象外の</t>
    <rPh sb="0" eb="2">
      <t>ジョウキン</t>
    </rPh>
    <rPh sb="2" eb="4">
      <t>カンサン</t>
    </rPh>
    <rPh sb="4" eb="6">
      <t>ホウホウ</t>
    </rPh>
    <rPh sb="6" eb="9">
      <t>タイショウガイ</t>
    </rPh>
    <phoneticPr fontId="52"/>
  </si>
  <si>
    <t>記号</t>
    <rPh sb="0" eb="2">
      <t>キゴウ</t>
    </rPh>
    <phoneticPr fontId="52"/>
  </si>
  <si>
    <t>区分</t>
    <rPh sb="0" eb="2">
      <t>クブン</t>
    </rPh>
    <phoneticPr fontId="52"/>
  </si>
  <si>
    <t>合計</t>
    <rPh sb="0" eb="2">
      <t>ゴウケイ</t>
    </rPh>
    <phoneticPr fontId="52"/>
  </si>
  <si>
    <t>当月合計</t>
    <rPh sb="0" eb="2">
      <t>トウゲツ</t>
    </rPh>
    <rPh sb="2" eb="4">
      <t>ゴウケイ</t>
    </rPh>
    <phoneticPr fontId="52"/>
  </si>
  <si>
    <t>週平均</t>
    <rPh sb="0" eb="3">
      <t>シュウヘイキン</t>
    </rPh>
    <phoneticPr fontId="52"/>
  </si>
  <si>
    <t>常勤の従業者の人数</t>
    <rPh sb="0" eb="2">
      <t>ジョウキン</t>
    </rPh>
    <rPh sb="3" eb="6">
      <t>ジュウギョウシャ</t>
    </rPh>
    <rPh sb="7" eb="9">
      <t>ニンズウ</t>
    </rPh>
    <phoneticPr fontId="52"/>
  </si>
  <si>
    <t>A</t>
    <phoneticPr fontId="52"/>
  </si>
  <si>
    <t>常勤で専従</t>
    <rPh sb="0" eb="2">
      <t>ジョウキン</t>
    </rPh>
    <rPh sb="3" eb="5">
      <t>センジュウ</t>
    </rPh>
    <phoneticPr fontId="52"/>
  </si>
  <si>
    <t>要介護者</t>
    <rPh sb="0" eb="1">
      <t>ヨウ</t>
    </rPh>
    <rPh sb="1" eb="3">
      <t>カイゴ</t>
    </rPh>
    <rPh sb="3" eb="4">
      <t>シャ</t>
    </rPh>
    <phoneticPr fontId="52"/>
  </si>
  <si>
    <t>B</t>
    <phoneticPr fontId="52"/>
  </si>
  <si>
    <t>常勤で兼務</t>
    <rPh sb="0" eb="2">
      <t>ジョウキン</t>
    </rPh>
    <rPh sb="3" eb="5">
      <t>ケンム</t>
    </rPh>
    <phoneticPr fontId="52"/>
  </si>
  <si>
    <t>要支援者等</t>
    <rPh sb="0" eb="3">
      <t>ヨウシエン</t>
    </rPh>
    <rPh sb="3" eb="4">
      <t>シャ</t>
    </rPh>
    <rPh sb="4" eb="5">
      <t>トウ</t>
    </rPh>
    <phoneticPr fontId="52"/>
  </si>
  <si>
    <t>C</t>
    <phoneticPr fontId="52"/>
  </si>
  <si>
    <t>非常勤で専従</t>
    <rPh sb="0" eb="3">
      <t>ヒジョウキン</t>
    </rPh>
    <rPh sb="4" eb="6">
      <t>センジュウ</t>
    </rPh>
    <phoneticPr fontId="52"/>
  </si>
  <si>
    <t>通院等</t>
    <rPh sb="0" eb="2">
      <t>ツウイン</t>
    </rPh>
    <rPh sb="2" eb="3">
      <t>トウ</t>
    </rPh>
    <phoneticPr fontId="52"/>
  </si>
  <si>
    <t>-</t>
    <phoneticPr fontId="52"/>
  </si>
  <si>
    <t>D</t>
    <phoneticPr fontId="52"/>
  </si>
  <si>
    <t>非常勤で兼務</t>
    <rPh sb="0" eb="3">
      <t>ヒジョウキン</t>
    </rPh>
    <rPh sb="4" eb="6">
      <t>ケンム</t>
    </rPh>
    <phoneticPr fontId="52"/>
  </si>
  <si>
    <t>（平均利用者数）</t>
    <rPh sb="1" eb="3">
      <t>ヘイキン</t>
    </rPh>
    <rPh sb="3" eb="6">
      <t>リヨウシャ</t>
    </rPh>
    <rPh sb="6" eb="7">
      <t>スウ</t>
    </rPh>
    <phoneticPr fontId="52"/>
  </si>
  <si>
    <t>■ 常勤換算方法による人数</t>
    <rPh sb="2" eb="4">
      <t>ジョウキン</t>
    </rPh>
    <rPh sb="4" eb="6">
      <t>カンサン</t>
    </rPh>
    <rPh sb="6" eb="8">
      <t>ホウホウ</t>
    </rPh>
    <rPh sb="11" eb="13">
      <t>ニンズウ</t>
    </rPh>
    <phoneticPr fontId="52"/>
  </si>
  <si>
    <t>基準：</t>
    <rPh sb="0" eb="2">
      <t>キジュン</t>
    </rPh>
    <phoneticPr fontId="52"/>
  </si>
  <si>
    <t>週</t>
  </si>
  <si>
    <t>サービス提供責任者</t>
    <phoneticPr fontId="52"/>
  </si>
  <si>
    <t>常勤換算の</t>
    <rPh sb="0" eb="2">
      <t>ジョウキン</t>
    </rPh>
    <rPh sb="2" eb="4">
      <t>カンサン</t>
    </rPh>
    <phoneticPr fontId="52"/>
  </si>
  <si>
    <t>常勤の従業者が</t>
    <rPh sb="0" eb="2">
      <t>ジョウキン</t>
    </rPh>
    <rPh sb="3" eb="6">
      <t>ジュウギョウシャ</t>
    </rPh>
    <phoneticPr fontId="52"/>
  </si>
  <si>
    <t>平均利用者数</t>
    <rPh sb="0" eb="2">
      <t>ヘイキン</t>
    </rPh>
    <rPh sb="2" eb="5">
      <t>リヨウシャ</t>
    </rPh>
    <rPh sb="5" eb="6">
      <t>スウ</t>
    </rPh>
    <phoneticPr fontId="52"/>
  </si>
  <si>
    <t>（※）</t>
    <phoneticPr fontId="52"/>
  </si>
  <si>
    <t>の必要配置人数</t>
    <rPh sb="1" eb="3">
      <t>ヒツヨウ</t>
    </rPh>
    <rPh sb="3" eb="5">
      <t>ハイチ</t>
    </rPh>
    <rPh sb="5" eb="7">
      <t>ニンズウ</t>
    </rPh>
    <phoneticPr fontId="52"/>
  </si>
  <si>
    <t>常勤換算後の人数</t>
    <rPh sb="0" eb="2">
      <t>ジョウキン</t>
    </rPh>
    <rPh sb="2" eb="4">
      <t>カンサン</t>
    </rPh>
    <rPh sb="4" eb="5">
      <t>ゴ</t>
    </rPh>
    <rPh sb="6" eb="8">
      <t>ニンズウ</t>
    </rPh>
    <phoneticPr fontId="52"/>
  </si>
  <si>
    <t>÷</t>
    <phoneticPr fontId="52"/>
  </si>
  <si>
    <t>＝</t>
    <phoneticPr fontId="52"/>
  </si>
  <si>
    <t>⇒</t>
    <phoneticPr fontId="52"/>
  </si>
  <si>
    <t>（小数点第1位に切り上げ）</t>
    <rPh sb="1" eb="4">
      <t>ショウスウテン</t>
    </rPh>
    <rPh sb="4" eb="5">
      <t>ダイ</t>
    </rPh>
    <rPh sb="6" eb="7">
      <t>イ</t>
    </rPh>
    <rPh sb="8" eb="9">
      <t>キ</t>
    </rPh>
    <rPh sb="10" eb="11">
      <t>ア</t>
    </rPh>
    <phoneticPr fontId="52"/>
  </si>
  <si>
    <t>（小数点第2位以下切り捨て）</t>
    <rPh sb="1" eb="4">
      <t>ショウスウテン</t>
    </rPh>
    <rPh sb="4" eb="5">
      <t>ダイ</t>
    </rPh>
    <rPh sb="6" eb="7">
      <t>イ</t>
    </rPh>
    <rPh sb="7" eb="9">
      <t>イカ</t>
    </rPh>
    <rPh sb="9" eb="10">
      <t>キ</t>
    </rPh>
    <rPh sb="11" eb="12">
      <t>ス</t>
    </rPh>
    <phoneticPr fontId="52"/>
  </si>
  <si>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52"/>
  </si>
  <si>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52"/>
  </si>
  <si>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</si>
  <si>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52"/>
  </si>
  <si>
    <t>常勤の従業者の人数</t>
  </si>
  <si>
    <t>常勤換算方法による人数</t>
    <rPh sb="0" eb="2">
      <t>ジョウキン</t>
    </rPh>
    <rPh sb="2" eb="4">
      <t>カンサン</t>
    </rPh>
    <rPh sb="4" eb="6">
      <t>ホウホウ</t>
    </rPh>
    <rPh sb="9" eb="11">
      <t>ニンズウ</t>
    </rPh>
    <phoneticPr fontId="52"/>
  </si>
  <si>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52"/>
  </si>
  <si>
    <t>＋</t>
    <phoneticPr fontId="52"/>
  </si>
  <si>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52"/>
  </si>
  <si>
    <t>≪提出不要≫</t>
    <rPh sb="1" eb="3">
      <t>テイシュツ</t>
    </rPh>
    <rPh sb="3" eb="5">
      <t>フヨウ</t>
    </rPh>
    <phoneticPr fontId="52"/>
  </si>
  <si>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3"/>
  </si>
  <si>
    <t>・・・直接入力する必要がある箇所です。</t>
    <rPh sb="3" eb="5">
      <t>チョクセツ</t>
    </rPh>
    <rPh sb="5" eb="7">
      <t>ニュウリョク</t>
    </rPh>
    <rPh sb="9" eb="11">
      <t>ヒツヨウ</t>
    </rPh>
    <rPh sb="14" eb="16">
      <t>カショ</t>
    </rPh>
    <phoneticPr fontId="52"/>
  </si>
  <si>
    <t>下記の記入方法に従って、入力してください。</t>
    <rPh sb="0" eb="2">
      <t>カキ</t>
    </rPh>
    <rPh sb="3" eb="5">
      <t>キニュウ</t>
    </rPh>
    <rPh sb="5" eb="7">
      <t>ホウホウ</t>
    </rPh>
    <rPh sb="8" eb="9">
      <t>シタガ</t>
    </rPh>
    <rPh sb="12" eb="14">
      <t>ニュウリョク</t>
    </rPh>
    <phoneticPr fontId="52"/>
  </si>
  <si>
    <t>・・・プルダウンから選択して入力する必要がある箇所です。</t>
    <rPh sb="10" eb="12">
      <t>センタク</t>
    </rPh>
    <rPh sb="14" eb="16">
      <t>ニュウリョク</t>
    </rPh>
    <rPh sb="18" eb="20">
      <t>ヒツヨウ</t>
    </rPh>
    <rPh sb="23" eb="25">
      <t>カショ</t>
    </rPh>
    <phoneticPr fontId="5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</si>
  <si>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</si>
  <si>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2"/>
  </si>
  <si>
    <t>　(1) 「４週」・「暦月」のいずれかを選択してください。</t>
    <rPh sb="7" eb="8">
      <t>シュウ</t>
    </rPh>
    <rPh sb="11" eb="12">
      <t>レキ</t>
    </rPh>
    <rPh sb="12" eb="13">
      <t>ツキ</t>
    </rPh>
    <rPh sb="20" eb="22">
      <t>センタク</t>
    </rPh>
    <phoneticPr fontId="5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</si>
  <si>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</si>
  <si>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</si>
  <si>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2"/>
  </si>
  <si>
    <t xml:space="preserve"> 　　 記入の順序は、職種ごとにまとめてください。</t>
    <rPh sb="4" eb="6">
      <t>キニュウ</t>
    </rPh>
    <rPh sb="7" eb="9">
      <t>ジュンジョ</t>
    </rPh>
    <rPh sb="11" eb="13">
      <t>ショクシュ</t>
    </rPh>
    <phoneticPr fontId="52"/>
  </si>
  <si>
    <t>職種名</t>
    <rPh sb="0" eb="2">
      <t>ショクシュ</t>
    </rPh>
    <rPh sb="2" eb="3">
      <t>メイ</t>
    </rPh>
    <phoneticPr fontId="52"/>
  </si>
  <si>
    <t>管理者</t>
    <rPh sb="0" eb="3">
      <t>カンリシャ</t>
    </rPh>
    <phoneticPr fontId="52"/>
  </si>
  <si>
    <t>サービス提供責任者</t>
    <rPh sb="4" eb="6">
      <t>テイキョウ</t>
    </rPh>
    <rPh sb="6" eb="9">
      <t>セキニンシャ</t>
    </rPh>
    <phoneticPr fontId="52"/>
  </si>
  <si>
    <t>訪問介護員</t>
    <rPh sb="0" eb="2">
      <t>ホウモン</t>
    </rPh>
    <rPh sb="2" eb="4">
      <t>カイゴ</t>
    </rPh>
    <rPh sb="4" eb="5">
      <t>イン</t>
    </rPh>
    <phoneticPr fontId="52"/>
  </si>
  <si>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5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</si>
  <si>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</si>
  <si>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2"/>
  </si>
  <si>
    <t>（注）常勤・非常勤の区分について</t>
    <rPh sb="1" eb="2">
      <t>チュウ</t>
    </rPh>
    <rPh sb="3" eb="5">
      <t>ジョウキン</t>
    </rPh>
    <rPh sb="6" eb="9">
      <t>ヒジョウキン</t>
    </rPh>
    <rPh sb="10" eb="12">
      <t>クブン</t>
    </rPh>
    <phoneticPr fontId="5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</si>
  <si>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</si>
  <si>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2"/>
  </si>
  <si>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</si>
  <si>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2"/>
  </si>
  <si>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2"/>
  </si>
  <si>
    <t>　(7) 従業者の氏名を記入してください。</t>
    <rPh sb="5" eb="8">
      <t>ジュウギョウシャ</t>
    </rPh>
    <rPh sb="9" eb="11">
      <t>シメイ</t>
    </rPh>
    <rPh sb="12" eb="14">
      <t>キニュウ</t>
    </rPh>
    <phoneticPr fontId="52"/>
  </si>
  <si>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2"/>
  </si>
  <si>
    <t>　　  ※ 指定基準の確認に際しては、４週分の入力で差し支えありません。</t>
    <phoneticPr fontId="5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</si>
  <si>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5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</si>
  <si>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</si>
  <si>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</si>
  <si>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</si>
  <si>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2"/>
  </si>
  <si>
    <t>　　　 その他、特記事項欄としてもご活用ください。</t>
    <rPh sb="6" eb="7">
      <t>タ</t>
    </rPh>
    <rPh sb="8" eb="10">
      <t>トッキ</t>
    </rPh>
    <rPh sb="10" eb="12">
      <t>ジコウ</t>
    </rPh>
    <rPh sb="12" eb="13">
      <t>ラン</t>
    </rPh>
    <rPh sb="18" eb="20">
      <t>カツヨウ</t>
    </rPh>
    <phoneticPr fontId="3"/>
  </si>
  <si>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52"/>
  </si>
  <si>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52"/>
  </si>
  <si>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52"/>
  </si>
  <si>
    <t>　　　　○ 常勤換算方法とは、非常勤の従業者について「事業所の従業者の勤務延時間数を当該事業所において常勤の従業者が勤務すべき時間数で除することにより、</t>
    <phoneticPr fontId="52"/>
  </si>
  <si>
    <t>　　　　　常勤の従業者の員数に換算する方法」であるため、常勤の従業者については常勤換算方法によらず、実人数で計算する。</t>
    <phoneticPr fontId="52"/>
  </si>
  <si>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2"/>
  </si>
  <si>
    <t>　　　　　手入力すること。</t>
    <phoneticPr fontId="5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</si>
  <si>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</si>
  <si>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</si>
  <si>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2"/>
  </si>
  <si>
    <t>１．サービス種別</t>
    <rPh sb="6" eb="8">
      <t>シュベツ</t>
    </rPh>
    <phoneticPr fontId="52"/>
  </si>
  <si>
    <t>サービス種別名</t>
    <rPh sb="4" eb="6">
      <t>シュベツ</t>
    </rPh>
    <rPh sb="6" eb="7">
      <t>メイ</t>
    </rPh>
    <phoneticPr fontId="52"/>
  </si>
  <si>
    <t>２．職種名・資格名称</t>
    <rPh sb="2" eb="4">
      <t>ショクシュ</t>
    </rPh>
    <rPh sb="4" eb="5">
      <t>メイ</t>
    </rPh>
    <rPh sb="6" eb="8">
      <t>シカク</t>
    </rPh>
    <rPh sb="8" eb="10">
      <t>メイショウ</t>
    </rPh>
    <phoneticPr fontId="52"/>
  </si>
  <si>
    <t>訪問介護員</t>
    <rPh sb="0" eb="2">
      <t>ホウモン</t>
    </rPh>
    <rPh sb="2" eb="5">
      <t>カイゴイン</t>
    </rPh>
    <phoneticPr fontId="52"/>
  </si>
  <si>
    <t>ー</t>
    <phoneticPr fontId="52"/>
  </si>
  <si>
    <t>資格</t>
    <rPh sb="0" eb="2">
      <t>シカク</t>
    </rPh>
    <phoneticPr fontId="52"/>
  </si>
  <si>
    <t>介護福祉士</t>
    <rPh sb="0" eb="2">
      <t>カイゴ</t>
    </rPh>
    <rPh sb="2" eb="5">
      <t>フクシシ</t>
    </rPh>
    <phoneticPr fontId="52"/>
  </si>
  <si>
    <t>看護師</t>
    <phoneticPr fontId="52"/>
  </si>
  <si>
    <t>看護師</t>
    <rPh sb="0" eb="3">
      <t>カンゴシ</t>
    </rPh>
    <phoneticPr fontId="52"/>
  </si>
  <si>
    <t>准看護師</t>
    <phoneticPr fontId="52"/>
  </si>
  <si>
    <t>准看護師</t>
    <rPh sb="0" eb="4">
      <t>ジュンカンゴシ</t>
    </rPh>
    <phoneticPr fontId="52"/>
  </si>
  <si>
    <t>実務者研修修了者</t>
    <rPh sb="5" eb="7">
      <t>シュウリョウ</t>
    </rPh>
    <phoneticPr fontId="52"/>
  </si>
  <si>
    <t>実務者研修修了者</t>
    <rPh sb="0" eb="3">
      <t>ジツムシャ</t>
    </rPh>
    <rPh sb="3" eb="5">
      <t>ケンシュウ</t>
    </rPh>
    <rPh sb="5" eb="8">
      <t>シュウリョウシャ</t>
    </rPh>
    <phoneticPr fontId="52"/>
  </si>
  <si>
    <t>旧介護職員基礎研修課程修了者</t>
    <phoneticPr fontId="52"/>
  </si>
  <si>
    <t>介護職員初任者研修修了者</t>
    <rPh sb="0" eb="2">
      <t>カイゴ</t>
    </rPh>
    <rPh sb="2" eb="4">
      <t>ショクイン</t>
    </rPh>
    <rPh sb="4" eb="7">
      <t>ショニンシャ</t>
    </rPh>
    <rPh sb="7" eb="9">
      <t>ケンシュウ</t>
    </rPh>
    <rPh sb="9" eb="12">
      <t>シュウリョウシャ</t>
    </rPh>
    <phoneticPr fontId="52"/>
  </si>
  <si>
    <t>旧ホームヘルパー1級課程修了者</t>
    <rPh sb="0" eb="1">
      <t>キュウ</t>
    </rPh>
    <rPh sb="9" eb="10">
      <t>キュウ</t>
    </rPh>
    <rPh sb="10" eb="12">
      <t>カテイ</t>
    </rPh>
    <rPh sb="12" eb="15">
      <t>シュウリョウシャ</t>
    </rPh>
    <phoneticPr fontId="52"/>
  </si>
  <si>
    <t>生活援助従事者研修修了者</t>
    <rPh sb="0" eb="2">
      <t>セイカツ</t>
    </rPh>
    <rPh sb="2" eb="4">
      <t>エンジョ</t>
    </rPh>
    <rPh sb="4" eb="7">
      <t>ジュウジシャ</t>
    </rPh>
    <rPh sb="7" eb="9">
      <t>ケンシュウ</t>
    </rPh>
    <rPh sb="9" eb="12">
      <t>シュウリョウシャ</t>
    </rPh>
    <phoneticPr fontId="52"/>
  </si>
  <si>
    <t>共生型訪問介護のサービス提供責任者</t>
    <rPh sb="0" eb="2">
      <t>キョウセイ</t>
    </rPh>
    <rPh sb="2" eb="3">
      <t>ガタ</t>
    </rPh>
    <rPh sb="3" eb="5">
      <t>ホウモン</t>
    </rPh>
    <rPh sb="5" eb="7">
      <t>カイゴ</t>
    </rPh>
    <rPh sb="12" eb="14">
      <t>テイキョウ</t>
    </rPh>
    <rPh sb="14" eb="17">
      <t>セキニンシャ</t>
    </rPh>
    <phoneticPr fontId="5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</si>
  <si>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2"/>
  </si>
  <si>
    <t>旧ホームヘルパー2級課程修了者</t>
    <rPh sb="0" eb="1">
      <t>キュウ</t>
    </rPh>
    <rPh sb="9" eb="10">
      <t>キュウ</t>
    </rPh>
    <rPh sb="10" eb="12">
      <t>カテイ</t>
    </rPh>
    <rPh sb="12" eb="15">
      <t>シュウリョウシャ</t>
    </rPh>
    <phoneticPr fontId="52"/>
  </si>
  <si>
    <t>【自治体の皆様へ】</t>
    <rPh sb="1" eb="4">
      <t>ジチタイ</t>
    </rPh>
    <rPh sb="5" eb="7">
      <t>ミナサマ</t>
    </rPh>
    <phoneticPr fontId="52"/>
  </si>
  <si>
    <t>※ INDIRECT関数使用のため、以下のとおりセルに「名前の定義」をしています。</t>
    <rPh sb="10" eb="12">
      <t>カンスウ</t>
    </rPh>
    <rPh sb="12" eb="14">
      <t>シヨウ</t>
    </rPh>
    <rPh sb="18" eb="20">
      <t>イカ</t>
    </rPh>
    <rPh sb="28" eb="30">
      <t>ナマエ</t>
    </rPh>
    <rPh sb="31" eb="33">
      <t>テイギ</t>
    </rPh>
    <phoneticPr fontId="52"/>
  </si>
  <si>
    <t>　12行目・・・「職種」</t>
    <rPh sb="3" eb="5">
      <t>ギョウメ</t>
    </rPh>
    <rPh sb="9" eb="11">
      <t>ショクシュ</t>
    </rPh>
    <phoneticPr fontId="52"/>
  </si>
  <si>
    <t>　C列・・・「管理者」</t>
    <rPh sb="2" eb="3">
      <t>レツ</t>
    </rPh>
    <rPh sb="7" eb="10">
      <t>カンリシャ</t>
    </rPh>
    <phoneticPr fontId="52"/>
  </si>
  <si>
    <t>　D列・・・「サービス提供責任者」</t>
    <rPh sb="2" eb="3">
      <t>レツ</t>
    </rPh>
    <rPh sb="11" eb="13">
      <t>テイキョウ</t>
    </rPh>
    <rPh sb="13" eb="16">
      <t>セキニンシャ</t>
    </rPh>
    <phoneticPr fontId="52"/>
  </si>
  <si>
    <t>　E列・・・「訪問介護員」</t>
    <rPh sb="2" eb="3">
      <t>レツ</t>
    </rPh>
    <rPh sb="7" eb="9">
      <t>ホウモン</t>
    </rPh>
    <rPh sb="9" eb="12">
      <t>カイゴイン</t>
    </rPh>
    <phoneticPr fontId="5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</si>
  <si>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2"/>
  </si>
  <si>
    <t>　行が足りない場合は、適宜追加してください。</t>
    <rPh sb="1" eb="2">
      <t>ギョウ</t>
    </rPh>
    <rPh sb="3" eb="4">
      <t>タ</t>
    </rPh>
    <rPh sb="7" eb="9">
      <t>バアイ</t>
    </rPh>
    <rPh sb="11" eb="13">
      <t>テキギ</t>
    </rPh>
    <rPh sb="13" eb="15">
      <t>ツイカ</t>
    </rPh>
    <phoneticPr fontId="5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</si>
  <si>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</si>
  <si>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2"/>
  </si>
  <si>
    <t>　・「数式」タブ　⇒　「名前の定義」を選択</t>
    <rPh sb="3" eb="5">
      <t>スウシキ</t>
    </rPh>
    <rPh sb="12" eb="14">
      <t>ナマエ</t>
    </rPh>
    <rPh sb="15" eb="17">
      <t>テイギ</t>
    </rPh>
    <rPh sb="19" eb="21">
      <t>センタク</t>
    </rPh>
    <phoneticPr fontId="52"/>
  </si>
  <si>
    <t>　・「名前」に職種名を入力</t>
    <rPh sb="3" eb="5">
      <t>ナマエ</t>
    </rPh>
    <rPh sb="7" eb="9">
      <t>ショクシュ</t>
    </rPh>
    <rPh sb="9" eb="10">
      <t>メイ</t>
    </rPh>
    <rPh sb="11" eb="13">
      <t>ニュウリョク</t>
    </rPh>
    <phoneticPr fontId="5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</si>
  <si>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</si>
  <si>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2"/>
  </si>
  <si>
    <t>要支援者利用者数
（総合事業）</t>
    <rPh sb="0" eb="4">
      <t>ヨウシエンシャ</t>
    </rPh>
    <rPh sb="4" eb="8">
      <t>リヨウシャスウ</t>
    </rPh>
    <rPh sb="10" eb="14">
      <t>ソウゴウジギョウ</t>
    </rPh>
    <phoneticPr fontId="3"/>
  </si>
  <si>
    <t>点検項目</t>
    <rPh sb="0" eb="2">
      <t>テンケン</t>
    </rPh>
    <rPh sb="2" eb="4">
      <t>コウモク</t>
    </rPh>
    <phoneticPr fontId="48"/>
  </si>
  <si>
    <t>点検事項</t>
    <rPh sb="0" eb="2">
      <t>テンケン</t>
    </rPh>
    <rPh sb="2" eb="4">
      <t>ジコウ</t>
    </rPh>
    <phoneticPr fontId="48"/>
  </si>
  <si>
    <t>点検結果</t>
    <rPh sb="0" eb="2">
      <t>テンケン</t>
    </rPh>
    <rPh sb="2" eb="4">
      <t>ケッカ</t>
    </rPh>
    <phoneticPr fontId="48"/>
  </si>
  <si>
    <t>２人の訪問介護員等による場合</t>
    <rPh sb="0" eb="2">
      <t>フタリ</t>
    </rPh>
    <rPh sb="3" eb="5">
      <t>ホウモン</t>
    </rPh>
    <rPh sb="5" eb="8">
      <t>カイゴイン</t>
    </rPh>
    <rPh sb="8" eb="9">
      <t>トウ</t>
    </rPh>
    <rPh sb="12" eb="14">
      <t>バアイ</t>
    </rPh>
    <phoneticPr fontId="48"/>
  </si>
  <si>
    <t>利用者又は家族等の同意</t>
    <rPh sb="0" eb="3">
      <t>リヨウシャ</t>
    </rPh>
    <rPh sb="3" eb="4">
      <t>マタ</t>
    </rPh>
    <rPh sb="5" eb="7">
      <t>カゾク</t>
    </rPh>
    <rPh sb="7" eb="8">
      <t>トウ</t>
    </rPh>
    <rPh sb="9" eb="11">
      <t>ドウイ</t>
    </rPh>
    <phoneticPr fontId="48"/>
  </si>
  <si>
    <t>夜間の場合の加算</t>
    <rPh sb="0" eb="2">
      <t>ヤカン</t>
    </rPh>
    <rPh sb="3" eb="5">
      <t>バアイ</t>
    </rPh>
    <rPh sb="6" eb="8">
      <t>カサン</t>
    </rPh>
    <phoneticPr fontId="48"/>
  </si>
  <si>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48"/>
  </si>
  <si>
    <t>サービス提供票</t>
    <rPh sb="4" eb="6">
      <t>テイキョウ</t>
    </rPh>
    <rPh sb="6" eb="7">
      <t>ヒョウ</t>
    </rPh>
    <phoneticPr fontId="48"/>
  </si>
  <si>
    <t>早朝の場合の加算</t>
    <rPh sb="0" eb="2">
      <t>ソウチョウ</t>
    </rPh>
    <rPh sb="3" eb="5">
      <t>バアイ</t>
    </rPh>
    <rPh sb="6" eb="8">
      <t>カサン</t>
    </rPh>
    <phoneticPr fontId="48"/>
  </si>
  <si>
    <t>居宅サービス計画上又は訪問介護計画上、サービスの開始時刻が６時～８時</t>
    <rPh sb="30" eb="31">
      <t>ジ</t>
    </rPh>
    <rPh sb="33" eb="34">
      <t>ジ</t>
    </rPh>
    <phoneticPr fontId="48"/>
  </si>
  <si>
    <t>深夜の場合の加算</t>
    <rPh sb="0" eb="2">
      <t>シンヤ</t>
    </rPh>
    <rPh sb="3" eb="5">
      <t>バアイ</t>
    </rPh>
    <rPh sb="6" eb="8">
      <t>カサン</t>
    </rPh>
    <phoneticPr fontId="48"/>
  </si>
  <si>
    <t>居宅サービス計画上又は訪問介護計画上、サービスの開始時刻が22時～６時</t>
    <rPh sb="31" eb="32">
      <t>ジ</t>
    </rPh>
    <rPh sb="34" eb="35">
      <t>ジ</t>
    </rPh>
    <phoneticPr fontId="48"/>
  </si>
  <si>
    <t>特定事業所加算（Ⅰ）</t>
    <rPh sb="0" eb="2">
      <t>トクテイ</t>
    </rPh>
    <rPh sb="2" eb="5">
      <t>ジギョウショ</t>
    </rPh>
    <rPh sb="5" eb="7">
      <t>カサン</t>
    </rPh>
    <phoneticPr fontId="48"/>
  </si>
  <si>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ホウモン</t>
    </rPh>
    <rPh sb="36" eb="39">
      <t>カイゴイン</t>
    </rPh>
    <rPh sb="39" eb="40">
      <t>トウ</t>
    </rPh>
    <rPh sb="41" eb="43">
      <t>ギジュツ</t>
    </rPh>
    <rPh sb="43" eb="45">
      <t>シドウ</t>
    </rPh>
    <rPh sb="46" eb="48">
      <t>モクテキ</t>
    </rPh>
    <rPh sb="51" eb="53">
      <t>カイギ</t>
    </rPh>
    <rPh sb="54" eb="57">
      <t>テイキテキ</t>
    </rPh>
    <rPh sb="58" eb="60">
      <t>カイサイ</t>
    </rPh>
    <phoneticPr fontId="48"/>
  </si>
  <si>
    <t>定期的に実施</t>
    <rPh sb="0" eb="3">
      <t>テイキテキ</t>
    </rPh>
    <rPh sb="4" eb="6">
      <t>ジッシ</t>
    </rPh>
    <phoneticPr fontId="48"/>
  </si>
  <si>
    <t>会議記録</t>
    <rPh sb="0" eb="2">
      <t>カイギ</t>
    </rPh>
    <rPh sb="2" eb="4">
      <t>キロク</t>
    </rPh>
    <phoneticPr fontId="48"/>
  </si>
  <si>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1">
      <t>ホウモン</t>
    </rPh>
    <rPh sb="31" eb="34">
      <t>カイゴイン</t>
    </rPh>
    <rPh sb="34" eb="35">
      <t>トウ</t>
    </rPh>
    <rPh sb="38" eb="40">
      <t>ホウコク</t>
    </rPh>
    <phoneticPr fontId="48"/>
  </si>
  <si>
    <t>文書等により実施</t>
    <rPh sb="0" eb="2">
      <t>ブンショ</t>
    </rPh>
    <rPh sb="2" eb="3">
      <t>トウ</t>
    </rPh>
    <rPh sb="6" eb="8">
      <t>ジッシ</t>
    </rPh>
    <phoneticPr fontId="48"/>
  </si>
  <si>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48"/>
  </si>
  <si>
    <t>４　健康診断等の定期的な実施</t>
    <rPh sb="2" eb="4">
      <t>ケンコウ</t>
    </rPh>
    <rPh sb="4" eb="6">
      <t>シンダン</t>
    </rPh>
    <rPh sb="6" eb="7">
      <t>トウ</t>
    </rPh>
    <rPh sb="8" eb="11">
      <t>テイキテキ</t>
    </rPh>
    <rPh sb="12" eb="14">
      <t>ジッシ</t>
    </rPh>
    <phoneticPr fontId="48"/>
  </si>
  <si>
    <t>全員に実施</t>
    <rPh sb="0" eb="2">
      <t>ゼンイン</t>
    </rPh>
    <rPh sb="3" eb="5">
      <t>ジッシ</t>
    </rPh>
    <phoneticPr fontId="48"/>
  </si>
  <si>
    <t>健診受診記録等</t>
    <rPh sb="0" eb="2">
      <t>ケンシン</t>
    </rPh>
    <rPh sb="2" eb="4">
      <t>ジュシン</t>
    </rPh>
    <rPh sb="4" eb="6">
      <t>キロク</t>
    </rPh>
    <rPh sb="6" eb="7">
      <t>トウ</t>
    </rPh>
    <phoneticPr fontId="48"/>
  </si>
  <si>
    <t>５　緊急時等における対応方法の明示</t>
    <rPh sb="2" eb="5">
      <t>キンキュウジ</t>
    </rPh>
    <rPh sb="5" eb="6">
      <t>トウ</t>
    </rPh>
    <rPh sb="10" eb="12">
      <t>タイオウ</t>
    </rPh>
    <rPh sb="12" eb="14">
      <t>ホウホウ</t>
    </rPh>
    <rPh sb="15" eb="17">
      <t>メイジ</t>
    </rPh>
    <phoneticPr fontId="48"/>
  </si>
  <si>
    <t>重要事項説明書等</t>
    <rPh sb="0" eb="2">
      <t>ジュウヨウ</t>
    </rPh>
    <rPh sb="2" eb="4">
      <t>ジコウ</t>
    </rPh>
    <rPh sb="4" eb="7">
      <t>セツメイショ</t>
    </rPh>
    <rPh sb="7" eb="8">
      <t>トウ</t>
    </rPh>
    <phoneticPr fontId="48"/>
  </si>
  <si>
    <t>職員台帳(履歴書)等</t>
    <rPh sb="0" eb="2">
      <t>ショクイン</t>
    </rPh>
    <rPh sb="2" eb="4">
      <t>ダイチョウ</t>
    </rPh>
    <rPh sb="5" eb="8">
      <t>リレキショ</t>
    </rPh>
    <rPh sb="9" eb="10">
      <t>トウ</t>
    </rPh>
    <phoneticPr fontId="48"/>
  </si>
  <si>
    <t>特定事業所加算（Ⅱ）</t>
    <rPh sb="0" eb="2">
      <t>トクテイ</t>
    </rPh>
    <rPh sb="2" eb="5">
      <t>ジギョウショ</t>
    </rPh>
    <rPh sb="5" eb="7">
      <t>カサン</t>
    </rPh>
    <phoneticPr fontId="48"/>
  </si>
  <si>
    <t>あり(含予定)</t>
    <rPh sb="3" eb="4">
      <t>フク</t>
    </rPh>
    <rPh sb="4" eb="6">
      <t>ヨテイ</t>
    </rPh>
    <phoneticPr fontId="48"/>
  </si>
  <si>
    <t>４ 健康診断等の定期的な実施</t>
    <rPh sb="2" eb="4">
      <t>ケンコウ</t>
    </rPh>
    <rPh sb="4" eb="6">
      <t>シンダン</t>
    </rPh>
    <rPh sb="6" eb="7">
      <t>トウ</t>
    </rPh>
    <rPh sb="8" eb="11">
      <t>テイキテキ</t>
    </rPh>
    <rPh sb="12" eb="14">
      <t>ジッシ</t>
    </rPh>
    <phoneticPr fontId="48"/>
  </si>
  <si>
    <t>５ 緊急時等における対応方法の明示</t>
    <rPh sb="2" eb="5">
      <t>キンキュウジ</t>
    </rPh>
    <rPh sb="5" eb="6">
      <t>トウ</t>
    </rPh>
    <rPh sb="10" eb="12">
      <t>タイオウ</t>
    </rPh>
    <rPh sb="12" eb="14">
      <t>ホウホウ</t>
    </rPh>
    <rPh sb="15" eb="17">
      <t>メイジ</t>
    </rPh>
    <phoneticPr fontId="48"/>
  </si>
  <si>
    <t>特定事業所加算（Ⅲ）</t>
    <rPh sb="0" eb="2">
      <t>トクテイ</t>
    </rPh>
    <rPh sb="2" eb="5">
      <t>ジギョウショ</t>
    </rPh>
    <rPh sb="5" eb="7">
      <t>カサン</t>
    </rPh>
    <phoneticPr fontId="48"/>
  </si>
  <si>
    <t>特定事業所加算（Ⅳ）</t>
    <rPh sb="0" eb="2">
      <t>トクテイ</t>
    </rPh>
    <rPh sb="2" eb="5">
      <t>ジギョウショ</t>
    </rPh>
    <rPh sb="5" eb="7">
      <t>カサン</t>
    </rPh>
    <phoneticPr fontId="48"/>
  </si>
  <si>
    <t>特定事業所加算（Ⅴ）</t>
    <rPh sb="0" eb="2">
      <t>トクテイ</t>
    </rPh>
    <rPh sb="2" eb="5">
      <t>ジギョウショ</t>
    </rPh>
    <rPh sb="5" eb="7">
      <t>カサン</t>
    </rPh>
    <phoneticPr fontId="48"/>
  </si>
  <si>
    <t>共生型訪問介護</t>
    <rPh sb="0" eb="3">
      <t>キョウセイガタ</t>
    </rPh>
    <rPh sb="3" eb="5">
      <t>ホウモン</t>
    </rPh>
    <rPh sb="5" eb="7">
      <t>カイゴ</t>
    </rPh>
    <phoneticPr fontId="48"/>
  </si>
  <si>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48"/>
  </si>
  <si>
    <t>所定単位数の70/100</t>
    <rPh sb="0" eb="2">
      <t>ショテイ</t>
    </rPh>
    <rPh sb="2" eb="5">
      <t>タンイスウ</t>
    </rPh>
    <phoneticPr fontId="48"/>
  </si>
  <si>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48"/>
  </si>
  <si>
    <t>所定単位数の93/100</t>
    <rPh sb="0" eb="2">
      <t>ショテイ</t>
    </rPh>
    <rPh sb="2" eb="5">
      <t>タンイスウ</t>
    </rPh>
    <phoneticPr fontId="48"/>
  </si>
  <si>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48"/>
  </si>
  <si>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48"/>
  </si>
  <si>
    <t>緊急時訪問介護加算</t>
    <rPh sb="0" eb="2">
      <t>キンキュウ</t>
    </rPh>
    <rPh sb="2" eb="3">
      <t>ジ</t>
    </rPh>
    <rPh sb="3" eb="5">
      <t>ホウモン</t>
    </rPh>
    <rPh sb="5" eb="7">
      <t>カイゴ</t>
    </rPh>
    <rPh sb="7" eb="9">
      <t>カサン</t>
    </rPh>
    <phoneticPr fontId="48"/>
  </si>
  <si>
    <t>要請に関する記録、サービス提供記録等</t>
    <rPh sb="0" eb="2">
      <t>ヨウセイ</t>
    </rPh>
    <rPh sb="3" eb="4">
      <t>カン</t>
    </rPh>
    <rPh sb="6" eb="8">
      <t>キロク</t>
    </rPh>
    <rPh sb="13" eb="15">
      <t>テイキョウ</t>
    </rPh>
    <rPh sb="15" eb="17">
      <t>キロク</t>
    </rPh>
    <rPh sb="17" eb="18">
      <t>トウ</t>
    </rPh>
    <phoneticPr fontId="48"/>
  </si>
  <si>
    <t>初回加算</t>
    <rPh sb="0" eb="2">
      <t>ショカイ</t>
    </rPh>
    <rPh sb="2" eb="4">
      <t>カサン</t>
    </rPh>
    <phoneticPr fontId="48"/>
  </si>
  <si>
    <t>過去２月間（暦月）の利用実績がない</t>
    <rPh sb="0" eb="2">
      <t>カコ</t>
    </rPh>
    <rPh sb="3" eb="4">
      <t>ツキ</t>
    </rPh>
    <rPh sb="4" eb="5">
      <t>アイダ</t>
    </rPh>
    <rPh sb="6" eb="7">
      <t>コヨミ</t>
    </rPh>
    <rPh sb="7" eb="8">
      <t>ツキ</t>
    </rPh>
    <rPh sb="10" eb="12">
      <t>リヨウ</t>
    </rPh>
    <rPh sb="12" eb="14">
      <t>ジッセキ</t>
    </rPh>
    <phoneticPr fontId="48"/>
  </si>
  <si>
    <t>サービス提供記録等</t>
    <rPh sb="4" eb="6">
      <t>テイキョウ</t>
    </rPh>
    <rPh sb="6" eb="8">
      <t>キロク</t>
    </rPh>
    <rPh sb="8" eb="9">
      <t>トウ</t>
    </rPh>
    <phoneticPr fontId="48"/>
  </si>
  <si>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4" eb="6">
      <t>テイキョウ</t>
    </rPh>
    <rPh sb="6" eb="9">
      <t>セキニンシャ</t>
    </rPh>
    <rPh sb="12" eb="14">
      <t>ショカイ</t>
    </rPh>
    <rPh sb="14" eb="15">
      <t>モ</t>
    </rPh>
    <rPh sb="18" eb="20">
      <t>ショカイ</t>
    </rPh>
    <rPh sb="25" eb="27">
      <t>テイキョウ</t>
    </rPh>
    <rPh sb="28" eb="29">
      <t>オコナ</t>
    </rPh>
    <rPh sb="31" eb="32">
      <t>ヒ</t>
    </rPh>
    <rPh sb="33" eb="34">
      <t>ゾク</t>
    </rPh>
    <rPh sb="36" eb="37">
      <t>ツキ</t>
    </rPh>
    <rPh sb="45" eb="47">
      <t>テイキョウ</t>
    </rPh>
    <rPh sb="47" eb="48">
      <t>マタ</t>
    </rPh>
    <rPh sb="49" eb="51">
      <t>ショカイ</t>
    </rPh>
    <rPh sb="51" eb="52">
      <t>モ</t>
    </rPh>
    <rPh sb="55" eb="57">
      <t>ショカイ</t>
    </rPh>
    <rPh sb="62" eb="64">
      <t>テイキョウ</t>
    </rPh>
    <rPh sb="65" eb="66">
      <t>オコナ</t>
    </rPh>
    <rPh sb="68" eb="69">
      <t>ヒ</t>
    </rPh>
    <rPh sb="70" eb="71">
      <t>ゾク</t>
    </rPh>
    <rPh sb="73" eb="74">
      <t>ツキ</t>
    </rPh>
    <rPh sb="82" eb="84">
      <t>テイキョウ</t>
    </rPh>
    <rPh sb="90" eb="92">
      <t>テイキョウ</t>
    </rPh>
    <rPh sb="92" eb="95">
      <t>セキニンシャ</t>
    </rPh>
    <rPh sb="96" eb="98">
      <t>ドウコウ</t>
    </rPh>
    <phoneticPr fontId="48"/>
  </si>
  <si>
    <t>特別地域訪問介護加算</t>
    <rPh sb="0" eb="2">
      <t>トクベツ</t>
    </rPh>
    <rPh sb="2" eb="4">
      <t>チイキ</t>
    </rPh>
    <rPh sb="4" eb="6">
      <t>ホウモン</t>
    </rPh>
    <rPh sb="6" eb="8">
      <t>カイゴ</t>
    </rPh>
    <rPh sb="8" eb="10">
      <t>カサン</t>
    </rPh>
    <phoneticPr fontId="48"/>
  </si>
  <si>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48"/>
  </si>
  <si>
    <t>中山間地域等における小規模事業所加算</t>
    <rPh sb="0" eb="1">
      <t>ナカ</t>
    </rPh>
    <rPh sb="1" eb="3">
      <t>ヤマアイ</t>
    </rPh>
    <rPh sb="3" eb="6">
      <t>チイキナド</t>
    </rPh>
    <rPh sb="10" eb="13">
      <t>ショウキボ</t>
    </rPh>
    <rPh sb="13" eb="16">
      <t>ジギョウショ</t>
    </rPh>
    <rPh sb="16" eb="18">
      <t>カサン</t>
    </rPh>
    <phoneticPr fontId="48"/>
  </si>
  <si>
    <t>厚生労働大臣が定める地域（平成21年厚生労働省告示第83号）に所在し、かつ、１月当たり延べ訪問回数が200回以下の事業所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3" eb="54">
      <t>カイ</t>
    </rPh>
    <rPh sb="54" eb="56">
      <t>イカ</t>
    </rPh>
    <rPh sb="57" eb="60">
      <t>ジギョウショ</t>
    </rPh>
    <phoneticPr fontId="4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</si>
  <si>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8"/>
  </si>
  <si>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48"/>
  </si>
  <si>
    <t>生活機能向上連携加算(Ⅰ）</t>
    <rPh sb="0" eb="2">
      <t>セイカツ</t>
    </rPh>
    <rPh sb="2" eb="4">
      <t>キノウ</t>
    </rPh>
    <rPh sb="4" eb="6">
      <t>コウジョウ</t>
    </rPh>
    <rPh sb="6" eb="8">
      <t>レンケイ</t>
    </rPh>
    <rPh sb="8" eb="10">
      <t>カサン</t>
    </rPh>
    <phoneticPr fontId="48"/>
  </si>
  <si>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48"/>
  </si>
  <si>
    <t>生活機能の向上を目的とした訪問介護計画の作成及び計画に基づくサービス提供</t>
    <rPh sb="34" eb="36">
      <t>テイキョウ</t>
    </rPh>
    <phoneticPr fontId="48"/>
  </si>
  <si>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48"/>
  </si>
  <si>
    <t>生活機能向上連携加算(Ⅱ)</t>
    <rPh sb="0" eb="2">
      <t>セイカツ</t>
    </rPh>
    <rPh sb="2" eb="4">
      <t>キノウ</t>
    </rPh>
    <rPh sb="4" eb="6">
      <t>コウジョウ</t>
    </rPh>
    <rPh sb="6" eb="8">
      <t>レンケイ</t>
    </rPh>
    <rPh sb="8" eb="10">
      <t>カサン</t>
    </rPh>
    <phoneticPr fontId="48"/>
  </si>
  <si>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48"/>
  </si>
  <si>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48"/>
  </si>
  <si>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48"/>
  </si>
  <si>
    <t>認知症専門ケア加算（Ⅰ）</t>
    <rPh sb="0" eb="3">
      <t>ニンチショウ</t>
    </rPh>
    <rPh sb="3" eb="5">
      <t>センモン</t>
    </rPh>
    <rPh sb="7" eb="9">
      <t>カサン</t>
    </rPh>
    <phoneticPr fontId="48"/>
  </si>
  <si>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48"/>
  </si>
  <si>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48"/>
  </si>
  <si>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48"/>
  </si>
  <si>
    <t>実施</t>
    <rPh sb="0" eb="2">
      <t>ジッシ</t>
    </rPh>
    <phoneticPr fontId="48"/>
  </si>
  <si>
    <t>認知症専門ケア加算（Ⅱ）</t>
    <rPh sb="0" eb="3">
      <t>ニンチショウ</t>
    </rPh>
    <rPh sb="3" eb="5">
      <t>センモン</t>
    </rPh>
    <rPh sb="7" eb="9">
      <t>カサン</t>
    </rPh>
    <phoneticPr fontId="48"/>
  </si>
  <si>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48"/>
  </si>
  <si>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48"/>
  </si>
  <si>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48"/>
  </si>
  <si>
    <t>１ 個別の訪問介護員等・サービス提供責任者に係る研修計画を策定し、当該計画に従い、研修を実施</t>
    <phoneticPr fontId="48"/>
  </si>
  <si>
    <t>６　通常の事業の実施地域内であって中山間地域等に居住する利用者に対して、継続的なサービスを提供</t>
    <phoneticPr fontId="3"/>
  </si>
  <si>
    <t>７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48"/>
  </si>
  <si>
    <t>①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phoneticPr fontId="48"/>
  </si>
  <si>
    <t>②１月当たりの利用者が同一の建物に20人以上居住する建物の利用者</t>
    <rPh sb="2" eb="3">
      <t>ツキ</t>
    </rPh>
    <rPh sb="3" eb="4">
      <t>ア</t>
    </rPh>
    <rPh sb="7" eb="10">
      <t>リヨウシャ</t>
    </rPh>
    <rPh sb="11" eb="13">
      <t>ドウイツ</t>
    </rPh>
    <rPh sb="14" eb="16">
      <t>タテモノ</t>
    </rPh>
    <rPh sb="19" eb="22">
      <t>ニンイジョウ</t>
    </rPh>
    <rPh sb="22" eb="24">
      <t>キョジュウ</t>
    </rPh>
    <rPh sb="26" eb="28">
      <t>タテモノ</t>
    </rPh>
    <rPh sb="29" eb="32">
      <t>リヨウシャ</t>
    </rPh>
    <phoneticPr fontId="48"/>
  </si>
  <si>
    <t>③１月当たりの利用者が同一敷地内建物等に50人以上居住する建物の利用者</t>
    <rPh sb="2" eb="3">
      <t>ツキ</t>
    </rPh>
    <rPh sb="3" eb="4">
      <t>ア</t>
    </rPh>
    <rPh sb="7" eb="10">
      <t>リヨウシャ</t>
    </rPh>
    <rPh sb="11" eb="13">
      <t>ドウイツ</t>
    </rPh>
    <rPh sb="13" eb="16">
      <t>シキチナイ</t>
    </rPh>
    <rPh sb="16" eb="18">
      <t>タテモノ</t>
    </rPh>
    <rPh sb="18" eb="19">
      <t>トウ</t>
    </rPh>
    <rPh sb="22" eb="25">
      <t>ニンイジョウ</t>
    </rPh>
    <rPh sb="25" eb="27">
      <t>キョジュウ</t>
    </rPh>
    <rPh sb="29" eb="31">
      <t>タテモノ</t>
    </rPh>
    <rPh sb="32" eb="35">
      <t>リヨウシャ</t>
    </rPh>
    <phoneticPr fontId="48"/>
  </si>
  <si>
    <t>所定単位数の100分の88</t>
    <rPh sb="0" eb="2">
      <t>ショテイ</t>
    </rPh>
    <rPh sb="2" eb="5">
      <t>タンイスウ</t>
    </rPh>
    <rPh sb="9" eb="10">
      <t>フン</t>
    </rPh>
    <phoneticPr fontId="48"/>
  </si>
  <si>
    <t>④正当な理由なく、事業所において、前６月間に提供した訪問介護サービスの提供総数のうち、事業所と同一敷地内又は隣接する敷地内に所在する建物に居住する者（③に該当する場合を除く）に提供されたものの占める割合が100分の90以上である場合</t>
    <phoneticPr fontId="48"/>
  </si>
  <si>
    <t>訪問介護計画書</t>
    <rPh sb="0" eb="4">
      <t>ホウモンカイゴ</t>
    </rPh>
    <rPh sb="4" eb="7">
      <t>ケイカクショ</t>
    </rPh>
    <phoneticPr fontId="3"/>
  </si>
  <si>
    <t>計算書</t>
    <rPh sb="0" eb="3">
      <t>ケイサンショ</t>
    </rPh>
    <phoneticPr fontId="3"/>
  </si>
  <si>
    <t>利用者の総数のうち日常生活自立度Ⅱ、Ⅲ、Ⅳ又はＭの認知症の者の占める割合が２分の１以上</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48"/>
  </si>
  <si>
    <t>口腔連携強化加算</t>
    <rPh sb="0" eb="2">
      <t>コウクウ</t>
    </rPh>
    <rPh sb="2" eb="4">
      <t>レンケイ</t>
    </rPh>
    <rPh sb="4" eb="6">
      <t>キョウカ</t>
    </rPh>
    <rPh sb="6" eb="8">
      <t>カサン</t>
    </rPh>
    <phoneticPr fontId="3"/>
  </si>
  <si>
    <t>当該事業所の従業者が利用者の口腔の健康状態に係る評価を行うに当たって、歯科医療機関の歯科医師又は歯科医師の指示を受けた歯科衛生士に相談できる体制を確保し、その旨を文書で取り決めている</t>
    <phoneticPr fontId="48"/>
  </si>
  <si>
    <t>口腔状態の評価をそれぞれ利用者について行い、評価した情報を歯科医療機関及び当該利用者を担当する介護支援専門員に対し、提供している</t>
    <phoneticPr fontId="3"/>
  </si>
  <si>
    <t>虐待防止のための対策を検討する委員会を定期的に開催</t>
    <phoneticPr fontId="3"/>
  </si>
  <si>
    <t>虐待防止のための指針を整備</t>
    <phoneticPr fontId="3"/>
  </si>
  <si>
    <t>虐待防止のための研修を定期的（年１回以上）に実施</t>
    <phoneticPr fontId="3"/>
  </si>
  <si>
    <t>虐待防止措置を適正に実施するための担当者の配置</t>
    <phoneticPr fontId="3"/>
  </si>
  <si>
    <t>委員会の議事録</t>
    <phoneticPr fontId="3"/>
  </si>
  <si>
    <t>指針</t>
    <rPh sb="0" eb="2">
      <t>シシン</t>
    </rPh>
    <phoneticPr fontId="3"/>
  </si>
  <si>
    <t>研修記録</t>
    <phoneticPr fontId="3"/>
  </si>
  <si>
    <t>担当者設置の分かる文書</t>
    <rPh sb="0" eb="3">
      <t>タントウシャ</t>
    </rPh>
    <rPh sb="3" eb="5">
      <t>セッチ</t>
    </rPh>
    <rPh sb="6" eb="7">
      <t>ワ</t>
    </rPh>
    <rPh sb="9" eb="11">
      <t>ブンショ</t>
    </rPh>
    <phoneticPr fontId="3"/>
  </si>
  <si>
    <t xml:space="preserve"> 訪問介護費加算点検シート</t>
    <rPh sb="6" eb="8">
      <t>カサン</t>
    </rPh>
    <rPh sb="8" eb="10">
      <t>テンケン</t>
    </rPh>
    <phoneticPr fontId="48"/>
  </si>
  <si>
    <t>歯科医療機関と取り交わした文書</t>
    <phoneticPr fontId="3"/>
  </si>
  <si>
    <t>該当</t>
    <rPh sb="0" eb="2">
      <t>ガイトウ</t>
    </rPh>
    <phoneticPr fontId="3"/>
  </si>
  <si>
    <t>情報提供書等</t>
    <phoneticPr fontId="3"/>
  </si>
  <si>
    <t>②虐待の防止のための指針を整備すること。</t>
    <phoneticPr fontId="3"/>
  </si>
  <si>
    <t xml:space="preserve">虐待の発生又はその再発を防止するため、次に掲げる措置を講じていますか。
①虐待の防止のための対策を検討する委員会（テレビ電話装置等を活用して行うことができるものとする。）を定期的に開催するとともに、その結果について、訪問介護員等に周知徹底を図ること。
</t>
    <rPh sb="0" eb="2">
      <t>ギャクタイ</t>
    </rPh>
    <rPh sb="3" eb="5">
      <t>ハッセイ</t>
    </rPh>
    <rPh sb="5" eb="6">
      <t>マタ</t>
    </rPh>
    <rPh sb="9" eb="11">
      <t>サイハツ</t>
    </rPh>
    <rPh sb="12" eb="14">
      <t>ボウシ</t>
    </rPh>
    <rPh sb="19" eb="20">
      <t>ツギ</t>
    </rPh>
    <rPh sb="21" eb="22">
      <t>カカ</t>
    </rPh>
    <rPh sb="24" eb="26">
      <t>ソチ</t>
    </rPh>
    <rPh sb="27" eb="28">
      <t>コウ</t>
    </rPh>
    <rPh sb="39" eb="41">
      <t>ギャクタイ</t>
    </rPh>
    <rPh sb="42" eb="44">
      <t>ボウシ</t>
    </rPh>
    <rPh sb="48" eb="50">
      <t>タイサク</t>
    </rPh>
    <rPh sb="51" eb="53">
      <t>ケントウ</t>
    </rPh>
    <rPh sb="55" eb="58">
      <t>イインカイ</t>
    </rPh>
    <rPh sb="62" eb="64">
      <t>デンワ</t>
    </rPh>
    <rPh sb="64" eb="66">
      <t>ソウチ</t>
    </rPh>
    <rPh sb="66" eb="67">
      <t>トウ</t>
    </rPh>
    <rPh sb="68" eb="70">
      <t>カツヨウ</t>
    </rPh>
    <rPh sb="72" eb="73">
      <t>オコナ</t>
    </rPh>
    <rPh sb="88" eb="91">
      <t>テイキテキ</t>
    </rPh>
    <rPh sb="92" eb="94">
      <t>カイサイ</t>
    </rPh>
    <rPh sb="103" eb="105">
      <t>ケッカ</t>
    </rPh>
    <rPh sb="110" eb="112">
      <t>ホウモン</t>
    </rPh>
    <rPh sb="112" eb="114">
      <t>カイゴ</t>
    </rPh>
    <rPh sb="114" eb="115">
      <t>イン</t>
    </rPh>
    <rPh sb="115" eb="116">
      <t>トウ</t>
    </rPh>
    <rPh sb="117" eb="119">
      <t>シュウチ</t>
    </rPh>
    <rPh sb="119" eb="121">
      <t>テッテイ</t>
    </rPh>
    <rPh sb="122" eb="123">
      <t>ハカ</t>
    </rPh>
    <phoneticPr fontId="3"/>
  </si>
  <si>
    <t>・担当者を設置したことが分かる文書</t>
    <phoneticPr fontId="3"/>
  </si>
  <si>
    <t>・研修の記録</t>
    <phoneticPr fontId="3"/>
  </si>
  <si>
    <t>・虐待の防止のための指針</t>
    <phoneticPr fontId="3"/>
  </si>
  <si>
    <t xml:space="preserve">・委員会の記録
</t>
    <phoneticPr fontId="3"/>
  </si>
  <si>
    <t>・勤務実績表/タイムカード等
・勤務体制一覧表
・訪問介護記録（サービス提供の記録）
・常勤・非常勤の員数が分かる職員名簿
・雇用契約書
・就業規則
・賃金台帳　等</t>
    <rPh sb="1" eb="3">
      <t>キンム</t>
    </rPh>
    <rPh sb="3" eb="6">
      <t>ジッセキヒョウ</t>
    </rPh>
    <rPh sb="13" eb="14">
      <t>トウ</t>
    </rPh>
    <rPh sb="16" eb="20">
      <t>キンムタイセイ</t>
    </rPh>
    <rPh sb="20" eb="23">
      <t>イチランヒョウ</t>
    </rPh>
    <rPh sb="25" eb="27">
      <t>ホウモン</t>
    </rPh>
    <rPh sb="27" eb="29">
      <t>カイゴ</t>
    </rPh>
    <rPh sb="29" eb="31">
      <t>キロク</t>
    </rPh>
    <rPh sb="36" eb="38">
      <t>テイキョウ</t>
    </rPh>
    <rPh sb="39" eb="41">
      <t>キロク</t>
    </rPh>
    <rPh sb="44" eb="46">
      <t>ジョウキン</t>
    </rPh>
    <rPh sb="47" eb="50">
      <t>ヒジョウキン</t>
    </rPh>
    <rPh sb="51" eb="53">
      <t>インスウ</t>
    </rPh>
    <rPh sb="54" eb="55">
      <t>ワ</t>
    </rPh>
    <rPh sb="57" eb="59">
      <t>ショクイン</t>
    </rPh>
    <rPh sb="59" eb="61">
      <t>メイボ</t>
    </rPh>
    <rPh sb="63" eb="65">
      <t>コヨウ</t>
    </rPh>
    <rPh sb="65" eb="68">
      <t>ケイヤクショ</t>
    </rPh>
    <rPh sb="70" eb="72">
      <t>シュウギョウ</t>
    </rPh>
    <rPh sb="72" eb="74">
      <t>キソク</t>
    </rPh>
    <rPh sb="76" eb="78">
      <t>チンギン</t>
    </rPh>
    <rPh sb="78" eb="80">
      <t>ダイチョウ</t>
    </rPh>
    <rPh sb="81" eb="82">
      <t>トウ</t>
    </rPh>
    <phoneticPr fontId="3"/>
  </si>
  <si>
    <r>
      <t>　②　常勤職員の1ヶ月の通常勤務すべき時間
　　　　　　　　　　</t>
    </r>
    <r>
      <rPr>
        <u/>
        <sz val="9"/>
        <rFont val="ＭＳ ゴシック"/>
        <family val="3"/>
        <charset val="128"/>
      </rPr>
      <t>（　　　　　　時間）</t>
    </r>
    <rPh sb="3" eb="5">
      <t>ジョウキン</t>
    </rPh>
    <rPh sb="5" eb="7">
      <t>ショクイン</t>
    </rPh>
    <rPh sb="10" eb="11">
      <t>ゲツ</t>
    </rPh>
    <rPh sb="12" eb="14">
      <t>ツウジョウ</t>
    </rPh>
    <rPh sb="14" eb="16">
      <t>キンム</t>
    </rPh>
    <rPh sb="19" eb="21">
      <t>ジカン</t>
    </rPh>
    <rPh sb="39" eb="41">
      <t>ジカン</t>
    </rPh>
    <phoneticPr fontId="3"/>
  </si>
  <si>
    <r>
      <t>　④ ①÷②＋③の値（小数点以下第2位切り捨て）
　　　　　　　　　　</t>
    </r>
    <r>
      <rPr>
        <u/>
        <sz val="9"/>
        <rFont val="ＭＳ ゴシック"/>
        <family val="3"/>
        <charset val="128"/>
      </rPr>
      <t>（　　　　　　　　　）</t>
    </r>
    <rPh sb="9" eb="10">
      <t>アタイ</t>
    </rPh>
    <rPh sb="11" eb="12">
      <t>ショウ</t>
    </rPh>
    <rPh sb="12" eb="13">
      <t>スウ</t>
    </rPh>
    <rPh sb="13" eb="14">
      <t>テン</t>
    </rPh>
    <rPh sb="14" eb="16">
      <t>イカ</t>
    </rPh>
    <rPh sb="16" eb="17">
      <t>ダイ</t>
    </rPh>
    <rPh sb="18" eb="19">
      <t>イ</t>
    </rPh>
    <rPh sb="19" eb="20">
      <t>キ</t>
    </rPh>
    <rPh sb="21" eb="22">
      <t>ス</t>
    </rPh>
    <phoneticPr fontId="3"/>
  </si>
  <si>
    <r>
      <t>サービス提供責任者は介護福祉士その他厚生労働大臣が定める者（※）であって、</t>
    </r>
    <r>
      <rPr>
        <u/>
        <sz val="9"/>
        <rFont val="ＭＳ ゴシック"/>
        <family val="3"/>
        <charset val="128"/>
      </rPr>
      <t>専ら</t>
    </r>
    <r>
      <rPr>
        <sz val="9"/>
        <rFont val="ＭＳ ゴシック"/>
        <family val="3"/>
        <charset val="128"/>
      </rPr>
      <t>指定訪問介護の職務に従事する者をもって充てていますか。
　ただし、利用者に対する指定訪問介護の提供に支障がない場合は、同一敷地内にある指定定期巡回・随時対応型訪問介護看護事業所又は指定夜間対応型訪問介護事業所の職務に従事することができる。</t>
    </r>
    <rPh sb="4" eb="6">
      <t>テイキョウ</t>
    </rPh>
    <rPh sb="6" eb="9">
      <t>セキニンシャ</t>
    </rPh>
    <rPh sb="10" eb="12">
      <t>カイゴ</t>
    </rPh>
    <rPh sb="12" eb="15">
      <t>フクシシ</t>
    </rPh>
    <rPh sb="17" eb="18">
      <t>タ</t>
    </rPh>
    <rPh sb="18" eb="20">
      <t>コウセイ</t>
    </rPh>
    <rPh sb="20" eb="22">
      <t>ロウドウ</t>
    </rPh>
    <rPh sb="22" eb="24">
      <t>ダイジン</t>
    </rPh>
    <rPh sb="25" eb="26">
      <t>サダ</t>
    </rPh>
    <rPh sb="28" eb="29">
      <t>モノ</t>
    </rPh>
    <rPh sb="37" eb="38">
      <t>モッパ</t>
    </rPh>
    <rPh sb="39" eb="41">
      <t>シテイ</t>
    </rPh>
    <rPh sb="41" eb="43">
      <t>ホウモン</t>
    </rPh>
    <rPh sb="43" eb="45">
      <t>カイゴ</t>
    </rPh>
    <rPh sb="46" eb="48">
      <t>ショクム</t>
    </rPh>
    <rPh sb="49" eb="51">
      <t>ジュウジ</t>
    </rPh>
    <rPh sb="53" eb="54">
      <t>モノ</t>
    </rPh>
    <rPh sb="58" eb="59">
      <t>ア</t>
    </rPh>
    <rPh sb="72" eb="75">
      <t>リヨウシャ</t>
    </rPh>
    <rPh sb="76" eb="77">
      <t>タイ</t>
    </rPh>
    <rPh sb="79" eb="81">
      <t>シテイ</t>
    </rPh>
    <rPh sb="81" eb="83">
      <t>ホウモン</t>
    </rPh>
    <rPh sb="83" eb="85">
      <t>カイゴ</t>
    </rPh>
    <rPh sb="86" eb="88">
      <t>テイキョウ</t>
    </rPh>
    <rPh sb="89" eb="91">
      <t>シショウ</t>
    </rPh>
    <rPh sb="94" eb="96">
      <t>バアイ</t>
    </rPh>
    <rPh sb="98" eb="100">
      <t>ドウイツ</t>
    </rPh>
    <rPh sb="100" eb="102">
      <t>シキチ</t>
    </rPh>
    <rPh sb="102" eb="103">
      <t>ナイ</t>
    </rPh>
    <rPh sb="106" eb="108">
      <t>シテイ</t>
    </rPh>
    <rPh sb="108" eb="110">
      <t>テイキ</t>
    </rPh>
    <rPh sb="110" eb="112">
      <t>ジュンカイ</t>
    </rPh>
    <rPh sb="113" eb="115">
      <t>ズイジ</t>
    </rPh>
    <rPh sb="115" eb="118">
      <t>タイオウガタ</t>
    </rPh>
    <rPh sb="118" eb="120">
      <t>ホウモン</t>
    </rPh>
    <rPh sb="120" eb="122">
      <t>カイゴ</t>
    </rPh>
    <rPh sb="122" eb="124">
      <t>カンゴ</t>
    </rPh>
    <rPh sb="124" eb="127">
      <t>ジギョウショ</t>
    </rPh>
    <rPh sb="127" eb="128">
      <t>マタ</t>
    </rPh>
    <rPh sb="129" eb="131">
      <t>シテイ</t>
    </rPh>
    <rPh sb="131" eb="133">
      <t>ヤカン</t>
    </rPh>
    <rPh sb="133" eb="136">
      <t>タイオウガタ</t>
    </rPh>
    <rPh sb="136" eb="138">
      <t>ホウモン</t>
    </rPh>
    <rPh sb="138" eb="140">
      <t>カイゴ</t>
    </rPh>
    <rPh sb="140" eb="143">
      <t>ジギョウショ</t>
    </rPh>
    <rPh sb="144" eb="146">
      <t>ショクム</t>
    </rPh>
    <rPh sb="147" eb="149">
      <t>ジュウジ</t>
    </rPh>
    <phoneticPr fontId="3"/>
  </si>
  <si>
    <r>
      <t>　　　利用者の数
　　（</t>
    </r>
    <r>
      <rPr>
        <u/>
        <sz val="9"/>
        <rFont val="ＭＳ ゴシック"/>
        <family val="3"/>
        <charset val="128"/>
      </rPr>
      <t>　　　　　人</t>
    </r>
    <r>
      <rPr>
        <sz val="9"/>
        <rFont val="ＭＳ ゴシック"/>
        <family val="3"/>
        <charset val="128"/>
      </rPr>
      <t>）　÷４０＝</t>
    </r>
    <r>
      <rPr>
        <u/>
        <sz val="9"/>
        <rFont val="ＭＳ ゴシック"/>
        <family val="3"/>
        <charset val="128"/>
      </rPr>
      <t>（　　　　　）</t>
    </r>
    <rPh sb="3" eb="5">
      <t>リヨウ</t>
    </rPh>
    <rPh sb="5" eb="6">
      <t>シャ</t>
    </rPh>
    <rPh sb="7" eb="8">
      <t>スウ</t>
    </rPh>
    <rPh sb="17" eb="18">
      <t>ニン</t>
    </rPh>
    <phoneticPr fontId="3"/>
  </si>
  <si>
    <r>
      <t>②以下に掲げる員数以上は、</t>
    </r>
    <r>
      <rPr>
        <u/>
        <sz val="9"/>
        <rFont val="ＭＳ ゴシック"/>
        <family val="3"/>
        <charset val="128"/>
      </rPr>
      <t>常勤</t>
    </r>
    <r>
      <rPr>
        <sz val="9"/>
        <rFont val="ＭＳ ゴシック"/>
        <family val="3"/>
        <charset val="128"/>
      </rPr>
      <t>であること。
　○利用者の数が40人超200人以下
　　常勤換算方法としない場合の必要員数－１
　○利用者の数が200人超
　　常勤換算方法としない場合の必要員数×２÷３
　　（一の位に切り上げ）</t>
    </r>
    <rPh sb="1" eb="3">
      <t>イカ</t>
    </rPh>
    <rPh sb="4" eb="5">
      <t>カカ</t>
    </rPh>
    <rPh sb="7" eb="9">
      <t>インズウ</t>
    </rPh>
    <rPh sb="9" eb="11">
      <t>イジョウ</t>
    </rPh>
    <rPh sb="13" eb="15">
      <t>ジョウキン</t>
    </rPh>
    <rPh sb="24" eb="27">
      <t>リヨウシャ</t>
    </rPh>
    <rPh sb="28" eb="29">
      <t>カズ</t>
    </rPh>
    <rPh sb="32" eb="33">
      <t>ニン</t>
    </rPh>
    <rPh sb="33" eb="34">
      <t>チョウ</t>
    </rPh>
    <rPh sb="37" eb="38">
      <t>ニン</t>
    </rPh>
    <rPh sb="38" eb="40">
      <t>イカ</t>
    </rPh>
    <rPh sb="43" eb="45">
      <t>ジョウキン</t>
    </rPh>
    <rPh sb="45" eb="47">
      <t>カンサン</t>
    </rPh>
    <rPh sb="47" eb="49">
      <t>ホウホウ</t>
    </rPh>
    <rPh sb="53" eb="55">
      <t>バアイ</t>
    </rPh>
    <rPh sb="58" eb="60">
      <t>インズウ</t>
    </rPh>
    <rPh sb="65" eb="68">
      <t>リヨウシャ</t>
    </rPh>
    <rPh sb="69" eb="70">
      <t>カズ</t>
    </rPh>
    <rPh sb="74" eb="75">
      <t>ニン</t>
    </rPh>
    <rPh sb="75" eb="76">
      <t>チョウ</t>
    </rPh>
    <rPh sb="79" eb="81">
      <t>ジョウキン</t>
    </rPh>
    <rPh sb="81" eb="83">
      <t>カンサン</t>
    </rPh>
    <rPh sb="83" eb="85">
      <t>ホウホウ</t>
    </rPh>
    <rPh sb="89" eb="91">
      <t>バアイ</t>
    </rPh>
    <rPh sb="92" eb="94">
      <t>ヒツヨウ</t>
    </rPh>
    <rPh sb="94" eb="96">
      <t>インズウ</t>
    </rPh>
    <rPh sb="104" eb="105">
      <t>イチ</t>
    </rPh>
    <rPh sb="106" eb="107">
      <t>クライ</t>
    </rPh>
    <rPh sb="108" eb="109">
      <t>キ</t>
    </rPh>
    <rPh sb="110" eb="111">
      <t>ア</t>
    </rPh>
    <phoneticPr fontId="3"/>
  </si>
  <si>
    <t>※非常勤のサービス提供責任者は、常勤換算0.5人以上に達している者でなければならない。
具体的には，次のとおり</t>
    <rPh sb="1" eb="4">
      <t>ヒジョウキン</t>
    </rPh>
    <rPh sb="9" eb="14">
      <t>テイキョウセキニンシャ</t>
    </rPh>
    <rPh sb="16" eb="20">
      <t>ジョウキンカンサン</t>
    </rPh>
    <rPh sb="23" eb="24">
      <t>ニン</t>
    </rPh>
    <rPh sb="24" eb="26">
      <t>イジョウ</t>
    </rPh>
    <rPh sb="27" eb="28">
      <t>タッ</t>
    </rPh>
    <rPh sb="32" eb="33">
      <t>モノ</t>
    </rPh>
    <rPh sb="46" eb="49">
      <t>グタイテキ</t>
    </rPh>
    <rPh sb="52" eb="53">
      <t>ツギ</t>
    </rPh>
    <phoneticPr fontId="3"/>
  </si>
  <si>
    <r>
      <t>　　　利用者の数
　　（</t>
    </r>
    <r>
      <rPr>
        <u/>
        <sz val="9"/>
        <rFont val="ＭＳ ゴシック"/>
        <family val="3"/>
        <charset val="128"/>
      </rPr>
      <t>　　　　　人</t>
    </r>
    <r>
      <rPr>
        <sz val="9"/>
        <rFont val="ＭＳ ゴシック"/>
        <family val="3"/>
        <charset val="128"/>
      </rPr>
      <t>）　÷５０＝</t>
    </r>
    <r>
      <rPr>
        <u/>
        <sz val="9"/>
        <rFont val="ＭＳ ゴシック"/>
        <family val="3"/>
        <charset val="128"/>
      </rPr>
      <t>（　　　　　）</t>
    </r>
    <rPh sb="3" eb="5">
      <t>リヨウ</t>
    </rPh>
    <rPh sb="5" eb="6">
      <t>シャ</t>
    </rPh>
    <rPh sb="7" eb="8">
      <t>スウ</t>
    </rPh>
    <rPh sb="17" eb="18">
      <t>ニン</t>
    </rPh>
    <phoneticPr fontId="3"/>
  </si>
  <si>
    <t>・利用者に関する記録
・サービス担当者会議の記録</t>
    <rPh sb="1" eb="3">
      <t>リヨウ</t>
    </rPh>
    <rPh sb="3" eb="4">
      <t>シャ</t>
    </rPh>
    <rPh sb="5" eb="6">
      <t>カン</t>
    </rPh>
    <rPh sb="8" eb="10">
      <t>キロク</t>
    </rPh>
    <rPh sb="16" eb="19">
      <t>タントウシャ</t>
    </rPh>
    <rPh sb="19" eb="21">
      <t>カイギ</t>
    </rPh>
    <rPh sb="22" eb="24">
      <t>キロク</t>
    </rPh>
    <phoneticPr fontId="3"/>
  </si>
  <si>
    <t>・利用者に関する記録
・サービス担当者会議の記録
・指導、連絡等の記録</t>
    <rPh sb="1" eb="4">
      <t>リヨウシャ</t>
    </rPh>
    <rPh sb="5" eb="6">
      <t>カン</t>
    </rPh>
    <rPh sb="8" eb="10">
      <t>キロク</t>
    </rPh>
    <rPh sb="26" eb="28">
      <t>シドウ</t>
    </rPh>
    <rPh sb="29" eb="31">
      <t>レンラク</t>
    </rPh>
    <rPh sb="31" eb="32">
      <t>トウ</t>
    </rPh>
    <rPh sb="33" eb="35">
      <t>キロク</t>
    </rPh>
    <phoneticPr fontId="3"/>
  </si>
  <si>
    <t>・サービス提供記録
・業務日誌</t>
    <rPh sb="5" eb="7">
      <t>テイキョウ</t>
    </rPh>
    <rPh sb="7" eb="9">
      <t>キロク</t>
    </rPh>
    <rPh sb="11" eb="13">
      <t>ギョウム</t>
    </rPh>
    <rPh sb="13" eb="15">
      <t>ニッシ</t>
    </rPh>
    <phoneticPr fontId="3"/>
  </si>
  <si>
    <t>・サービス提供記録
・請求書控
・領収書控</t>
    <rPh sb="5" eb="7">
      <t>テイキョウ</t>
    </rPh>
    <rPh sb="7" eb="9">
      <t>キロク</t>
    </rPh>
    <rPh sb="11" eb="14">
      <t>セイキュウショ</t>
    </rPh>
    <rPh sb="14" eb="15">
      <t>ヒカ</t>
    </rPh>
    <rPh sb="17" eb="20">
      <t>リョウシュウショ</t>
    </rPh>
    <rPh sb="20" eb="21">
      <t>ヒカ</t>
    </rPh>
    <phoneticPr fontId="3"/>
  </si>
  <si>
    <t>・居宅サービス計画書
・訪問介護計画書　
・同意に関する記録
・アセスメントシート　等</t>
    <rPh sb="1" eb="3">
      <t>キョタク</t>
    </rPh>
    <rPh sb="7" eb="9">
      <t>ケイカク</t>
    </rPh>
    <rPh sb="9" eb="10">
      <t>ショ</t>
    </rPh>
    <rPh sb="12" eb="14">
      <t>ホウモン</t>
    </rPh>
    <rPh sb="14" eb="16">
      <t>カイゴ</t>
    </rPh>
    <rPh sb="16" eb="18">
      <t>ケイカク</t>
    </rPh>
    <rPh sb="18" eb="19">
      <t>ショ</t>
    </rPh>
    <rPh sb="42" eb="43">
      <t>トウ</t>
    </rPh>
    <phoneticPr fontId="3"/>
  </si>
  <si>
    <t>・運営規程
・緊急時対応マニュアル
・連絡体制に関する書類
・利用者に関する記録　等</t>
    <rPh sb="1" eb="3">
      <t>ウンエイ</t>
    </rPh>
    <rPh sb="3" eb="5">
      <t>キテイ</t>
    </rPh>
    <rPh sb="7" eb="10">
      <t>キンキュウジ</t>
    </rPh>
    <rPh sb="10" eb="12">
      <t>タイオウ</t>
    </rPh>
    <rPh sb="19" eb="21">
      <t>レンラク</t>
    </rPh>
    <rPh sb="21" eb="23">
      <t>タイセイ</t>
    </rPh>
    <rPh sb="24" eb="25">
      <t>カン</t>
    </rPh>
    <rPh sb="27" eb="29">
      <t>ショルイ</t>
    </rPh>
    <rPh sb="31" eb="34">
      <t>リヨウシャ</t>
    </rPh>
    <rPh sb="35" eb="36">
      <t>カン</t>
    </rPh>
    <rPh sb="38" eb="40">
      <t>キロク</t>
    </rPh>
    <rPh sb="41" eb="42">
      <t>トウ</t>
    </rPh>
    <phoneticPr fontId="3"/>
  </si>
  <si>
    <t>非常災害に関する具体的計画を立てていますか。
（業務継続計画と同一可）</t>
    <rPh sb="24" eb="30">
      <t>ギョウムケイゾクケイカク</t>
    </rPh>
    <rPh sb="31" eb="33">
      <t>ドウイツ</t>
    </rPh>
    <rPh sb="33" eb="34">
      <t>カ</t>
    </rPh>
    <phoneticPr fontId="3"/>
  </si>
  <si>
    <t>・非常災害対策に関する計画
・業務継続計画（非常災害用）</t>
    <rPh sb="15" eb="21">
      <t>ギョウムケイゾクケイカク</t>
    </rPh>
    <rPh sb="22" eb="26">
      <t>ヒジョウサイガイ</t>
    </rPh>
    <rPh sb="26" eb="27">
      <t>ヨウ</t>
    </rPh>
    <phoneticPr fontId="3"/>
  </si>
  <si>
    <t>・研修記録
・訓練記録</t>
    <rPh sb="1" eb="3">
      <t>ケンシュウ</t>
    </rPh>
    <rPh sb="3" eb="5">
      <t>キロク</t>
    </rPh>
    <rPh sb="7" eb="9">
      <t>クンレン</t>
    </rPh>
    <rPh sb="9" eb="11">
      <t>キロク</t>
    </rPh>
    <phoneticPr fontId="3"/>
  </si>
  <si>
    <t>事業所において感染症が発生し、又はまん延しないように、以下に掲げる措置を講じていますか。
①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訪問介護員等に周知徹底を図る。
②事業所における感染症の予防及びまん延の防止のための指針を整備する。
（対応する項目を適切に設定している場合には 、業務継続計画と一体的に策定することも可）
③事業所において、訪問介護員等に対し、感染症の予防及びまん延の防止のための研修及び訓練を定期的に(年１回以上)実施する。</t>
    <rPh sb="0" eb="3">
      <t>ジギョウショ</t>
    </rPh>
    <rPh sb="7" eb="10">
      <t>カンセンショウ</t>
    </rPh>
    <rPh sb="11" eb="13">
      <t>ハッセイ</t>
    </rPh>
    <rPh sb="15" eb="16">
      <t>マタ</t>
    </rPh>
    <rPh sb="19" eb="20">
      <t>エン</t>
    </rPh>
    <rPh sb="27" eb="29">
      <t>イカ</t>
    </rPh>
    <rPh sb="30" eb="31">
      <t>カカ</t>
    </rPh>
    <rPh sb="33" eb="35">
      <t>ソチ</t>
    </rPh>
    <rPh sb="36" eb="37">
      <t>コウ</t>
    </rPh>
    <rPh sb="46" eb="49">
      <t>ジギョウショ</t>
    </rPh>
    <rPh sb="53" eb="56">
      <t>カンセンショウ</t>
    </rPh>
    <rPh sb="57" eb="59">
      <t>ヨボウ</t>
    </rPh>
    <rPh sb="59" eb="60">
      <t>オヨ</t>
    </rPh>
    <rPh sb="63" eb="64">
      <t>エン</t>
    </rPh>
    <rPh sb="65" eb="67">
      <t>ボウシ</t>
    </rPh>
    <rPh sb="71" eb="73">
      <t>タイサク</t>
    </rPh>
    <rPh sb="74" eb="76">
      <t>ケントウ</t>
    </rPh>
    <rPh sb="78" eb="81">
      <t>イインカイ</t>
    </rPh>
    <rPh sb="85" eb="87">
      <t>デンワ</t>
    </rPh>
    <rPh sb="87" eb="89">
      <t>ソウチ</t>
    </rPh>
    <rPh sb="91" eb="92">
      <t>タ</t>
    </rPh>
    <rPh sb="93" eb="95">
      <t>ジョウホウ</t>
    </rPh>
    <rPh sb="95" eb="97">
      <t>ツウシン</t>
    </rPh>
    <rPh sb="97" eb="99">
      <t>キキ</t>
    </rPh>
    <rPh sb="100" eb="102">
      <t>カツヨウ</t>
    </rPh>
    <rPh sb="104" eb="105">
      <t>オコナ</t>
    </rPh>
    <rPh sb="125" eb="126">
      <t>ツキ</t>
    </rPh>
    <rPh sb="128" eb="131">
      <t>カイイジョウ</t>
    </rPh>
    <rPh sb="131" eb="133">
      <t>カイサイ</t>
    </rPh>
    <rPh sb="142" eb="144">
      <t>ケッカ</t>
    </rPh>
    <rPh sb="149" eb="154">
      <t>ホウモンカイゴイン</t>
    </rPh>
    <rPh sb="154" eb="155">
      <t>トウ</t>
    </rPh>
    <rPh sb="156" eb="158">
      <t>シュウチ</t>
    </rPh>
    <rPh sb="158" eb="160">
      <t>テッテイ</t>
    </rPh>
    <rPh sb="161" eb="162">
      <t>ハカ</t>
    </rPh>
    <rPh sb="166" eb="169">
      <t>ジギョウショ</t>
    </rPh>
    <rPh sb="173" eb="176">
      <t>カンセンショウ</t>
    </rPh>
    <rPh sb="177" eb="179">
      <t>ヨボウ</t>
    </rPh>
    <rPh sb="179" eb="180">
      <t>オヨ</t>
    </rPh>
    <rPh sb="183" eb="184">
      <t>エン</t>
    </rPh>
    <rPh sb="185" eb="187">
      <t>ボウシ</t>
    </rPh>
    <rPh sb="191" eb="193">
      <t>シシン</t>
    </rPh>
    <rPh sb="194" eb="196">
      <t>セイビ</t>
    </rPh>
    <rPh sb="223" eb="229">
      <t>ギョウムケイゾクケイカク</t>
    </rPh>
    <rPh sb="241" eb="242">
      <t>カ</t>
    </rPh>
    <rPh sb="245" eb="248">
      <t>ジギョウショ</t>
    </rPh>
    <rPh sb="253" eb="255">
      <t>ホウモン</t>
    </rPh>
    <rPh sb="255" eb="257">
      <t>カイゴ</t>
    </rPh>
    <rPh sb="257" eb="258">
      <t>イン</t>
    </rPh>
    <rPh sb="258" eb="259">
      <t>トウ</t>
    </rPh>
    <rPh sb="260" eb="261">
      <t>タイ</t>
    </rPh>
    <rPh sb="263" eb="266">
      <t>カンセンショウ</t>
    </rPh>
    <rPh sb="267" eb="269">
      <t>ヨボウ</t>
    </rPh>
    <rPh sb="269" eb="270">
      <t>オヨ</t>
    </rPh>
    <rPh sb="273" eb="274">
      <t>エン</t>
    </rPh>
    <rPh sb="275" eb="277">
      <t>ボウシ</t>
    </rPh>
    <rPh sb="281" eb="283">
      <t>ケンシュウ</t>
    </rPh>
    <rPh sb="283" eb="284">
      <t>オヨ</t>
    </rPh>
    <rPh sb="285" eb="287">
      <t>クンレン</t>
    </rPh>
    <rPh sb="288" eb="291">
      <t>テイキテキ</t>
    </rPh>
    <rPh sb="293" eb="294">
      <t>ネン</t>
    </rPh>
    <rPh sb="295" eb="296">
      <t>カイ</t>
    </rPh>
    <rPh sb="296" eb="298">
      <t>イジョウ</t>
    </rPh>
    <rPh sb="299" eb="301">
      <t>ジッシ</t>
    </rPh>
    <phoneticPr fontId="3"/>
  </si>
  <si>
    <t>・委員会の記録
・委員会名簿
・感染症の予防及びまん延の防止のための指針
・研修及び訓練の記録</t>
    <rPh sb="1" eb="4">
      <t>イインカイ</t>
    </rPh>
    <rPh sb="5" eb="7">
      <t>キロク</t>
    </rPh>
    <rPh sb="9" eb="12">
      <t>イインカイ</t>
    </rPh>
    <rPh sb="12" eb="14">
      <t>メイボ</t>
    </rPh>
    <rPh sb="16" eb="19">
      <t>カンセンショウ</t>
    </rPh>
    <rPh sb="20" eb="23">
      <t>ヨボウオヨ</t>
    </rPh>
    <rPh sb="26" eb="27">
      <t>エン</t>
    </rPh>
    <rPh sb="28" eb="30">
      <t>ボウシ</t>
    </rPh>
    <rPh sb="34" eb="36">
      <t>シシン</t>
    </rPh>
    <rPh sb="38" eb="41">
      <t>ケンシュウオヨ</t>
    </rPh>
    <rPh sb="42" eb="44">
      <t>クンレン</t>
    </rPh>
    <rPh sb="45" eb="47">
      <t>キロク</t>
    </rPh>
    <phoneticPr fontId="3"/>
  </si>
  <si>
    <t>・運営規程
・苦情の受付簿
・苦情に関する記録
・苦情対応マニュアル
・苦情に対する対応結果
　記録
・指導等に関する改善記録
・市町村への報告記録
・国保連からの指導に
　対する改善記録
・国保連への報告書</t>
    <rPh sb="1" eb="3">
      <t>ウンエイ</t>
    </rPh>
    <rPh sb="3" eb="5">
      <t>キテイ</t>
    </rPh>
    <rPh sb="7" eb="9">
      <t>クジョウ</t>
    </rPh>
    <rPh sb="10" eb="12">
      <t>ウケツケ</t>
    </rPh>
    <rPh sb="12" eb="13">
      <t>ボ</t>
    </rPh>
    <rPh sb="15" eb="17">
      <t>クジョウ</t>
    </rPh>
    <rPh sb="18" eb="19">
      <t>カン</t>
    </rPh>
    <rPh sb="21" eb="23">
      <t>キロク</t>
    </rPh>
    <rPh sb="25" eb="27">
      <t>クジョウ</t>
    </rPh>
    <rPh sb="27" eb="29">
      <t>タイオウ</t>
    </rPh>
    <rPh sb="36" eb="38">
      <t>クジョウ</t>
    </rPh>
    <rPh sb="39" eb="40">
      <t>タイ</t>
    </rPh>
    <rPh sb="42" eb="44">
      <t>タイオウ</t>
    </rPh>
    <rPh sb="44" eb="46">
      <t>ケッカ</t>
    </rPh>
    <rPh sb="48" eb="50">
      <t>キロク</t>
    </rPh>
    <rPh sb="52" eb="54">
      <t>シドウ</t>
    </rPh>
    <rPh sb="54" eb="55">
      <t>トウ</t>
    </rPh>
    <rPh sb="56" eb="57">
      <t>カン</t>
    </rPh>
    <rPh sb="59" eb="61">
      <t>カイゼン</t>
    </rPh>
    <rPh sb="61" eb="63">
      <t>キロク</t>
    </rPh>
    <rPh sb="65" eb="68">
      <t>シチョウソン</t>
    </rPh>
    <rPh sb="70" eb="72">
      <t>ホウコク</t>
    </rPh>
    <rPh sb="72" eb="74">
      <t>キロク</t>
    </rPh>
    <rPh sb="76" eb="77">
      <t>コク</t>
    </rPh>
    <rPh sb="77" eb="78">
      <t>ホ</t>
    </rPh>
    <rPh sb="78" eb="79">
      <t>レン</t>
    </rPh>
    <rPh sb="82" eb="84">
      <t>シドウ</t>
    </rPh>
    <rPh sb="87" eb="88">
      <t>タイ</t>
    </rPh>
    <rPh sb="90" eb="92">
      <t>カイゼン</t>
    </rPh>
    <rPh sb="92" eb="94">
      <t>キロク</t>
    </rPh>
    <rPh sb="96" eb="97">
      <t>コク</t>
    </rPh>
    <rPh sb="97" eb="98">
      <t>ホ</t>
    </rPh>
    <rPh sb="98" eb="99">
      <t>レン</t>
    </rPh>
    <rPh sb="101" eb="104">
      <t>ホウコクショ</t>
    </rPh>
    <phoneticPr fontId="3"/>
  </si>
  <si>
    <t>・事故対応マニュアル
・事故に関する記録
・事故発生報告書
・ヒヤリハットの記録
○指定介護サービス事業者における事故発生時の報告マニュアル</t>
    <rPh sb="1" eb="3">
      <t>ジコ</t>
    </rPh>
    <rPh sb="3" eb="5">
      <t>タイオウ</t>
    </rPh>
    <rPh sb="12" eb="14">
      <t>ジコ</t>
    </rPh>
    <rPh sb="15" eb="16">
      <t>カン</t>
    </rPh>
    <rPh sb="18" eb="20">
      <t>キロク</t>
    </rPh>
    <rPh sb="22" eb="24">
      <t>ジコ</t>
    </rPh>
    <rPh sb="24" eb="26">
      <t>ハッセイ</t>
    </rPh>
    <rPh sb="26" eb="29">
      <t>ホウコクショ</t>
    </rPh>
    <rPh sb="38" eb="40">
      <t>キロク</t>
    </rPh>
    <rPh sb="42" eb="44">
      <t>シテイ</t>
    </rPh>
    <rPh sb="44" eb="46">
      <t>カイゴ</t>
    </rPh>
    <rPh sb="50" eb="53">
      <t>ジギョウシャ</t>
    </rPh>
    <rPh sb="57" eb="59">
      <t>ジコ</t>
    </rPh>
    <rPh sb="59" eb="61">
      <t>ハッセイ</t>
    </rPh>
    <rPh sb="61" eb="62">
      <t>ジ</t>
    </rPh>
    <rPh sb="63" eb="65">
      <t>ホウコク</t>
    </rPh>
    <phoneticPr fontId="3"/>
  </si>
  <si>
    <t>次に掲げる介護サービスの提供に関する記録を整備し、その完結の日から5年間保存していますか。
①訪問介護計画書
②提供した具体的なサービス内容等の記録
③身体的拘束等の態様及び時間、その際の利用者の心身の状況並びに緊急やむを得ない理由の記録
④市町村への通知に係る記録
⑤苦情の内容の記録
⑥事故の状況及び事故に際して採った処置についての記録
⑦会計関係書類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ホウモン</t>
    </rPh>
    <rPh sb="50" eb="52">
      <t>カイゴ</t>
    </rPh>
    <rPh sb="52" eb="54">
      <t>ケイカク</t>
    </rPh>
    <rPh sb="54" eb="55">
      <t>ショ</t>
    </rPh>
    <rPh sb="57" eb="59">
      <t>テイキョウ</t>
    </rPh>
    <rPh sb="61" eb="64">
      <t>グタイテキ</t>
    </rPh>
    <rPh sb="69" eb="71">
      <t>ナイヨウ</t>
    </rPh>
    <rPh sb="71" eb="72">
      <t>トウ</t>
    </rPh>
    <rPh sb="73" eb="75">
      <t>キロク</t>
    </rPh>
    <rPh sb="102" eb="104">
      <t>ジョウキョウ</t>
    </rPh>
    <rPh sb="122" eb="125">
      <t>シチョウソン</t>
    </rPh>
    <rPh sb="127" eb="129">
      <t>ツウチ</t>
    </rPh>
    <rPh sb="130" eb="131">
      <t>カカ</t>
    </rPh>
    <rPh sb="132" eb="134">
      <t>キロク</t>
    </rPh>
    <rPh sb="136" eb="138">
      <t>クジョウ</t>
    </rPh>
    <rPh sb="139" eb="141">
      <t>ナイヨウ</t>
    </rPh>
    <rPh sb="142" eb="144">
      <t>キロク</t>
    </rPh>
    <rPh sb="153" eb="155">
      <t>ジコ</t>
    </rPh>
    <rPh sb="173" eb="175">
      <t>カイケイ</t>
    </rPh>
    <rPh sb="175" eb="177">
      <t>カンケイ</t>
    </rPh>
    <rPh sb="177" eb="179">
      <t>ショルイ</t>
    </rPh>
    <phoneticPr fontId="3"/>
  </si>
  <si>
    <t>・訪問介護計画書
・サービス提供の記録
・身体拘束等に関する記録
・市町村への通知に係る記録
・苦情の記録
・事故の記録
・会計関係書類</t>
    <rPh sb="1" eb="3">
      <t>ホウモン</t>
    </rPh>
    <rPh sb="3" eb="5">
      <t>カイゴ</t>
    </rPh>
    <rPh sb="5" eb="7">
      <t>ケイカク</t>
    </rPh>
    <rPh sb="7" eb="8">
      <t>ショ</t>
    </rPh>
    <rPh sb="14" eb="16">
      <t>テイキョウ</t>
    </rPh>
    <rPh sb="17" eb="19">
      <t>キロク</t>
    </rPh>
    <rPh sb="21" eb="26">
      <t>シンタイコウソクトウ</t>
    </rPh>
    <rPh sb="27" eb="28">
      <t>カン</t>
    </rPh>
    <rPh sb="30" eb="32">
      <t>キロク</t>
    </rPh>
    <rPh sb="34" eb="37">
      <t>シチョウソン</t>
    </rPh>
    <rPh sb="39" eb="41">
      <t>ツウチ</t>
    </rPh>
    <rPh sb="42" eb="43">
      <t>カカ</t>
    </rPh>
    <rPh sb="44" eb="46">
      <t>キロク</t>
    </rPh>
    <rPh sb="48" eb="50">
      <t>クジョウ</t>
    </rPh>
    <rPh sb="51" eb="53">
      <t>キロク</t>
    </rPh>
    <rPh sb="55" eb="57">
      <t>ジコ</t>
    </rPh>
    <rPh sb="58" eb="60">
      <t>キロク</t>
    </rPh>
    <rPh sb="62" eb="64">
      <t>カイケイ</t>
    </rPh>
    <rPh sb="64" eb="66">
      <t>カンケイ</t>
    </rPh>
    <rPh sb="66" eb="68">
      <t>ショルイ</t>
    </rPh>
    <phoneticPr fontId="3"/>
  </si>
  <si>
    <t>　　平12老企36；指定居宅サービスに要する費用の額の算定に関する基準及び指定居宅介護支援に要する費用の額の算定に関する</t>
    <rPh sb="2" eb="3">
      <t>ヘイ</t>
    </rPh>
    <rPh sb="5" eb="6">
      <t>ロウ</t>
    </rPh>
    <rPh sb="6" eb="7">
      <t>キ</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49" eb="51">
      <t>ヒヨウ</t>
    </rPh>
    <rPh sb="52" eb="53">
      <t>ガク</t>
    </rPh>
    <rPh sb="54" eb="56">
      <t>サンテイ</t>
    </rPh>
    <rPh sb="57" eb="58">
      <t>カン</t>
    </rPh>
    <phoneticPr fontId="3"/>
  </si>
  <si>
    <t>　基準の制定に伴う実施上の留意事項について（平成12年3月1日老企第36号）</t>
    <rPh sb="4" eb="6">
      <t>セイテイ</t>
    </rPh>
    <rPh sb="7" eb="8">
      <t>トモナ</t>
    </rPh>
    <rPh sb="9" eb="11">
      <t>ジッシ</t>
    </rPh>
    <rPh sb="11" eb="12">
      <t>ジョウ</t>
    </rPh>
    <rPh sb="13" eb="15">
      <t>リュウイ</t>
    </rPh>
    <rPh sb="15" eb="17">
      <t>ジコウ</t>
    </rPh>
    <rPh sb="22" eb="24">
      <t>ヘイセイ</t>
    </rPh>
    <rPh sb="26" eb="27">
      <t>ネン</t>
    </rPh>
    <rPh sb="28" eb="29">
      <t>ガツ</t>
    </rPh>
    <rPh sb="30" eb="31">
      <t>ニチ</t>
    </rPh>
    <rPh sb="31" eb="32">
      <t>ロウ</t>
    </rPh>
    <rPh sb="32" eb="33">
      <t>キ</t>
    </rPh>
    <rPh sb="33" eb="34">
      <t>ダイ</t>
    </rPh>
    <rPh sb="36" eb="37">
      <t>ゴウ</t>
    </rPh>
    <phoneticPr fontId="3"/>
  </si>
  <si>
    <t>・点検結果の判定について、該当する項目（適・不適・該当無）の□を■にしてください。</t>
    <rPh sb="25" eb="28">
      <t>ガイトウナシ</t>
    </rPh>
    <phoneticPr fontId="3"/>
  </si>
  <si>
    <t>・「不適」の項目がある場合は、その事由及び改善方法を別紙（任意様式）に記入して、添付してください。</t>
    <phoneticPr fontId="3"/>
  </si>
  <si>
    <t>６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48"/>
  </si>
  <si>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</si>
  <si>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52"/>
  </si>
  <si>
    <t>事業所番号</t>
    <rPh sb="0" eb="3">
      <t>ジギョウショ</t>
    </rPh>
    <rPh sb="3" eb="5">
      <t>バンゴウ</t>
    </rPh>
    <phoneticPr fontId="52"/>
  </si>
  <si>
    <t>サービス種類</t>
    <rPh sb="4" eb="6">
      <t>シュルイ</t>
    </rPh>
    <phoneticPr fontId="52"/>
  </si>
  <si>
    <t>１．割合を計算する職員</t>
    <rPh sb="2" eb="4">
      <t>ワリアイ</t>
    </rPh>
    <rPh sb="5" eb="7">
      <t>ケイサン</t>
    </rPh>
    <rPh sb="9" eb="11">
      <t>ショクイン</t>
    </rPh>
    <phoneticPr fontId="52"/>
  </si>
  <si>
    <t>２．有資格者等の割合の算定期間</t>
    <rPh sb="2" eb="6">
      <t>ユウシカクシャ</t>
    </rPh>
    <rPh sb="6" eb="7">
      <t>トウ</t>
    </rPh>
    <rPh sb="8" eb="10">
      <t>ワリアイ</t>
    </rPh>
    <rPh sb="11" eb="13">
      <t>サンテイ</t>
    </rPh>
    <rPh sb="13" eb="15">
      <t>キカン</t>
    </rPh>
    <phoneticPr fontId="52"/>
  </si>
  <si>
    <t>前年度（３月を除く）</t>
  </si>
  <si>
    <t>実績月数　</t>
    <rPh sb="0" eb="2">
      <t>ジッセキ</t>
    </rPh>
    <rPh sb="2" eb="4">
      <t>ツキスウ</t>
    </rPh>
    <phoneticPr fontId="52"/>
  </si>
  <si>
    <t>３．常勤換算方法による計算</t>
    <rPh sb="2" eb="4">
      <t>ジョウキン</t>
    </rPh>
    <rPh sb="4" eb="6">
      <t>カンサン</t>
    </rPh>
    <rPh sb="6" eb="8">
      <t>ホウホウ</t>
    </rPh>
    <rPh sb="11" eb="13">
      <t>ケイサン</t>
    </rPh>
    <phoneticPr fontId="52"/>
  </si>
  <si>
    <t>前年度（３月を除く）</t>
    <rPh sb="0" eb="3">
      <t>ゼンネンド</t>
    </rPh>
    <rPh sb="5" eb="6">
      <t>ガツ</t>
    </rPh>
    <rPh sb="7" eb="8">
      <t>ノゾ</t>
    </rPh>
    <phoneticPr fontId="52"/>
  </si>
  <si>
    <t>常勤換算人数</t>
    <rPh sb="0" eb="2">
      <t>ジョウキン</t>
    </rPh>
    <rPh sb="2" eb="4">
      <t>カンサン</t>
    </rPh>
    <rPh sb="4" eb="6">
      <t>ニンズウ</t>
    </rPh>
    <phoneticPr fontId="52"/>
  </si>
  <si>
    <t>①常勤職員の
一月あたりの
勤務時間</t>
    <rPh sb="1" eb="3">
      <t>ジョウキン</t>
    </rPh>
    <rPh sb="3" eb="5">
      <t>ショクイン</t>
    </rPh>
    <rPh sb="7" eb="8">
      <t>ヒト</t>
    </rPh>
    <rPh sb="8" eb="9">
      <t>ツキ</t>
    </rPh>
    <rPh sb="14" eb="16">
      <t>キンム</t>
    </rPh>
    <rPh sb="16" eb="18">
      <t>ジカン</t>
    </rPh>
    <phoneticPr fontId="52"/>
  </si>
  <si>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5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</si>
  <si>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52"/>
  </si>
  <si>
    <t>④非常勤の職員の
勤務延時間数</t>
    <rPh sb="1" eb="4">
      <t>ヒジョウキン</t>
    </rPh>
    <rPh sb="5" eb="7">
      <t>ショクイン</t>
    </rPh>
    <rPh sb="9" eb="11">
      <t>キンム</t>
    </rPh>
    <rPh sb="11" eb="12">
      <t>ノ</t>
    </rPh>
    <rPh sb="12" eb="15">
      <t>ジカンスウ</t>
    </rPh>
    <phoneticPr fontId="52"/>
  </si>
  <si>
    <t>令和　年</t>
    <rPh sb="0" eb="2">
      <t>レイワ</t>
    </rPh>
    <rPh sb="3" eb="4">
      <t>ネン</t>
    </rPh>
    <phoneticPr fontId="3"/>
  </si>
  <si>
    <t>時間</t>
    <rPh sb="0" eb="2">
      <t>ジカン</t>
    </rPh>
    <phoneticPr fontId="52"/>
  </si>
  <si>
    <t>人</t>
    <rPh sb="0" eb="1">
      <t>ニン</t>
    </rPh>
    <phoneticPr fontId="52"/>
  </si>
  <si>
    <t>分子</t>
    <rPh sb="0" eb="2">
      <t>ブンシ</t>
    </rPh>
    <phoneticPr fontId="52"/>
  </si>
  <si>
    <t>分母</t>
    <rPh sb="0" eb="2">
      <t>ブンボ</t>
    </rPh>
    <phoneticPr fontId="52"/>
  </si>
  <si>
    <t>対象居宅サービス</t>
    <rPh sb="0" eb="2">
      <t>タイショウ</t>
    </rPh>
    <rPh sb="2" eb="4">
      <t>キョタク</t>
    </rPh>
    <phoneticPr fontId="52"/>
  </si>
  <si>
    <t>対象施設サービス</t>
    <rPh sb="0" eb="2">
      <t>タイショウ</t>
    </rPh>
    <rPh sb="2" eb="4">
      <t>シセツ</t>
    </rPh>
    <phoneticPr fontId="52"/>
  </si>
  <si>
    <t>4月</t>
    <rPh sb="1" eb="2">
      <t>ガツ</t>
    </rPh>
    <phoneticPr fontId="52"/>
  </si>
  <si>
    <t>割合を計算する職員</t>
    <rPh sb="0" eb="2">
      <t>ワリアイ</t>
    </rPh>
    <rPh sb="3" eb="5">
      <t>ケイサン</t>
    </rPh>
    <rPh sb="7" eb="9">
      <t>ショクイン</t>
    </rPh>
    <phoneticPr fontId="52"/>
  </si>
  <si>
    <t>介護職員</t>
    <rPh sb="0" eb="2">
      <t>カイゴ</t>
    </rPh>
    <rPh sb="2" eb="4">
      <t>ショクイン</t>
    </rPh>
    <phoneticPr fontId="52"/>
  </si>
  <si>
    <t>通所介護、訪問入浴介護、
特定施設入居者生活介護、
通所リハビリテーション、
短期入所生活介護、
短期入所療養介護</t>
    <rPh sb="0" eb="2">
      <t>ツウショ</t>
    </rPh>
    <rPh sb="2" eb="4">
      <t>カイゴ</t>
    </rPh>
    <rPh sb="5" eb="7">
      <t>ホウモン</t>
    </rPh>
    <rPh sb="7" eb="9">
      <t>ニュウヨク</t>
    </rPh>
    <rPh sb="9" eb="11">
      <t>カイゴ</t>
    </rPh>
    <rPh sb="26" eb="28">
      <t>ツウショ</t>
    </rPh>
    <rPh sb="53" eb="55">
      <t>リョウヨウ</t>
    </rPh>
    <phoneticPr fontId="52"/>
  </si>
  <si>
    <t>介護老人福祉施設
介護医療院、
介護療養型医療施設、
介護老人保健施設</t>
    <rPh sb="0" eb="2">
      <t>カイゴ</t>
    </rPh>
    <rPh sb="2" eb="4">
      <t>ロウジン</t>
    </rPh>
    <rPh sb="4" eb="6">
      <t>フクシ</t>
    </rPh>
    <rPh sb="6" eb="8">
      <t>シセツ</t>
    </rPh>
    <phoneticPr fontId="52"/>
  </si>
  <si>
    <t>勤続年数10年以上の介護福祉士</t>
    <rPh sb="0" eb="2">
      <t>キンゾク</t>
    </rPh>
    <rPh sb="2" eb="3">
      <t>ネン</t>
    </rPh>
    <rPh sb="3" eb="4">
      <t>スウ</t>
    </rPh>
    <rPh sb="6" eb="7">
      <t>ネン</t>
    </rPh>
    <rPh sb="7" eb="9">
      <t>イジョウ</t>
    </rPh>
    <rPh sb="10" eb="12">
      <t>カイゴ</t>
    </rPh>
    <rPh sb="12" eb="15">
      <t>フクシシ</t>
    </rPh>
    <phoneticPr fontId="52"/>
  </si>
  <si>
    <t>5月</t>
  </si>
  <si>
    <t>勤続年数７年以上の職員</t>
    <rPh sb="0" eb="2">
      <t>キンゾク</t>
    </rPh>
    <rPh sb="2" eb="4">
      <t>ネンスウ</t>
    </rPh>
    <rPh sb="5" eb="6">
      <t>ネン</t>
    </rPh>
    <rPh sb="6" eb="8">
      <t>イジョウ</t>
    </rPh>
    <rPh sb="9" eb="11">
      <t>ショクイン</t>
    </rPh>
    <phoneticPr fontId="52"/>
  </si>
  <si>
    <t>介護サービスを直接提供する職員</t>
    <rPh sb="0" eb="2">
      <t>カイゴ</t>
    </rPh>
    <rPh sb="7" eb="9">
      <t>チョクセツ</t>
    </rPh>
    <rPh sb="9" eb="11">
      <t>テイキョウ</t>
    </rPh>
    <rPh sb="13" eb="15">
      <t>ショクイン</t>
    </rPh>
    <phoneticPr fontId="52"/>
  </si>
  <si>
    <t>実務者研修修了者及び介護職員基礎研修課程修了者</t>
    <rPh sb="0" eb="3">
      <t>ジツムシャ</t>
    </rPh>
    <rPh sb="3" eb="5">
      <t>ケンシュウ</t>
    </rPh>
    <rPh sb="5" eb="8">
      <t>シュウリョウシャ</t>
    </rPh>
    <rPh sb="8" eb="9">
      <t>オヨ</t>
    </rPh>
    <rPh sb="10" eb="12">
      <t>カイゴ</t>
    </rPh>
    <rPh sb="12" eb="14">
      <t>ショクイン</t>
    </rPh>
    <rPh sb="14" eb="16">
      <t>キソ</t>
    </rPh>
    <rPh sb="16" eb="18">
      <t>ケンシュウ</t>
    </rPh>
    <rPh sb="18" eb="20">
      <t>カテイ</t>
    </rPh>
    <rPh sb="20" eb="23">
      <t>シュウリョウシャ</t>
    </rPh>
    <phoneticPr fontId="52"/>
  </si>
  <si>
    <t>訪問入浴介護</t>
    <rPh sb="0" eb="2">
      <t>ホウモン</t>
    </rPh>
    <rPh sb="2" eb="4">
      <t>ニュウヨク</t>
    </rPh>
    <rPh sb="4" eb="6">
      <t>カイゴ</t>
    </rPh>
    <phoneticPr fontId="52"/>
  </si>
  <si>
    <t>6月</t>
  </si>
  <si>
    <t>勤続年数７年以上の看護師等</t>
    <rPh sb="0" eb="2">
      <t>キンゾク</t>
    </rPh>
    <rPh sb="2" eb="4">
      <t>ネンスウ</t>
    </rPh>
    <rPh sb="5" eb="6">
      <t>ネン</t>
    </rPh>
    <rPh sb="6" eb="8">
      <t>イジョウ</t>
    </rPh>
    <rPh sb="9" eb="12">
      <t>カンゴシ</t>
    </rPh>
    <rPh sb="12" eb="13">
      <t>トウ</t>
    </rPh>
    <phoneticPr fontId="52"/>
  </si>
  <si>
    <t>看護師等</t>
    <rPh sb="0" eb="3">
      <t>カンゴシ</t>
    </rPh>
    <rPh sb="3" eb="4">
      <t>トウ</t>
    </rPh>
    <phoneticPr fontId="52"/>
  </si>
  <si>
    <t>訪問看護</t>
    <rPh sb="0" eb="2">
      <t>ホウモン</t>
    </rPh>
    <rPh sb="2" eb="4">
      <t>カンゴ</t>
    </rPh>
    <phoneticPr fontId="52"/>
  </si>
  <si>
    <t>勤続年数３年以上の看護師等</t>
    <rPh sb="0" eb="2">
      <t>キンゾク</t>
    </rPh>
    <rPh sb="2" eb="4">
      <t>ネンスウ</t>
    </rPh>
    <rPh sb="5" eb="6">
      <t>ネン</t>
    </rPh>
    <rPh sb="6" eb="8">
      <t>イジョウ</t>
    </rPh>
    <rPh sb="9" eb="12">
      <t>カンゴシ</t>
    </rPh>
    <rPh sb="12" eb="13">
      <t>トウ</t>
    </rPh>
    <phoneticPr fontId="52"/>
  </si>
  <si>
    <t>7月</t>
  </si>
  <si>
    <t>常勤の看護・介護職員</t>
    <rPh sb="0" eb="2">
      <t>ジョウキン</t>
    </rPh>
    <rPh sb="3" eb="5">
      <t>カンゴ</t>
    </rPh>
    <rPh sb="6" eb="8">
      <t>カイゴ</t>
    </rPh>
    <rPh sb="8" eb="10">
      <t>ショクイン</t>
    </rPh>
    <phoneticPr fontId="52"/>
  </si>
  <si>
    <t>看護・介護職員</t>
    <rPh sb="0" eb="2">
      <t>カンゴ</t>
    </rPh>
    <rPh sb="3" eb="5">
      <t>カイゴ</t>
    </rPh>
    <rPh sb="5" eb="7">
      <t>ショクイン</t>
    </rPh>
    <phoneticPr fontId="52"/>
  </si>
  <si>
    <t>特定施設入居者生活介護、
短期入所生活介護、
短期入所療養介護</t>
    <phoneticPr fontId="52"/>
  </si>
  <si>
    <t>介護老人福祉施設、
介護医療院、
介護療養型医療施設、
介護老人保健施設</t>
    <phoneticPr fontId="52"/>
  </si>
  <si>
    <t>8月</t>
  </si>
  <si>
    <t>9月</t>
  </si>
  <si>
    <t>10月</t>
  </si>
  <si>
    <t>11月</t>
  </si>
  <si>
    <t>12月</t>
  </si>
  <si>
    <t>1月</t>
  </si>
  <si>
    <t>2月</t>
  </si>
  <si>
    <t>一月あたりの平均値</t>
    <rPh sb="0" eb="1">
      <t>ヒト</t>
    </rPh>
    <rPh sb="1" eb="2">
      <t>ツキ</t>
    </rPh>
    <rPh sb="6" eb="8">
      <t>ヘイキン</t>
    </rPh>
    <rPh sb="8" eb="9">
      <t>アタイ</t>
    </rPh>
    <phoneticPr fontId="52"/>
  </si>
  <si>
    <t>の割合</t>
    <rPh sb="1" eb="3">
      <t>ワリアイ</t>
    </rPh>
    <phoneticPr fontId="52"/>
  </si>
  <si>
    <t>届出日の属する月の前３月</t>
    <rPh sb="0" eb="2">
      <t>トドケデ</t>
    </rPh>
    <rPh sb="2" eb="3">
      <t>ヒ</t>
    </rPh>
    <rPh sb="4" eb="5">
      <t>ゾク</t>
    </rPh>
    <rPh sb="7" eb="8">
      <t>ツキ</t>
    </rPh>
    <rPh sb="9" eb="10">
      <t>マエ</t>
    </rPh>
    <rPh sb="11" eb="12">
      <t>ガツ</t>
    </rPh>
    <phoneticPr fontId="52"/>
  </si>
  <si>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</si>
  <si>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</si>
  <si>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</si>
  <si>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</si>
  <si>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</si>
  <si>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</si>
  <si>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</si>
  <si>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</si>
  <si>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</si>
  <si>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</si>
  <si>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</si>
  <si>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</si>
  <si>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</si>
  <si>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</si>
  <si>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</si>
  <si>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</si>
  <si>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</si>
  <si>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</si>
  <si>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</si>
  <si>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</si>
  <si>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</si>
  <si>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</si>
  <si>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</si>
  <si>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</si>
  <si>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</si>
  <si>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</si>
  <si>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</si>
  <si>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（別紙9－3）</t>
    <phoneticPr fontId="3"/>
  </si>
  <si>
    <t>令和</t>
    <phoneticPr fontId="3"/>
  </si>
  <si>
    <t>年</t>
    <phoneticPr fontId="3"/>
  </si>
  <si>
    <t>月</t>
    <phoneticPr fontId="3"/>
  </si>
  <si>
    <t>日</t>
    <phoneticPr fontId="3"/>
  </si>
  <si>
    <t>重度要介護者等対応要件の割合に関する計算書（特定事業所加算（Ⅰ）・（Ⅲ））</t>
    <phoneticPr fontId="3"/>
  </si>
  <si>
    <t>事業所名</t>
    <phoneticPr fontId="3"/>
  </si>
  <si>
    <t>事業所番号</t>
    <phoneticPr fontId="3"/>
  </si>
  <si>
    <t>１．要介護４または要介護５である者、認知症高齢者の日常生活自立度（Ⅲ、Ⅳ、M）である者、たんの吸引等を必要とする者等の割合の算出基準</t>
    <phoneticPr fontId="3"/>
  </si>
  <si>
    <t>利用実人員数</t>
    <phoneticPr fontId="3"/>
  </si>
  <si>
    <t>訪問回数</t>
    <phoneticPr fontId="3"/>
  </si>
  <si>
    <t>２．算定期間</t>
    <phoneticPr fontId="3"/>
  </si>
  <si>
    <t>ア．前年度（３月を除く）の実績の平均</t>
    <phoneticPr fontId="3"/>
  </si>
  <si>
    <t>イ．届出日の属する月の前３月</t>
    <phoneticPr fontId="3"/>
  </si>
  <si>
    <t>ア．前年度（３月を除く）の実績の平均</t>
  </si>
  <si>
    <t>①利用者／訪問回数の総数
（要支援者は含めない）</t>
    <phoneticPr fontId="3"/>
  </si>
  <si>
    <t>②要介護４または要介護５の
利用者数／訪問回数</t>
    <phoneticPr fontId="3"/>
  </si>
  <si>
    <t>③認知症高齢者の日常生活自立度Ⅲ、ⅣまたはMに該当する
利用者数／訪問回数</t>
    <phoneticPr fontId="3"/>
  </si>
  <si>
    <t>④喀痰吸引等を必要とする
利用者数／訪問回数</t>
    <phoneticPr fontId="3"/>
  </si>
  <si>
    <t>人/回</t>
    <phoneticPr fontId="3"/>
  </si>
  <si>
    <t>合計</t>
    <phoneticPr fontId="3"/>
  </si>
  <si>
    <t>⑤重度要介護者等数/訪問回数
（②＋③＋④）</t>
    <phoneticPr fontId="3"/>
  </si>
  <si>
    <t>⑥割合
（⑤÷①）</t>
    <phoneticPr fontId="3"/>
  </si>
  <si>
    <t>％</t>
    <phoneticPr fontId="3"/>
  </si>
  <si>
    <t>イ．届出日の属する月の前３月</t>
  </si>
  <si>
    <t>月</t>
  </si>
  <si>
    <t>備考</t>
    <phoneticPr fontId="3"/>
  </si>
  <si>
    <t>・本資料は特定事業所加算（Ⅰ）・（Ⅲ）に係る届出書を補完する資料としてご使用ください。</t>
    <phoneticPr fontId="3"/>
  </si>
  <si>
    <t>・「１．要介護４または要介護５である者、認知症高齢者の日常生活自立度（Ⅲ、Ⅳ、M）である者、たんの吸引等を必要とする者等の割合の算出基準」で、</t>
    <phoneticPr fontId="3"/>
  </si>
  <si>
    <t>　「利用実人員数」または「訪問回数」のいずれかを選択してください。</t>
    <phoneticPr fontId="3"/>
  </si>
  <si>
    <t>・「２．算定期間」でアまたはイの算定期間を選択してください。</t>
    <phoneticPr fontId="3"/>
  </si>
  <si>
    <t>　前年度の実績が６月に満たない事業所（新たに事業を開始し、又は再開した事業所）　については、前年度の実績（ア）による届出はできません。</t>
    <phoneticPr fontId="3"/>
  </si>
  <si>
    <t>・具体的な計算方法については、「平成２４年度介護報酬改定に関するＱ＆Ａ(Vol.1)（平成24年3月16日）」問15をご参照ください。</t>
    <phoneticPr fontId="3"/>
  </si>
  <si>
    <t>７　訪問介護員等の総数のうち、勤続年数７年以上の者の占める割合が100分の30以上</t>
    <rPh sb="2" eb="7">
      <t>ホウモンカイゴイン</t>
    </rPh>
    <rPh sb="7" eb="8">
      <t>トウ</t>
    </rPh>
    <rPh sb="9" eb="11">
      <t>ソウスウ</t>
    </rPh>
    <rPh sb="15" eb="19">
      <t>キンゾクネンスウ</t>
    </rPh>
    <rPh sb="20" eb="21">
      <t>ネン</t>
    </rPh>
    <rPh sb="21" eb="23">
      <t>イジョウ</t>
    </rPh>
    <rPh sb="24" eb="25">
      <t>モノ</t>
    </rPh>
    <rPh sb="26" eb="27">
      <t>シ</t>
    </rPh>
    <rPh sb="29" eb="31">
      <t>ワリアイ</t>
    </rPh>
    <rPh sb="35" eb="36">
      <t>ブン</t>
    </rPh>
    <rPh sb="39" eb="41">
      <t>イジョウ</t>
    </rPh>
    <phoneticPr fontId="3"/>
  </si>
  <si>
    <t>利用者台帳等
重度要介護者等対応要件の割合に関する計算書等（別紙9-3)</t>
    <rPh sb="0" eb="3">
      <t>リヨウシャ</t>
    </rPh>
    <rPh sb="3" eb="5">
      <t>ダイチョウ</t>
    </rPh>
    <rPh sb="5" eb="6">
      <t>トウ</t>
    </rPh>
    <rPh sb="28" eb="29">
      <t>トウ</t>
    </rPh>
    <rPh sb="30" eb="32">
      <t>ベッシ</t>
    </rPh>
    <phoneticPr fontId="48"/>
  </si>
  <si>
    <t>職員台帳(履歴書)等
有資格者等の割合参考計算書等(別紙7-2）</t>
    <rPh sb="0" eb="2">
      <t>ショクイン</t>
    </rPh>
    <rPh sb="2" eb="4">
      <t>ダイチョウ</t>
    </rPh>
    <rPh sb="5" eb="8">
      <t>リレキショ</t>
    </rPh>
    <rPh sb="9" eb="10">
      <t>トウ</t>
    </rPh>
    <rPh sb="11" eb="15">
      <t>ユウシカクシャ</t>
    </rPh>
    <rPh sb="15" eb="16">
      <t>トウ</t>
    </rPh>
    <rPh sb="17" eb="19">
      <t>ワリアイ</t>
    </rPh>
    <rPh sb="19" eb="24">
      <t>サンコウケイサンショ</t>
    </rPh>
    <rPh sb="24" eb="25">
      <t>トウ</t>
    </rPh>
    <rPh sb="26" eb="28">
      <t>ベッシ</t>
    </rPh>
    <phoneticPr fontId="48"/>
  </si>
  <si>
    <t>職員台帳(履歴書)等
有資格者等の割合参考計算書等(別紙7-2）</t>
    <rPh sb="0" eb="2">
      <t>ショクイン</t>
    </rPh>
    <rPh sb="2" eb="4">
      <t>ダイチョウ</t>
    </rPh>
    <rPh sb="5" eb="8">
      <t>リレキショ</t>
    </rPh>
    <rPh sb="9" eb="10">
      <t>トウ</t>
    </rPh>
    <phoneticPr fontId="48"/>
  </si>
  <si>
    <t>利用者台帳等
重度要介護者等対応要件の割合に関する計算書等（別紙9-3)</t>
    <rPh sb="0" eb="3">
      <t>リヨウシャ</t>
    </rPh>
    <rPh sb="3" eb="5">
      <t>ダイチョウ</t>
    </rPh>
    <rPh sb="5" eb="6">
      <t>トウ</t>
    </rPh>
    <phoneticPr fontId="48"/>
  </si>
  <si>
    <t>２　自己点検リスト（①～④）</t>
    <rPh sb="2" eb="4">
      <t>ジコ</t>
    </rPh>
    <rPh sb="4" eb="6">
      <t>テンケン</t>
    </rPh>
    <phoneticPr fontId="3"/>
  </si>
  <si>
    <t>１　自己点検シート（人員・設備・運営）</t>
    <rPh sb="2" eb="4">
      <t>ジコ</t>
    </rPh>
    <rPh sb="4" eb="6">
      <t>テンケン</t>
    </rPh>
    <rPh sb="10" eb="12">
      <t>ジンイン</t>
    </rPh>
    <rPh sb="13" eb="15">
      <t>セツビ</t>
    </rPh>
    <rPh sb="16" eb="18">
      <t>ウンエイ</t>
    </rPh>
    <phoneticPr fontId="3"/>
  </si>
  <si>
    <t>訪問介護計画に基づき、利用者が日常生活を営むのに必要な援助を行っていますか。</t>
    <rPh sb="0" eb="4">
      <t>ホウモンカイゴ</t>
    </rPh>
    <rPh sb="4" eb="6">
      <t>ケイカク</t>
    </rPh>
    <rPh sb="7" eb="8">
      <t>モト</t>
    </rPh>
    <rPh sb="11" eb="14">
      <t>リヨウシャ</t>
    </rPh>
    <rPh sb="15" eb="19">
      <t>ニチジョウセイカツ</t>
    </rPh>
    <rPh sb="20" eb="21">
      <t>イトナ</t>
    </rPh>
    <rPh sb="24" eb="26">
      <t>ヒツヨウ</t>
    </rPh>
    <rPh sb="27" eb="29">
      <t>エンジョ</t>
    </rPh>
    <rPh sb="30" eb="31">
      <t>オコナ</t>
    </rPh>
    <phoneticPr fontId="3"/>
  </si>
  <si>
    <t>（６）非常災害対策</t>
    <rPh sb="3" eb="5">
      <t>ヒジョウ</t>
    </rPh>
    <rPh sb="5" eb="7">
      <t>サイガイ</t>
    </rPh>
    <rPh sb="7" eb="9">
      <t>タイサク</t>
    </rPh>
    <phoneticPr fontId="3"/>
  </si>
  <si>
    <t>（７） 虐待防止の取組状況</t>
    <rPh sb="4" eb="6">
      <t>ギャクタイ</t>
    </rPh>
    <rPh sb="6" eb="8">
      <t>ボウシ</t>
    </rPh>
    <rPh sb="9" eb="13">
      <t>トリクミジョウキョウ</t>
    </rPh>
    <phoneticPr fontId="3"/>
  </si>
  <si>
    <t>（８） ハラスメント防止の取組状況</t>
    <rPh sb="10" eb="12">
      <t>ボウシ</t>
    </rPh>
    <rPh sb="13" eb="17">
      <t>トリクミジョウキョウ</t>
    </rPh>
    <phoneticPr fontId="3"/>
  </si>
  <si>
    <t>（９）研修の実施状況</t>
    <rPh sb="3" eb="5">
      <t>ケンシュウ</t>
    </rPh>
    <rPh sb="6" eb="8">
      <t>ジッシ</t>
    </rPh>
    <rPh sb="8" eb="10">
      <t>ジョウキョウ</t>
    </rPh>
    <phoneticPr fontId="3"/>
  </si>
  <si>
    <t>有・</t>
    <rPh sb="0" eb="1">
      <t>ア</t>
    </rPh>
    <phoneticPr fontId="3"/>
  </si>
  <si>
    <t>無</t>
    <rPh sb="0" eb="1">
      <t>ナシ</t>
    </rPh>
    <phoneticPr fontId="3"/>
  </si>
  <si>
    <t>していない</t>
    <phoneticPr fontId="3"/>
  </si>
  <si>
    <t>している　・</t>
    <phoneticPr fontId="3"/>
  </si>
  <si>
    <t>有</t>
    <rPh sb="0" eb="1">
      <t>ア</t>
    </rPh>
    <phoneticPr fontId="3"/>
  </si>
  <si>
    <t>有・</t>
    <rPh sb="0" eb="1">
      <t>ア</t>
    </rPh>
    <phoneticPr fontId="3"/>
  </si>
  <si>
    <t>・</t>
    <phoneticPr fontId="3"/>
  </si>
  <si>
    <t>人</t>
    <rPh sb="0" eb="1">
      <t>ニン</t>
    </rPh>
    <phoneticPr fontId="3"/>
  </si>
  <si>
    <t>有</t>
    <rPh sb="0" eb="1">
      <t>ア</t>
    </rPh>
    <phoneticPr fontId="3"/>
  </si>
  <si>
    <t>無</t>
    <rPh sb="0" eb="1">
      <t>ナ</t>
    </rPh>
    <phoneticPr fontId="3"/>
  </si>
  <si>
    <t>担当者名</t>
    <rPh sb="0" eb="3">
      <t>タントウシャ</t>
    </rPh>
    <rPh sb="3" eb="4">
      <t>メイ</t>
    </rPh>
    <phoneticPr fontId="3"/>
  </si>
  <si>
    <t>件</t>
    <rPh sb="0" eb="1">
      <t>ケン</t>
    </rPh>
    <phoneticPr fontId="3"/>
  </si>
  <si>
    <t>加算Ⅰ</t>
    <rPh sb="0" eb="2">
      <t>カサン</t>
    </rPh>
    <phoneticPr fontId="3"/>
  </si>
  <si>
    <t>加算Ⅳ</t>
    <rPh sb="0" eb="2">
      <t>カサン</t>
    </rPh>
    <phoneticPr fontId="3"/>
  </si>
  <si>
    <t>加算Ⅴ(1)</t>
    <phoneticPr fontId="3"/>
  </si>
  <si>
    <t>加算Ⅴ(3)</t>
    <phoneticPr fontId="3"/>
  </si>
  <si>
    <t>加算Ⅴ(2)</t>
    <phoneticPr fontId="3"/>
  </si>
  <si>
    <t>加算Ⅴ(4)</t>
    <phoneticPr fontId="3"/>
  </si>
  <si>
    <t>加算Ⅴ(5)</t>
    <phoneticPr fontId="3"/>
  </si>
  <si>
    <t>加算Ⅴ(6)</t>
    <phoneticPr fontId="3"/>
  </si>
  <si>
    <t>加算Ⅴ(7)</t>
    <phoneticPr fontId="3"/>
  </si>
  <si>
    <t>加算Ⅴ(8)</t>
    <phoneticPr fontId="3"/>
  </si>
  <si>
    <t>加算Ⅴ(9)</t>
    <phoneticPr fontId="3"/>
  </si>
  <si>
    <t>加算Ⅴ(10)</t>
    <phoneticPr fontId="3"/>
  </si>
  <si>
    <t>加算Ⅴ(11)</t>
    <phoneticPr fontId="3"/>
  </si>
  <si>
    <t>加算Ⅴ(12)</t>
    <phoneticPr fontId="3"/>
  </si>
  <si>
    <t>加算Ⅴ(13)</t>
    <phoneticPr fontId="3"/>
  </si>
  <si>
    <t>加算Ⅴ(14)</t>
    <phoneticPr fontId="3"/>
  </si>
  <si>
    <t>介護職員等処遇改善加算</t>
    <rPh sb="0" eb="2">
      <t>カイゴ</t>
    </rPh>
    <rPh sb="2" eb="4">
      <t>ショクイン</t>
    </rPh>
    <rPh sb="4" eb="5">
      <t>トウ</t>
    </rPh>
    <rPh sb="5" eb="7">
      <t>ショグウ</t>
    </rPh>
    <rPh sb="7" eb="9">
      <t>カイゼン</t>
    </rPh>
    <rPh sb="9" eb="11">
      <t>カサン</t>
    </rPh>
    <phoneticPr fontId="3"/>
  </si>
  <si>
    <t>４　加算点検</t>
    <rPh sb="2" eb="6">
      <t>カサンテンケン</t>
    </rPh>
    <phoneticPr fontId="3"/>
  </si>
  <si>
    <t>介護職員等処遇改善加算（Ⅰ）</t>
    <rPh sb="4" eb="5">
      <t>ナド</t>
    </rPh>
    <phoneticPr fontId="3"/>
  </si>
  <si>
    <t>１　賃金改善に関する計画の策定、計画に基づく措置</t>
  </si>
  <si>
    <t>３　介護職員等処遇改善加算（Ⅳ）を算定した場合に見込まれる加算額の１/２以上を基本給等に充てている（令和６年度中は適用を猶予）</t>
    <phoneticPr fontId="3"/>
  </si>
  <si>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3"/>
  </si>
  <si>
    <t>５　賃金改善の実施</t>
    <phoneticPr fontId="3"/>
  </si>
  <si>
    <t>６　処遇改善に関する実績の報告</t>
    <phoneticPr fontId="3"/>
  </si>
  <si>
    <t>７　前12月間に法令違反し、罰金以上の刑</t>
    <rPh sb="14" eb="16">
      <t>バッキン</t>
    </rPh>
    <phoneticPr fontId="3"/>
  </si>
  <si>
    <t>８　労働保険料の納付</t>
    <phoneticPr fontId="3"/>
  </si>
  <si>
    <t>適正に納付</t>
  </si>
  <si>
    <t>９　(一)(二)(三)いずれにも適合</t>
    <rPh sb="9" eb="10">
      <t>３</t>
    </rPh>
    <phoneticPr fontId="3"/>
  </si>
  <si>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3"/>
  </si>
  <si>
    <t>就業規則、給与規定等</t>
    <rPh sb="0" eb="2">
      <t>シュウギョウ</t>
    </rPh>
    <rPh sb="2" eb="4">
      <t>キソク</t>
    </rPh>
    <rPh sb="5" eb="7">
      <t>キュウヨ</t>
    </rPh>
    <rPh sb="7" eb="9">
      <t>キテイ</t>
    </rPh>
    <rPh sb="9" eb="10">
      <t>トウ</t>
    </rPh>
    <phoneticPr fontId="3"/>
  </si>
  <si>
    <t>(二)介護職員の資質の向上の支援に関する計画の策定、研修の実施又は研修の機会を確保し、全ての介護職員に周知</t>
    <rPh sb="3" eb="5">
      <t>カイゴ</t>
    </rPh>
    <rPh sb="5" eb="7">
      <t>ショクイン</t>
    </rPh>
    <phoneticPr fontId="3"/>
  </si>
  <si>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</si>
  <si>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3"/>
  </si>
  <si>
    <t>１０　処遇改善の内容（賃金改善を除く）及び処遇改善に要した費用を全ての職員に周知</t>
    <phoneticPr fontId="3"/>
  </si>
  <si>
    <t>実施した取組みの記録</t>
    <rPh sb="0" eb="2">
      <t>ジッシ</t>
    </rPh>
    <rPh sb="4" eb="6">
      <t>トリク</t>
    </rPh>
    <rPh sb="8" eb="10">
      <t>キロク</t>
    </rPh>
    <phoneticPr fontId="3"/>
  </si>
  <si>
    <t>１１　１０の処遇改善の内容等について、インターネット等により公表</t>
    <phoneticPr fontId="3"/>
  </si>
  <si>
    <t>介護職員等処遇改善加算（Ⅱ）</t>
    <rPh sb="0" eb="2">
      <t>カイゴ</t>
    </rPh>
    <rPh sb="2" eb="4">
      <t>ショクイン</t>
    </rPh>
    <rPh sb="4" eb="5">
      <t>ナド</t>
    </rPh>
    <rPh sb="5" eb="7">
      <t>ショグウ</t>
    </rPh>
    <rPh sb="7" eb="9">
      <t>カイゼン</t>
    </rPh>
    <rPh sb="9" eb="11">
      <t>カサン</t>
    </rPh>
    <phoneticPr fontId="3"/>
  </si>
  <si>
    <t>２　改善計画書の作成、全ての介護職員への計画書を用いた周知、届出</t>
    <phoneticPr fontId="3"/>
  </si>
  <si>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3"/>
  </si>
  <si>
    <t>就業規則、給与規定等</t>
  </si>
  <si>
    <t>実施した取組みの記録</t>
    <phoneticPr fontId="3"/>
  </si>
  <si>
    <t>介護職員等処遇改善加算（Ⅲ）</t>
    <rPh sb="0" eb="2">
      <t>カイゴ</t>
    </rPh>
    <rPh sb="2" eb="4">
      <t>ショクイン</t>
    </rPh>
    <rPh sb="4" eb="5">
      <t>ナド</t>
    </rPh>
    <rPh sb="5" eb="7">
      <t>ショグウ</t>
    </rPh>
    <rPh sb="7" eb="9">
      <t>カイゼン</t>
    </rPh>
    <rPh sb="9" eb="11">
      <t>カサン</t>
    </rPh>
    <phoneticPr fontId="3"/>
  </si>
  <si>
    <t>４　賃金改善の実施</t>
    <phoneticPr fontId="3"/>
  </si>
  <si>
    <t>５　処遇改善に関する実績の報告</t>
    <phoneticPr fontId="3"/>
  </si>
  <si>
    <t>６　前12月間に法令違反し、罰金以上の刑</t>
    <rPh sb="14" eb="16">
      <t>バッキン</t>
    </rPh>
    <phoneticPr fontId="3"/>
  </si>
  <si>
    <t>７　労働保険料の納付</t>
    <phoneticPr fontId="3"/>
  </si>
  <si>
    <t>８　(一)(二)(三)のいずれにも適合</t>
    <rPh sb="9" eb="10">
      <t>サン</t>
    </rPh>
    <phoneticPr fontId="3"/>
  </si>
  <si>
    <t>９　処遇改善の内容（賃金改善を除く）及び処遇改善に要した費用を全ての職員に周知</t>
    <phoneticPr fontId="3"/>
  </si>
  <si>
    <t xml:space="preserve">介護職員等処遇改善加算（Ⅳ）
</t>
    <rPh sb="0" eb="2">
      <t>カイゴ</t>
    </rPh>
    <rPh sb="2" eb="4">
      <t>ショクイン</t>
    </rPh>
    <rPh sb="4" eb="5">
      <t>ナド</t>
    </rPh>
    <rPh sb="5" eb="7">
      <t>ショグウ</t>
    </rPh>
    <rPh sb="7" eb="9">
      <t>カイゼン</t>
    </rPh>
    <rPh sb="9" eb="11">
      <t>カサン</t>
    </rPh>
    <phoneticPr fontId="3"/>
  </si>
  <si>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
  </si>
  <si>
    <t>適正に納付</t>
    <rPh sb="0" eb="2">
      <t>テキセイ</t>
    </rPh>
    <rPh sb="3" eb="5">
      <t>ノウフ</t>
    </rPh>
    <phoneticPr fontId="3"/>
  </si>
  <si>
    <t>８　(一)(二)のいずれにも適合</t>
    <rPh sb="3" eb="4">
      <t>１</t>
    </rPh>
    <rPh sb="6" eb="7">
      <t>２</t>
    </rPh>
    <rPh sb="14" eb="16">
      <t>テキゴウ</t>
    </rPh>
    <phoneticPr fontId="3"/>
  </si>
  <si>
    <t>研修計画書</t>
    <rPh sb="0" eb="2">
      <t>ケンシュウ</t>
    </rPh>
    <rPh sb="2" eb="4">
      <t>ケイカク</t>
    </rPh>
    <rPh sb="4" eb="5">
      <t>ショ</t>
    </rPh>
    <phoneticPr fontId="3"/>
  </si>
  <si>
    <t>２　処遇改善計画書の作成、周知、届出</t>
    <rPh sb="2" eb="4">
      <t>ショグウ</t>
    </rPh>
    <rPh sb="4" eb="6">
      <t>カイゼン</t>
    </rPh>
    <rPh sb="6" eb="9">
      <t>ケイカクショ</t>
    </rPh>
    <rPh sb="10" eb="12">
      <t>サクセイ</t>
    </rPh>
    <rPh sb="13" eb="15">
      <t>シュウチ</t>
    </rPh>
    <rPh sb="16" eb="18">
      <t>トドケデ</t>
    </rPh>
    <phoneticPr fontId="48"/>
  </si>
  <si>
    <t>処遇改善計画書</t>
    <rPh sb="0" eb="2">
      <t>ショグウ</t>
    </rPh>
    <rPh sb="2" eb="4">
      <t>カイゼン</t>
    </rPh>
    <rPh sb="4" eb="7">
      <t>ケイカクショ</t>
    </rPh>
    <phoneticPr fontId="48"/>
  </si>
  <si>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3"/>
  </si>
  <si>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</si>
  <si>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
  </si>
  <si>
    <t>３　改善計画書の作成、周知、届出</t>
    <rPh sb="2" eb="4">
      <t>カイゼン</t>
    </rPh>
    <rPh sb="4" eb="7">
      <t>ケイカクショ</t>
    </rPh>
    <rPh sb="8" eb="10">
      <t>サクセイ</t>
    </rPh>
    <rPh sb="11" eb="13">
      <t>シュウチ</t>
    </rPh>
    <rPh sb="14" eb="16">
      <t>トドケデ</t>
    </rPh>
    <phoneticPr fontId="3"/>
  </si>
  <si>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3"/>
  </si>
  <si>
    <t>５　賃金改善の実施</t>
    <rPh sb="2" eb="4">
      <t>チンギン</t>
    </rPh>
    <rPh sb="4" eb="6">
      <t>カイゼン</t>
    </rPh>
    <rPh sb="7" eb="9">
      <t>ジッシ</t>
    </rPh>
    <phoneticPr fontId="3"/>
  </si>
  <si>
    <t>６　処遇改善に関する実績の報告</t>
    <rPh sb="2" eb="4">
      <t>ショグウ</t>
    </rPh>
    <rPh sb="4" eb="6">
      <t>カイゼン</t>
    </rPh>
    <rPh sb="7" eb="8">
      <t>カン</t>
    </rPh>
    <rPh sb="10" eb="12">
      <t>ジッセキ</t>
    </rPh>
    <rPh sb="13" eb="15">
      <t>ホウコク</t>
    </rPh>
    <phoneticPr fontId="3"/>
  </si>
  <si>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
  </si>
  <si>
    <t>８　労働保険料の納付</t>
    <rPh sb="2" eb="4">
      <t>ロウドウ</t>
    </rPh>
    <rPh sb="4" eb="7">
      <t>ホケンリョウ</t>
    </rPh>
    <rPh sb="8" eb="10">
      <t>ノウフ</t>
    </rPh>
    <phoneticPr fontId="3"/>
  </si>
  <si>
    <t>９　次の(一)、(二)、(三)のいずれにも適合</t>
    <rPh sb="2" eb="3">
      <t>ツギ</t>
    </rPh>
    <rPh sb="5" eb="6">
      <t>1</t>
    </rPh>
    <rPh sb="9" eb="10">
      <t>2</t>
    </rPh>
    <rPh sb="21" eb="23">
      <t>テキゴウ</t>
    </rPh>
    <phoneticPr fontId="3"/>
  </si>
  <si>
    <t>(一)任用の際の職位、職責又は職務内容等に応じた任用等の要件及び賃金体系を書面で作成し、全ての介護職員に周知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</si>
  <si>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3"/>
  </si>
  <si>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</si>
  <si>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3"/>
  </si>
  <si>
    <t xml:space="preserve">介護職員等処遇改善加算（Ⅴ）（２）
※令和7年3月末まで
</t>
    <rPh sb="0" eb="2">
      <t>カイゴ</t>
    </rPh>
    <rPh sb="2" eb="4">
      <t>ショクイン</t>
    </rPh>
    <rPh sb="5" eb="7">
      <t>ショグウ</t>
    </rPh>
    <rPh sb="7" eb="9">
      <t>カイゼン</t>
    </rPh>
    <rPh sb="9" eb="11">
      <t>カサン</t>
    </rPh>
    <phoneticPr fontId="3"/>
  </si>
  <si>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
  </si>
  <si>
    <t>該当</t>
    <phoneticPr fontId="3"/>
  </si>
  <si>
    <t>９　次の(一)、(二)のいずれにも適合</t>
    <rPh sb="2" eb="3">
      <t>ツギ</t>
    </rPh>
    <rPh sb="5" eb="6">
      <t>1</t>
    </rPh>
    <rPh sb="9" eb="10">
      <t>2</t>
    </rPh>
    <rPh sb="17" eb="19">
      <t>テキゴウ</t>
    </rPh>
    <phoneticPr fontId="3"/>
  </si>
  <si>
    <t>(一)任用の際の職責又は職務内容等の要件を書面で作成し、全ての介護職員に周知</t>
    <rPh sb="21" eb="23">
      <t>ショメン</t>
    </rPh>
    <rPh sb="24" eb="26">
      <t>サクセイ</t>
    </rPh>
    <phoneticPr fontId="3"/>
  </si>
  <si>
    <t xml:space="preserve">介護職員等処遇改善加算（Ⅴ）（３）
※令和7年3月末まで
</t>
    <rPh sb="0" eb="2">
      <t>カイゴ</t>
    </rPh>
    <rPh sb="2" eb="4">
      <t>ショクイン</t>
    </rPh>
    <rPh sb="5" eb="7">
      <t>ショグウ</t>
    </rPh>
    <rPh sb="7" eb="9">
      <t>カイゼン</t>
    </rPh>
    <rPh sb="9" eb="11">
      <t>カサン</t>
    </rPh>
    <phoneticPr fontId="3"/>
  </si>
  <si>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
  </si>
  <si>
    <t>介護職員等処遇改善加算（Ⅴ）（４）
※令和7年3月末まで</t>
    <rPh sb="0" eb="2">
      <t>カイゴ</t>
    </rPh>
    <rPh sb="2" eb="4">
      <t>ショクイン</t>
    </rPh>
    <rPh sb="5" eb="7">
      <t>ショグウ</t>
    </rPh>
    <rPh sb="7" eb="9">
      <t>カイゼン</t>
    </rPh>
    <rPh sb="9" eb="11">
      <t>カサン</t>
    </rPh>
    <phoneticPr fontId="3"/>
  </si>
  <si>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
  </si>
  <si>
    <t>介護職員等処遇改善加算（Ⅴ）（５）
※令和7年3月末まで</t>
    <rPh sb="0" eb="2">
      <t>カイゴ</t>
    </rPh>
    <rPh sb="2" eb="4">
      <t>ショクイン</t>
    </rPh>
    <rPh sb="5" eb="7">
      <t>ショグウ</t>
    </rPh>
    <rPh sb="7" eb="9">
      <t>カイゼン</t>
    </rPh>
    <rPh sb="9" eb="11">
      <t>カサン</t>
    </rPh>
    <phoneticPr fontId="3"/>
  </si>
  <si>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
  </si>
  <si>
    <t>介護職員等処遇改善加算（Ⅴ）（６）
※令和7年3月末まで</t>
    <rPh sb="0" eb="2">
      <t>カイゴ</t>
    </rPh>
    <rPh sb="2" eb="4">
      <t>ショクイン</t>
    </rPh>
    <rPh sb="5" eb="7">
      <t>ショグウ</t>
    </rPh>
    <rPh sb="7" eb="9">
      <t>カイゼン</t>
    </rPh>
    <rPh sb="9" eb="11">
      <t>カサン</t>
    </rPh>
    <phoneticPr fontId="3"/>
  </si>
  <si>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
  </si>
  <si>
    <t>介護職員等処遇改善加算（Ⅴ）（７）
※令和7年3月末まで</t>
    <rPh sb="0" eb="2">
      <t>カイゴ</t>
    </rPh>
    <rPh sb="2" eb="4">
      <t>ショクイン</t>
    </rPh>
    <rPh sb="5" eb="7">
      <t>ショグウ</t>
    </rPh>
    <rPh sb="7" eb="9">
      <t>カイゼン</t>
    </rPh>
    <rPh sb="9" eb="11">
      <t>カサン</t>
    </rPh>
    <phoneticPr fontId="3"/>
  </si>
  <si>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</si>
  <si>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
  </si>
  <si>
    <t>１０　９の処遇改善の内容等について、インターネット等により公表</t>
    <rPh sb="5" eb="7">
      <t>ショグウ</t>
    </rPh>
    <rPh sb="7" eb="9">
      <t>カイゼン</t>
    </rPh>
    <rPh sb="10" eb="13">
      <t>ナイヨウトウ</t>
    </rPh>
    <rPh sb="25" eb="26">
      <t>トウ</t>
    </rPh>
    <rPh sb="29" eb="31">
      <t>コウヒョウ</t>
    </rPh>
    <phoneticPr fontId="3"/>
  </si>
  <si>
    <t>１２　次の(一)、(二)のいずれかに適合</t>
    <rPh sb="3" eb="4">
      <t>ツギ</t>
    </rPh>
    <rPh sb="6" eb="7">
      <t>1</t>
    </rPh>
    <rPh sb="10" eb="11">
      <t>2</t>
    </rPh>
    <rPh sb="18" eb="20">
      <t>テキゴウ</t>
    </rPh>
    <phoneticPr fontId="3"/>
  </si>
  <si>
    <t>介護職員等処遇改善加算（Ⅴ）（８）
※令和7年3月末まで</t>
    <rPh sb="0" eb="2">
      <t>カイゴ</t>
    </rPh>
    <rPh sb="2" eb="4">
      <t>ショクイン</t>
    </rPh>
    <rPh sb="5" eb="7">
      <t>ショグウ</t>
    </rPh>
    <rPh sb="7" eb="9">
      <t>カイゼン</t>
    </rPh>
    <rPh sb="9" eb="11">
      <t>カサン</t>
    </rPh>
    <phoneticPr fontId="3"/>
  </si>
  <si>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
  </si>
  <si>
    <t>４　賃金改善の実施</t>
    <rPh sb="2" eb="4">
      <t>チンギン</t>
    </rPh>
    <rPh sb="4" eb="6">
      <t>カイゼン</t>
    </rPh>
    <rPh sb="7" eb="9">
      <t>ジッシ</t>
    </rPh>
    <phoneticPr fontId="3"/>
  </si>
  <si>
    <t>５　処遇改善に関する実績の報告</t>
    <rPh sb="2" eb="4">
      <t>ショグウ</t>
    </rPh>
    <rPh sb="4" eb="6">
      <t>カイゼン</t>
    </rPh>
    <rPh sb="7" eb="8">
      <t>カン</t>
    </rPh>
    <rPh sb="10" eb="12">
      <t>ジッセキ</t>
    </rPh>
    <rPh sb="13" eb="15">
      <t>ホウコク</t>
    </rPh>
    <phoneticPr fontId="3"/>
  </si>
  <si>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
  </si>
  <si>
    <t>７　労働保険料の納付</t>
    <rPh sb="2" eb="4">
      <t>ロウドウ</t>
    </rPh>
    <rPh sb="4" eb="7">
      <t>ホケンリョウ</t>
    </rPh>
    <rPh sb="8" eb="10">
      <t>ノウフ</t>
    </rPh>
    <phoneticPr fontId="3"/>
  </si>
  <si>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
  </si>
  <si>
    <t>介護職員等処遇改善加算（Ⅴ）（９）
※令和7年3月末まで</t>
    <rPh sb="0" eb="2">
      <t>カイゴ</t>
    </rPh>
    <rPh sb="2" eb="4">
      <t>ショクイン</t>
    </rPh>
    <rPh sb="5" eb="7">
      <t>ショグウ</t>
    </rPh>
    <rPh sb="7" eb="9">
      <t>カイゼン</t>
    </rPh>
    <rPh sb="9" eb="11">
      <t>カサン</t>
    </rPh>
    <phoneticPr fontId="3"/>
  </si>
  <si>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3"/>
  </si>
  <si>
    <t xml:space="preserve">介護職員等処遇改善加算（Ⅴ）（10）
※令和7年3月末まで
</t>
    <rPh sb="0" eb="2">
      <t>カイゴ</t>
    </rPh>
    <rPh sb="2" eb="4">
      <t>ショクイン</t>
    </rPh>
    <rPh sb="5" eb="7">
      <t>ショグウ</t>
    </rPh>
    <rPh sb="7" eb="9">
      <t>カイゼン</t>
    </rPh>
    <rPh sb="9" eb="11">
      <t>カサン</t>
    </rPh>
    <phoneticPr fontId="3"/>
  </si>
  <si>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
  </si>
  <si>
    <t>介護職員等処遇改善加算（Ⅴ）（11）
※令和7年3月末まで</t>
    <rPh sb="0" eb="2">
      <t>カイゴ</t>
    </rPh>
    <rPh sb="2" eb="4">
      <t>ショクイン</t>
    </rPh>
    <rPh sb="5" eb="7">
      <t>ショグウ</t>
    </rPh>
    <rPh sb="7" eb="9">
      <t>カイゼン</t>
    </rPh>
    <rPh sb="9" eb="11">
      <t>カサン</t>
    </rPh>
    <phoneticPr fontId="3"/>
  </si>
  <si>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
  </si>
  <si>
    <t xml:space="preserve">介護職員等処遇改善加算（Ⅴ）（12）
※令和7年3月末まで
</t>
    <rPh sb="0" eb="2">
      <t>カイゴ</t>
    </rPh>
    <rPh sb="2" eb="4">
      <t>ショクイン</t>
    </rPh>
    <rPh sb="5" eb="7">
      <t>ショグウ</t>
    </rPh>
    <rPh sb="7" eb="9">
      <t>カイゼン</t>
    </rPh>
    <rPh sb="9" eb="11">
      <t>カサン</t>
    </rPh>
    <phoneticPr fontId="3"/>
  </si>
  <si>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3"/>
  </si>
  <si>
    <t>１１　次の(一)、(二)のいずれかに適合</t>
    <rPh sb="3" eb="4">
      <t>ツギ</t>
    </rPh>
    <rPh sb="6" eb="7">
      <t>1</t>
    </rPh>
    <rPh sb="10" eb="11">
      <t>2</t>
    </rPh>
    <rPh sb="18" eb="20">
      <t>テキゴウ</t>
    </rPh>
    <phoneticPr fontId="3"/>
  </si>
  <si>
    <t xml:space="preserve">介護職員等処遇改善加算（Ⅴ）（13）
※令和7年3月末まで
</t>
    <rPh sb="0" eb="2">
      <t>カイゴ</t>
    </rPh>
    <rPh sb="2" eb="4">
      <t>ショクイン</t>
    </rPh>
    <rPh sb="5" eb="7">
      <t>ショグウ</t>
    </rPh>
    <rPh sb="7" eb="9">
      <t>カイゼン</t>
    </rPh>
    <rPh sb="9" eb="11">
      <t>カサン</t>
    </rPh>
    <phoneticPr fontId="3"/>
  </si>
  <si>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3"/>
  </si>
  <si>
    <t>９　次の(一)、(二)のいずれかに適合</t>
    <rPh sb="2" eb="3">
      <t>ツギ</t>
    </rPh>
    <rPh sb="5" eb="6">
      <t>1</t>
    </rPh>
    <rPh sb="9" eb="10">
      <t>2</t>
    </rPh>
    <rPh sb="17" eb="19">
      <t>テキゴウ</t>
    </rPh>
    <phoneticPr fontId="3"/>
  </si>
  <si>
    <t xml:space="preserve">介護職員等処遇改善加算（Ⅴ）（14）
※令和7年3月末まで
</t>
    <rPh sb="0" eb="2">
      <t>カイゴ</t>
    </rPh>
    <rPh sb="2" eb="4">
      <t>ショクイン</t>
    </rPh>
    <rPh sb="5" eb="7">
      <t>ショグウ</t>
    </rPh>
    <rPh sb="7" eb="9">
      <t>カイゼン</t>
    </rPh>
    <rPh sb="9" eb="11">
      <t>カサン</t>
    </rPh>
    <phoneticPr fontId="3"/>
  </si>
  <si>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3"/>
  </si>
  <si>
    <t>処遇改善計画書</t>
    <rPh sb="0" eb="2">
      <t>ショグウ</t>
    </rPh>
    <rPh sb="2" eb="4">
      <t>カイゼン</t>
    </rPh>
    <rPh sb="4" eb="7">
      <t>ケイカクショ</t>
    </rPh>
    <phoneticPr fontId="3"/>
  </si>
  <si>
    <t xml:space="preserve"> 訪問介護費加算点検シート（介護職員等処遇改善加算Ⅴのみ）</t>
    <rPh sb="6" eb="8">
      <t>カサン</t>
    </rPh>
    <rPh sb="8" eb="10">
      <t>テンケン</t>
    </rPh>
    <rPh sb="14" eb="25">
      <t>カイゴショクイントウショグウカイゼンカサン</t>
    </rPh>
    <phoneticPr fontId="48"/>
  </si>
  <si>
    <t>加算Ⅱ</t>
    <phoneticPr fontId="3"/>
  </si>
  <si>
    <t>・勤務体制一覧表
・就業規則
・雇用契約書等</t>
    <rPh sb="1" eb="5">
      <t>キンムタイセイ</t>
    </rPh>
    <rPh sb="5" eb="8">
      <t>イチランヒョウ</t>
    </rPh>
    <rPh sb="10" eb="12">
      <t>シュウギョウ</t>
    </rPh>
    <rPh sb="12" eb="14">
      <t>キソク</t>
    </rPh>
    <rPh sb="16" eb="18">
      <t>コヨウ</t>
    </rPh>
    <rPh sb="18" eb="21">
      <t>ケイヤクショ</t>
    </rPh>
    <rPh sb="21" eb="22">
      <t>トウ</t>
    </rPh>
    <phoneticPr fontId="3"/>
  </si>
  <si>
    <t>・勤務実績表
・雇用契約書等</t>
    <rPh sb="1" eb="3">
      <t>キンム</t>
    </rPh>
    <rPh sb="3" eb="5">
      <t>ジッセキ</t>
    </rPh>
    <rPh sb="5" eb="6">
      <t>ヒョウ</t>
    </rPh>
    <rPh sb="8" eb="10">
      <t>コヨウ</t>
    </rPh>
    <rPh sb="10" eb="13">
      <t>ケイヤクショ</t>
    </rPh>
    <rPh sb="13" eb="14">
      <t>トウ</t>
    </rPh>
    <phoneticPr fontId="3"/>
  </si>
  <si>
    <t>④①～③の措置を適切に実施するための担当者を置くこと。</t>
    <phoneticPr fontId="3"/>
  </si>
  <si>
    <t>③訪問介護員等に対し、虐待の防止のための研修を定期的に実施すること。</t>
    <phoneticPr fontId="3"/>
  </si>
  <si>
    <t>研修計画書、研修実施記録</t>
    <rPh sb="0" eb="2">
      <t>ケンシュウ</t>
    </rPh>
    <rPh sb="2" eb="5">
      <t>ケイカクショ</t>
    </rPh>
    <rPh sb="6" eb="8">
      <t>ケンシュウ</t>
    </rPh>
    <rPh sb="8" eb="12">
      <t>ジッシキロク</t>
    </rPh>
    <phoneticPr fontId="48"/>
  </si>
  <si>
    <t>１２　特定事業所加算（Ⅰ）又は（Ⅱ）の届出</t>
    <rPh sb="3" eb="8">
      <t>トクテイジギョウショ</t>
    </rPh>
    <phoneticPr fontId="3"/>
  </si>
  <si>
    <t>１２　特定事業所加算（Ⅰ）又は（Ⅱ）の届出</t>
    <rPh sb="3" eb="8">
      <t>トクテイジギョウショ</t>
    </rPh>
    <rPh sb="13" eb="14">
      <t>マタ</t>
    </rPh>
    <rPh sb="19" eb="21">
      <t>トドケデ</t>
    </rPh>
    <phoneticPr fontId="3"/>
  </si>
  <si>
    <t>１１　特定事業所加算（Ⅰ）又は（Ⅱ）の届出</t>
    <rPh sb="3" eb="8">
      <t>トクテイジギョウショ</t>
    </rPh>
    <rPh sb="13" eb="14">
      <t>マタ</t>
    </rPh>
    <rPh sb="19" eb="21">
      <t>トドケデ</t>
    </rPh>
    <phoneticPr fontId="3"/>
  </si>
  <si>
    <t>　（必要な場合は、４．特定事業所加算（人材要件）、４．特定事業所加算（Ⅰ又はⅢ）</t>
    <rPh sb="2" eb="4">
      <t>ヒツヨウ</t>
    </rPh>
    <rPh sb="5" eb="7">
      <t>バアイ</t>
    </rPh>
    <rPh sb="11" eb="13">
      <t>トクテイ</t>
    </rPh>
    <rPh sb="13" eb="16">
      <t>ジギョウショ</t>
    </rPh>
    <rPh sb="16" eb="18">
      <t>カサン</t>
    </rPh>
    <rPh sb="19" eb="23">
      <t>ジンザイヨウケン</t>
    </rPh>
    <rPh sb="27" eb="29">
      <t>トクテイ</t>
    </rPh>
    <rPh sb="29" eb="32">
      <t>ジギョウショ</t>
    </rPh>
    <rPh sb="32" eb="34">
      <t>カサン</t>
    </rPh>
    <rPh sb="36" eb="37">
      <t>マタ</t>
    </rPh>
    <phoneticPr fontId="3"/>
  </si>
  <si>
    <t>該当（重度者等対応要件として１０を選択する場合</t>
    <rPh sb="0" eb="2">
      <t>ガイトウ</t>
    </rPh>
    <phoneticPr fontId="48"/>
  </si>
  <si>
    <t>対応方針
同意の分かる文書
研修記録</t>
    <phoneticPr fontId="3"/>
  </si>
  <si>
    <t>７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48"/>
  </si>
  <si>
    <t>８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48"/>
  </si>
  <si>
    <t>９ 前年度又は、算定日が属する月の前３月の利用者の総数のうち要介護４及び５の利用者、認知症日常生活自立度Ⅲ、Ⅳ又はＭの利用者並びにたんの吸引等の行為を必要とする利用者の数が100分の20以上</t>
    <rPh sb="2" eb="5">
      <t>ゼンネンド</t>
    </rPh>
    <rPh sb="5" eb="6">
      <t>マタ</t>
    </rPh>
    <rPh sb="34" eb="35">
      <t>オヨ</t>
    </rPh>
    <rPh sb="42" eb="45">
      <t>ニンチショウ</t>
    </rPh>
    <rPh sb="45" eb="47">
      <t>ニチジョウ</t>
    </rPh>
    <rPh sb="47" eb="49">
      <t>セイカツ</t>
    </rPh>
    <rPh sb="49" eb="51">
      <t>ジリツ</t>
    </rPh>
    <rPh sb="51" eb="52">
      <t>ド</t>
    </rPh>
    <rPh sb="55" eb="56">
      <t>マタ</t>
    </rPh>
    <rPh sb="59" eb="62">
      <t>リヨウシャ</t>
    </rPh>
    <rPh sb="62" eb="63">
      <t>ナラ</t>
    </rPh>
    <rPh sb="68" eb="70">
      <t>キュウイン</t>
    </rPh>
    <rPh sb="70" eb="71">
      <t>トウ</t>
    </rPh>
    <rPh sb="72" eb="74">
      <t>コウイ</t>
    </rPh>
    <rPh sb="75" eb="77">
      <t>ヒツヨウ</t>
    </rPh>
    <rPh sb="80" eb="83">
      <t>リヨウシャ</t>
    </rPh>
    <rPh sb="84" eb="85">
      <t>カズ</t>
    </rPh>
    <rPh sb="89" eb="90">
      <t>フン</t>
    </rPh>
    <rPh sb="93" eb="95">
      <t>イジョウ</t>
    </rPh>
    <phoneticPr fontId="48"/>
  </si>
  <si>
    <t>９又は１０に該当（１０の場合、６を併せて満たすこと）</t>
    <rPh sb="1" eb="2">
      <t>マタ</t>
    </rPh>
    <rPh sb="6" eb="8">
      <t>ガイトウ</t>
    </rPh>
    <rPh sb="12" eb="14">
      <t>バアイ</t>
    </rPh>
    <phoneticPr fontId="3"/>
  </si>
  <si>
    <t>利用者台帳等</t>
    <rPh sb="0" eb="6">
      <t>リヨウシャダイチョウトウ</t>
    </rPh>
    <phoneticPr fontId="48"/>
  </si>
  <si>
    <t>６　病院、診療所又は訪問看護ステーションの看護師との連携により、２４時間連絡できる体制を確保し、かつ、必要に応じて訪問介護を行うことができる体制を整備
看取り期における対応方針の策定及び利用者等への説明・同意
看取りに関する職員研修の実施等</t>
    <rPh sb="91" eb="92">
      <t>オヨ</t>
    </rPh>
    <rPh sb="93" eb="97">
      <t>リヨウシャトウ</t>
    </rPh>
    <rPh sb="99" eb="101">
      <t>セツメイ</t>
    </rPh>
    <rPh sb="102" eb="104">
      <t>ドウイ</t>
    </rPh>
    <phoneticPr fontId="3"/>
  </si>
  <si>
    <t>６又は７に該当</t>
    <rPh sb="1" eb="2">
      <t>マタ</t>
    </rPh>
    <rPh sb="5" eb="7">
      <t>ガイトウ</t>
    </rPh>
    <phoneticPr fontId="3"/>
  </si>
  <si>
    <t>７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48"/>
  </si>
  <si>
    <t>８　訪問介護員等の総数のうち、勤続年数７年以上の者の占める割合が100分の30以上</t>
    <rPh sb="2" eb="7">
      <t>ホウモンカイゴイン</t>
    </rPh>
    <rPh sb="7" eb="8">
      <t>トウ</t>
    </rPh>
    <rPh sb="9" eb="11">
      <t>ソウスウ</t>
    </rPh>
    <rPh sb="15" eb="19">
      <t>キンゾクネンスウ</t>
    </rPh>
    <rPh sb="20" eb="21">
      <t>ネン</t>
    </rPh>
    <rPh sb="21" eb="23">
      <t>イジョウ</t>
    </rPh>
    <rPh sb="24" eb="25">
      <t>モノ</t>
    </rPh>
    <rPh sb="26" eb="27">
      <t>シ</t>
    </rPh>
    <rPh sb="29" eb="31">
      <t>ワリアイ</t>
    </rPh>
    <rPh sb="35" eb="36">
      <t>ブン</t>
    </rPh>
    <rPh sb="39" eb="41">
      <t>イジョウ</t>
    </rPh>
    <phoneticPr fontId="3"/>
  </si>
  <si>
    <t>７又は８に該当</t>
    <rPh sb="1" eb="2">
      <t>マタ</t>
    </rPh>
    <rPh sb="5" eb="7">
      <t>ガイトウ</t>
    </rPh>
    <phoneticPr fontId="3"/>
  </si>
  <si>
    <t>高齢者虐待防止措置実施の有無</t>
    <phoneticPr fontId="3"/>
  </si>
  <si>
    <t>１０　看取り期の利用者への対応実績が１人以上</t>
    <phoneticPr fontId="48"/>
  </si>
  <si>
    <t>職員台帳(経歴書)等
資格者証等</t>
    <rPh sb="5" eb="8">
      <t>ケイレキショ</t>
    </rPh>
    <rPh sb="11" eb="14">
      <t>シカクシャ</t>
    </rPh>
    <rPh sb="14" eb="15">
      <t>ショウ</t>
    </rPh>
    <rPh sb="15" eb="16">
      <t>トウ</t>
    </rPh>
    <phoneticPr fontId="48"/>
  </si>
  <si>
    <t>職員台帳(履歴書)等
資格者証等</t>
    <rPh sb="5" eb="8">
      <t>リレキショ</t>
    </rPh>
    <rPh sb="11" eb="14">
      <t>シカクシャ</t>
    </rPh>
    <rPh sb="14" eb="15">
      <t>ショウ</t>
    </rPh>
    <rPh sb="15" eb="16">
      <t>トウ</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</si>
</sst>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General&quot;件&quot;"/>
    <numFmt numFmtId="178" formatCode="&quot;(&quot;####&quot;)&quot;"/>
    <numFmt numFmtId="179" formatCode="0.0"/>
    <numFmt numFmtId="180" formatCode="#,##0.0#"/>
    <numFmt numFmtId="181" formatCode="0&quot;月&quot;"/>
    <numFmt numFmtId="182" formatCode="#,##0&quot;人&quot;"/>
    <numFmt numFmtId="183" formatCode="#,##0.##"/>
    <numFmt numFmtId="184" formatCode="#,##0.0;[Red]\-#,##0.0"/>
    <numFmt numFmtId="185" formatCode="0.0&quot;人以上&quot;"/>
    <numFmt numFmtId="186" formatCode="#,##0.0&quot;人&quot;"/>
    <numFmt numFmtId="187" formatCode="#,##0.00_ "/>
    <numFmt numFmtId="188" formatCode="####&quot;年&quot;"/>
    <numFmt numFmtId="189" formatCode="0.0%"/>
  </numFmts>
  <fonts count="9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8"/>
      <color theme="1"/>
      <name val="ＭＳ Ｐゴシック"/>
      <family val="3"/>
      <charset val="128"/>
    </font>
    <font>
      <b/>
      <sz val="14"/>
      <color theme="1"/>
      <name val="ＭＳ ゴシック"/>
      <family val="3"/>
      <charset val="128"/>
    </font>
    <font>
      <sz val="10"/>
      <color theme="1"/>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0"/>
      <color theme="1"/>
      <name val="ＭＳ ゴシック"/>
      <family val="3"/>
      <charset val="128"/>
    </font>
    <font>
      <u/>
      <sz val="10"/>
      <color theme="1"/>
      <name val="ＭＳ ゴシック"/>
      <family val="3"/>
      <charset val="128"/>
    </font>
    <font>
      <sz val="10"/>
      <color theme="1"/>
      <name val="ＭＳ 明朝"/>
      <family val="1"/>
      <charset val="128"/>
    </font>
    <font>
      <sz val="18"/>
      <color theme="1"/>
      <name val="ＭＳ ゴシック"/>
      <family val="3"/>
      <charset val="128"/>
    </font>
    <font>
      <sz val="12"/>
      <color theme="1"/>
      <name val="ＭＳ ゴシック"/>
      <family val="3"/>
      <charset val="128"/>
    </font>
    <font>
      <sz val="16"/>
      <color theme="1"/>
      <name val="ＭＳ ゴシック"/>
      <family val="3"/>
      <charset val="128"/>
    </font>
    <font>
      <b/>
      <sz val="10"/>
      <color theme="1"/>
      <name val="ＭＳ Ｐゴシック"/>
      <family val="3"/>
      <charset val="128"/>
    </font>
    <font>
      <sz val="8"/>
      <color theme="1"/>
      <name val="ＭＳ 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trike/>
      <sz val="6"/>
      <color rgb="FFFF0000"/>
      <name val="ＭＳ ゴシック"/>
      <family val="3"/>
      <charset val="128"/>
    </font>
    <font>
      <sz val="10"/>
      <name val="ＭＳ ゴシック"/>
      <family val="3"/>
      <charset val="128"/>
    </font>
    <font>
      <b/>
      <sz val="7"/>
      <name val="ＭＳ Ｐゴシック"/>
      <family val="3"/>
      <charset val="128"/>
    </font>
    <font>
      <sz val="11"/>
      <name val="HGSｺﾞｼｯｸM"/>
      <family val="3"/>
      <charset val="128"/>
    </font>
    <font>
      <sz val="11"/>
      <name val="ＭＳ Ｐゴシック"/>
      <family val="3"/>
    </font>
    <font>
      <sz val="6"/>
      <name val="ＭＳ Ｐゴシック"/>
      <family val="3"/>
    </font>
    <font>
      <sz val="11"/>
      <name val="ＭＳ ゴシック"/>
      <family val="3"/>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2"/>
      <color rgb="FFFF0000"/>
      <name val="HGSｺﾞｼｯｸM"/>
      <family val="3"/>
      <charset val="128"/>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2"/>
      <name val="ＭＳ Ｐゴシック"/>
      <family val="3"/>
    </font>
    <font>
      <sz val="8"/>
      <color theme="1"/>
      <name val="ＭＳ Ｐゴシック"/>
      <family val="3"/>
      <charset val="128"/>
      <scheme val="minor"/>
    </font>
    <font>
      <b/>
      <sz val="14"/>
      <name val="ＭＳ ゴシック"/>
      <family val="3"/>
      <charset val="128"/>
    </font>
    <font>
      <sz val="9"/>
      <name val="ＭＳ ゴシック"/>
      <family val="3"/>
      <charset val="128"/>
    </font>
    <font>
      <sz val="14"/>
      <name val="ＭＳ ゴシック"/>
      <family val="3"/>
      <charset val="128"/>
    </font>
    <font>
      <sz val="7"/>
      <name val="ＭＳ ゴシック"/>
      <family val="3"/>
      <charset val="128"/>
    </font>
    <font>
      <sz val="8"/>
      <name val="ＭＳ ゴシック"/>
      <family val="3"/>
      <charset val="128"/>
    </font>
    <font>
      <u/>
      <sz val="9"/>
      <name val="ＭＳ ゴシック"/>
      <family val="3"/>
      <charset val="128"/>
    </font>
    <font>
      <sz val="8"/>
      <name val="ＭＳ Ｐゴシック"/>
      <family val="3"/>
      <charset val="128"/>
    </font>
    <font>
      <sz val="9"/>
      <name val="ＭＳ Ｐゴシック"/>
      <family val="3"/>
      <charset val="128"/>
    </font>
    <font>
      <b/>
      <sz val="9"/>
      <name val="ＭＳ ゴシック"/>
      <family val="3"/>
      <charset val="128"/>
    </font>
    <font>
      <sz val="11"/>
      <name val="ＭＳ ゴシック"/>
      <family val="3"/>
      <charset val="128"/>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1"/>
      <color theme="1"/>
      <name val="HGSｺﾞｼｯｸM"/>
      <family val="3"/>
      <charset val="128"/>
    </font>
    <font>
      <b/>
      <u/>
      <sz val="11"/>
      <color theme="1"/>
      <name val="HGSｺﾞｼｯｸM"/>
      <family val="3"/>
      <charset val="128"/>
    </font>
    <font>
      <sz val="9"/>
      <color theme="1"/>
      <name val="HGSｺﾞｼｯｸM"/>
      <family val="3"/>
      <charset val="128"/>
    </font>
    <font>
      <b/>
      <sz val="11"/>
      <color rgb="FFFF0000"/>
      <name val="HGSｺﾞｼｯｸM"/>
      <family val="3"/>
      <charset val="128"/>
    </font>
    <font>
      <sz val="11"/>
      <color rgb="FFFF0000"/>
      <name val="HGSｺﾞｼｯｸM"/>
      <family val="3"/>
      <charset val="128"/>
    </font>
    <font>
      <sz val="10"/>
      <color theme="1"/>
      <name val="HGSｺﾞｼｯｸM"/>
      <family val="3"/>
      <charset val="128"/>
    </font>
    <font>
      <sz val="6"/>
      <color theme="1"/>
      <name val="ＭＳ ゴシック"/>
      <family val="3"/>
      <charset val="128"/>
    </font>
    <font>
      <sz val="10"/>
      <name val="HGSｺﾞｼｯｸM"/>
      <family val="3"/>
      <charset val="128"/>
    </font>
    <font>
      <sz val="12"/>
      <name val="ＭＳ ゴシック"/>
      <family val="3"/>
      <charset val="128"/>
    </font>
    <font>
      <sz val="12"/>
      <name val="ＭＳ Ｐゴシック"/>
      <family val="3"/>
      <charset val="128"/>
    </font>
    <font>
      <b/>
      <sz val="14"/>
      <name val="ＭＳ ゴシック"/>
      <family val="3"/>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CCECFF"/>
        <bgColor indexed="64"/>
      </patternFill>
    </fill>
    <fill>
      <patternFill patternType="solid">
        <fgColor theme="0" tint="-0.24994659260841701"/>
        <bgColor indexed="64"/>
      </patternFill>
    </fill>
    <fill>
      <patternFill patternType="solid">
        <fgColor rgb="FFFFFFCC"/>
        <bgColor indexed="64"/>
      </patternFill>
    </fill>
    <fill>
      <patternFill patternType="solid">
        <fgColor rgb="FFCCFFFF"/>
        <bgColor indexed="64"/>
      </patternFill>
    </fill>
  </fills>
  <borders count="2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right style="thin">
        <color indexed="64"/>
      </right>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right style="medium">
        <color indexed="64"/>
      </right>
      <top/>
      <bottom style="thin">
        <color indexed="64"/>
      </bottom>
      <diagonal/>
    </border>
    <border>
      <left style="dotted">
        <color indexed="64"/>
      </left>
      <right/>
      <top/>
      <bottom style="thin">
        <color indexed="64"/>
      </bottom>
      <diagonal/>
    </border>
    <border>
      <left style="dotted">
        <color indexed="64"/>
      </left>
      <right/>
      <top style="double">
        <color indexed="64"/>
      </top>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thin">
        <color indexed="64"/>
      </left>
      <right style="dotted">
        <color indexed="64"/>
      </right>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top style="dotted">
        <color indexed="64"/>
      </top>
      <bottom style="medium">
        <color indexed="64"/>
      </bottom>
      <diagonal/>
    </border>
    <border>
      <left/>
      <right style="dott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bottom/>
      <diagonal/>
    </border>
    <border>
      <left style="double">
        <color indexed="64"/>
      </left>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right/>
      <top style="dashed">
        <color indexed="64"/>
      </top>
      <bottom style="dash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bottom style="double">
        <color indexed="64"/>
      </bottom>
      <diagonal/>
    </border>
    <border>
      <left style="double">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dotted">
        <color indexed="64"/>
      </right>
      <top style="dotted">
        <color indexed="64"/>
      </top>
      <bottom style="dotted">
        <color indexed="64"/>
      </bottom>
      <diagonal/>
    </border>
    <border>
      <left/>
      <right style="hair">
        <color indexed="64"/>
      </right>
      <top style="medium">
        <color indexed="64"/>
      </top>
      <bottom/>
      <diagonal/>
    </border>
    <border>
      <left/>
      <right style="hair">
        <color indexed="64"/>
      </right>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style="double">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double">
        <color indexed="64"/>
      </right>
      <top style="medium">
        <color indexed="64"/>
      </top>
      <bottom/>
      <diagonal/>
    </border>
    <border>
      <left/>
      <right style="double">
        <color indexed="64"/>
      </right>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right style="dotted">
        <color indexed="64"/>
      </right>
      <top style="double">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thin">
        <color indexed="64"/>
      </top>
      <bottom style="dotted">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style="dotted">
        <color indexed="64"/>
      </right>
      <top style="double">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uble">
        <color indexed="64"/>
      </right>
      <top style="dotted">
        <color indexed="64"/>
      </top>
      <bottom style="double">
        <color indexed="64"/>
      </bottom>
      <diagonal/>
    </border>
    <border>
      <left style="dotted">
        <color indexed="64"/>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double">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hair">
        <color indexed="64"/>
      </bottom>
      <diagonal/>
    </border>
    <border>
      <left/>
      <right/>
      <top/>
      <bottom style="dashed">
        <color indexed="64"/>
      </bottom>
      <diagonal/>
    </border>
    <border>
      <left style="thin">
        <color indexed="64"/>
      </left>
      <right style="thin">
        <color indexed="64"/>
      </right>
      <top style="thin">
        <color indexed="64"/>
      </top>
      <bottom style="double">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thin">
        <color indexed="64"/>
      </top>
      <bottom style="dashed">
        <color indexed="64"/>
      </bottom>
      <diagonal/>
    </border>
    <border>
      <left style="dotted">
        <color indexed="64"/>
      </left>
      <right/>
      <top style="thin">
        <color indexed="64"/>
      </top>
      <bottom style="dashed">
        <color indexed="64"/>
      </bottom>
      <diagonal/>
    </border>
    <border>
      <left style="dotted">
        <color indexed="64"/>
      </left>
      <right/>
      <top style="dott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dotted">
        <color indexed="64"/>
      </left>
      <right/>
      <top style="dashed">
        <color indexed="64"/>
      </top>
      <bottom style="thin">
        <color indexed="64"/>
      </bottom>
      <diagonal/>
    </border>
    <border>
      <left style="dotted">
        <color indexed="64"/>
      </left>
      <right/>
      <top style="dotted">
        <color indexed="64"/>
      </top>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style="dotted">
        <color indexed="64"/>
      </top>
      <bottom style="thin">
        <color indexed="64"/>
      </bottom>
      <diagonal/>
    </border>
  </borders>
  <cellStyleXfs count="5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xf numFmtId="0" fontId="22" fillId="4" borderId="0" applyNumberFormat="0" applyBorder="0" applyAlignment="0" applyProtection="0">
      <alignment vertical="center"/>
    </xf>
    <xf numFmtId="0" fontId="47"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4" fillId="0" borderId="0">
      <alignment vertical="center"/>
    </xf>
    <xf numFmtId="9" fontId="84" fillId="0" borderId="0" applyFont="0" applyFill="0" applyBorder="0" applyAlignment="0" applyProtection="0">
      <alignment vertical="center"/>
    </xf>
  </cellStyleXfs>
  <cellXfs count="1761">
    <xf numFmtId="0" fontId="0" fillId="0" borderId="0" xfId="0"/>
    <xf numFmtId="0" fontId="24" fillId="0" borderId="0" xfId="0" applyFont="1"/>
    <xf numFmtId="0" fontId="24" fillId="0" borderId="0" xfId="0" applyFont="1" applyFill="1"/>
    <xf numFmtId="0" fontId="24" fillId="0" borderId="0" xfId="0" applyFont="1" applyFill="1" applyBorder="1"/>
    <xf numFmtId="0" fontId="24" fillId="0" borderId="0" xfId="48" applyFont="1" applyFill="1">
      <alignment vertical="center"/>
    </xf>
    <xf numFmtId="0" fontId="24" fillId="0" borderId="0" xfId="48" applyFont="1">
      <alignment vertical="center"/>
    </xf>
    <xf numFmtId="0" fontId="28" fillId="0" borderId="0" xfId="0" applyFont="1" applyAlignment="1">
      <alignment vertical="center"/>
    </xf>
    <xf numFmtId="0" fontId="27" fillId="0" borderId="0" xfId="0" applyFont="1" applyFill="1" applyBorder="1" applyAlignment="1">
      <alignment horizontal="center" vertical="center"/>
    </xf>
    <xf numFmtId="0" fontId="32" fillId="0" borderId="0" xfId="0" applyFont="1" applyAlignment="1">
      <alignment vertical="center"/>
    </xf>
    <xf numFmtId="0" fontId="28" fillId="24" borderId="13" xfId="0" applyFont="1" applyFill="1" applyBorder="1" applyAlignment="1">
      <alignment horizontal="center" vertical="center"/>
    </xf>
    <xf numFmtId="0" fontId="28" fillId="24" borderId="44" xfId="0" applyFont="1" applyFill="1" applyBorder="1" applyAlignment="1">
      <alignment horizontal="center" vertical="center"/>
    </xf>
    <xf numFmtId="0" fontId="28" fillId="24" borderId="10" xfId="0" applyFont="1" applyFill="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0" xfId="0" applyFont="1" applyBorder="1" applyAlignment="1">
      <alignment horizontal="center" vertical="center"/>
    </xf>
    <xf numFmtId="0" fontId="28" fillId="0" borderId="13" xfId="0" applyFont="1" applyBorder="1" applyAlignment="1">
      <alignment vertical="center"/>
    </xf>
    <xf numFmtId="0" fontId="28" fillId="0" borderId="11" xfId="0" applyFont="1" applyBorder="1" applyAlignment="1">
      <alignment vertical="center"/>
    </xf>
    <xf numFmtId="0" fontId="28" fillId="0" borderId="18" xfId="0" applyFont="1" applyBorder="1" applyAlignment="1">
      <alignment horizontal="center" vertical="center"/>
    </xf>
    <xf numFmtId="0" fontId="28" fillId="0" borderId="10" xfId="0" applyFont="1" applyBorder="1" applyAlignment="1">
      <alignment vertical="center"/>
    </xf>
    <xf numFmtId="0" fontId="28" fillId="0" borderId="33" xfId="0" applyFont="1" applyBorder="1" applyAlignment="1">
      <alignment vertical="center"/>
    </xf>
    <xf numFmtId="0" fontId="28" fillId="0" borderId="32" xfId="0" applyFont="1" applyBorder="1" applyAlignment="1">
      <alignment vertical="center"/>
    </xf>
    <xf numFmtId="0" fontId="28" fillId="0" borderId="17" xfId="0" applyFont="1" applyBorder="1" applyAlignment="1">
      <alignment vertical="center"/>
    </xf>
    <xf numFmtId="0" fontId="28" fillId="0" borderId="28" xfId="0" applyFont="1" applyBorder="1" applyAlignment="1">
      <alignment horizontal="center" vertical="center"/>
    </xf>
    <xf numFmtId="0" fontId="28" fillId="0" borderId="0" xfId="0" applyFont="1" applyBorder="1" applyAlignment="1">
      <alignment vertical="center"/>
    </xf>
    <xf numFmtId="0" fontId="24" fillId="0" borderId="0" xfId="0" applyFont="1" applyBorder="1" applyAlignment="1">
      <alignment horizontal="left" vertical="top" wrapText="1"/>
    </xf>
    <xf numFmtId="0" fontId="25" fillId="0" borderId="12" xfId="0" applyFont="1" applyBorder="1" applyAlignment="1">
      <alignment horizontal="right" vertical="center" wrapText="1"/>
    </xf>
    <xf numFmtId="0" fontId="28" fillId="0" borderId="12" xfId="0" applyFont="1" applyBorder="1" applyAlignment="1">
      <alignment vertical="center"/>
    </xf>
    <xf numFmtId="0" fontId="28" fillId="0" borderId="40" xfId="0" applyFont="1" applyBorder="1" applyAlignment="1">
      <alignment vertical="center"/>
    </xf>
    <xf numFmtId="0" fontId="25" fillId="0" borderId="0" xfId="0" applyFont="1" applyAlignment="1">
      <alignment vertical="center" wrapText="1"/>
    </xf>
    <xf numFmtId="0" fontId="30" fillId="0" borderId="0" xfId="0" applyFont="1" applyBorder="1" applyAlignment="1">
      <alignment vertical="center"/>
    </xf>
    <xf numFmtId="0" fontId="29" fillId="0" borderId="14" xfId="0" applyFont="1" applyBorder="1" applyAlignment="1">
      <alignment vertical="center"/>
    </xf>
    <xf numFmtId="0" fontId="30" fillId="0" borderId="13" xfId="0" applyFont="1" applyBorder="1" applyAlignment="1">
      <alignment vertical="center"/>
    </xf>
    <xf numFmtId="0" fontId="30" fillId="0" borderId="11" xfId="0" applyFont="1" applyBorder="1" applyAlignment="1">
      <alignment vertical="center"/>
    </xf>
    <xf numFmtId="0" fontId="29" fillId="0" borderId="10" xfId="0" applyFont="1" applyBorder="1" applyAlignment="1">
      <alignment vertical="center"/>
    </xf>
    <xf numFmtId="0" fontId="29" fillId="0" borderId="0" xfId="0" applyFont="1" applyBorder="1" applyAlignment="1">
      <alignment vertical="center"/>
    </xf>
    <xf numFmtId="0" fontId="30" fillId="0" borderId="0" xfId="0" applyFont="1" applyBorder="1" applyAlignment="1">
      <alignment horizontal="center" vertical="center"/>
    </xf>
    <xf numFmtId="0" fontId="25" fillId="0" borderId="0" xfId="0" applyFont="1" applyAlignment="1">
      <alignment vertical="center"/>
    </xf>
    <xf numFmtId="0" fontId="25" fillId="0" borderId="0" xfId="0" applyFont="1" applyAlignment="1">
      <alignment vertical="top"/>
    </xf>
    <xf numFmtId="0" fontId="25" fillId="0" borderId="0" xfId="0" applyFont="1" applyAlignment="1">
      <alignment horizontal="right" vertical="center"/>
    </xf>
    <xf numFmtId="0" fontId="25" fillId="0" borderId="0" xfId="0" quotePrefix="1" applyFont="1" applyAlignment="1">
      <alignment horizontal="right" vertical="center"/>
    </xf>
    <xf numFmtId="0" fontId="25" fillId="0" borderId="0" xfId="0" quotePrefix="1" applyFont="1" applyAlignment="1">
      <alignment horizontal="right" vertical="top"/>
    </xf>
    <xf numFmtId="0" fontId="34" fillId="0" borderId="0" xfId="0" applyFont="1" applyAlignment="1">
      <alignment vertical="center"/>
    </xf>
    <xf numFmtId="0" fontId="23" fillId="0" borderId="0" xfId="0" applyFont="1"/>
    <xf numFmtId="0" fontId="36" fillId="0" borderId="0" xfId="0" applyFont="1"/>
    <xf numFmtId="0" fontId="23" fillId="24" borderId="41" xfId="0" applyFont="1" applyFill="1" applyBorder="1"/>
    <xf numFmtId="0" fontId="23" fillId="24" borderId="12" xfId="0" applyFont="1" applyFill="1" applyBorder="1"/>
    <xf numFmtId="0" fontId="23" fillId="24" borderId="14" xfId="0" applyFont="1" applyFill="1" applyBorder="1"/>
    <xf numFmtId="0" fontId="23" fillId="24" borderId="15" xfId="0" applyFont="1" applyFill="1" applyBorder="1"/>
    <xf numFmtId="0" fontId="23" fillId="24" borderId="20" xfId="0" applyFont="1" applyFill="1" applyBorder="1"/>
    <xf numFmtId="0" fontId="23" fillId="24" borderId="32" xfId="0" applyFont="1" applyFill="1" applyBorder="1"/>
    <xf numFmtId="0" fontId="23" fillId="24" borderId="33" xfId="0" applyFont="1" applyFill="1" applyBorder="1"/>
    <xf numFmtId="0" fontId="23" fillId="0" borderId="11" xfId="0" applyFont="1" applyBorder="1" applyAlignment="1">
      <alignment vertical="center"/>
    </xf>
    <xf numFmtId="0" fontId="23" fillId="0" borderId="10" xfId="0" applyFont="1" applyBorder="1" applyAlignment="1">
      <alignment vertical="center"/>
    </xf>
    <xf numFmtId="0" fontId="23" fillId="24" borderId="0" xfId="0" applyFont="1" applyFill="1" applyBorder="1" applyAlignment="1">
      <alignment horizontal="distributed" vertical="center" shrinkToFit="1"/>
    </xf>
    <xf numFmtId="0" fontId="23" fillId="24" borderId="0" xfId="0" applyFont="1" applyFill="1" applyBorder="1"/>
    <xf numFmtId="0" fontId="23" fillId="24" borderId="13" xfId="0" applyFont="1" applyFill="1" applyBorder="1"/>
    <xf numFmtId="0" fontId="23" fillId="24" borderId="11" xfId="0" applyFont="1" applyFill="1" applyBorder="1" applyAlignment="1">
      <alignment horizontal="distributed" vertical="center"/>
    </xf>
    <xf numFmtId="0" fontId="23" fillId="24" borderId="11" xfId="0" applyFont="1" applyFill="1" applyBorder="1"/>
    <xf numFmtId="0" fontId="23" fillId="24" borderId="42" xfId="0" applyFont="1" applyFill="1" applyBorder="1"/>
    <xf numFmtId="0" fontId="23" fillId="24" borderId="43" xfId="0" applyFont="1" applyFill="1" applyBorder="1" applyAlignment="1">
      <alignment horizontal="distributed" vertical="center"/>
    </xf>
    <xf numFmtId="0" fontId="23" fillId="24" borderId="43" xfId="0" applyFont="1" applyFill="1" applyBorder="1"/>
    <xf numFmtId="49" fontId="23" fillId="0" borderId="42" xfId="0" applyNumberFormat="1" applyFont="1" applyBorder="1" applyAlignment="1">
      <alignment horizontal="center" vertical="center"/>
    </xf>
    <xf numFmtId="49" fontId="23" fillId="0" borderId="30" xfId="0" applyNumberFormat="1" applyFont="1" applyBorder="1" applyAlignment="1">
      <alignment horizontal="center" vertical="center"/>
    </xf>
    <xf numFmtId="0" fontId="23" fillId="0" borderId="30" xfId="0" applyFont="1" applyBorder="1" applyAlignment="1">
      <alignment vertical="center"/>
    </xf>
    <xf numFmtId="0" fontId="23" fillId="0" borderId="31" xfId="0" applyFont="1" applyBorder="1" applyAlignment="1">
      <alignment vertical="center"/>
    </xf>
    <xf numFmtId="0" fontId="23" fillId="0" borderId="0" xfId="0" applyFont="1" applyBorder="1"/>
    <xf numFmtId="0" fontId="23" fillId="0" borderId="0" xfId="0" applyFont="1" applyBorder="1" applyAlignment="1">
      <alignment horizontal="distributed" vertical="center"/>
    </xf>
    <xf numFmtId="0" fontId="23" fillId="0" borderId="0" xfId="0" quotePrefix="1"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right" vertical="center"/>
    </xf>
    <xf numFmtId="0" fontId="23" fillId="0" borderId="11" xfId="0" applyFont="1" applyBorder="1" applyAlignment="1">
      <alignment horizontal="center" vertical="center"/>
    </xf>
    <xf numFmtId="0" fontId="23" fillId="0" borderId="11" xfId="0" applyFont="1" applyBorder="1" applyAlignment="1">
      <alignment horizontal="left" vertical="center"/>
    </xf>
    <xf numFmtId="0" fontId="23" fillId="24" borderId="13" xfId="0" applyFont="1" applyFill="1" applyBorder="1" applyAlignment="1">
      <alignment vertical="center"/>
    </xf>
    <xf numFmtId="0" fontId="30" fillId="24" borderId="10" xfId="0" applyFont="1" applyFill="1" applyBorder="1" applyAlignment="1">
      <alignment vertical="center"/>
    </xf>
    <xf numFmtId="0" fontId="23" fillId="0" borderId="102" xfId="0" applyFont="1" applyBorder="1" applyAlignment="1">
      <alignment horizontal="center" vertical="center"/>
    </xf>
    <xf numFmtId="0" fontId="23" fillId="0" borderId="102" xfId="0" applyFont="1" applyBorder="1" applyAlignment="1">
      <alignment vertical="center"/>
    </xf>
    <xf numFmtId="0" fontId="23" fillId="0" borderId="12" xfId="0" applyFont="1" applyBorder="1" applyAlignment="1">
      <alignment vertical="center"/>
    </xf>
    <xf numFmtId="0" fontId="23" fillId="0" borderId="80" xfId="0" applyFont="1" applyBorder="1" applyAlignment="1">
      <alignment vertical="center"/>
    </xf>
    <xf numFmtId="0" fontId="23" fillId="0" borderId="17" xfId="0" applyFont="1" applyBorder="1" applyAlignment="1">
      <alignment horizontal="center" vertical="center"/>
    </xf>
    <xf numFmtId="0" fontId="23" fillId="0" borderId="17" xfId="0" applyFont="1" applyBorder="1" applyAlignment="1">
      <alignment vertical="center"/>
    </xf>
    <xf numFmtId="0" fontId="23" fillId="0" borderId="103" xfId="0" applyFont="1" applyBorder="1" applyAlignment="1">
      <alignment vertical="center"/>
    </xf>
    <xf numFmtId="0" fontId="23" fillId="0" borderId="33" xfId="0" applyFont="1" applyBorder="1" applyAlignment="1">
      <alignment vertical="center"/>
    </xf>
    <xf numFmtId="0" fontId="23" fillId="0" borderId="12" xfId="0" applyFont="1" applyBorder="1" applyAlignment="1">
      <alignment horizontal="center" vertical="center"/>
    </xf>
    <xf numFmtId="0" fontId="23" fillId="0" borderId="14" xfId="0" applyFont="1" applyBorder="1" applyAlignment="1">
      <alignment vertical="center"/>
    </xf>
    <xf numFmtId="0" fontId="23" fillId="24" borderId="13" xfId="0" applyFont="1" applyFill="1" applyBorder="1" applyAlignment="1"/>
    <xf numFmtId="0" fontId="23" fillId="24" borderId="10" xfId="0" applyFont="1" applyFill="1" applyBorder="1" applyAlignment="1"/>
    <xf numFmtId="0" fontId="23" fillId="24" borderId="11" xfId="0" applyFont="1" applyFill="1" applyBorder="1" applyAlignment="1">
      <alignment vertical="center"/>
    </xf>
    <xf numFmtId="0" fontId="28" fillId="0" borderId="84" xfId="0" applyFont="1" applyFill="1" applyBorder="1" applyAlignment="1">
      <alignment horizontal="center" vertical="center"/>
    </xf>
    <xf numFmtId="0" fontId="28" fillId="0" borderId="85" xfId="0" applyFont="1" applyFill="1" applyBorder="1" applyAlignment="1">
      <alignment horizontal="center" vertical="center"/>
    </xf>
    <xf numFmtId="0" fontId="23" fillId="0" borderId="85" xfId="0" applyFont="1" applyFill="1" applyBorder="1" applyAlignment="1">
      <alignment horizontal="center" vertical="center"/>
    </xf>
    <xf numFmtId="0" fontId="23" fillId="0" borderId="86" xfId="0" applyFont="1" applyFill="1" applyBorder="1" applyAlignment="1">
      <alignment horizontal="center" vertical="center"/>
    </xf>
    <xf numFmtId="0" fontId="23" fillId="0" borderId="87" xfId="0" applyFont="1" applyBorder="1"/>
    <xf numFmtId="0" fontId="36" fillId="0" borderId="0" xfId="0" applyFont="1" applyBorder="1"/>
    <xf numFmtId="0" fontId="23" fillId="0" borderId="88" xfId="0" applyFont="1" applyBorder="1"/>
    <xf numFmtId="0" fontId="23" fillId="0" borderId="87" xfId="0" applyFont="1" applyBorder="1" applyAlignment="1">
      <alignment vertical="center" wrapText="1"/>
    </xf>
    <xf numFmtId="0" fontId="30" fillId="0" borderId="0" xfId="0" applyFont="1" applyBorder="1" applyAlignment="1">
      <alignment vertical="center" wrapText="1"/>
    </xf>
    <xf numFmtId="0" fontId="30" fillId="0" borderId="88" xfId="0" applyFont="1" applyBorder="1" applyAlignment="1">
      <alignment vertical="center" wrapText="1"/>
    </xf>
    <xf numFmtId="0" fontId="30" fillId="0" borderId="87" xfId="0" applyFont="1" applyBorder="1" applyAlignment="1">
      <alignment vertical="center" wrapText="1"/>
    </xf>
    <xf numFmtId="0" fontId="23" fillId="0" borderId="0" xfId="0" applyFont="1" applyBorder="1" applyAlignment="1">
      <alignment vertical="center" wrapText="1"/>
    </xf>
    <xf numFmtId="0" fontId="23" fillId="0" borderId="88" xfId="0" applyFont="1" applyBorder="1" applyAlignment="1">
      <alignment vertical="center" wrapText="1"/>
    </xf>
    <xf numFmtId="0" fontId="23" fillId="0" borderId="90" xfId="0" applyFont="1" applyBorder="1" applyAlignment="1">
      <alignment vertical="center" wrapText="1"/>
    </xf>
    <xf numFmtId="0" fontId="29" fillId="0" borderId="72" xfId="0" applyFont="1" applyBorder="1" applyAlignment="1">
      <alignment vertical="center"/>
    </xf>
    <xf numFmtId="0" fontId="23" fillId="0" borderId="72" xfId="0" applyFont="1" applyBorder="1" applyAlignment="1">
      <alignment vertical="center" wrapText="1"/>
    </xf>
    <xf numFmtId="0" fontId="23" fillId="0" borderId="73" xfId="0" applyFont="1" applyBorder="1" applyAlignment="1">
      <alignment vertical="center" wrapText="1"/>
    </xf>
    <xf numFmtId="0" fontId="29" fillId="0" borderId="0" xfId="0" applyFont="1"/>
    <xf numFmtId="0" fontId="28" fillId="0" borderId="21" xfId="0" applyFont="1" applyBorder="1" applyAlignment="1">
      <alignment horizontal="right" vertical="center"/>
    </xf>
    <xf numFmtId="49" fontId="28" fillId="0" borderId="40" xfId="0" applyNumberFormat="1" applyFont="1" applyBorder="1" applyAlignment="1">
      <alignment horizontal="right" vertical="center"/>
    </xf>
    <xf numFmtId="0" fontId="28" fillId="0" borderId="40" xfId="0" applyFont="1" applyBorder="1" applyAlignment="1">
      <alignment horizontal="right" vertical="center"/>
    </xf>
    <xf numFmtId="0" fontId="28" fillId="0" borderId="36" xfId="0" applyFont="1" applyBorder="1" applyAlignment="1">
      <alignment horizontal="right" vertical="center"/>
    </xf>
    <xf numFmtId="0" fontId="29" fillId="24" borderId="45" xfId="0" applyFont="1" applyFill="1" applyBorder="1" applyAlignment="1">
      <alignment horizontal="center" vertical="center" wrapText="1"/>
    </xf>
    <xf numFmtId="0" fontId="28" fillId="0" borderId="22" xfId="0" applyFont="1" applyBorder="1" applyAlignment="1">
      <alignment horizontal="right" vertical="center"/>
    </xf>
    <xf numFmtId="0" fontId="28" fillId="0" borderId="55" xfId="0" applyFont="1" applyBorder="1" applyAlignment="1">
      <alignment horizontal="right" vertical="center"/>
    </xf>
    <xf numFmtId="0" fontId="29" fillId="24" borderId="47" xfId="0" applyFont="1" applyFill="1" applyBorder="1" applyAlignment="1">
      <alignment horizontal="center" vertical="center" wrapText="1"/>
    </xf>
    <xf numFmtId="0" fontId="28" fillId="0" borderId="24" xfId="0" applyFont="1" applyBorder="1" applyAlignment="1">
      <alignment horizontal="right" vertical="center"/>
    </xf>
    <xf numFmtId="0" fontId="28" fillId="0" borderId="15" xfId="0" applyFont="1" applyBorder="1" applyAlignment="1">
      <alignment vertical="center"/>
    </xf>
    <xf numFmtId="0" fontId="29" fillId="0" borderId="176" xfId="0" applyFont="1" applyBorder="1" applyAlignment="1">
      <alignment vertical="center"/>
    </xf>
    <xf numFmtId="0" fontId="24" fillId="0" borderId="15" xfId="0" applyFont="1" applyBorder="1" applyAlignment="1">
      <alignment vertical="center"/>
    </xf>
    <xf numFmtId="0" fontId="28" fillId="0" borderId="0" xfId="0" applyFont="1" applyBorder="1" applyAlignment="1">
      <alignment horizontal="center" vertical="center" shrinkToFit="1"/>
    </xf>
    <xf numFmtId="0" fontId="28" fillId="0" borderId="176" xfId="0" applyFont="1" applyBorder="1" applyAlignment="1">
      <alignment horizontal="center" vertical="center"/>
    </xf>
    <xf numFmtId="0" fontId="29" fillId="24" borderId="46" xfId="0" applyFont="1" applyFill="1" applyBorder="1" applyAlignment="1">
      <alignment horizontal="center" vertical="center" wrapText="1"/>
    </xf>
    <xf numFmtId="0" fontId="28" fillId="0" borderId="23" xfId="0" applyFont="1" applyBorder="1" applyAlignment="1">
      <alignment horizontal="right" vertical="center"/>
    </xf>
    <xf numFmtId="0" fontId="28" fillId="0" borderId="56" xfId="0" applyFont="1" applyBorder="1" applyAlignment="1">
      <alignment horizontal="right" vertical="center"/>
    </xf>
    <xf numFmtId="0" fontId="29" fillId="24" borderId="50" xfId="0" applyFont="1" applyFill="1" applyBorder="1" applyAlignment="1">
      <alignment horizontal="center" vertical="center" wrapText="1"/>
    </xf>
    <xf numFmtId="0" fontId="28" fillId="0" borderId="25" xfId="0" applyFont="1" applyBorder="1" applyAlignment="1">
      <alignment horizontal="right" vertical="center"/>
    </xf>
    <xf numFmtId="0" fontId="29" fillId="24" borderId="48" xfId="0" applyFont="1" applyFill="1" applyBorder="1" applyAlignment="1">
      <alignment horizontal="center" vertical="center" wrapText="1"/>
    </xf>
    <xf numFmtId="0" fontId="29" fillId="24" borderId="49" xfId="0" applyFont="1" applyFill="1" applyBorder="1" applyAlignment="1">
      <alignment horizontal="center" vertical="center" wrapText="1"/>
    </xf>
    <xf numFmtId="0" fontId="29" fillId="0" borderId="15" xfId="0" applyFont="1" applyBorder="1"/>
    <xf numFmtId="0" fontId="29" fillId="0" borderId="0" xfId="0" applyFont="1" applyBorder="1"/>
    <xf numFmtId="0" fontId="29" fillId="0" borderId="176" xfId="0" applyFont="1" applyBorder="1"/>
    <xf numFmtId="0" fontId="29" fillId="24" borderId="60" xfId="0" applyFont="1" applyFill="1" applyBorder="1" applyAlignment="1">
      <alignment horizontal="center" vertical="center" wrapText="1"/>
    </xf>
    <xf numFmtId="0" fontId="28" fillId="0" borderId="57" xfId="0" applyFont="1" applyBorder="1" applyAlignment="1">
      <alignment horizontal="right" vertical="center"/>
    </xf>
    <xf numFmtId="0" fontId="28" fillId="0" borderId="61" xfId="0" applyFont="1" applyBorder="1" applyAlignment="1">
      <alignment horizontal="right" vertical="center"/>
    </xf>
    <xf numFmtId="0" fontId="29" fillId="24" borderId="59" xfId="0" applyFont="1" applyFill="1" applyBorder="1" applyAlignment="1">
      <alignment horizontal="center" vertical="center" wrapText="1"/>
    </xf>
    <xf numFmtId="0" fontId="28" fillId="0" borderId="58" xfId="0" applyFont="1" applyBorder="1" applyAlignment="1">
      <alignment horizontal="right" vertical="center"/>
    </xf>
    <xf numFmtId="0" fontId="29" fillId="24" borderId="62" xfId="0" applyFont="1" applyFill="1" applyBorder="1" applyAlignment="1">
      <alignment horizontal="center" vertical="center" wrapText="1"/>
    </xf>
    <xf numFmtId="0" fontId="28" fillId="0" borderId="54" xfId="0" applyFont="1" applyBorder="1" applyAlignment="1">
      <alignment vertical="center"/>
    </xf>
    <xf numFmtId="0" fontId="29" fillId="0" borderId="63" xfId="0" applyFont="1" applyBorder="1" applyAlignment="1">
      <alignment vertical="center"/>
    </xf>
    <xf numFmtId="0" fontId="29" fillId="0" borderId="64" xfId="0" applyFont="1" applyBorder="1" applyAlignment="1">
      <alignment vertical="center"/>
    </xf>
    <xf numFmtId="0" fontId="29" fillId="0" borderId="19" xfId="0" applyFont="1" applyBorder="1" applyAlignment="1">
      <alignment vertical="distributed" wrapText="1" shrinkToFit="1"/>
    </xf>
    <xf numFmtId="0" fontId="29" fillId="0" borderId="19" xfId="0" applyFont="1" applyBorder="1" applyAlignment="1"/>
    <xf numFmtId="0" fontId="28" fillId="0" borderId="19" xfId="0" applyFont="1" applyBorder="1" applyAlignment="1">
      <alignment vertical="center"/>
    </xf>
    <xf numFmtId="0" fontId="32" fillId="24" borderId="129" xfId="0" applyFont="1" applyFill="1" applyBorder="1" applyAlignment="1">
      <alignment vertical="center"/>
    </xf>
    <xf numFmtId="0" fontId="32" fillId="24" borderId="19" xfId="0" applyFont="1" applyFill="1" applyBorder="1" applyAlignment="1">
      <alignment vertical="center"/>
    </xf>
    <xf numFmtId="0" fontId="32" fillId="24" borderId="116" xfId="0" applyFont="1" applyFill="1" applyBorder="1" applyAlignment="1">
      <alignment vertical="center"/>
    </xf>
    <xf numFmtId="0" fontId="29" fillId="0" borderId="0" xfId="0" applyFont="1" applyBorder="1" applyAlignment="1">
      <alignment vertical="distributed" wrapText="1" shrinkToFit="1"/>
    </xf>
    <xf numFmtId="0" fontId="29" fillId="0" borderId="0" xfId="0" applyFont="1" applyBorder="1" applyAlignment="1"/>
    <xf numFmtId="0" fontId="28" fillId="0" borderId="0" xfId="0" applyFont="1" applyBorder="1" applyAlignment="1">
      <alignment horizontal="right" vertical="center"/>
    </xf>
    <xf numFmtId="0" fontId="32" fillId="24" borderId="87" xfId="0" applyFont="1" applyFill="1" applyBorder="1" applyAlignment="1">
      <alignment vertical="center"/>
    </xf>
    <xf numFmtId="0" fontId="32" fillId="24" borderId="0" xfId="0" applyFont="1" applyFill="1" applyBorder="1" applyAlignment="1">
      <alignment vertical="center"/>
    </xf>
    <xf numFmtId="0" fontId="32" fillId="24" borderId="15" xfId="0" applyFont="1" applyFill="1" applyBorder="1" applyAlignment="1">
      <alignment vertical="center"/>
    </xf>
    <xf numFmtId="0" fontId="32" fillId="24" borderId="130" xfId="0" applyFont="1" applyFill="1" applyBorder="1" applyAlignment="1">
      <alignment vertical="center"/>
    </xf>
    <xf numFmtId="0" fontId="32" fillId="24" borderId="131" xfId="0" applyFont="1" applyFill="1" applyBorder="1" applyAlignment="1">
      <alignment vertical="center"/>
    </xf>
    <xf numFmtId="0" fontId="29" fillId="0" borderId="0" xfId="0" applyFont="1" applyBorder="1" applyAlignment="1">
      <alignment horizontal="center" vertical="distributed" wrapText="1" shrinkToFit="1"/>
    </xf>
    <xf numFmtId="0" fontId="29" fillId="0" borderId="0" xfId="0" applyFont="1" applyBorder="1" applyAlignment="1">
      <alignment horizontal="center" vertical="center"/>
    </xf>
    <xf numFmtId="0" fontId="32" fillId="24" borderId="90" xfId="0" applyFont="1" applyFill="1" applyBorder="1" applyAlignment="1">
      <alignment vertical="center"/>
    </xf>
    <xf numFmtId="0" fontId="32" fillId="24" borderId="72" xfId="0" applyFont="1" applyFill="1" applyBorder="1" applyAlignment="1">
      <alignment vertical="center"/>
    </xf>
    <xf numFmtId="0" fontId="29" fillId="0" borderId="0" xfId="0" applyFont="1" applyBorder="1" applyAlignment="1">
      <alignment horizontal="left" vertical="center"/>
    </xf>
    <xf numFmtId="0" fontId="29" fillId="0" borderId="0" xfId="0" applyFont="1" applyBorder="1" applyAlignment="1">
      <alignment horizontal="distributed" vertical="distributed" shrinkToFit="1"/>
    </xf>
    <xf numFmtId="0" fontId="26" fillId="0" borderId="0" xfId="0" applyFont="1" applyBorder="1" applyAlignment="1">
      <alignment horizontal="right" vertical="top"/>
    </xf>
    <xf numFmtId="0" fontId="26" fillId="0" borderId="0" xfId="0" applyFont="1" applyBorder="1" applyAlignment="1">
      <alignment horizontal="left" vertical="center"/>
    </xf>
    <xf numFmtId="0" fontId="25" fillId="0" borderId="0" xfId="0" applyFont="1" applyBorder="1" applyAlignment="1">
      <alignment vertical="center"/>
    </xf>
    <xf numFmtId="0" fontId="25" fillId="0" borderId="0" xfId="0" applyFont="1" applyBorder="1" applyAlignment="1">
      <alignment horizontal="center" vertical="center" shrinkToFit="1"/>
    </xf>
    <xf numFmtId="0" fontId="25" fillId="0" borderId="0" xfId="0" applyFont="1" applyBorder="1" applyAlignment="1">
      <alignment horizontal="center" vertical="center"/>
    </xf>
    <xf numFmtId="0" fontId="26" fillId="0" borderId="0" xfId="0" applyFont="1"/>
    <xf numFmtId="0" fontId="26" fillId="0" borderId="0" xfId="0" applyFont="1" applyBorder="1" applyAlignment="1">
      <alignment horizontal="left" vertical="top"/>
    </xf>
    <xf numFmtId="0" fontId="39" fillId="0" borderId="0" xfId="0" applyFont="1" applyAlignment="1">
      <alignment vertical="center"/>
    </xf>
    <xf numFmtId="0" fontId="29" fillId="0" borderId="0" xfId="0" applyFont="1" applyBorder="1" applyAlignment="1">
      <alignment horizontal="left" vertical="center" shrinkToFit="1"/>
    </xf>
    <xf numFmtId="0" fontId="29" fillId="0" borderId="0" xfId="0" applyFont="1" applyBorder="1" applyAlignment="1">
      <alignment shrinkToFit="1"/>
    </xf>
    <xf numFmtId="0" fontId="29" fillId="0" borderId="0" xfId="0" applyFont="1" applyBorder="1" applyAlignment="1">
      <alignment wrapText="1"/>
    </xf>
    <xf numFmtId="0" fontId="28" fillId="24" borderId="166" xfId="0" applyFont="1" applyFill="1" applyBorder="1" applyAlignment="1">
      <alignment vertical="center"/>
    </xf>
    <xf numFmtId="0" fontId="28" fillId="24" borderId="167" xfId="0" applyFont="1" applyFill="1" applyBorder="1" applyAlignment="1">
      <alignment vertical="center"/>
    </xf>
    <xf numFmtId="0" fontId="34" fillId="0" borderId="0" xfId="0" applyFont="1" applyAlignment="1">
      <alignment horizontal="center" vertical="center"/>
    </xf>
    <xf numFmtId="0" fontId="30" fillId="0" borderId="89" xfId="0" applyFont="1" applyBorder="1" applyAlignment="1">
      <alignment vertical="center" wrapText="1"/>
    </xf>
    <xf numFmtId="0" fontId="30" fillId="0" borderId="0" xfId="0" applyFont="1" applyAlignment="1">
      <alignment vertical="center" wrapText="1"/>
    </xf>
    <xf numFmtId="0" fontId="40" fillId="0" borderId="0" xfId="0" applyFont="1" applyAlignment="1">
      <alignment vertical="center"/>
    </xf>
    <xf numFmtId="0" fontId="40" fillId="0" borderId="0" xfId="0" applyFont="1" applyBorder="1" applyAlignment="1">
      <alignment horizontal="center" vertical="center" shrinkToFit="1"/>
    </xf>
    <xf numFmtId="0" fontId="41" fillId="0" borderId="0" xfId="0" applyFont="1" applyBorder="1" applyAlignment="1">
      <alignment horizontal="center" vertical="center" shrinkToFit="1"/>
    </xf>
    <xf numFmtId="0" fontId="42" fillId="0" borderId="0" xfId="0" applyFont="1" applyBorder="1" applyAlignment="1">
      <alignment horizontal="center" vertical="center"/>
    </xf>
    <xf numFmtId="0" fontId="42" fillId="0" borderId="0" xfId="0" applyFont="1" applyBorder="1" applyAlignment="1">
      <alignment horizontal="center" vertical="center" shrinkToFit="1"/>
    </xf>
    <xf numFmtId="0" fontId="42" fillId="0" borderId="0" xfId="0" applyFont="1" applyAlignment="1">
      <alignment vertical="center"/>
    </xf>
    <xf numFmtId="0" fontId="24" fillId="0" borderId="0" xfId="0" applyFont="1" applyBorder="1" applyAlignment="1">
      <alignment horizontal="center" vertical="center" wrapText="1"/>
    </xf>
    <xf numFmtId="0" fontId="42" fillId="0" borderId="0" xfId="0" applyFont="1" applyBorder="1" applyAlignment="1">
      <alignment horizontal="left" vertical="center" shrinkToFit="1"/>
    </xf>
    <xf numFmtId="0" fontId="42" fillId="0" borderId="0" xfId="0" applyFont="1" applyBorder="1" applyAlignment="1">
      <alignment shrinkToFit="1"/>
    </xf>
    <xf numFmtId="0" fontId="42" fillId="0" borderId="0" xfId="0" applyFont="1" applyBorder="1" applyAlignment="1">
      <alignment wrapText="1"/>
    </xf>
    <xf numFmtId="0" fontId="28" fillId="0" borderId="0" xfId="0" applyFont="1" applyBorder="1" applyAlignment="1">
      <alignment wrapText="1"/>
    </xf>
    <xf numFmtId="0" fontId="28" fillId="0" borderId="0" xfId="0" applyFont="1" applyBorder="1" applyAlignment="1">
      <alignment horizontal="left" vertical="center" wrapText="1" shrinkToFit="1"/>
    </xf>
    <xf numFmtId="0" fontId="28" fillId="0" borderId="0" xfId="0" applyFont="1" applyBorder="1" applyAlignment="1">
      <alignment horizontal="left" vertical="center"/>
    </xf>
    <xf numFmtId="0" fontId="28" fillId="0" borderId="0" xfId="0" applyFont="1" applyAlignment="1">
      <alignment wrapText="1"/>
    </xf>
    <xf numFmtId="0" fontId="28" fillId="0" borderId="0" xfId="0" applyFont="1" applyAlignment="1"/>
    <xf numFmtId="0" fontId="28" fillId="0" borderId="0" xfId="0" applyFont="1" applyBorder="1" applyAlignment="1">
      <alignment horizontal="left"/>
    </xf>
    <xf numFmtId="0" fontId="28" fillId="0" borderId="0" xfId="0" applyFont="1" applyBorder="1" applyAlignment="1">
      <alignment horizontal="center" shrinkToFit="1"/>
    </xf>
    <xf numFmtId="0" fontId="28" fillId="0" borderId="0" xfId="0" applyFont="1" applyBorder="1" applyAlignment="1">
      <alignment horizontal="center"/>
    </xf>
    <xf numFmtId="0" fontId="28" fillId="0" borderId="0" xfId="0" applyFont="1" applyBorder="1" applyAlignment="1">
      <alignment horizontal="left" vertical="center" shrinkToFit="1"/>
    </xf>
    <xf numFmtId="0" fontId="28" fillId="0" borderId="0" xfId="0" applyFont="1" applyBorder="1" applyAlignment="1">
      <alignment horizontal="center" wrapText="1"/>
    </xf>
    <xf numFmtId="0" fontId="28" fillId="0" borderId="0" xfId="0" applyFont="1" applyBorder="1" applyAlignment="1">
      <alignment horizontal="distributed" vertical="distributed" shrinkToFit="1"/>
    </xf>
    <xf numFmtId="0" fontId="28" fillId="24" borderId="13" xfId="0" applyFont="1" applyFill="1" applyBorder="1" applyAlignment="1">
      <alignment horizontal="centerContinuous" vertical="center" wrapText="1"/>
    </xf>
    <xf numFmtId="0" fontId="28" fillId="24" borderId="11" xfId="0" applyFont="1" applyFill="1" applyBorder="1" applyAlignment="1">
      <alignment horizontal="centerContinuous" vertical="center" wrapText="1"/>
    </xf>
    <xf numFmtId="0" fontId="28" fillId="24" borderId="10" xfId="0" applyFont="1" applyFill="1" applyBorder="1" applyAlignment="1">
      <alignment horizontal="centerContinuous" vertical="center" wrapText="1"/>
    </xf>
    <xf numFmtId="0" fontId="28" fillId="0" borderId="10" xfId="0" applyFont="1" applyBorder="1" applyAlignment="1">
      <alignment wrapText="1"/>
    </xf>
    <xf numFmtId="0" fontId="28" fillId="0" borderId="0" xfId="0" applyFont="1" applyAlignment="1">
      <alignment vertical="top"/>
    </xf>
    <xf numFmtId="0" fontId="28" fillId="0" borderId="0" xfId="0" applyFont="1" applyBorder="1" applyAlignment="1">
      <alignment shrinkToFit="1"/>
    </xf>
    <xf numFmtId="0" fontId="30" fillId="0" borderId="10" xfId="0" applyFont="1" applyBorder="1" applyAlignment="1">
      <alignment vertical="center"/>
    </xf>
    <xf numFmtId="0" fontId="28" fillId="0" borderId="12" xfId="0" applyFont="1" applyBorder="1" applyAlignment="1">
      <alignment vertical="top"/>
    </xf>
    <xf numFmtId="0" fontId="28" fillId="0" borderId="0" xfId="0" applyFont="1" applyBorder="1" applyAlignment="1">
      <alignment horizontal="center" vertical="center" wrapText="1"/>
    </xf>
    <xf numFmtId="0" fontId="28" fillId="0" borderId="0" xfId="0" applyFont="1"/>
    <xf numFmtId="0" fontId="30" fillId="0" borderId="0" xfId="0" applyFont="1"/>
    <xf numFmtId="0" fontId="28" fillId="0" borderId="0" xfId="0" applyFont="1" applyBorder="1" applyAlignment="1">
      <alignment horizontal="left" vertical="top"/>
    </xf>
    <xf numFmtId="0" fontId="28" fillId="0" borderId="0" xfId="0" applyFont="1" applyBorder="1" applyAlignment="1"/>
    <xf numFmtId="0" fontId="28" fillId="0" borderId="0" xfId="49" applyFont="1"/>
    <xf numFmtId="0" fontId="29" fillId="0" borderId="0" xfId="49" applyFont="1"/>
    <xf numFmtId="0" fontId="28" fillId="0" borderId="0" xfId="49" applyFont="1" applyAlignment="1">
      <alignment horizontal="left"/>
    </xf>
    <xf numFmtId="0" fontId="28" fillId="0" borderId="0" xfId="49" applyFont="1" applyBorder="1" applyAlignment="1">
      <alignment horizontal="center" vertical="center"/>
    </xf>
    <xf numFmtId="0" fontId="28" fillId="0" borderId="0" xfId="0" applyFont="1" applyFill="1" applyBorder="1" applyAlignment="1">
      <alignment vertical="center"/>
    </xf>
    <xf numFmtId="0" fontId="30" fillId="0" borderId="0" xfId="0" applyFont="1" applyBorder="1" applyAlignment="1"/>
    <xf numFmtId="0" fontId="32" fillId="0" borderId="0" xfId="0" applyFont="1" applyAlignment="1"/>
    <xf numFmtId="0" fontId="30" fillId="0" borderId="44" xfId="0" applyFont="1" applyBorder="1"/>
    <xf numFmtId="0" fontId="44" fillId="0" borderId="0" xfId="49" applyFont="1" applyAlignment="1">
      <alignment vertical="center"/>
    </xf>
    <xf numFmtId="0" fontId="4" fillId="0" borderId="0" xfId="49" applyFont="1" applyBorder="1" applyAlignment="1">
      <alignment vertical="center"/>
    </xf>
    <xf numFmtId="0" fontId="4" fillId="0" borderId="0" xfId="49" applyFont="1" applyAlignment="1">
      <alignment vertical="center"/>
    </xf>
    <xf numFmtId="0" fontId="44" fillId="0" borderId="0" xfId="0" applyFont="1" applyBorder="1" applyAlignment="1">
      <alignment vertical="center"/>
    </xf>
    <xf numFmtId="0" fontId="4" fillId="0" borderId="0" xfId="49" applyFont="1"/>
    <xf numFmtId="0" fontId="44" fillId="0" borderId="0" xfId="41" applyFont="1" applyBorder="1" applyAlignment="1">
      <alignment vertical="center"/>
    </xf>
    <xf numFmtId="0" fontId="4" fillId="0" borderId="0" xfId="49" applyFont="1" applyBorder="1"/>
    <xf numFmtId="0" fontId="44" fillId="0" borderId="0" xfId="41" applyFont="1" applyFill="1" applyBorder="1" applyAlignment="1">
      <alignment vertical="center" wrapText="1"/>
    </xf>
    <xf numFmtId="0" fontId="4" fillId="0" borderId="0" xfId="49" applyFont="1" applyFill="1"/>
    <xf numFmtId="0" fontId="44" fillId="0" borderId="0" xfId="41" applyFont="1" applyFill="1" applyBorder="1" applyAlignment="1">
      <alignment horizontal="center" vertical="center" wrapText="1"/>
    </xf>
    <xf numFmtId="0" fontId="4" fillId="0" borderId="0" xfId="49" applyFont="1" applyFill="1" applyBorder="1"/>
    <xf numFmtId="0" fontId="23" fillId="24" borderId="13" xfId="0" applyFont="1" applyFill="1" applyBorder="1" applyAlignment="1">
      <alignment horizontal="center" vertical="center"/>
    </xf>
    <xf numFmtId="0" fontId="23" fillId="24" borderId="11" xfId="0" applyFont="1" applyFill="1" applyBorder="1" applyAlignment="1">
      <alignment horizontal="center" vertical="center"/>
    </xf>
    <xf numFmtId="0" fontId="23" fillId="24" borderId="10" xfId="0" applyFont="1" applyFill="1" applyBorder="1" applyAlignment="1">
      <alignment horizontal="center" vertical="center"/>
    </xf>
    <xf numFmtId="0" fontId="28" fillId="0" borderId="19" xfId="0" applyFont="1" applyBorder="1" applyAlignment="1">
      <alignment horizontal="right" vertical="center"/>
    </xf>
    <xf numFmtId="0" fontId="28" fillId="0" borderId="12" xfId="0" applyFont="1" applyBorder="1" applyAlignment="1">
      <alignment horizontal="center" vertical="center"/>
    </xf>
    <xf numFmtId="0" fontId="28" fillId="0" borderId="0" xfId="0" applyFont="1" applyBorder="1" applyAlignment="1">
      <alignment horizontal="center" vertical="center" shrinkToFit="1"/>
    </xf>
    <xf numFmtId="0" fontId="28" fillId="0" borderId="0" xfId="0" applyFont="1" applyBorder="1" applyAlignment="1">
      <alignment horizontal="right" vertical="center"/>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Alignment="1">
      <alignment vertical="center"/>
    </xf>
    <xf numFmtId="0" fontId="28" fillId="0" borderId="0" xfId="0" applyFont="1" applyAlignment="1">
      <alignment horizontal="center" vertical="center"/>
    </xf>
    <xf numFmtId="0" fontId="28" fillId="0" borderId="40" xfId="0" applyFont="1" applyBorder="1" applyAlignment="1">
      <alignment horizontal="center" vertical="center"/>
    </xf>
    <xf numFmtId="0" fontId="28" fillId="0" borderId="56" xfId="0" applyFont="1" applyBorder="1" applyAlignment="1">
      <alignment horizontal="center" vertical="center"/>
    </xf>
    <xf numFmtId="178" fontId="28" fillId="0" borderId="40" xfId="0" applyNumberFormat="1" applyFont="1" applyBorder="1" applyAlignment="1">
      <alignment horizontal="right" vertical="center"/>
    </xf>
    <xf numFmtId="0" fontId="28" fillId="0" borderId="55" xfId="0" applyFont="1" applyBorder="1" applyAlignment="1">
      <alignment horizontal="center" vertical="center"/>
    </xf>
    <xf numFmtId="0" fontId="28" fillId="0" borderId="61" xfId="0" applyFont="1" applyBorder="1" applyAlignment="1">
      <alignment horizontal="center" vertical="center"/>
    </xf>
    <xf numFmtId="0" fontId="28" fillId="0" borderId="19" xfId="0" applyFont="1" applyBorder="1" applyAlignment="1">
      <alignment horizontal="center" vertical="center"/>
    </xf>
    <xf numFmtId="0" fontId="29" fillId="0" borderId="0" xfId="0" applyFont="1" applyAlignment="1">
      <alignment horizontal="center"/>
    </xf>
    <xf numFmtId="0" fontId="29" fillId="0" borderId="0" xfId="0" applyFont="1" applyBorder="1" applyAlignment="1">
      <alignment horizontal="center" wrapText="1"/>
    </xf>
    <xf numFmtId="0" fontId="28" fillId="0" borderId="0" xfId="0" applyFont="1" applyAlignment="1">
      <alignment horizontal="right" vertical="center"/>
    </xf>
    <xf numFmtId="0" fontId="25" fillId="0" borderId="0" xfId="0" applyFont="1" applyBorder="1" applyAlignment="1">
      <alignment horizontal="right" vertical="center"/>
    </xf>
    <xf numFmtId="0" fontId="29" fillId="0" borderId="0" xfId="0" applyFont="1" applyAlignment="1">
      <alignment horizontal="right"/>
    </xf>
    <xf numFmtId="0" fontId="29" fillId="0" borderId="0" xfId="0" applyFont="1" applyBorder="1" applyAlignment="1">
      <alignment horizontal="right" wrapText="1"/>
    </xf>
    <xf numFmtId="0" fontId="34" fillId="0" borderId="0" xfId="0" applyFont="1" applyAlignment="1">
      <alignment horizontal="right"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57" xfId="0" applyFont="1" applyBorder="1" applyAlignment="1">
      <alignment horizontal="center" vertical="center"/>
    </xf>
    <xf numFmtId="0" fontId="28" fillId="27" borderId="19" xfId="0" applyFont="1" applyFill="1" applyBorder="1" applyAlignment="1">
      <alignment horizontal="right" vertical="center"/>
    </xf>
    <xf numFmtId="0" fontId="28" fillId="27" borderId="19" xfId="0" applyFont="1" applyFill="1" applyBorder="1" applyAlignment="1">
      <alignment horizontal="center" vertical="center"/>
    </xf>
    <xf numFmtId="0" fontId="28" fillId="27" borderId="0" xfId="0" applyFont="1" applyFill="1" applyBorder="1" applyAlignment="1">
      <alignment horizontal="right" vertical="center"/>
    </xf>
    <xf numFmtId="0" fontId="28" fillId="27" borderId="0" xfId="0" applyFont="1" applyFill="1" applyBorder="1" applyAlignment="1">
      <alignment horizontal="center" vertical="center"/>
    </xf>
    <xf numFmtId="0" fontId="28" fillId="27" borderId="114" xfId="0" applyFont="1" applyFill="1" applyBorder="1" applyAlignment="1">
      <alignment horizontal="right" vertical="center"/>
    </xf>
    <xf numFmtId="0" fontId="28" fillId="27" borderId="20" xfId="0" applyFont="1" applyFill="1" applyBorder="1" applyAlignment="1">
      <alignment horizontal="right" vertical="center"/>
    </xf>
    <xf numFmtId="0" fontId="28" fillId="27" borderId="72" xfId="0" applyFont="1" applyFill="1" applyBorder="1" applyAlignment="1">
      <alignment horizontal="right" vertical="center"/>
    </xf>
    <xf numFmtId="0" fontId="28" fillId="27" borderId="72" xfId="0" applyFont="1" applyFill="1" applyBorder="1" applyAlignment="1">
      <alignment horizontal="center" vertical="center"/>
    </xf>
    <xf numFmtId="0" fontId="28" fillId="27" borderId="111" xfId="0" applyFont="1" applyFill="1" applyBorder="1" applyAlignment="1">
      <alignment horizontal="right" vertical="center"/>
    </xf>
    <xf numFmtId="0" fontId="28" fillId="0" borderId="12" xfId="0" applyFont="1" applyBorder="1" applyAlignment="1">
      <alignment horizontal="right" vertical="center"/>
    </xf>
    <xf numFmtId="0" fontId="28" fillId="0" borderId="26" xfId="0" applyFont="1" applyBorder="1" applyAlignment="1">
      <alignment horizontal="center" vertical="center"/>
    </xf>
    <xf numFmtId="0" fontId="32" fillId="24" borderId="114" xfId="0" applyFont="1" applyFill="1" applyBorder="1" applyAlignment="1">
      <alignment horizontal="center" vertical="center"/>
    </xf>
    <xf numFmtId="0" fontId="32" fillId="24" borderId="20" xfId="0" applyFont="1" applyFill="1" applyBorder="1" applyAlignment="1">
      <alignment horizontal="center" vertical="center"/>
    </xf>
    <xf numFmtId="0" fontId="32" fillId="24" borderId="96" xfId="0" applyFont="1" applyFill="1" applyBorder="1" applyAlignment="1">
      <alignment horizontal="center" vertical="center"/>
    </xf>
    <xf numFmtId="0" fontId="28" fillId="0" borderId="136" xfId="0" applyFont="1" applyBorder="1" applyAlignment="1">
      <alignment horizontal="center" vertical="center"/>
    </xf>
    <xf numFmtId="178" fontId="28" fillId="0" borderId="135" xfId="0" applyNumberFormat="1" applyFont="1" applyBorder="1" applyAlignment="1">
      <alignment vertical="center"/>
    </xf>
    <xf numFmtId="0" fontId="23" fillId="0" borderId="11" xfId="0" applyFont="1" applyBorder="1" applyAlignment="1">
      <alignment horizontal="left" vertical="center"/>
    </xf>
    <xf numFmtId="0" fontId="23" fillId="0" borderId="10" xfId="0" applyFont="1" applyBorder="1" applyAlignment="1">
      <alignment horizontal="left" vertical="center"/>
    </xf>
    <xf numFmtId="0" fontId="23" fillId="0" borderId="11" xfId="0" applyFont="1" applyBorder="1" applyAlignment="1">
      <alignment horizontal="center" vertical="center"/>
    </xf>
    <xf numFmtId="0" fontId="23" fillId="0" borderId="17" xfId="0" applyFont="1" applyBorder="1" applyAlignment="1">
      <alignment horizontal="center"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7" xfId="0" applyFont="1" applyBorder="1" applyAlignment="1">
      <alignment vertical="center"/>
    </xf>
    <xf numFmtId="0" fontId="23" fillId="0" borderId="33" xfId="0" applyFont="1" applyBorder="1" applyAlignment="1">
      <alignment vertical="center"/>
    </xf>
    <xf numFmtId="0" fontId="23" fillId="0" borderId="69" xfId="0" applyFont="1" applyBorder="1" applyAlignment="1">
      <alignment horizontal="center" vertical="center"/>
    </xf>
    <xf numFmtId="0" fontId="23" fillId="0" borderId="108" xfId="0" applyFont="1" applyBorder="1" applyAlignment="1">
      <alignment horizontal="center" vertical="center"/>
    </xf>
    <xf numFmtId="0" fontId="28" fillId="0" borderId="0" xfId="0" applyFont="1" applyBorder="1" applyAlignment="1">
      <alignment vertical="center"/>
    </xf>
    <xf numFmtId="0" fontId="46" fillId="0" borderId="11" xfId="0" applyFont="1" applyFill="1" applyBorder="1" applyAlignment="1">
      <alignment horizontal="center" vertical="center"/>
    </xf>
    <xf numFmtId="0" fontId="49" fillId="0" borderId="34" xfId="51" applyFont="1" applyFill="1" applyBorder="1" applyAlignment="1">
      <alignment vertical="center" wrapText="1"/>
    </xf>
    <xf numFmtId="0" fontId="49" fillId="0" borderId="37" xfId="51" applyFont="1" applyFill="1" applyBorder="1" applyAlignment="1">
      <alignment vertical="center" wrapText="1"/>
    </xf>
    <xf numFmtId="0" fontId="49" fillId="0" borderId="94" xfId="51" applyFont="1" applyFill="1" applyBorder="1" applyAlignment="1">
      <alignment vertical="center" wrapText="1"/>
    </xf>
    <xf numFmtId="0" fontId="49" fillId="0" borderId="95" xfId="51" applyFont="1" applyFill="1" applyBorder="1" applyAlignment="1">
      <alignment vertical="center" wrapText="1"/>
    </xf>
    <xf numFmtId="0" fontId="49" fillId="0" borderId="128" xfId="51" applyFont="1" applyFill="1" applyBorder="1" applyAlignment="1">
      <alignment vertical="center" wrapText="1" shrinkToFit="1"/>
    </xf>
    <xf numFmtId="0" fontId="49" fillId="0" borderId="67" xfId="51" applyFont="1" applyFill="1" applyBorder="1" applyAlignment="1">
      <alignment vertical="center" wrapText="1"/>
    </xf>
    <xf numFmtId="0" fontId="49" fillId="0" borderId="106" xfId="51" applyFont="1" applyFill="1" applyBorder="1" applyAlignment="1">
      <alignment vertical="center" wrapText="1" shrinkToFit="1"/>
    </xf>
    <xf numFmtId="0" fontId="49" fillId="0" borderId="105" xfId="51" applyFont="1" applyFill="1" applyBorder="1" applyAlignment="1">
      <alignment horizontal="left" vertical="center" shrinkToFit="1"/>
    </xf>
    <xf numFmtId="0" fontId="49" fillId="0" borderId="105" xfId="51" applyFont="1" applyFill="1" applyBorder="1" applyAlignment="1">
      <alignment horizontal="left" vertical="center" wrapText="1" shrinkToFit="1"/>
    </xf>
    <xf numFmtId="0" fontId="46" fillId="0" borderId="66" xfId="0" applyFont="1" applyFill="1" applyBorder="1" applyAlignment="1">
      <alignment horizontal="center" vertical="center"/>
    </xf>
    <xf numFmtId="0" fontId="46" fillId="0" borderId="35" xfId="0" applyFont="1" applyFill="1" applyBorder="1" applyAlignment="1">
      <alignment horizontal="center" vertical="center"/>
    </xf>
    <xf numFmtId="0" fontId="46" fillId="0" borderId="98" xfId="0" applyFont="1" applyFill="1" applyBorder="1" applyAlignment="1">
      <alignment horizontal="center" vertical="center"/>
    </xf>
    <xf numFmtId="0" fontId="46" fillId="0" borderId="50" xfId="0" applyFont="1" applyFill="1" applyBorder="1" applyAlignment="1">
      <alignment horizontal="center" vertical="center"/>
    </xf>
    <xf numFmtId="0" fontId="23" fillId="0" borderId="69" xfId="0" applyFont="1" applyBorder="1" applyAlignment="1">
      <alignment horizontal="left" vertical="center"/>
    </xf>
    <xf numFmtId="0" fontId="46" fillId="0" borderId="107" xfId="0" applyFont="1" applyFill="1" applyBorder="1" applyAlignment="1">
      <alignment horizontal="center" vertical="center"/>
    </xf>
    <xf numFmtId="0" fontId="46" fillId="0" borderId="69" xfId="0" applyFont="1" applyFill="1" applyBorder="1" applyAlignment="1">
      <alignment horizontal="center" vertical="center"/>
    </xf>
    <xf numFmtId="0" fontId="46" fillId="0" borderId="32" xfId="0" applyFont="1" applyFill="1" applyBorder="1" applyAlignment="1">
      <alignment horizontal="center" vertical="center"/>
    </xf>
    <xf numFmtId="0" fontId="24" fillId="0" borderId="98" xfId="0" applyFont="1" applyBorder="1" applyAlignment="1">
      <alignment horizontal="center" vertical="center"/>
    </xf>
    <xf numFmtId="0" fontId="24" fillId="0" borderId="12" xfId="0" applyFont="1" applyBorder="1" applyAlignment="1">
      <alignment horizontal="center" vertical="center"/>
    </xf>
    <xf numFmtId="0" fontId="46" fillId="0" borderId="17" xfId="0" applyFont="1" applyFill="1" applyBorder="1" applyAlignment="1">
      <alignment horizontal="center" vertical="center"/>
    </xf>
    <xf numFmtId="0" fontId="24"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xf numFmtId="0" fontId="23" fillId="0" borderId="0" xfId="0" applyFont="1" applyFill="1" applyBorder="1" applyAlignment="1">
      <alignment horizontal="distributed" vertical="center"/>
    </xf>
    <xf numFmtId="0" fontId="46" fillId="0" borderId="13" xfId="0" applyFont="1" applyFill="1" applyBorder="1" applyAlignment="1">
      <alignment horizontal="center" vertical="center"/>
    </xf>
    <xf numFmtId="0" fontId="24" fillId="0" borderId="11" xfId="0" applyFont="1" applyBorder="1" applyAlignment="1">
      <alignment horizontal="right" vertical="center"/>
    </xf>
    <xf numFmtId="0" fontId="46" fillId="0" borderId="4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75" xfId="0" applyFont="1" applyFill="1" applyBorder="1" applyAlignment="1">
      <alignment horizontal="center" vertical="center"/>
    </xf>
    <xf numFmtId="0" fontId="46" fillId="0" borderId="102" xfId="0" applyFont="1" applyFill="1" applyBorder="1" applyAlignment="1">
      <alignment horizontal="center" vertical="center"/>
    </xf>
    <xf numFmtId="0" fontId="23" fillId="0" borderId="0" xfId="0" applyFont="1" applyAlignment="1">
      <alignment horizontal="left"/>
    </xf>
    <xf numFmtId="0" fontId="46" fillId="0" borderId="44" xfId="0" applyFont="1" applyFill="1" applyBorder="1" applyAlignment="1">
      <alignment horizontal="center" vertical="center"/>
    </xf>
    <xf numFmtId="0" fontId="46" fillId="0" borderId="15" xfId="0" applyFont="1" applyFill="1" applyBorder="1" applyAlignment="1">
      <alignment horizontal="center" vertical="center"/>
    </xf>
    <xf numFmtId="0" fontId="46" fillId="0" borderId="82" xfId="0" applyFont="1" applyFill="1" applyBorder="1" applyAlignment="1">
      <alignment horizontal="center" vertical="center"/>
    </xf>
    <xf numFmtId="0" fontId="46" fillId="0" borderId="74" xfId="0" applyFont="1" applyFill="1" applyBorder="1" applyAlignment="1">
      <alignment horizontal="center" vertical="center"/>
    </xf>
    <xf numFmtId="0" fontId="46" fillId="0" borderId="67" xfId="0" applyFont="1" applyFill="1" applyBorder="1" applyAlignment="1">
      <alignment horizontal="center" vertical="center"/>
    </xf>
    <xf numFmtId="0" fontId="46" fillId="0" borderId="81" xfId="0" applyFont="1" applyFill="1" applyBorder="1" applyAlignment="1">
      <alignment horizontal="center" vertical="center"/>
    </xf>
    <xf numFmtId="0" fontId="46" fillId="0" borderId="78" xfId="0" applyFont="1" applyFill="1" applyBorder="1" applyAlignment="1">
      <alignment horizontal="center" vertical="center"/>
    </xf>
    <xf numFmtId="0" fontId="23" fillId="0" borderId="17" xfId="0" applyFont="1" applyBorder="1" applyAlignment="1">
      <alignment horizontal="left" vertical="center"/>
    </xf>
    <xf numFmtId="0" fontId="30" fillId="0" borderId="17" xfId="0" applyFont="1" applyBorder="1" applyAlignment="1">
      <alignment horizontal="left"/>
    </xf>
    <xf numFmtId="0" fontId="0" fillId="0" borderId="17" xfId="0" applyBorder="1" applyAlignment="1"/>
    <xf numFmtId="0" fontId="23" fillId="24" borderId="12" xfId="0" applyFont="1" applyFill="1" applyBorder="1" applyAlignment="1">
      <alignment horizontal="distributed" vertical="center"/>
    </xf>
    <xf numFmtId="0" fontId="28" fillId="24" borderId="11" xfId="0" applyFont="1" applyFill="1" applyBorder="1" applyAlignment="1">
      <alignment horizontal="center" vertical="center"/>
    </xf>
    <xf numFmtId="0" fontId="23" fillId="24" borderId="13" xfId="0" applyFont="1" applyFill="1" applyBorder="1" applyAlignment="1">
      <alignment horizontal="center" vertical="center"/>
    </xf>
    <xf numFmtId="0" fontId="23" fillId="24" borderId="10" xfId="0" applyFont="1" applyFill="1" applyBorder="1" applyAlignment="1">
      <alignment horizontal="center" vertical="center"/>
    </xf>
    <xf numFmtId="0" fontId="23" fillId="24" borderId="11" xfId="0" applyFont="1" applyFill="1" applyBorder="1" applyAlignment="1">
      <alignment horizontal="center"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7" xfId="0" applyFont="1" applyBorder="1" applyAlignment="1">
      <alignment vertical="center"/>
    </xf>
    <xf numFmtId="0" fontId="23" fillId="0" borderId="33" xfId="0" applyFont="1" applyBorder="1" applyAlignment="1">
      <alignment vertical="center"/>
    </xf>
    <xf numFmtId="0" fontId="23" fillId="0" borderId="0" xfId="0" applyFont="1" applyBorder="1" applyAlignment="1">
      <alignment horizontal="left" vertical="center"/>
    </xf>
    <xf numFmtId="0" fontId="46" fillId="0" borderId="76" xfId="0" applyFont="1" applyFill="1" applyBorder="1" applyAlignment="1">
      <alignment horizontal="center" vertical="center"/>
    </xf>
    <xf numFmtId="0" fontId="46" fillId="0" borderId="77" xfId="0" applyFont="1" applyFill="1" applyBorder="1" applyAlignment="1">
      <alignment horizontal="center" vertical="center"/>
    </xf>
    <xf numFmtId="0" fontId="46" fillId="0" borderId="179" xfId="0" applyFont="1" applyFill="1" applyBorder="1" applyAlignment="1">
      <alignment horizontal="center" vertical="center"/>
    </xf>
    <xf numFmtId="0" fontId="46" fillId="0" borderId="79" xfId="0" applyFont="1" applyFill="1" applyBorder="1" applyAlignment="1">
      <alignment horizontal="center" vertical="center"/>
    </xf>
    <xf numFmtId="0" fontId="46" fillId="0" borderId="16" xfId="0" applyFont="1" applyFill="1" applyBorder="1" applyAlignment="1">
      <alignment horizontal="center" vertical="center"/>
    </xf>
    <xf numFmtId="0" fontId="50" fillId="0" borderId="0" xfId="52" applyFont="1" applyFill="1" applyAlignment="1" applyProtection="1">
      <alignment vertical="center"/>
    </xf>
    <xf numFmtId="0" fontId="50" fillId="0" borderId="0" xfId="52" applyFont="1" applyFill="1" applyAlignment="1" applyProtection="1">
      <alignment horizontal="left" vertical="center"/>
    </xf>
    <xf numFmtId="0" fontId="51" fillId="0" borderId="0" xfId="52" applyFont="1" applyFill="1" applyAlignment="1" applyProtection="1">
      <alignment horizontal="left" vertical="center"/>
    </xf>
    <xf numFmtId="0" fontId="51" fillId="0" borderId="0" xfId="52" applyFont="1" applyFill="1" applyAlignment="1" applyProtection="1">
      <alignment horizontal="right" vertical="center"/>
    </xf>
    <xf numFmtId="0" fontId="53" fillId="0" borderId="0" xfId="52" applyFont="1" applyFill="1" applyAlignment="1" applyProtection="1">
      <alignment horizontal="left" vertical="center"/>
    </xf>
    <xf numFmtId="0" fontId="50" fillId="0" borderId="0" xfId="52" applyFont="1" applyFill="1" applyAlignment="1">
      <alignment vertical="center"/>
    </xf>
    <xf numFmtId="0" fontId="51" fillId="0" borderId="0" xfId="52" applyFont="1" applyFill="1" applyAlignment="1" applyProtection="1">
      <alignment vertical="center"/>
    </xf>
    <xf numFmtId="0" fontId="51" fillId="0" borderId="0" xfId="52" applyFont="1" applyFill="1" applyAlignment="1">
      <alignment horizontal="right" vertical="center"/>
    </xf>
    <xf numFmtId="0" fontId="51" fillId="0" borderId="0" xfId="52" applyFont="1" applyFill="1" applyAlignment="1">
      <alignment vertical="center"/>
    </xf>
    <xf numFmtId="0" fontId="53" fillId="0" borderId="0" xfId="52" applyFont="1" applyFill="1" applyAlignment="1" applyProtection="1">
      <alignment horizontal="right" vertical="center"/>
    </xf>
    <xf numFmtId="0" fontId="53" fillId="29" borderId="0" xfId="52" applyFont="1" applyFill="1" applyAlignment="1" applyProtection="1">
      <alignment horizontal="center" vertical="center"/>
    </xf>
    <xf numFmtId="0" fontId="53" fillId="29" borderId="0" xfId="52" applyFont="1" applyFill="1" applyAlignment="1" applyProtection="1">
      <alignment horizontal="right" vertical="center"/>
    </xf>
    <xf numFmtId="0" fontId="53" fillId="29" borderId="0" xfId="52" applyFont="1" applyFill="1" applyAlignment="1" applyProtection="1">
      <alignment vertical="center"/>
    </xf>
    <xf numFmtId="0" fontId="53" fillId="0" borderId="0" xfId="52" applyFont="1" applyFill="1" applyAlignment="1" applyProtection="1">
      <alignment vertical="center"/>
    </xf>
    <xf numFmtId="0" fontId="51" fillId="0" borderId="0" xfId="52" applyFont="1" applyFill="1" applyAlignment="1" applyProtection="1">
      <alignment horizontal="center" vertical="center"/>
    </xf>
    <xf numFmtId="0" fontId="50" fillId="0" borderId="0" xfId="52" quotePrefix="1" applyFont="1" applyFill="1" applyAlignment="1" applyProtection="1">
      <alignment horizontal="center" vertical="center"/>
    </xf>
    <xf numFmtId="0" fontId="50" fillId="29" borderId="0" xfId="52" applyFont="1" applyFill="1" applyBorder="1" applyAlignment="1" applyProtection="1">
      <alignment vertical="center"/>
    </xf>
    <xf numFmtId="0" fontId="51" fillId="29" borderId="0" xfId="52" applyFont="1" applyFill="1" applyBorder="1" applyAlignment="1" applyProtection="1">
      <alignment horizontal="right" vertical="center"/>
    </xf>
    <xf numFmtId="0" fontId="51" fillId="29" borderId="0" xfId="52" applyFont="1" applyFill="1" applyBorder="1" applyProtection="1">
      <alignment vertical="center"/>
    </xf>
    <xf numFmtId="0" fontId="51" fillId="29" borderId="0" xfId="52" applyFont="1" applyFill="1" applyBorder="1" applyAlignment="1" applyProtection="1">
      <alignment horizontal="center" vertical="center"/>
    </xf>
    <xf numFmtId="0" fontId="51" fillId="0" borderId="0" xfId="52" applyFont="1" applyBorder="1" applyProtection="1">
      <alignment vertical="center"/>
    </xf>
    <xf numFmtId="0" fontId="50" fillId="29" borderId="0" xfId="52" applyFont="1" applyFill="1" applyBorder="1" applyAlignment="1" applyProtection="1">
      <alignment horizontal="center" vertical="center"/>
    </xf>
    <xf numFmtId="0" fontId="51" fillId="29" borderId="0" xfId="52" applyFont="1" applyFill="1" applyBorder="1" applyAlignment="1" applyProtection="1">
      <alignment vertical="center"/>
    </xf>
    <xf numFmtId="0" fontId="54" fillId="29" borderId="0" xfId="52" applyFont="1" applyFill="1" applyBorder="1" applyAlignment="1" applyProtection="1">
      <alignment horizontal="centerContinuous" vertical="center"/>
    </xf>
    <xf numFmtId="0" fontId="50" fillId="29" borderId="0" xfId="52" applyFont="1" applyFill="1" applyBorder="1" applyAlignment="1" applyProtection="1">
      <alignment horizontal="centerContinuous" vertical="center"/>
    </xf>
    <xf numFmtId="0" fontId="50" fillId="29" borderId="0" xfId="52" applyFont="1" applyFill="1" applyBorder="1" applyProtection="1">
      <alignment vertical="center"/>
    </xf>
    <xf numFmtId="0" fontId="50" fillId="0" borderId="0" xfId="52" applyFont="1" applyBorder="1" applyProtection="1">
      <alignment vertical="center"/>
    </xf>
    <xf numFmtId="0" fontId="50" fillId="0" borderId="0" xfId="52" applyFont="1" applyProtection="1">
      <alignment vertical="center"/>
    </xf>
    <xf numFmtId="0" fontId="54" fillId="0" borderId="0" xfId="52" applyFont="1" applyProtection="1">
      <alignment vertical="center"/>
    </xf>
    <xf numFmtId="20" fontId="50" fillId="29" borderId="0" xfId="52" applyNumberFormat="1" applyFont="1" applyFill="1" applyBorder="1" applyAlignment="1" applyProtection="1">
      <alignment vertical="center"/>
    </xf>
    <xf numFmtId="20" fontId="50" fillId="29" borderId="0" xfId="52" applyNumberFormat="1" applyFont="1" applyFill="1" applyBorder="1" applyAlignment="1" applyProtection="1">
      <alignment horizontal="center" vertical="center"/>
    </xf>
    <xf numFmtId="179" fontId="50" fillId="29" borderId="0" xfId="52" applyNumberFormat="1" applyFont="1" applyFill="1" applyBorder="1" applyAlignment="1" applyProtection="1">
      <alignment vertical="center"/>
    </xf>
    <xf numFmtId="0" fontId="50" fillId="29" borderId="0" xfId="52" applyFont="1" applyFill="1" applyBorder="1" applyAlignment="1" applyProtection="1">
      <alignment horizontal="left" vertical="center"/>
    </xf>
    <xf numFmtId="0" fontId="50" fillId="0" borderId="0" xfId="52" applyFont="1" applyBorder="1" applyAlignment="1" applyProtection="1">
      <alignment horizontal="center" vertical="center"/>
    </xf>
    <xf numFmtId="0" fontId="54" fillId="0" borderId="0" xfId="52" applyFont="1" applyFill="1" applyAlignment="1" applyProtection="1">
      <alignment vertical="center"/>
    </xf>
    <xf numFmtId="0" fontId="54" fillId="0" borderId="0" xfId="52" applyFont="1" applyFill="1" applyAlignment="1" applyProtection="1">
      <alignment horizontal="left" vertical="center"/>
    </xf>
    <xf numFmtId="0" fontId="50" fillId="0" borderId="0" xfId="52" applyFont="1" applyFill="1" applyAlignment="1" applyProtection="1">
      <alignment horizontal="right" vertical="center"/>
    </xf>
    <xf numFmtId="0" fontId="50" fillId="0" borderId="0" xfId="52" applyFont="1" applyFill="1" applyAlignment="1" applyProtection="1">
      <alignment horizontal="center" vertical="center"/>
    </xf>
    <xf numFmtId="0" fontId="55" fillId="0" borderId="0" xfId="52" applyFont="1" applyFill="1" applyAlignment="1" applyProtection="1">
      <alignment vertical="center"/>
    </xf>
    <xf numFmtId="0" fontId="55" fillId="0" borderId="0" xfId="52" applyFont="1" applyFill="1" applyAlignment="1" applyProtection="1">
      <alignment horizontal="left" vertical="center"/>
    </xf>
    <xf numFmtId="0" fontId="55" fillId="0" borderId="0" xfId="52" applyFont="1" applyFill="1" applyBorder="1" applyAlignment="1" applyProtection="1">
      <alignment vertical="center"/>
    </xf>
    <xf numFmtId="0" fontId="55" fillId="0" borderId="0" xfId="52" applyFont="1" applyFill="1" applyAlignment="1" applyProtection="1">
      <alignment horizontal="right" vertical="center"/>
    </xf>
    <xf numFmtId="0" fontId="55" fillId="0" borderId="0" xfId="52" applyFont="1" applyFill="1" applyAlignment="1">
      <alignment horizontal="right" vertical="center"/>
    </xf>
    <xf numFmtId="0" fontId="55" fillId="0" borderId="0" xfId="52" applyFont="1" applyFill="1" applyAlignment="1">
      <alignment vertical="center"/>
    </xf>
    <xf numFmtId="0" fontId="54" fillId="0" borderId="187" xfId="52" applyFont="1" applyFill="1" applyBorder="1" applyAlignment="1" applyProtection="1">
      <alignment horizontal="center" vertical="center"/>
    </xf>
    <xf numFmtId="0" fontId="54" fillId="0" borderId="44" xfId="52" applyFont="1" applyFill="1" applyBorder="1" applyAlignment="1" applyProtection="1">
      <alignment horizontal="center" vertical="center"/>
    </xf>
    <xf numFmtId="0" fontId="54" fillId="0" borderId="188" xfId="52" applyFont="1" applyFill="1" applyBorder="1" applyAlignment="1" applyProtection="1">
      <alignment horizontal="center" vertical="center"/>
    </xf>
    <xf numFmtId="0" fontId="50" fillId="0" borderId="188" xfId="52" applyFont="1" applyFill="1" applyBorder="1" applyAlignment="1" applyProtection="1">
      <alignment horizontal="center" vertical="center"/>
    </xf>
    <xf numFmtId="0" fontId="54" fillId="0" borderId="169" xfId="52" applyNumberFormat="1" applyFont="1" applyFill="1" applyBorder="1" applyAlignment="1" applyProtection="1">
      <alignment horizontal="center" vertical="center" wrapText="1"/>
    </xf>
    <xf numFmtId="0" fontId="54" fillId="0" borderId="160" xfId="52" applyNumberFormat="1" applyFont="1" applyFill="1" applyBorder="1" applyAlignment="1" applyProtection="1">
      <alignment horizontal="center" vertical="center" wrapText="1"/>
    </xf>
    <xf numFmtId="0" fontId="54" fillId="0" borderId="161" xfId="52" applyNumberFormat="1" applyFont="1" applyFill="1" applyBorder="1" applyAlignment="1" applyProtection="1">
      <alignment horizontal="center" vertical="center" wrapText="1"/>
    </xf>
    <xf numFmtId="0" fontId="50" fillId="0" borderId="160" xfId="52" applyNumberFormat="1" applyFont="1" applyFill="1" applyBorder="1" applyAlignment="1" applyProtection="1">
      <alignment horizontal="center" vertical="center" wrapText="1"/>
    </xf>
    <xf numFmtId="0" fontId="50" fillId="0" borderId="192" xfId="52" applyFont="1" applyFill="1" applyBorder="1" applyAlignment="1" applyProtection="1">
      <alignment vertical="center"/>
    </xf>
    <xf numFmtId="180" fontId="50" fillId="27" borderId="194" xfId="52" applyNumberFormat="1" applyFont="1" applyFill="1" applyBorder="1" applyAlignment="1" applyProtection="1">
      <alignment horizontal="center" vertical="center" shrinkToFit="1"/>
      <protection locked="0"/>
    </xf>
    <xf numFmtId="180" fontId="50" fillId="27" borderId="195" xfId="52" applyNumberFormat="1" applyFont="1" applyFill="1" applyBorder="1" applyAlignment="1" applyProtection="1">
      <alignment horizontal="center" vertical="center" shrinkToFit="1"/>
      <protection locked="0"/>
    </xf>
    <xf numFmtId="180" fontId="50" fillId="27" borderId="196" xfId="52" applyNumberFormat="1" applyFont="1" applyFill="1" applyBorder="1" applyAlignment="1" applyProtection="1">
      <alignment horizontal="center" vertical="center" shrinkToFit="1"/>
      <protection locked="0"/>
    </xf>
    <xf numFmtId="0" fontId="50" fillId="0" borderId="197" xfId="52" applyFont="1" applyFill="1" applyBorder="1" applyAlignment="1" applyProtection="1">
      <alignment vertical="center"/>
    </xf>
    <xf numFmtId="180" fontId="50" fillId="27" borderId="198" xfId="52" applyNumberFormat="1" applyFont="1" applyFill="1" applyBorder="1" applyAlignment="1" applyProtection="1">
      <alignment horizontal="center" vertical="center" shrinkToFit="1"/>
      <protection locked="0"/>
    </xf>
    <xf numFmtId="180" fontId="50" fillId="27" borderId="74" xfId="52" applyNumberFormat="1" applyFont="1" applyFill="1" applyBorder="1" applyAlignment="1" applyProtection="1">
      <alignment horizontal="center" vertical="center" shrinkToFit="1"/>
      <protection locked="0"/>
    </xf>
    <xf numFmtId="180" fontId="50" fillId="27" borderId="199" xfId="52" applyNumberFormat="1" applyFont="1" applyFill="1" applyBorder="1" applyAlignment="1" applyProtection="1">
      <alignment horizontal="center" vertical="center" shrinkToFit="1"/>
      <protection locked="0"/>
    </xf>
    <xf numFmtId="0" fontId="50" fillId="0" borderId="200" xfId="52" applyFont="1" applyFill="1" applyBorder="1" applyAlignment="1" applyProtection="1">
      <alignment vertical="center"/>
    </xf>
    <xf numFmtId="180" fontId="50" fillId="27" borderId="169" xfId="52" applyNumberFormat="1" applyFont="1" applyFill="1" applyBorder="1" applyAlignment="1" applyProtection="1">
      <alignment horizontal="center" vertical="center" shrinkToFit="1"/>
      <protection locked="0"/>
    </xf>
    <xf numFmtId="180" fontId="50" fillId="27" borderId="160" xfId="52" applyNumberFormat="1" applyFont="1" applyFill="1" applyBorder="1" applyAlignment="1" applyProtection="1">
      <alignment horizontal="center" vertical="center" shrinkToFit="1"/>
      <protection locked="0"/>
    </xf>
    <xf numFmtId="180" fontId="50" fillId="27" borderId="161" xfId="52" applyNumberFormat="1" applyFont="1" applyFill="1" applyBorder="1" applyAlignment="1" applyProtection="1">
      <alignment horizontal="center" vertical="center" shrinkToFit="1"/>
      <protection locked="0"/>
    </xf>
    <xf numFmtId="0" fontId="56" fillId="0" borderId="0" xfId="52" applyFont="1" applyFill="1" applyAlignment="1" applyProtection="1">
      <alignment vertical="center"/>
    </xf>
    <xf numFmtId="0" fontId="55" fillId="0" borderId="0" xfId="52" applyFont="1" applyFill="1" applyBorder="1" applyAlignment="1" applyProtection="1">
      <alignment vertical="center" shrinkToFit="1"/>
    </xf>
    <xf numFmtId="0" fontId="46" fillId="0" borderId="0" xfId="52" applyFont="1" applyFill="1" applyBorder="1" applyAlignment="1" applyProtection="1">
      <alignment vertical="center" shrinkToFit="1"/>
    </xf>
    <xf numFmtId="0" fontId="55" fillId="0" borderId="0" xfId="52" applyFont="1" applyFill="1" applyBorder="1" applyAlignment="1" applyProtection="1">
      <alignment horizontal="left" vertical="center"/>
    </xf>
    <xf numFmtId="0" fontId="54" fillId="0" borderId="0" xfId="52" applyFont="1" applyFill="1" applyBorder="1" applyAlignment="1" applyProtection="1">
      <alignment vertical="center" shrinkToFit="1"/>
    </xf>
    <xf numFmtId="0" fontId="54" fillId="0" borderId="0" xfId="52" applyFont="1" applyFill="1" applyBorder="1" applyAlignment="1" applyProtection="1">
      <alignment vertical="center"/>
    </xf>
    <xf numFmtId="0" fontId="54" fillId="0" borderId="0" xfId="52" applyFont="1" applyFill="1" applyBorder="1" applyAlignment="1" applyProtection="1">
      <alignment horizontal="left" vertical="center"/>
    </xf>
    <xf numFmtId="0" fontId="54" fillId="29" borderId="0" xfId="52" applyFont="1" applyFill="1" applyBorder="1" applyAlignment="1" applyProtection="1">
      <alignment vertical="center"/>
    </xf>
    <xf numFmtId="0" fontId="54" fillId="29" borderId="0" xfId="52" applyFont="1" applyFill="1" applyBorder="1" applyAlignment="1" applyProtection="1">
      <alignment horizontal="left" vertical="center"/>
    </xf>
    <xf numFmtId="0" fontId="54" fillId="0" borderId="0" xfId="52" applyFont="1" applyFill="1" applyBorder="1" applyAlignment="1" applyProtection="1">
      <alignment horizontal="center" vertical="center"/>
    </xf>
    <xf numFmtId="182" fontId="54" fillId="29" borderId="0" xfId="52" applyNumberFormat="1" applyFont="1" applyFill="1" applyBorder="1" applyAlignment="1" applyProtection="1">
      <alignment horizontal="center" vertical="center"/>
    </xf>
    <xf numFmtId="0" fontId="54" fillId="29" borderId="0" xfId="52" applyFont="1" applyFill="1" applyBorder="1" applyAlignment="1" applyProtection="1">
      <alignment horizontal="center" vertical="center"/>
    </xf>
    <xf numFmtId="184" fontId="54" fillId="29" borderId="0" xfId="53" applyNumberFormat="1" applyFont="1" applyFill="1" applyBorder="1" applyAlignment="1" applyProtection="1">
      <alignment horizontal="right" vertical="center"/>
    </xf>
    <xf numFmtId="0" fontId="54" fillId="0" borderId="0" xfId="52" applyFont="1" applyFill="1" applyBorder="1" applyAlignment="1" applyProtection="1">
      <alignment horizontal="right" vertical="center"/>
    </xf>
    <xf numFmtId="0" fontId="57" fillId="0" borderId="0" xfId="52" applyFont="1" applyFill="1" applyBorder="1" applyAlignment="1" applyProtection="1">
      <alignment vertical="center"/>
    </xf>
    <xf numFmtId="0" fontId="54" fillId="29" borderId="0" xfId="52" applyFont="1" applyFill="1" applyBorder="1" applyAlignment="1" applyProtection="1">
      <alignment horizontal="right" vertical="center"/>
    </xf>
    <xf numFmtId="0" fontId="54" fillId="0" borderId="0" xfId="52" applyFont="1" applyFill="1" applyBorder="1" applyAlignment="1" applyProtection="1">
      <alignment horizontal="left"/>
    </xf>
    <xf numFmtId="0" fontId="54" fillId="0" borderId="0" xfId="52" applyFont="1" applyFill="1" applyBorder="1" applyAlignment="1" applyProtection="1">
      <alignment horizontal="center"/>
    </xf>
    <xf numFmtId="0" fontId="54" fillId="0" borderId="17" xfId="52" applyFont="1" applyFill="1" applyBorder="1" applyAlignment="1" applyProtection="1">
      <alignment horizontal="center" vertical="center"/>
    </xf>
    <xf numFmtId="0" fontId="54" fillId="0" borderId="17" xfId="52" applyFont="1" applyFill="1" applyBorder="1" applyAlignment="1" applyProtection="1">
      <alignment vertical="center"/>
    </xf>
    <xf numFmtId="0" fontId="54" fillId="0" borderId="0" xfId="52" applyFont="1" applyFill="1" applyBorder="1" applyAlignment="1" applyProtection="1">
      <alignment vertical="center" wrapText="1"/>
    </xf>
    <xf numFmtId="0" fontId="54" fillId="0" borderId="0" xfId="52" applyFont="1" applyFill="1" applyBorder="1" applyAlignment="1" applyProtection="1">
      <alignment horizontal="justify" vertical="center" wrapText="1"/>
    </xf>
    <xf numFmtId="0" fontId="55" fillId="0" borderId="0" xfId="52" applyFont="1" applyFill="1" applyBorder="1" applyAlignment="1">
      <alignment horizontal="left" vertical="center"/>
    </xf>
    <xf numFmtId="0" fontId="55" fillId="0" borderId="0" xfId="52" applyFont="1" applyFill="1" applyBorder="1" applyAlignment="1">
      <alignment vertical="center"/>
    </xf>
    <xf numFmtId="0" fontId="55" fillId="0" borderId="0" xfId="52" applyFont="1" applyFill="1" applyBorder="1" applyAlignment="1">
      <alignment vertical="center" wrapText="1"/>
    </xf>
    <xf numFmtId="0" fontId="55" fillId="0" borderId="0" xfId="52" applyFont="1" applyFill="1" applyBorder="1" applyAlignment="1">
      <alignment horizontal="justify" vertical="center" wrapText="1"/>
    </xf>
    <xf numFmtId="0" fontId="2" fillId="29" borderId="0" xfId="52" applyFill="1">
      <alignment vertical="center"/>
    </xf>
    <xf numFmtId="0" fontId="53" fillId="29" borderId="0" xfId="52" applyFont="1" applyFill="1" applyAlignment="1">
      <alignment horizontal="left" vertical="center"/>
    </xf>
    <xf numFmtId="0" fontId="55" fillId="29" borderId="0" xfId="52" applyFont="1" applyFill="1" applyAlignment="1">
      <alignment horizontal="left" vertical="center"/>
    </xf>
    <xf numFmtId="0" fontId="55" fillId="29" borderId="0" xfId="52" applyFont="1" applyFill="1" applyAlignment="1">
      <alignment vertical="center"/>
    </xf>
    <xf numFmtId="0" fontId="55" fillId="27" borderId="44" xfId="52" applyFont="1" applyFill="1" applyBorder="1" applyAlignment="1">
      <alignment horizontal="left" vertical="center"/>
    </xf>
    <xf numFmtId="0" fontId="55" fillId="31" borderId="44" xfId="52" applyFont="1" applyFill="1" applyBorder="1" applyAlignment="1">
      <alignment horizontal="left" vertical="center"/>
    </xf>
    <xf numFmtId="0" fontId="58" fillId="29" borderId="0" xfId="52" applyFont="1" applyFill="1" applyAlignment="1">
      <alignment horizontal="left" vertical="center"/>
    </xf>
    <xf numFmtId="0" fontId="55" fillId="29" borderId="44" xfId="52" applyFont="1" applyFill="1" applyBorder="1" applyAlignment="1">
      <alignment horizontal="center" vertical="center"/>
    </xf>
    <xf numFmtId="0" fontId="55" fillId="29" borderId="44" xfId="52" applyFont="1" applyFill="1" applyBorder="1" applyAlignment="1">
      <alignment horizontal="left" vertical="center"/>
    </xf>
    <xf numFmtId="0" fontId="59" fillId="29" borderId="0" xfId="52" applyFont="1" applyFill="1" applyAlignment="1">
      <alignment horizontal="left" vertical="center"/>
    </xf>
    <xf numFmtId="0" fontId="55" fillId="29" borderId="0" xfId="52" applyFont="1" applyFill="1" applyAlignment="1">
      <alignment horizontal="left" vertical="center" wrapText="1"/>
    </xf>
    <xf numFmtId="0" fontId="59" fillId="29" borderId="0" xfId="52" applyFont="1" applyFill="1" applyBorder="1" applyAlignment="1">
      <alignment horizontal="left" vertical="center"/>
    </xf>
    <xf numFmtId="0" fontId="59" fillId="29" borderId="0" xfId="52" applyFont="1" applyFill="1" applyBorder="1" applyAlignment="1">
      <alignment vertical="center"/>
    </xf>
    <xf numFmtId="0" fontId="55" fillId="29" borderId="0" xfId="52" applyFont="1" applyFill="1" applyBorder="1" applyAlignment="1">
      <alignment vertical="center"/>
    </xf>
    <xf numFmtId="0" fontId="56" fillId="29" borderId="0" xfId="52" applyFont="1" applyFill="1" applyAlignment="1">
      <alignment vertical="center"/>
    </xf>
    <xf numFmtId="0" fontId="59" fillId="29" borderId="0" xfId="52" applyFont="1" applyFill="1" applyBorder="1" applyAlignment="1">
      <alignment vertical="center" shrinkToFit="1"/>
    </xf>
    <xf numFmtId="0" fontId="62" fillId="29" borderId="0" xfId="52" applyFont="1" applyFill="1" applyBorder="1" applyAlignment="1">
      <alignment vertical="center" shrinkToFit="1"/>
    </xf>
    <xf numFmtId="0" fontId="55" fillId="29" borderId="0" xfId="52" applyFont="1" applyFill="1" applyAlignment="1">
      <alignment vertical="center" wrapText="1"/>
    </xf>
    <xf numFmtId="0" fontId="55" fillId="29" borderId="0" xfId="52" applyFont="1" applyFill="1" applyAlignment="1">
      <alignment vertical="center" textRotation="90"/>
    </xf>
    <xf numFmtId="0" fontId="63" fillId="29" borderId="0" xfId="52" applyFont="1" applyFill="1" applyAlignment="1">
      <alignment vertical="center"/>
    </xf>
    <xf numFmtId="0" fontId="64" fillId="29" borderId="0" xfId="52" applyFont="1" applyFill="1" applyAlignment="1">
      <alignment horizontal="left" vertical="center"/>
    </xf>
    <xf numFmtId="0" fontId="64" fillId="0" borderId="0" xfId="52" applyFont="1" applyAlignment="1">
      <alignment horizontal="left" vertical="center"/>
    </xf>
    <xf numFmtId="0" fontId="66" fillId="29" borderId="0" xfId="52" applyFont="1" applyFill="1">
      <alignment vertical="center"/>
    </xf>
    <xf numFmtId="0" fontId="66" fillId="29" borderId="44" xfId="52" applyFont="1" applyFill="1" applyBorder="1" applyAlignment="1">
      <alignment horizontal="center" vertical="center"/>
    </xf>
    <xf numFmtId="0" fontId="66" fillId="29" borderId="44" xfId="52" applyFont="1" applyFill="1" applyBorder="1">
      <alignment vertical="center"/>
    </xf>
    <xf numFmtId="0" fontId="66" fillId="29" borderId="183" xfId="52" applyFont="1" applyFill="1" applyBorder="1" applyAlignment="1">
      <alignment horizontal="center" vertical="center"/>
    </xf>
    <xf numFmtId="0" fontId="50" fillId="29" borderId="205" xfId="52" applyFont="1" applyFill="1" applyBorder="1" applyAlignment="1">
      <alignment horizontal="center" vertical="center"/>
    </xf>
    <xf numFmtId="0" fontId="50" fillId="29" borderId="206" xfId="52" applyFont="1" applyFill="1" applyBorder="1" applyAlignment="1">
      <alignment horizontal="center" vertical="center"/>
    </xf>
    <xf numFmtId="0" fontId="50" fillId="29" borderId="207" xfId="52" applyFont="1" applyFill="1" applyBorder="1" applyAlignment="1">
      <alignment horizontal="center" vertical="center"/>
    </xf>
    <xf numFmtId="0" fontId="66" fillId="29" borderId="207" xfId="52" applyFont="1" applyFill="1" applyBorder="1" applyAlignment="1">
      <alignment horizontal="center" vertical="center"/>
    </xf>
    <xf numFmtId="0" fontId="66" fillId="29" borderId="208" xfId="52" applyFont="1" applyFill="1" applyBorder="1" applyAlignment="1">
      <alignment horizontal="center" vertical="center"/>
    </xf>
    <xf numFmtId="0" fontId="50" fillId="29" borderId="181" xfId="52" applyFont="1" applyFill="1" applyBorder="1">
      <alignment vertical="center"/>
    </xf>
    <xf numFmtId="0" fontId="50" fillId="29" borderId="51" xfId="52" applyFont="1" applyFill="1" applyBorder="1">
      <alignment vertical="center"/>
    </xf>
    <xf numFmtId="0" fontId="50" fillId="29" borderId="209" xfId="52" applyFont="1" applyFill="1" applyBorder="1">
      <alignment vertical="center"/>
    </xf>
    <xf numFmtId="0" fontId="66" fillId="29" borderId="209" xfId="52" applyFont="1" applyFill="1" applyBorder="1">
      <alignment vertical="center"/>
    </xf>
    <xf numFmtId="0" fontId="66" fillId="29" borderId="182" xfId="52" applyFont="1" applyFill="1" applyBorder="1">
      <alignment vertical="center"/>
    </xf>
    <xf numFmtId="0" fontId="50" fillId="29" borderId="187" xfId="52" applyFont="1" applyFill="1" applyBorder="1">
      <alignment vertical="center"/>
    </xf>
    <xf numFmtId="0" fontId="50" fillId="29" borderId="32" xfId="52" applyFont="1" applyFill="1" applyBorder="1">
      <alignment vertical="center"/>
    </xf>
    <xf numFmtId="0" fontId="50" fillId="29" borderId="16" xfId="52" applyFont="1" applyFill="1" applyBorder="1">
      <alignment vertical="center"/>
    </xf>
    <xf numFmtId="0" fontId="66" fillId="29" borderId="188" xfId="52" applyFont="1" applyFill="1" applyBorder="1">
      <alignment vertical="center"/>
    </xf>
    <xf numFmtId="0" fontId="50" fillId="29" borderId="13" xfId="52" applyFont="1" applyFill="1" applyBorder="1">
      <alignment vertical="center"/>
    </xf>
    <xf numFmtId="0" fontId="50" fillId="29" borderId="44" xfId="52" applyFont="1" applyFill="1" applyBorder="1">
      <alignment vertical="center"/>
    </xf>
    <xf numFmtId="0" fontId="50" fillId="29" borderId="169" xfId="52" applyFont="1" applyFill="1" applyBorder="1">
      <alignment vertical="center"/>
    </xf>
    <xf numFmtId="0" fontId="66" fillId="29" borderId="160" xfId="52" applyFont="1" applyFill="1" applyBorder="1">
      <alignment vertical="center"/>
    </xf>
    <xf numFmtId="0" fontId="50" fillId="29" borderId="160" xfId="52" applyFont="1" applyFill="1" applyBorder="1">
      <alignment vertical="center"/>
    </xf>
    <xf numFmtId="0" fontId="66" fillId="29" borderId="161" xfId="52" applyFont="1" applyFill="1" applyBorder="1">
      <alignment vertical="center"/>
    </xf>
    <xf numFmtId="0" fontId="23" fillId="0" borderId="11" xfId="0" applyFont="1" applyBorder="1" applyAlignment="1">
      <alignment horizontal="center" vertical="center"/>
    </xf>
    <xf numFmtId="0" fontId="46" fillId="0" borderId="68" xfId="0" applyFont="1" applyFill="1" applyBorder="1" applyAlignment="1">
      <alignment horizontal="center" vertical="center"/>
    </xf>
    <xf numFmtId="0" fontId="28" fillId="0" borderId="14" xfId="0" applyFont="1" applyBorder="1" applyAlignment="1">
      <alignment vertical="center"/>
    </xf>
    <xf numFmtId="0" fontId="67" fillId="0" borderId="0" xfId="51" applyFont="1" applyFill="1" applyAlignment="1">
      <alignment vertical="center"/>
    </xf>
    <xf numFmtId="0" fontId="49" fillId="0" borderId="0" xfId="51" applyFont="1" applyFill="1" applyAlignment="1">
      <alignment horizontal="left" vertical="top" wrapText="1" shrinkToFit="1"/>
    </xf>
    <xf numFmtId="0" fontId="49" fillId="0" borderId="0" xfId="51" applyFont="1" applyFill="1" applyAlignment="1">
      <alignment vertical="center" wrapText="1" shrinkToFit="1"/>
    </xf>
    <xf numFmtId="0" fontId="49" fillId="0" borderId="0" xfId="51" applyFont="1" applyFill="1" applyAlignment="1">
      <alignment horizontal="center" vertical="center" wrapText="1"/>
    </xf>
    <xf numFmtId="0" fontId="49" fillId="0" borderId="0" xfId="51" applyFont="1" applyFill="1" applyAlignment="1">
      <alignment horizontal="center" vertical="center" shrinkToFit="1"/>
    </xf>
    <xf numFmtId="0" fontId="47" fillId="0" borderId="0" xfId="51" applyFont="1" applyFill="1" applyAlignment="1">
      <alignment vertical="center" wrapText="1"/>
    </xf>
    <xf numFmtId="0" fontId="49" fillId="32" borderId="44" xfId="51" applyFont="1" applyFill="1" applyBorder="1" applyAlignment="1">
      <alignment horizontal="center" vertical="center" wrapText="1" shrinkToFit="1"/>
    </xf>
    <xf numFmtId="0" fontId="47" fillId="32" borderId="44" xfId="51" applyFont="1" applyFill="1" applyBorder="1" applyAlignment="1">
      <alignment vertical="center" wrapText="1"/>
    </xf>
    <xf numFmtId="0" fontId="49" fillId="0" borderId="44" xfId="51" applyFont="1" applyFill="1" applyBorder="1" applyAlignment="1">
      <alignment horizontal="left" vertical="top" wrapText="1" shrinkToFit="1"/>
    </xf>
    <xf numFmtId="0" fontId="49" fillId="0" borderId="44" xfId="51" applyFont="1" applyFill="1" applyBorder="1" applyAlignment="1">
      <alignment vertical="center" wrapText="1" shrinkToFit="1"/>
    </xf>
    <xf numFmtId="0" fontId="49" fillId="0" borderId="10" xfId="51" applyFont="1" applyFill="1" applyBorder="1" applyAlignment="1">
      <alignment horizontal="left" vertical="center" shrinkToFit="1"/>
    </xf>
    <xf numFmtId="0" fontId="49" fillId="0" borderId="44" xfId="51" applyFont="1" applyFill="1" applyBorder="1" applyAlignment="1">
      <alignment vertical="center" wrapText="1"/>
    </xf>
    <xf numFmtId="0" fontId="47" fillId="0" borderId="0" xfId="51" applyFont="1" applyFill="1" applyAlignment="1">
      <alignment vertical="center"/>
    </xf>
    <xf numFmtId="0" fontId="49" fillId="0" borderId="34" xfId="51" applyFont="1" applyFill="1" applyBorder="1" applyAlignment="1">
      <alignment vertical="center" wrapText="1" shrinkToFit="1"/>
    </xf>
    <xf numFmtId="0" fontId="49" fillId="0" borderId="36" xfId="51" applyFont="1" applyFill="1" applyBorder="1" applyAlignment="1">
      <alignment horizontal="left" vertical="center" shrinkToFit="1"/>
    </xf>
    <xf numFmtId="0" fontId="49" fillId="0" borderId="37" xfId="51" applyFont="1" applyFill="1" applyBorder="1" applyAlignment="1">
      <alignment vertical="center" wrapText="1" shrinkToFit="1"/>
    </xf>
    <xf numFmtId="0" fontId="49" fillId="0" borderId="24" xfId="51" applyFont="1" applyFill="1" applyBorder="1" applyAlignment="1">
      <alignment horizontal="left" vertical="center" shrinkToFit="1"/>
    </xf>
    <xf numFmtId="0" fontId="49" fillId="0" borderId="94" xfId="51" applyFont="1" applyFill="1" applyBorder="1" applyAlignment="1">
      <alignment vertical="center" wrapText="1" shrinkToFit="1"/>
    </xf>
    <xf numFmtId="0" fontId="49" fillId="0" borderId="25" xfId="51" applyFont="1" applyFill="1" applyBorder="1" applyAlignment="1">
      <alignment horizontal="left" vertical="center" shrinkToFit="1"/>
    </xf>
    <xf numFmtId="0" fontId="49" fillId="0" borderId="96" xfId="51" applyFont="1" applyFill="1" applyBorder="1" applyAlignment="1">
      <alignment horizontal="left" vertical="center" shrinkToFit="1"/>
    </xf>
    <xf numFmtId="0" fontId="49" fillId="0" borderId="37" xfId="51" applyFont="1" applyFill="1" applyBorder="1" applyAlignment="1">
      <alignment horizontal="left" vertical="center" wrapText="1" shrinkToFit="1"/>
    </xf>
    <xf numFmtId="0" fontId="49" fillId="0" borderId="68" xfId="51" applyFont="1" applyFill="1" applyBorder="1" applyAlignment="1">
      <alignment vertical="center" wrapText="1" shrinkToFit="1"/>
    </xf>
    <xf numFmtId="0" fontId="49" fillId="0" borderId="14" xfId="51" applyFont="1" applyFill="1" applyBorder="1" applyAlignment="1">
      <alignment horizontal="center" vertical="center" shrinkToFit="1"/>
    </xf>
    <xf numFmtId="0" fontId="49" fillId="0" borderId="68" xfId="51" applyFont="1" applyFill="1" applyBorder="1" applyAlignment="1">
      <alignment vertical="center" wrapText="1"/>
    </xf>
    <xf numFmtId="0" fontId="49" fillId="0" borderId="67" xfId="51" applyFont="1" applyFill="1" applyBorder="1" applyAlignment="1">
      <alignment vertical="center" wrapText="1" shrinkToFit="1"/>
    </xf>
    <xf numFmtId="0" fontId="49" fillId="0" borderId="33" xfId="51" applyFont="1" applyFill="1" applyBorder="1" applyAlignment="1">
      <alignment horizontal="left" vertical="center" shrinkToFit="1"/>
    </xf>
    <xf numFmtId="0" fontId="49" fillId="0" borderId="14" xfId="51" applyFont="1" applyFill="1" applyBorder="1" applyAlignment="1">
      <alignment horizontal="left" vertical="center" shrinkToFit="1"/>
    </xf>
    <xf numFmtId="0" fontId="49" fillId="0" borderId="32" xfId="51" applyFont="1" applyFill="1" applyBorder="1" applyAlignment="1">
      <alignment vertical="center" wrapText="1" shrinkToFit="1"/>
    </xf>
    <xf numFmtId="0" fontId="49" fillId="0" borderId="16" xfId="51" applyFont="1" applyFill="1" applyBorder="1" applyAlignment="1">
      <alignment vertical="center" wrapText="1"/>
    </xf>
    <xf numFmtId="0" fontId="49" fillId="0" borderId="40" xfId="51" applyFont="1" applyFill="1" applyBorder="1" applyAlignment="1">
      <alignment horizontal="left" vertical="center" shrinkToFit="1"/>
    </xf>
    <xf numFmtId="0" fontId="49" fillId="0" borderId="55" xfId="51" applyFont="1" applyFill="1" applyBorder="1" applyAlignment="1">
      <alignment horizontal="left" vertical="center" wrapText="1" shrinkToFit="1"/>
    </xf>
    <xf numFmtId="0" fontId="49" fillId="0" borderId="56" xfId="51" applyFont="1" applyFill="1" applyBorder="1" applyAlignment="1">
      <alignment horizontal="left" vertical="center" shrinkToFit="1"/>
    </xf>
    <xf numFmtId="0" fontId="47" fillId="0" borderId="0" xfId="51" applyFont="1" applyFill="1" applyAlignment="1">
      <alignment horizontal="left" vertical="top" wrapText="1" shrinkToFit="1"/>
    </xf>
    <xf numFmtId="0" fontId="47" fillId="0" borderId="0" xfId="51" applyFont="1" applyFill="1" applyAlignment="1">
      <alignment vertical="center" wrapText="1" shrinkToFit="1"/>
    </xf>
    <xf numFmtId="0" fontId="47" fillId="0" borderId="0" xfId="51" applyFont="1" applyFill="1" applyAlignment="1">
      <alignment horizontal="center" vertical="center" wrapText="1"/>
    </xf>
    <xf numFmtId="0" fontId="47" fillId="0" borderId="0" xfId="51" applyFont="1" applyFill="1" applyAlignment="1">
      <alignment horizontal="center" vertical="center" shrinkToFit="1"/>
    </xf>
    <xf numFmtId="0" fontId="46" fillId="0" borderId="93" xfId="0" applyFont="1" applyFill="1" applyBorder="1" applyAlignment="1">
      <alignment horizontal="center" vertical="center"/>
    </xf>
    <xf numFmtId="0" fontId="49" fillId="0" borderId="16" xfId="51" applyFont="1" applyFill="1" applyBorder="1" applyAlignment="1">
      <alignment vertical="center" wrapText="1" shrinkToFit="1"/>
    </xf>
    <xf numFmtId="0" fontId="49" fillId="0" borderId="95" xfId="51" applyFont="1" applyFill="1" applyBorder="1" applyAlignment="1">
      <alignment vertical="center" wrapText="1" shrinkToFit="1"/>
    </xf>
    <xf numFmtId="0" fontId="28" fillId="0" borderId="11" xfId="0" applyFont="1" applyBorder="1" applyAlignment="1">
      <alignment horizontal="center" vertical="center"/>
    </xf>
    <xf numFmtId="0" fontId="30" fillId="0" borderId="11" xfId="0" applyFont="1" applyBorder="1" applyAlignment="1">
      <alignment vertical="center"/>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Alignment="1">
      <alignment horizontal="left"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39" xfId="0" applyFont="1" applyBorder="1" applyAlignment="1">
      <alignment vertical="center"/>
    </xf>
    <xf numFmtId="0" fontId="28" fillId="0" borderId="0" xfId="0" applyFont="1" applyAlignment="1">
      <alignment vertical="center"/>
    </xf>
    <xf numFmtId="0" fontId="44" fillId="0" borderId="0" xfId="41" applyFont="1" applyBorder="1" applyAlignment="1">
      <alignment horizontal="center" vertical="center"/>
    </xf>
    <xf numFmtId="0" fontId="49" fillId="0" borderId="20" xfId="51" applyFont="1" applyFill="1" applyBorder="1" applyAlignment="1">
      <alignment horizontal="left" vertical="center" shrinkToFit="1"/>
    </xf>
    <xf numFmtId="0" fontId="49" fillId="0" borderId="171" xfId="51" applyFont="1" applyFill="1" applyBorder="1" applyAlignment="1">
      <alignment horizontal="center" vertical="center" shrinkToFit="1"/>
    </xf>
    <xf numFmtId="0" fontId="49" fillId="0" borderId="101" xfId="51" applyFont="1" applyFill="1" applyBorder="1" applyAlignment="1">
      <alignment horizontal="left" vertical="center" wrapText="1" shrinkToFit="1"/>
    </xf>
    <xf numFmtId="0" fontId="46" fillId="0" borderId="47" xfId="0" applyFont="1" applyFill="1" applyBorder="1" applyAlignment="1">
      <alignment horizontal="center" vertical="center"/>
    </xf>
    <xf numFmtId="0" fontId="49" fillId="0" borderId="12" xfId="51" applyFont="1" applyFill="1" applyBorder="1" applyAlignment="1">
      <alignment horizontal="left" vertical="center" shrinkToFit="1"/>
    </xf>
    <xf numFmtId="0" fontId="49" fillId="0" borderId="17" xfId="51" applyFont="1" applyFill="1" applyBorder="1" applyAlignment="1">
      <alignment horizontal="left" vertical="center" shrinkToFit="1"/>
    </xf>
    <xf numFmtId="0" fontId="49" fillId="0" borderId="41" xfId="51" applyFont="1" applyFill="1" applyBorder="1" applyAlignment="1">
      <alignment vertical="center" wrapText="1" shrinkToFit="1"/>
    </xf>
    <xf numFmtId="0" fontId="46" fillId="0" borderId="48" xfId="0" applyFont="1" applyFill="1" applyBorder="1" applyAlignment="1">
      <alignment horizontal="center" vertical="center"/>
    </xf>
    <xf numFmtId="0" fontId="46" fillId="0" borderId="119" xfId="0" applyFont="1" applyFill="1" applyBorder="1" applyAlignment="1">
      <alignment horizontal="center" vertical="center"/>
    </xf>
    <xf numFmtId="0" fontId="46" fillId="0" borderId="49" xfId="0" applyFont="1" applyFill="1" applyBorder="1" applyAlignment="1">
      <alignment horizontal="center" vertical="center"/>
    </xf>
    <xf numFmtId="0" fontId="23" fillId="0" borderId="118" xfId="0" applyFont="1" applyBorder="1" applyAlignment="1">
      <alignment horizontal="center" vertical="center"/>
    </xf>
    <xf numFmtId="0" fontId="23" fillId="0" borderId="118" xfId="0" applyFont="1" applyBorder="1" applyAlignment="1">
      <alignment vertical="center"/>
    </xf>
    <xf numFmtId="0" fontId="46" fillId="0" borderId="118" xfId="0" applyFont="1" applyFill="1" applyBorder="1" applyAlignment="1">
      <alignment horizontal="center" vertical="center"/>
    </xf>
    <xf numFmtId="0" fontId="23" fillId="0" borderId="83" xfId="0" applyFont="1" applyBorder="1" applyAlignment="1">
      <alignment vertical="center"/>
    </xf>
    <xf numFmtId="0" fontId="70" fillId="0" borderId="0" xfId="0" applyFont="1"/>
    <xf numFmtId="0" fontId="70" fillId="25" borderId="16" xfId="0" applyFont="1" applyFill="1" applyBorder="1" applyAlignment="1">
      <alignment horizontal="center" vertical="center"/>
    </xf>
    <xf numFmtId="0" fontId="72" fillId="25" borderId="16" xfId="0" applyFont="1" applyFill="1" applyBorder="1" applyAlignment="1">
      <alignment horizontal="center" vertical="center" shrinkToFit="1"/>
    </xf>
    <xf numFmtId="0" fontId="71" fillId="0" borderId="11" xfId="0" applyFont="1" applyFill="1" applyBorder="1" applyAlignment="1">
      <alignment vertical="center"/>
    </xf>
    <xf numFmtId="0" fontId="71" fillId="0" borderId="10" xfId="0" applyFont="1" applyFill="1" applyBorder="1" applyAlignment="1">
      <alignment vertical="center"/>
    </xf>
    <xf numFmtId="0" fontId="70" fillId="25" borderId="68" xfId="0" applyFont="1" applyFill="1" applyBorder="1" applyAlignment="1">
      <alignment horizontal="center" vertical="center"/>
    </xf>
    <xf numFmtId="0" fontId="70" fillId="0" borderId="74" xfId="0" applyFont="1" applyFill="1" applyBorder="1" applyAlignment="1">
      <alignment horizontal="left" vertical="center"/>
    </xf>
    <xf numFmtId="0" fontId="70" fillId="0" borderId="75" xfId="0" applyFont="1" applyFill="1" applyBorder="1" applyAlignment="1">
      <alignment horizontal="left" vertical="center" wrapText="1"/>
    </xf>
    <xf numFmtId="0" fontId="73" fillId="0" borderId="74" xfId="0" applyFont="1" applyFill="1" applyBorder="1" applyAlignment="1">
      <alignment vertical="center" wrapText="1"/>
    </xf>
    <xf numFmtId="0" fontId="70" fillId="0" borderId="68" xfId="0" applyFont="1" applyFill="1" applyBorder="1" applyAlignment="1">
      <alignment vertical="center"/>
    </xf>
    <xf numFmtId="0" fontId="70" fillId="0" borderId="0" xfId="0" applyFont="1" applyFill="1" applyBorder="1" applyAlignment="1">
      <alignment horizontal="left" vertical="center" wrapText="1"/>
    </xf>
    <xf numFmtId="0" fontId="73" fillId="0" borderId="41" xfId="0" applyFont="1" applyFill="1" applyBorder="1" applyAlignment="1">
      <alignment horizontal="left" vertical="center" wrapText="1"/>
    </xf>
    <xf numFmtId="0" fontId="70" fillId="0" borderId="0" xfId="0" applyFont="1" applyFill="1"/>
    <xf numFmtId="0" fontId="73" fillId="0" borderId="15" xfId="0" applyFont="1" applyFill="1" applyBorder="1" applyAlignment="1">
      <alignment horizontal="left" vertical="top" wrapText="1"/>
    </xf>
    <xf numFmtId="0" fontId="70" fillId="0" borderId="67" xfId="0" applyFont="1" applyFill="1" applyBorder="1" applyAlignment="1">
      <alignment horizontal="center" vertical="center"/>
    </xf>
    <xf numFmtId="0" fontId="70" fillId="0" borderId="20" xfId="0" applyFont="1" applyFill="1" applyBorder="1" applyAlignment="1">
      <alignment horizontal="center" vertical="center"/>
    </xf>
    <xf numFmtId="0" fontId="70" fillId="0" borderId="67" xfId="0" applyFont="1" applyFill="1" applyBorder="1" applyAlignment="1">
      <alignment horizontal="left" vertical="center" wrapText="1"/>
    </xf>
    <xf numFmtId="0" fontId="73" fillId="0" borderId="0" xfId="0" applyFont="1" applyFill="1" applyBorder="1" applyAlignment="1">
      <alignment vertical="center" wrapText="1"/>
    </xf>
    <xf numFmtId="0" fontId="70" fillId="0" borderId="0" xfId="0" applyFont="1" applyFill="1" applyBorder="1" applyAlignment="1">
      <alignment vertical="center" wrapText="1"/>
    </xf>
    <xf numFmtId="0" fontId="73" fillId="0" borderId="15" xfId="0" applyFont="1" applyFill="1" applyBorder="1"/>
    <xf numFmtId="0" fontId="70" fillId="0" borderId="0" xfId="0" applyFont="1" applyFill="1" applyBorder="1"/>
    <xf numFmtId="0" fontId="70" fillId="0" borderId="67" xfId="0" applyFont="1" applyFill="1" applyBorder="1" applyAlignment="1">
      <alignment vertical="center" wrapText="1"/>
    </xf>
    <xf numFmtId="0" fontId="70" fillId="0" borderId="79" xfId="0" applyFont="1" applyFill="1" applyBorder="1" applyAlignment="1">
      <alignment horizontal="left" vertical="center" wrapText="1"/>
    </xf>
    <xf numFmtId="0" fontId="70" fillId="0" borderId="79" xfId="0" applyFont="1" applyFill="1" applyBorder="1" applyAlignment="1">
      <alignment vertical="center" wrapText="1"/>
    </xf>
    <xf numFmtId="0" fontId="70" fillId="0" borderId="79" xfId="0" applyFont="1" applyFill="1" applyBorder="1" applyAlignment="1">
      <alignment horizontal="center" vertical="center"/>
    </xf>
    <xf numFmtId="0" fontId="70" fillId="0" borderId="178" xfId="0" applyFont="1" applyFill="1" applyBorder="1" applyAlignment="1">
      <alignment horizontal="center" vertical="center"/>
    </xf>
    <xf numFmtId="0" fontId="70" fillId="0" borderId="32" xfId="0" applyFont="1" applyFill="1" applyBorder="1" applyAlignment="1">
      <alignment vertical="center" wrapText="1"/>
    </xf>
    <xf numFmtId="0" fontId="70" fillId="0" borderId="16" xfId="0" applyFont="1" applyFill="1" applyBorder="1" applyAlignment="1">
      <alignment horizontal="left" vertical="top" wrapText="1"/>
    </xf>
    <xf numFmtId="0" fontId="70" fillId="0" borderId="41" xfId="0" applyFont="1" applyFill="1" applyBorder="1" applyAlignment="1">
      <alignment horizontal="left" vertical="center" wrapText="1"/>
    </xf>
    <xf numFmtId="0" fontId="73" fillId="0" borderId="67" xfId="0" applyFont="1" applyFill="1" applyBorder="1" applyAlignment="1">
      <alignment horizontal="left" vertical="center" wrapText="1"/>
    </xf>
    <xf numFmtId="0" fontId="70" fillId="0" borderId="15" xfId="0" applyFont="1" applyFill="1" applyBorder="1" applyAlignment="1">
      <alignment horizontal="left" vertical="center" wrapText="1" indent="1"/>
    </xf>
    <xf numFmtId="0" fontId="70" fillId="0" borderId="67" xfId="0" applyFont="1" applyFill="1" applyBorder="1" applyAlignment="1">
      <alignment horizontal="left" vertical="top" wrapText="1"/>
    </xf>
    <xf numFmtId="0" fontId="70" fillId="0" borderId="15" xfId="0" applyFont="1" applyFill="1" applyBorder="1" applyAlignment="1">
      <alignment vertical="center" wrapText="1"/>
    </xf>
    <xf numFmtId="0" fontId="70" fillId="0" borderId="16" xfId="0" applyFont="1" applyFill="1" applyBorder="1" applyAlignment="1">
      <alignment horizontal="center" vertical="center"/>
    </xf>
    <xf numFmtId="0" fontId="70" fillId="0" borderId="33" xfId="0" applyFont="1" applyFill="1" applyBorder="1" applyAlignment="1">
      <alignment horizontal="center" vertical="center"/>
    </xf>
    <xf numFmtId="0" fontId="70" fillId="0" borderId="68" xfId="0" applyFont="1" applyFill="1" applyBorder="1" applyAlignment="1">
      <alignment horizontal="left" vertical="center" wrapText="1"/>
    </xf>
    <xf numFmtId="0" fontId="73" fillId="0" borderId="68" xfId="0" applyFont="1" applyFill="1" applyBorder="1" applyAlignment="1">
      <alignment horizontal="left" vertical="center" wrapText="1"/>
    </xf>
    <xf numFmtId="0" fontId="70" fillId="0" borderId="68" xfId="0" applyFont="1" applyFill="1" applyBorder="1" applyAlignment="1">
      <alignment horizontal="center" vertical="center"/>
    </xf>
    <xf numFmtId="0" fontId="70" fillId="0" borderId="14" xfId="0" applyFont="1" applyFill="1" applyBorder="1" applyAlignment="1">
      <alignment horizontal="center" vertical="center"/>
    </xf>
    <xf numFmtId="0" fontId="70" fillId="0" borderId="15" xfId="0" applyFont="1" applyFill="1" applyBorder="1" applyAlignment="1">
      <alignment horizontal="left" vertical="top" wrapText="1" indent="1"/>
    </xf>
    <xf numFmtId="0" fontId="70" fillId="0" borderId="41" xfId="0" applyFont="1" applyFill="1" applyBorder="1" applyAlignment="1">
      <alignment vertical="center" wrapText="1"/>
    </xf>
    <xf numFmtId="0" fontId="73" fillId="0" borderId="68" xfId="0" applyFont="1" applyFill="1" applyBorder="1" applyAlignment="1">
      <alignment vertical="center" wrapText="1"/>
    </xf>
    <xf numFmtId="0" fontId="70" fillId="0" borderId="68" xfId="0" applyFont="1" applyFill="1" applyBorder="1" applyAlignment="1">
      <alignment vertical="center" wrapText="1"/>
    </xf>
    <xf numFmtId="0" fontId="70" fillId="25" borderId="67" xfId="0" applyFont="1" applyFill="1" applyBorder="1" applyAlignment="1">
      <alignment horizontal="center" vertical="center"/>
    </xf>
    <xf numFmtId="0" fontId="73" fillId="0" borderId="67" xfId="0" applyFont="1" applyFill="1" applyBorder="1" applyAlignment="1">
      <alignment vertical="center" wrapText="1"/>
    </xf>
    <xf numFmtId="0" fontId="70" fillId="0" borderId="67" xfId="0" applyFont="1" applyFill="1" applyBorder="1"/>
    <xf numFmtId="0" fontId="70" fillId="0" borderId="20" xfId="0" applyFont="1" applyFill="1" applyBorder="1"/>
    <xf numFmtId="0" fontId="70" fillId="0" borderId="79" xfId="0" applyFont="1" applyFill="1" applyBorder="1"/>
    <xf numFmtId="0" fontId="70" fillId="0" borderId="178" xfId="0" applyFont="1" applyFill="1" applyBorder="1"/>
    <xf numFmtId="0" fontId="70" fillId="0" borderId="16" xfId="0" applyFont="1" applyFill="1" applyBorder="1" applyAlignment="1">
      <alignment vertical="center" wrapText="1"/>
    </xf>
    <xf numFmtId="0" fontId="70" fillId="0" borderId="81" xfId="0" applyFont="1" applyFill="1" applyBorder="1" applyAlignment="1">
      <alignment horizontal="left" vertical="center" wrapText="1"/>
    </xf>
    <xf numFmtId="0" fontId="73" fillId="0" borderId="16" xfId="0" applyFont="1" applyFill="1" applyBorder="1" applyAlignment="1">
      <alignment vertical="center" wrapText="1"/>
    </xf>
    <xf numFmtId="0" fontId="70" fillId="0" borderId="81" xfId="0" applyFont="1" applyFill="1" applyBorder="1" applyAlignment="1">
      <alignment vertical="top" wrapText="1"/>
    </xf>
    <xf numFmtId="0" fontId="70" fillId="0" borderId="74" xfId="0" applyFont="1" applyFill="1" applyBorder="1" applyAlignment="1">
      <alignment horizontal="left" vertical="center" wrapText="1"/>
    </xf>
    <xf numFmtId="0" fontId="70" fillId="0" borderId="74" xfId="0" applyFont="1" applyFill="1" applyBorder="1" applyAlignment="1">
      <alignment horizontal="left" vertical="top" wrapText="1"/>
    </xf>
    <xf numFmtId="0" fontId="70" fillId="0" borderId="78" xfId="0" applyFont="1" applyFill="1" applyBorder="1" applyAlignment="1">
      <alignment horizontal="left" vertical="center" wrapText="1"/>
    </xf>
    <xf numFmtId="0" fontId="70" fillId="0" borderId="78" xfId="0" applyFont="1" applyFill="1" applyBorder="1" applyAlignment="1">
      <alignment vertical="center" wrapText="1"/>
    </xf>
    <xf numFmtId="0" fontId="70" fillId="0" borderId="78" xfId="0" applyFont="1" applyFill="1" applyBorder="1" applyAlignment="1">
      <alignment horizontal="left" vertical="top" wrapText="1"/>
    </xf>
    <xf numFmtId="0" fontId="73" fillId="0" borderId="79" xfId="0" applyFont="1" applyFill="1" applyBorder="1" applyAlignment="1">
      <alignment vertical="center" wrapText="1"/>
    </xf>
    <xf numFmtId="0" fontId="70" fillId="0" borderId="15" xfId="0" applyFont="1" applyFill="1" applyBorder="1" applyAlignment="1">
      <alignment horizontal="left" vertical="center" wrapText="1"/>
    </xf>
    <xf numFmtId="0" fontId="70" fillId="0" borderId="32" xfId="0" applyFont="1" applyFill="1" applyBorder="1" applyAlignment="1">
      <alignment horizontal="left" vertical="center" wrapText="1"/>
    </xf>
    <xf numFmtId="0" fontId="70" fillId="0" borderId="16" xfId="0" applyFont="1" applyFill="1" applyBorder="1"/>
    <xf numFmtId="0" fontId="70" fillId="0" borderId="33" xfId="0" applyFont="1" applyFill="1" applyBorder="1"/>
    <xf numFmtId="0" fontId="70" fillId="0" borderId="68" xfId="0" applyFont="1" applyFill="1" applyBorder="1"/>
    <xf numFmtId="0" fontId="70" fillId="0" borderId="20" xfId="0" applyFont="1" applyFill="1" applyBorder="1" applyAlignment="1">
      <alignment vertical="center" wrapText="1"/>
    </xf>
    <xf numFmtId="0" fontId="73" fillId="0" borderId="67" xfId="0" applyFont="1" applyFill="1" applyBorder="1" applyAlignment="1">
      <alignment horizontal="left" vertical="top" wrapText="1"/>
    </xf>
    <xf numFmtId="0" fontId="73" fillId="0" borderId="15" xfId="0" applyFont="1" applyFill="1" applyBorder="1" applyAlignment="1">
      <alignment horizontal="left" vertical="center" wrapText="1"/>
    </xf>
    <xf numFmtId="0" fontId="73" fillId="0" borderId="32" xfId="0" applyFont="1" applyFill="1" applyBorder="1" applyAlignment="1">
      <alignment horizontal="left" vertical="center" wrapText="1"/>
    </xf>
    <xf numFmtId="0" fontId="70" fillId="0" borderId="16" xfId="0" applyFont="1" applyFill="1" applyBorder="1" applyAlignment="1">
      <alignment horizontal="left" vertical="center" wrapText="1"/>
    </xf>
    <xf numFmtId="0" fontId="70" fillId="25" borderId="44" xfId="0" applyFont="1" applyFill="1" applyBorder="1" applyAlignment="1">
      <alignment horizontal="center" vertical="center"/>
    </xf>
    <xf numFmtId="0" fontId="73" fillId="0" borderId="81" xfId="0" applyFont="1" applyFill="1" applyBorder="1" applyAlignment="1">
      <alignment vertical="center" wrapText="1"/>
    </xf>
    <xf numFmtId="0" fontId="70" fillId="0" borderId="44" xfId="0" applyFont="1" applyFill="1" applyBorder="1" applyAlignment="1">
      <alignment horizontal="left" vertical="center" wrapText="1"/>
    </xf>
    <xf numFmtId="0" fontId="70" fillId="0" borderId="44" xfId="0" applyFont="1" applyFill="1" applyBorder="1" applyAlignment="1">
      <alignment vertical="center" wrapText="1"/>
    </xf>
    <xf numFmtId="0" fontId="73" fillId="0" borderId="44" xfId="0" applyFont="1" applyFill="1" applyBorder="1" applyAlignment="1">
      <alignment vertical="center" wrapText="1"/>
    </xf>
    <xf numFmtId="0" fontId="70" fillId="0" borderId="74" xfId="0" applyFont="1" applyFill="1" applyBorder="1" applyAlignment="1">
      <alignment vertical="center" wrapText="1"/>
    </xf>
    <xf numFmtId="0" fontId="73" fillId="0" borderId="78" xfId="0" applyFont="1" applyFill="1" applyBorder="1" applyAlignment="1">
      <alignment vertical="center" wrapText="1"/>
    </xf>
    <xf numFmtId="0" fontId="70" fillId="0" borderId="82" xfId="0" applyFont="1" applyFill="1" applyBorder="1" applyAlignment="1">
      <alignment vertical="center" wrapText="1"/>
    </xf>
    <xf numFmtId="0" fontId="70" fillId="0" borderId="76" xfId="0" applyFont="1" applyFill="1" applyBorder="1" applyAlignment="1">
      <alignment vertical="center" wrapText="1"/>
    </xf>
    <xf numFmtId="0" fontId="73" fillId="0" borderId="76" xfId="0" applyFont="1" applyFill="1" applyBorder="1" applyAlignment="1">
      <alignment vertical="center" wrapText="1"/>
    </xf>
    <xf numFmtId="0" fontId="70" fillId="0" borderId="77" xfId="0" applyFont="1" applyFill="1" applyBorder="1" applyAlignment="1">
      <alignment vertical="center" wrapText="1"/>
    </xf>
    <xf numFmtId="0" fontId="70" fillId="0" borderId="78" xfId="48" applyFont="1" applyFill="1" applyBorder="1" applyAlignment="1">
      <alignment vertical="center" wrapText="1"/>
    </xf>
    <xf numFmtId="0" fontId="73" fillId="0" borderId="78" xfId="48" applyFont="1" applyFill="1" applyBorder="1" applyAlignment="1">
      <alignment horizontal="left" vertical="center" wrapText="1"/>
    </xf>
    <xf numFmtId="0" fontId="70" fillId="0" borderId="78" xfId="48" applyFont="1" applyFill="1" applyBorder="1" applyAlignment="1">
      <alignment horizontal="left" vertical="center" wrapText="1"/>
    </xf>
    <xf numFmtId="0" fontId="70" fillId="0" borderId="0" xfId="48" applyFont="1" applyFill="1">
      <alignment vertical="center"/>
    </xf>
    <xf numFmtId="0" fontId="70" fillId="0" borderId="16" xfId="48" applyFont="1" applyFill="1" applyBorder="1" applyAlignment="1">
      <alignment vertical="center" wrapText="1"/>
    </xf>
    <xf numFmtId="0" fontId="73" fillId="0" borderId="16" xfId="48" applyFont="1" applyFill="1" applyBorder="1" applyAlignment="1">
      <alignment horizontal="left" vertical="center" wrapText="1"/>
    </xf>
    <xf numFmtId="0" fontId="70" fillId="0" borderId="16" xfId="48" applyFont="1" applyFill="1" applyBorder="1" applyAlignment="1">
      <alignment horizontal="left" vertical="center" wrapText="1"/>
    </xf>
    <xf numFmtId="0" fontId="73" fillId="0" borderId="13" xfId="0" applyFont="1" applyFill="1" applyBorder="1" applyAlignment="1">
      <alignment vertical="center" wrapText="1"/>
    </xf>
    <xf numFmtId="0" fontId="70" fillId="0" borderId="13" xfId="0" applyFont="1" applyFill="1" applyBorder="1" applyAlignment="1">
      <alignment vertical="center" wrapText="1"/>
    </xf>
    <xf numFmtId="0" fontId="73" fillId="0" borderId="75" xfId="0" applyFont="1" applyFill="1" applyBorder="1" applyAlignment="1">
      <alignment vertical="center" wrapText="1"/>
    </xf>
    <xf numFmtId="0" fontId="70" fillId="0" borderId="75" xfId="0" applyFont="1" applyFill="1" applyBorder="1" applyAlignment="1">
      <alignment vertical="center" wrapText="1"/>
    </xf>
    <xf numFmtId="0" fontId="73" fillId="0" borderId="15" xfId="0" applyFont="1" applyFill="1" applyBorder="1" applyAlignment="1">
      <alignment vertical="center" wrapText="1"/>
    </xf>
    <xf numFmtId="0" fontId="70" fillId="0" borderId="81" xfId="0" applyFont="1" applyFill="1" applyBorder="1" applyAlignment="1">
      <alignment vertical="center" wrapText="1"/>
    </xf>
    <xf numFmtId="0" fontId="73" fillId="0" borderId="91" xfId="0" applyFont="1" applyFill="1" applyBorder="1" applyAlignment="1">
      <alignment vertical="center" wrapText="1"/>
    </xf>
    <xf numFmtId="0" fontId="70" fillId="0" borderId="91" xfId="0" applyFont="1" applyFill="1" applyBorder="1" applyAlignment="1">
      <alignment vertical="center" wrapText="1"/>
    </xf>
    <xf numFmtId="0" fontId="75" fillId="0" borderId="81" xfId="0" applyFont="1" applyBorder="1" applyAlignment="1">
      <alignment vertical="center" wrapText="1"/>
    </xf>
    <xf numFmtId="0" fontId="76" fillId="0" borderId="44" xfId="0" applyFont="1" applyBorder="1" applyAlignment="1">
      <alignment vertical="center" wrapText="1"/>
    </xf>
    <xf numFmtId="0" fontId="75" fillId="0" borderId="44" xfId="0" applyFont="1" applyBorder="1" applyAlignment="1">
      <alignment vertical="center" wrapText="1"/>
    </xf>
    <xf numFmtId="0" fontId="70" fillId="0" borderId="78" xfId="0" applyFont="1" applyBorder="1" applyAlignment="1">
      <alignment vertical="center" wrapText="1"/>
    </xf>
    <xf numFmtId="0" fontId="70" fillId="0" borderId="74" xfId="0" applyFont="1" applyBorder="1" applyAlignment="1">
      <alignment vertical="center" wrapText="1"/>
    </xf>
    <xf numFmtId="0" fontId="70" fillId="0" borderId="67" xfId="0" applyFont="1" applyBorder="1" applyAlignment="1">
      <alignment vertical="center" wrapText="1"/>
    </xf>
    <xf numFmtId="0" fontId="70" fillId="0" borderId="74" xfId="0" applyFont="1" applyFill="1" applyBorder="1" applyAlignment="1">
      <alignment vertical="center"/>
    </xf>
    <xf numFmtId="0" fontId="75" fillId="0" borderId="16" xfId="0" applyFont="1" applyFill="1" applyBorder="1" applyAlignment="1">
      <alignment vertical="center" wrapText="1"/>
    </xf>
    <xf numFmtId="0" fontId="76" fillId="0" borderId="16" xfId="0" applyFont="1" applyFill="1" applyBorder="1" applyAlignment="1">
      <alignment horizontal="left" vertical="center" wrapText="1"/>
    </xf>
    <xf numFmtId="0" fontId="76" fillId="0" borderId="67" xfId="0" applyFont="1" applyBorder="1" applyAlignment="1">
      <alignment horizontal="left" vertical="center" wrapText="1"/>
    </xf>
    <xf numFmtId="0" fontId="70" fillId="0" borderId="14" xfId="0" applyFont="1" applyFill="1" applyBorder="1" applyAlignment="1">
      <alignment horizontal="left" vertical="center" wrapText="1"/>
    </xf>
    <xf numFmtId="0" fontId="75" fillId="0" borderId="14" xfId="0" applyFont="1" applyBorder="1" applyAlignment="1">
      <alignment horizontal="left" vertical="center" wrapText="1"/>
    </xf>
    <xf numFmtId="0" fontId="76" fillId="0" borderId="20" xfId="0" applyFont="1" applyBorder="1" applyAlignment="1">
      <alignment horizontal="left" vertical="center" wrapText="1"/>
    </xf>
    <xf numFmtId="0" fontId="73" fillId="0" borderId="44" xfId="0" applyFont="1" applyFill="1" applyBorder="1" applyAlignment="1">
      <alignment horizontal="left" vertical="center" wrapText="1"/>
    </xf>
    <xf numFmtId="0" fontId="70" fillId="0" borderId="44" xfId="0" applyFont="1" applyFill="1" applyBorder="1" applyAlignment="1">
      <alignment vertical="center"/>
    </xf>
    <xf numFmtId="0" fontId="73" fillId="0" borderId="14" xfId="0" applyFont="1" applyFill="1" applyBorder="1" applyAlignment="1">
      <alignment vertical="center" wrapText="1"/>
    </xf>
    <xf numFmtId="0" fontId="70" fillId="0" borderId="14" xfId="0" applyFont="1" applyFill="1" applyBorder="1" applyAlignment="1">
      <alignment vertical="center"/>
    </xf>
    <xf numFmtId="0" fontId="70" fillId="0" borderId="79" xfId="48" applyFont="1" applyFill="1" applyBorder="1" applyAlignment="1">
      <alignment horizontal="center" vertical="center"/>
    </xf>
    <xf numFmtId="0" fontId="70" fillId="0" borderId="67" xfId="48" applyFont="1" applyFill="1" applyBorder="1" applyAlignment="1">
      <alignment horizontal="center" vertical="center"/>
    </xf>
    <xf numFmtId="0" fontId="70" fillId="0" borderId="16" xfId="0" applyFont="1" applyFill="1" applyBorder="1" applyAlignment="1">
      <alignment vertical="center"/>
    </xf>
    <xf numFmtId="0" fontId="70" fillId="0" borderId="74" xfId="48" applyFont="1" applyFill="1" applyBorder="1" applyAlignment="1">
      <alignment vertical="center" wrapText="1"/>
    </xf>
    <xf numFmtId="0" fontId="70" fillId="0" borderId="68" xfId="48" applyFont="1" applyFill="1" applyBorder="1" applyAlignment="1">
      <alignment horizontal="left" vertical="center" wrapText="1"/>
    </xf>
    <xf numFmtId="0" fontId="76" fillId="0" borderId="78" xfId="0" applyFont="1" applyBorder="1" applyAlignment="1">
      <alignment vertical="center"/>
    </xf>
    <xf numFmtId="0" fontId="76" fillId="0" borderId="16" xfId="0" applyFont="1" applyBorder="1" applyAlignment="1">
      <alignment vertical="center"/>
    </xf>
    <xf numFmtId="0" fontId="76" fillId="0" borderId="74" xfId="0" applyFont="1" applyFill="1" applyBorder="1" applyAlignment="1">
      <alignment vertical="center" wrapText="1"/>
    </xf>
    <xf numFmtId="0" fontId="70" fillId="0" borderId="79" xfId="48" applyFont="1" applyFill="1" applyBorder="1" applyAlignment="1">
      <alignment vertical="center" wrapText="1"/>
    </xf>
    <xf numFmtId="0" fontId="76" fillId="0" borderId="79" xfId="0" applyFont="1" applyBorder="1" applyAlignment="1">
      <alignment vertical="center"/>
    </xf>
    <xf numFmtId="0" fontId="70" fillId="25" borderId="67" xfId="48" applyFont="1" applyFill="1" applyBorder="1" applyAlignment="1">
      <alignment horizontal="center" vertical="center"/>
    </xf>
    <xf numFmtId="0" fontId="70" fillId="0" borderId="67" xfId="48" applyFont="1" applyFill="1" applyBorder="1" applyAlignment="1">
      <alignment vertical="center" wrapText="1"/>
    </xf>
    <xf numFmtId="0" fontId="75" fillId="0" borderId="67" xfId="0" applyFont="1" applyBorder="1" applyAlignment="1">
      <alignment vertical="center" wrapText="1"/>
    </xf>
    <xf numFmtId="0" fontId="76" fillId="0" borderId="67" xfId="0" applyFont="1" applyBorder="1" applyAlignment="1">
      <alignment vertical="center"/>
    </xf>
    <xf numFmtId="0" fontId="76" fillId="0" borderId="81" xfId="0" applyFont="1" applyBorder="1" applyAlignment="1">
      <alignment vertical="center" wrapText="1"/>
    </xf>
    <xf numFmtId="0" fontId="70" fillId="0" borderId="44" xfId="0" applyFont="1" applyBorder="1" applyAlignment="1">
      <alignment horizontal="left" vertical="center"/>
    </xf>
    <xf numFmtId="0" fontId="70" fillId="0" borderId="44" xfId="0" applyFont="1" applyBorder="1" applyAlignment="1">
      <alignment vertical="center" wrapText="1"/>
    </xf>
    <xf numFmtId="0" fontId="73" fillId="0" borderId="44" xfId="0" applyFont="1" applyBorder="1" applyAlignment="1">
      <alignment vertical="center" wrapText="1"/>
    </xf>
    <xf numFmtId="0" fontId="73" fillId="0" borderId="44" xfId="0" applyFont="1" applyFill="1" applyBorder="1" applyAlignment="1">
      <alignment horizontal="left" vertical="top" wrapText="1"/>
    </xf>
    <xf numFmtId="0" fontId="70" fillId="0" borderId="78" xfId="0" applyFont="1" applyFill="1" applyBorder="1"/>
    <xf numFmtId="0" fontId="73" fillId="0" borderId="78" xfId="0" applyFont="1" applyFill="1" applyBorder="1" applyAlignment="1">
      <alignment horizontal="left" vertical="top" wrapText="1"/>
    </xf>
    <xf numFmtId="0" fontId="70" fillId="0" borderId="76" xfId="0" applyFont="1" applyFill="1" applyBorder="1"/>
    <xf numFmtId="0" fontId="73" fillId="0" borderId="76" xfId="0" applyFont="1" applyFill="1" applyBorder="1" applyAlignment="1">
      <alignment horizontal="left" vertical="top" wrapText="1"/>
    </xf>
    <xf numFmtId="0" fontId="70" fillId="0" borderId="81" xfId="0" applyFont="1" applyFill="1" applyBorder="1" applyAlignment="1">
      <alignment horizontal="left" vertical="top" wrapText="1"/>
    </xf>
    <xf numFmtId="0" fontId="70" fillId="0" borderId="0" xfId="0" applyFont="1" applyFill="1" applyAlignment="1">
      <alignment horizontal="center" vertical="center"/>
    </xf>
    <xf numFmtId="0" fontId="70" fillId="0" borderId="0" xfId="0" applyFont="1" applyFill="1" applyAlignment="1">
      <alignment horizontal="left" vertical="center"/>
    </xf>
    <xf numFmtId="0" fontId="70" fillId="0" borderId="0" xfId="48" applyFont="1">
      <alignment vertical="center"/>
    </xf>
    <xf numFmtId="0" fontId="70" fillId="0" borderId="0" xfId="0" applyFont="1" applyFill="1" applyAlignment="1">
      <alignment vertical="center"/>
    </xf>
    <xf numFmtId="0" fontId="77" fillId="0" borderId="0" xfId="0" applyFont="1" applyFill="1" applyAlignment="1">
      <alignment horizontal="left" vertical="center"/>
    </xf>
    <xf numFmtId="0" fontId="70" fillId="0" borderId="0" xfId="0" applyFont="1" applyAlignment="1">
      <alignment horizontal="left" vertical="center"/>
    </xf>
    <xf numFmtId="0" fontId="70" fillId="0" borderId="0" xfId="0" applyFont="1" applyAlignment="1">
      <alignment horizontal="center" vertical="center"/>
    </xf>
    <xf numFmtId="0" fontId="46" fillId="0" borderId="41" xfId="0" applyFont="1" applyFill="1" applyBorder="1" applyAlignment="1">
      <alignment horizontal="center"/>
    </xf>
    <xf numFmtId="0" fontId="46" fillId="0" borderId="68" xfId="0" applyFont="1" applyFill="1" applyBorder="1" applyAlignment="1">
      <alignment horizontal="center"/>
    </xf>
    <xf numFmtId="0" fontId="74" fillId="0" borderId="0" xfId="0" applyFont="1" applyAlignment="1">
      <alignment horizontal="left" vertical="center"/>
    </xf>
    <xf numFmtId="0" fontId="49" fillId="0" borderId="10" xfId="51" applyFont="1" applyFill="1" applyBorder="1" applyAlignment="1">
      <alignment horizontal="left" vertical="center" wrapText="1" shrinkToFit="1"/>
    </xf>
    <xf numFmtId="0" fontId="49" fillId="0" borderId="20" xfId="51" applyFont="1" applyFill="1" applyBorder="1" applyAlignment="1">
      <alignment horizontal="left" vertical="center" wrapText="1" shrinkToFit="1"/>
    </xf>
    <xf numFmtId="0" fontId="49" fillId="0" borderId="171" xfId="51" applyFont="1" applyFill="1" applyBorder="1" applyAlignment="1">
      <alignment horizontal="left" vertical="center" wrapText="1" shrinkToFit="1"/>
    </xf>
    <xf numFmtId="0" fontId="1" fillId="29" borderId="0" xfId="54" applyFill="1">
      <alignment vertical="center"/>
    </xf>
    <xf numFmtId="0" fontId="1" fillId="29" borderId="0" xfId="54" applyFill="1" applyAlignment="1">
      <alignment horizontal="right" vertical="center"/>
    </xf>
    <xf numFmtId="0" fontId="1" fillId="29" borderId="0" xfId="54" applyFill="1" applyAlignment="1">
      <alignment horizontal="center" vertical="center"/>
    </xf>
    <xf numFmtId="0" fontId="1" fillId="33" borderId="0" xfId="54" applyFill="1" applyAlignment="1">
      <alignment horizontal="center" vertical="center"/>
    </xf>
    <xf numFmtId="0" fontId="79" fillId="29" borderId="0" xfId="54" applyFont="1" applyFill="1" applyAlignment="1">
      <alignment horizontal="center" vertical="center"/>
    </xf>
    <xf numFmtId="0" fontId="1" fillId="29" borderId="0" xfId="54" applyFill="1" applyAlignment="1">
      <alignment horizontal="center" vertical="center" shrinkToFit="1"/>
    </xf>
    <xf numFmtId="0" fontId="1" fillId="29" borderId="20" xfId="54" applyFill="1" applyBorder="1" applyAlignment="1">
      <alignment horizontal="center" vertical="center"/>
    </xf>
    <xf numFmtId="0" fontId="80" fillId="29" borderId="0" xfId="54" applyFont="1" applyFill="1">
      <alignment vertical="center"/>
    </xf>
    <xf numFmtId="0" fontId="1" fillId="33" borderId="44" xfId="54" applyFill="1" applyBorder="1" applyAlignment="1">
      <alignment horizontal="center" vertical="center"/>
    </xf>
    <xf numFmtId="0" fontId="1" fillId="29" borderId="44" xfId="54" applyFill="1" applyBorder="1">
      <alignment vertical="center"/>
    </xf>
    <xf numFmtId="188" fontId="0" fillId="33" borderId="67" xfId="54" applyNumberFormat="1" applyFont="1" applyFill="1" applyBorder="1" applyAlignment="1">
      <alignment horizontal="center" vertical="center"/>
    </xf>
    <xf numFmtId="0" fontId="83" fillId="29" borderId="74" xfId="54" applyFont="1" applyFill="1" applyBorder="1" applyAlignment="1">
      <alignment vertical="center" wrapText="1"/>
    </xf>
    <xf numFmtId="38" fontId="82" fillId="33" borderId="74" xfId="55" applyFont="1" applyFill="1" applyBorder="1">
      <alignment vertical="center"/>
    </xf>
    <xf numFmtId="0" fontId="1" fillId="29" borderId="74" xfId="54" applyFill="1" applyBorder="1">
      <alignment vertical="center"/>
    </xf>
    <xf numFmtId="0" fontId="1" fillId="0" borderId="44" xfId="54" applyBorder="1">
      <alignment vertical="center"/>
    </xf>
    <xf numFmtId="0" fontId="1" fillId="0" borderId="44" xfId="54" applyBorder="1" applyAlignment="1">
      <alignment horizontal="center" vertical="center"/>
    </xf>
    <xf numFmtId="0" fontId="0" fillId="29" borderId="44" xfId="54" applyFont="1" applyFill="1" applyBorder="1" applyAlignment="1">
      <alignment horizontal="center" vertical="center"/>
    </xf>
    <xf numFmtId="0" fontId="1" fillId="29" borderId="16" xfId="54" applyFill="1" applyBorder="1" applyAlignment="1">
      <alignment horizontal="center" vertical="center"/>
    </xf>
    <xf numFmtId="0" fontId="83" fillId="29" borderId="81" xfId="54" applyFont="1" applyFill="1" applyBorder="1" applyAlignment="1">
      <alignment vertical="center" wrapText="1"/>
    </xf>
    <xf numFmtId="38" fontId="82" fillId="33" borderId="81" xfId="55" applyFont="1" applyFill="1" applyBorder="1">
      <alignment vertical="center"/>
    </xf>
    <xf numFmtId="0" fontId="1" fillId="29" borderId="81" xfId="54" applyFill="1" applyBorder="1">
      <alignment vertical="center"/>
    </xf>
    <xf numFmtId="188" fontId="1" fillId="29" borderId="67" xfId="54" applyNumberFormat="1" applyFill="1" applyBorder="1" applyAlignment="1">
      <alignment horizontal="center" vertical="center"/>
    </xf>
    <xf numFmtId="0" fontId="83" fillId="29" borderId="79" xfId="54" applyFont="1" applyFill="1" applyBorder="1" applyAlignment="1">
      <alignment vertical="center" wrapText="1"/>
    </xf>
    <xf numFmtId="38" fontId="82" fillId="33" borderId="79" xfId="55" applyFont="1" applyFill="1" applyBorder="1">
      <alignment vertical="center"/>
    </xf>
    <xf numFmtId="0" fontId="1" fillId="29" borderId="79" xfId="54" applyFill="1" applyBorder="1">
      <alignment vertical="center"/>
    </xf>
    <xf numFmtId="0" fontId="84" fillId="0" borderId="44" xfId="54" applyFont="1" applyBorder="1">
      <alignment vertical="center"/>
    </xf>
    <xf numFmtId="0" fontId="84" fillId="0" borderId="44" xfId="54" applyFont="1" applyBorder="1" applyAlignment="1">
      <alignment vertical="center" wrapText="1"/>
    </xf>
    <xf numFmtId="0" fontId="84" fillId="29" borderId="44" xfId="54" applyFont="1" applyFill="1" applyBorder="1" applyAlignment="1">
      <alignment horizontal="center" vertical="center"/>
    </xf>
    <xf numFmtId="0" fontId="1" fillId="29" borderId="214" xfId="54" applyFill="1" applyBorder="1">
      <alignment vertical="center"/>
    </xf>
    <xf numFmtId="0" fontId="1" fillId="0" borderId="12" xfId="54" applyBorder="1">
      <alignment vertical="center"/>
    </xf>
    <xf numFmtId="0" fontId="84" fillId="0" borderId="12" xfId="54" applyFont="1" applyBorder="1">
      <alignment vertical="center"/>
    </xf>
    <xf numFmtId="0" fontId="84" fillId="29" borderId="12" xfId="54" applyFont="1" applyFill="1" applyBorder="1" applyAlignment="1">
      <alignment vertical="center" wrapText="1"/>
    </xf>
    <xf numFmtId="0" fontId="1" fillId="29" borderId="12" xfId="54" applyFill="1" applyBorder="1">
      <alignment vertical="center"/>
    </xf>
    <xf numFmtId="0" fontId="1" fillId="0" borderId="0" xfId="54">
      <alignment vertical="center"/>
    </xf>
    <xf numFmtId="0" fontId="84" fillId="0" borderId="0" xfId="54" applyFont="1">
      <alignment vertical="center"/>
    </xf>
    <xf numFmtId="0" fontId="84" fillId="29" borderId="0" xfId="54" applyFont="1" applyFill="1" applyAlignment="1">
      <alignment vertical="center" wrapText="1"/>
    </xf>
    <xf numFmtId="184" fontId="0" fillId="29" borderId="0" xfId="55" applyNumberFormat="1" applyFont="1" applyFill="1" applyBorder="1" applyAlignment="1">
      <alignment horizontal="center" vertical="center"/>
    </xf>
    <xf numFmtId="0" fontId="1" fillId="29" borderId="0" xfId="54" applyFill="1" applyAlignment="1">
      <alignment vertical="center" wrapText="1"/>
    </xf>
    <xf numFmtId="38" fontId="0" fillId="29" borderId="0" xfId="55" applyFont="1" applyFill="1" applyBorder="1">
      <alignment vertical="center"/>
    </xf>
    <xf numFmtId="179" fontId="1" fillId="29" borderId="11" xfId="54" applyNumberFormat="1" applyFill="1" applyBorder="1" applyAlignment="1">
      <alignment horizontal="center" vertical="center"/>
    </xf>
    <xf numFmtId="189" fontId="82" fillId="29" borderId="0" xfId="56" applyNumberFormat="1" applyFont="1" applyFill="1" applyBorder="1" applyAlignment="1">
      <alignment horizontal="center" vertical="center"/>
    </xf>
    <xf numFmtId="0" fontId="85" fillId="29" borderId="74" xfId="54" applyFont="1" applyFill="1" applyBorder="1" applyAlignment="1">
      <alignment vertical="center" wrapText="1"/>
    </xf>
    <xf numFmtId="0" fontId="1" fillId="33" borderId="16" xfId="54" applyFill="1" applyBorder="1" applyAlignment="1">
      <alignment horizontal="center" vertical="center"/>
    </xf>
    <xf numFmtId="0" fontId="85" fillId="29" borderId="81" xfId="54" applyFont="1" applyFill="1" applyBorder="1" applyAlignment="1">
      <alignment vertical="center" wrapText="1"/>
    </xf>
    <xf numFmtId="188" fontId="1" fillId="33" borderId="67" xfId="54" applyNumberFormat="1" applyFill="1" applyBorder="1" applyAlignment="1">
      <alignment horizontal="center" vertical="center"/>
    </xf>
    <xf numFmtId="0" fontId="85" fillId="29" borderId="79" xfId="54" applyFont="1" applyFill="1" applyBorder="1" applyAlignment="1">
      <alignment vertical="center" wrapText="1"/>
    </xf>
    <xf numFmtId="38" fontId="85" fillId="29" borderId="81" xfId="54" applyNumberFormat="1" applyFont="1" applyFill="1" applyBorder="1" applyAlignment="1">
      <alignment vertical="center" wrapText="1"/>
    </xf>
    <xf numFmtId="0" fontId="1" fillId="29" borderId="0" xfId="54" applyFill="1" applyAlignment="1">
      <alignment horizontal="left" vertical="center"/>
    </xf>
    <xf numFmtId="0" fontId="86" fillId="0" borderId="0" xfId="57" applyFont="1">
      <alignment vertical="center"/>
    </xf>
    <xf numFmtId="0" fontId="86" fillId="0" borderId="0" xfId="57" applyFont="1" applyAlignment="1">
      <alignment horizontal="right" vertical="center"/>
    </xf>
    <xf numFmtId="0" fontId="86" fillId="0" borderId="0" xfId="57" applyFont="1" applyAlignment="1">
      <alignment horizontal="center" vertical="center"/>
    </xf>
    <xf numFmtId="0" fontId="86" fillId="33" borderId="0" xfId="57" applyFont="1" applyFill="1" applyAlignment="1">
      <alignment horizontal="center" vertical="center"/>
    </xf>
    <xf numFmtId="0" fontId="86" fillId="0" borderId="10" xfId="57" applyFont="1" applyBorder="1" applyAlignment="1">
      <alignment horizontal="center" vertical="center"/>
    </xf>
    <xf numFmtId="0" fontId="88" fillId="29" borderId="11" xfId="57" applyFont="1" applyFill="1" applyBorder="1" applyAlignment="1">
      <alignment horizontal="center" vertical="center" wrapText="1"/>
    </xf>
    <xf numFmtId="0" fontId="86" fillId="29" borderId="11" xfId="57" applyFont="1" applyFill="1" applyBorder="1" applyAlignment="1">
      <alignment horizontal="center" vertical="center"/>
    </xf>
    <xf numFmtId="0" fontId="86" fillId="0" borderId="0" xfId="57" applyFont="1" applyAlignment="1">
      <alignment horizontal="center" vertical="center" wrapText="1"/>
    </xf>
    <xf numFmtId="0" fontId="88" fillId="0" borderId="0" xfId="57" applyFont="1" applyAlignment="1">
      <alignment horizontal="center" vertical="center" wrapText="1"/>
    </xf>
    <xf numFmtId="189" fontId="90" fillId="29" borderId="0" xfId="58" applyNumberFormat="1" applyFont="1" applyFill="1" applyBorder="1" applyAlignment="1">
      <alignment horizontal="center" vertical="center"/>
    </xf>
    <xf numFmtId="0" fontId="86" fillId="29" borderId="0" xfId="57" applyFont="1" applyFill="1" applyAlignment="1">
      <alignment horizontal="center" vertical="center"/>
    </xf>
    <xf numFmtId="0" fontId="86" fillId="0" borderId="10" xfId="57" applyFont="1" applyBorder="1">
      <alignment vertical="center"/>
    </xf>
    <xf numFmtId="0" fontId="86" fillId="0" borderId="20" xfId="57" applyFont="1" applyBorder="1">
      <alignment vertical="center"/>
    </xf>
    <xf numFmtId="0" fontId="86" fillId="0" borderId="33" xfId="57" applyFont="1" applyBorder="1">
      <alignment vertical="center"/>
    </xf>
    <xf numFmtId="0" fontId="86" fillId="0" borderId="33" xfId="57" applyFont="1" applyBorder="1" applyAlignment="1">
      <alignment horizontal="center" vertical="center"/>
    </xf>
    <xf numFmtId="179" fontId="86" fillId="0" borderId="0" xfId="57" applyNumberFormat="1" applyFont="1" applyAlignment="1">
      <alignment horizontal="center" vertical="center"/>
    </xf>
    <xf numFmtId="0" fontId="86" fillId="0" borderId="218" xfId="57" applyFont="1" applyBorder="1">
      <alignment vertical="center"/>
    </xf>
    <xf numFmtId="0" fontId="86" fillId="0" borderId="17" xfId="57" applyFont="1" applyBorder="1">
      <alignment vertical="center"/>
    </xf>
    <xf numFmtId="0" fontId="86" fillId="0" borderId="12" xfId="57" applyFont="1" applyBorder="1">
      <alignment vertical="center"/>
    </xf>
    <xf numFmtId="0" fontId="28" fillId="0" borderId="0" xfId="0" applyFont="1" applyBorder="1" applyAlignment="1">
      <alignment vertical="center" shrinkToFit="1"/>
    </xf>
    <xf numFmtId="0" fontId="30" fillId="25" borderId="16" xfId="0" applyFont="1" applyFill="1" applyBorder="1" applyAlignment="1"/>
    <xf numFmtId="0" fontId="30" fillId="0" borderId="219" xfId="0" applyFont="1" applyBorder="1"/>
    <xf numFmtId="0" fontId="70" fillId="0" borderId="67" xfId="0" applyFont="1" applyFill="1" applyBorder="1" applyAlignment="1">
      <alignment vertical="center" wrapText="1"/>
    </xf>
    <xf numFmtId="0" fontId="30" fillId="0" borderId="11" xfId="0" applyFont="1" applyBorder="1" applyAlignment="1">
      <alignment horizontal="center" vertical="center"/>
    </xf>
    <xf numFmtId="0" fontId="28" fillId="0" borderId="12" xfId="0" applyFont="1" applyBorder="1" applyAlignment="1">
      <alignment horizontal="left" vertical="center"/>
    </xf>
    <xf numFmtId="0" fontId="28" fillId="0" borderId="17" xfId="0" applyFont="1" applyBorder="1" applyAlignment="1">
      <alignment horizontal="left" vertical="center"/>
    </xf>
    <xf numFmtId="0" fontId="28" fillId="0" borderId="13" xfId="0" applyFont="1" applyBorder="1" applyAlignment="1">
      <alignment horizontal="center" vertical="center"/>
    </xf>
    <xf numFmtId="0" fontId="28" fillId="0" borderId="11"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left" vertical="center"/>
    </xf>
    <xf numFmtId="0" fontId="28" fillId="0" borderId="14" xfId="0" applyFont="1" applyBorder="1" applyAlignment="1">
      <alignment horizontal="center" vertical="center"/>
    </xf>
    <xf numFmtId="0" fontId="28" fillId="0" borderId="83" xfId="0" applyFont="1" applyBorder="1" applyAlignment="1">
      <alignment horizontal="center" vertical="center"/>
    </xf>
    <xf numFmtId="0" fontId="28" fillId="0" borderId="11" xfId="0" applyFont="1" applyBorder="1" applyAlignment="1">
      <alignment vertical="center"/>
    </xf>
    <xf numFmtId="0" fontId="28" fillId="0" borderId="38" xfId="0" applyFont="1" applyBorder="1" applyAlignment="1">
      <alignment horizontal="center" vertical="center"/>
    </xf>
    <xf numFmtId="0" fontId="28" fillId="0" borderId="12" xfId="0" applyFont="1" applyBorder="1" applyAlignment="1">
      <alignment horizontal="center" vertical="center"/>
    </xf>
    <xf numFmtId="0" fontId="70" fillId="0" borderId="179" xfId="0" applyFont="1" applyFill="1" applyBorder="1" applyAlignment="1">
      <alignment vertical="center" wrapText="1"/>
    </xf>
    <xf numFmtId="0" fontId="24" fillId="0" borderId="11" xfId="0" applyFont="1" applyBorder="1" applyAlignment="1">
      <alignment horizontal="left" vertical="center"/>
    </xf>
    <xf numFmtId="0" fontId="30" fillId="0" borderId="32" xfId="0" applyFont="1" applyBorder="1" applyAlignment="1">
      <alignment horizontal="center" vertical="center"/>
    </xf>
    <xf numFmtId="0" fontId="46" fillId="0" borderId="14" xfId="0" applyFont="1" applyFill="1" applyBorder="1" applyAlignment="1">
      <alignment horizontal="center"/>
    </xf>
    <xf numFmtId="0" fontId="30" fillId="0" borderId="33" xfId="0" applyFont="1" applyBorder="1" applyAlignment="1">
      <alignment horizontal="center" vertical="center"/>
    </xf>
    <xf numFmtId="0" fontId="28" fillId="0" borderId="33" xfId="0" applyFont="1" applyBorder="1" applyAlignment="1">
      <alignment horizontal="center" vertical="center"/>
    </xf>
    <xf numFmtId="0" fontId="28" fillId="0" borderId="118" xfId="0" applyFont="1" applyBorder="1" applyAlignment="1">
      <alignment horizontal="left" vertical="center"/>
    </xf>
    <xf numFmtId="0" fontId="28" fillId="0" borderId="17" xfId="0" applyFont="1" applyBorder="1" applyAlignment="1">
      <alignment horizontal="center"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18" xfId="0" applyFont="1" applyBorder="1" applyAlignment="1">
      <alignment vertical="center" shrinkToFit="1"/>
    </xf>
    <xf numFmtId="0" fontId="92" fillId="0" borderId="17" xfId="0" applyFont="1" applyBorder="1" applyAlignment="1">
      <alignment vertical="center"/>
    </xf>
    <xf numFmtId="0" fontId="92" fillId="0" borderId="83" xfId="0" applyFont="1" applyBorder="1" applyAlignment="1">
      <alignment vertical="center" shrinkToFit="1"/>
    </xf>
    <xf numFmtId="0" fontId="92" fillId="0" borderId="83" xfId="0" applyFont="1" applyBorder="1" applyAlignment="1">
      <alignment vertical="center"/>
    </xf>
    <xf numFmtId="0" fontId="46" fillId="0" borderId="103" xfId="0" applyFont="1" applyFill="1" applyBorder="1" applyAlignment="1">
      <alignment horizontal="center" vertical="center"/>
    </xf>
    <xf numFmtId="0" fontId="93" fillId="0" borderId="103" xfId="0" applyFont="1" applyFill="1" applyBorder="1" applyAlignment="1">
      <alignment horizontal="center" vertical="center"/>
    </xf>
    <xf numFmtId="0" fontId="92" fillId="0" borderId="33" xfId="0" applyFont="1" applyBorder="1" applyAlignment="1">
      <alignment vertical="center" shrinkToFit="1"/>
    </xf>
    <xf numFmtId="0" fontId="78" fillId="0" borderId="173" xfId="0" applyFont="1" applyFill="1" applyBorder="1" applyAlignment="1">
      <alignment horizontal="left" vertical="center" shrinkToFit="1"/>
    </xf>
    <xf numFmtId="0" fontId="95" fillId="0" borderId="0" xfId="0" applyFont="1" applyFill="1" applyAlignment="1">
      <alignment vertical="center"/>
    </xf>
    <xf numFmtId="0" fontId="78" fillId="0" borderId="105" xfId="0" applyFont="1" applyFill="1" applyBorder="1" applyAlignment="1">
      <alignment horizontal="left" vertical="center" shrinkToFit="1"/>
    </xf>
    <xf numFmtId="0" fontId="78" fillId="0" borderId="226" xfId="0" applyFont="1" applyFill="1" applyBorder="1" applyAlignment="1">
      <alignment horizontal="left" vertical="center" shrinkToFit="1"/>
    </xf>
    <xf numFmtId="0" fontId="78" fillId="0" borderId="100" xfId="0" applyFont="1" applyFill="1" applyBorder="1" applyAlignment="1">
      <alignment horizontal="left" vertical="center" shrinkToFit="1"/>
    </xf>
    <xf numFmtId="0" fontId="78" fillId="0" borderId="104" xfId="0" applyFont="1" applyFill="1" applyBorder="1" applyAlignment="1">
      <alignment horizontal="left" vertical="center" shrinkToFit="1"/>
    </xf>
    <xf numFmtId="0" fontId="78" fillId="0" borderId="17" xfId="0" applyFont="1" applyFill="1" applyBorder="1" applyAlignment="1">
      <alignment vertical="center"/>
    </xf>
    <xf numFmtId="0" fontId="78" fillId="0" borderId="21" xfId="0" applyFont="1" applyFill="1" applyBorder="1" applyAlignment="1">
      <alignment horizontal="left" vertical="center" shrinkToFit="1"/>
    </xf>
    <xf numFmtId="0" fontId="95" fillId="0" borderId="0" xfId="0" applyFont="1" applyFill="1" applyBorder="1" applyAlignment="1">
      <alignment vertical="center"/>
    </xf>
    <xf numFmtId="0" fontId="78" fillId="0" borderId="22" xfId="0" applyFont="1" applyFill="1" applyBorder="1" applyAlignment="1">
      <alignment horizontal="left" vertical="center" shrinkToFit="1"/>
    </xf>
    <xf numFmtId="0" fontId="78" fillId="0" borderId="228" xfId="0" applyFont="1" applyFill="1" applyBorder="1" applyAlignment="1">
      <alignment horizontal="left" vertical="center" shrinkToFit="1"/>
    </xf>
    <xf numFmtId="176" fontId="78" fillId="0" borderId="66" xfId="0" applyNumberFormat="1" applyFont="1" applyFill="1" applyBorder="1" applyAlignment="1">
      <alignment horizontal="center" vertical="center" wrapText="1"/>
    </xf>
    <xf numFmtId="0" fontId="78" fillId="0" borderId="24" xfId="0" applyFont="1" applyFill="1" applyBorder="1" applyAlignment="1">
      <alignment horizontal="left" vertical="center" wrapText="1" shrinkToFit="1"/>
    </xf>
    <xf numFmtId="0" fontId="78" fillId="0" borderId="101" xfId="0" applyFont="1" applyFill="1" applyBorder="1" applyAlignment="1">
      <alignment horizontal="left" vertical="center" shrinkToFit="1"/>
    </xf>
    <xf numFmtId="0" fontId="78" fillId="0" borderId="232" xfId="0" applyFont="1" applyFill="1" applyBorder="1" applyAlignment="1">
      <alignment horizontal="left" vertical="center" shrinkToFit="1"/>
    </xf>
    <xf numFmtId="0" fontId="94" fillId="0" borderId="32" xfId="0" applyFont="1" applyFill="1" applyBorder="1" applyAlignment="1">
      <alignment horizontal="left" vertical="top" wrapText="1" shrinkToFit="1"/>
    </xf>
    <xf numFmtId="0" fontId="78" fillId="0" borderId="128" xfId="0" applyFont="1" applyFill="1" applyBorder="1" applyAlignment="1">
      <alignment horizontal="left" vertical="center" wrapText="1"/>
    </xf>
    <xf numFmtId="0" fontId="78" fillId="0" borderId="106" xfId="0" applyFont="1" applyFill="1" applyBorder="1" applyAlignment="1">
      <alignment horizontal="left" vertical="center" wrapText="1"/>
    </xf>
    <xf numFmtId="0" fontId="78" fillId="0" borderId="24" xfId="0" applyFont="1" applyFill="1" applyBorder="1" applyAlignment="1">
      <alignment horizontal="left" vertical="center" wrapText="1"/>
    </xf>
    <xf numFmtId="0" fontId="78" fillId="0" borderId="163" xfId="0" applyFont="1" applyFill="1" applyBorder="1" applyAlignment="1">
      <alignment horizontal="left" vertical="center"/>
    </xf>
    <xf numFmtId="0" fontId="95" fillId="0" borderId="24" xfId="0" applyFont="1" applyFill="1" applyBorder="1" applyAlignment="1">
      <alignment horizontal="left" vertical="center"/>
    </xf>
    <xf numFmtId="0" fontId="78" fillId="0" borderId="229" xfId="0" applyFont="1" applyFill="1" applyBorder="1" applyAlignment="1">
      <alignment horizontal="left" vertical="center" wrapText="1" shrinkToFit="1"/>
    </xf>
    <xf numFmtId="0" fontId="78" fillId="0" borderId="230" xfId="0" applyFont="1" applyFill="1" applyBorder="1" applyAlignment="1">
      <alignment horizontal="left" vertical="center" wrapText="1"/>
    </xf>
    <xf numFmtId="0" fontId="78" fillId="0" borderId="231" xfId="0" applyFont="1" applyFill="1" applyBorder="1" applyAlignment="1">
      <alignment horizontal="left" vertical="center" wrapText="1"/>
    </xf>
    <xf numFmtId="0" fontId="95" fillId="0" borderId="225" xfId="0" applyFont="1" applyFill="1" applyBorder="1" applyAlignment="1">
      <alignment horizontal="left" vertical="center"/>
    </xf>
    <xf numFmtId="0" fontId="78" fillId="0" borderId="229" xfId="0" applyFont="1" applyFill="1" applyBorder="1" applyAlignment="1">
      <alignment horizontal="left" vertical="center" wrapText="1"/>
    </xf>
    <xf numFmtId="0" fontId="78" fillId="0" borderId="163" xfId="0" applyFont="1" applyFill="1" applyBorder="1" applyAlignment="1">
      <alignment horizontal="left" vertical="center" wrapText="1"/>
    </xf>
    <xf numFmtId="0" fontId="78" fillId="0" borderId="106" xfId="0" applyFont="1" applyFill="1" applyBorder="1" applyAlignment="1">
      <alignment horizontal="left" vertical="center" wrapText="1" shrinkToFit="1"/>
    </xf>
    <xf numFmtId="0" fontId="78" fillId="0" borderId="128" xfId="0" applyFont="1" applyFill="1" applyBorder="1" applyAlignment="1">
      <alignment horizontal="left" vertical="center" wrapText="1" shrinkToFit="1"/>
    </xf>
    <xf numFmtId="0" fontId="95" fillId="0" borderId="37" xfId="0" applyFont="1" applyFill="1" applyBorder="1" applyAlignment="1">
      <alignment horizontal="left" vertical="center"/>
    </xf>
    <xf numFmtId="0" fontId="78" fillId="0" borderId="37" xfId="0" applyFont="1" applyFill="1" applyBorder="1" applyAlignment="1">
      <alignment horizontal="left" vertical="center" wrapText="1"/>
    </xf>
    <xf numFmtId="0" fontId="78" fillId="0" borderId="16" xfId="0" applyFont="1" applyFill="1" applyBorder="1" applyAlignment="1">
      <alignment horizontal="left" vertical="center" wrapText="1"/>
    </xf>
    <xf numFmtId="0" fontId="78" fillId="0" borderId="235" xfId="0" applyFont="1" applyFill="1" applyBorder="1" applyAlignment="1">
      <alignment vertical="center" wrapText="1" shrinkToFit="1"/>
    </xf>
    <xf numFmtId="0" fontId="0" fillId="0" borderId="0" xfId="0" applyFont="1" applyFill="1" applyAlignment="1">
      <alignment vertical="center"/>
    </xf>
    <xf numFmtId="176" fontId="78" fillId="0" borderId="227" xfId="0" applyNumberFormat="1" applyFont="1" applyFill="1" applyBorder="1" applyAlignment="1">
      <alignment horizontal="center" vertical="center" wrapText="1"/>
    </xf>
    <xf numFmtId="0" fontId="78" fillId="0" borderId="145" xfId="0" applyFont="1" applyFill="1" applyBorder="1" applyAlignment="1">
      <alignment vertical="center" wrapText="1" shrinkToFit="1"/>
    </xf>
    <xf numFmtId="0" fontId="78" fillId="0" borderId="236" xfId="0" applyFont="1" applyFill="1" applyBorder="1" applyAlignment="1">
      <alignment vertical="center" wrapText="1" shrinkToFit="1"/>
    </xf>
    <xf numFmtId="0" fontId="78" fillId="0" borderId="22" xfId="0" applyFont="1" applyFill="1" applyBorder="1" applyAlignment="1">
      <alignment vertical="center" wrapText="1" shrinkToFit="1"/>
    </xf>
    <xf numFmtId="0" fontId="78" fillId="0" borderId="28" xfId="0" applyFont="1" applyFill="1" applyBorder="1" applyAlignment="1">
      <alignment vertical="center" wrapText="1" shrinkToFit="1"/>
    </xf>
    <xf numFmtId="0" fontId="78" fillId="0" borderId="26" xfId="0" applyFont="1" applyFill="1" applyBorder="1" applyAlignment="1">
      <alignment vertical="center" wrapText="1" shrinkToFit="1"/>
    </xf>
    <xf numFmtId="0" fontId="78" fillId="0" borderId="237" xfId="0" applyFont="1" applyFill="1" applyBorder="1" applyAlignment="1">
      <alignment vertical="center" wrapText="1" shrinkToFit="1"/>
    </xf>
    <xf numFmtId="176" fontId="78" fillId="0" borderId="238" xfId="0" applyNumberFormat="1" applyFont="1" applyFill="1" applyBorder="1" applyAlignment="1">
      <alignment horizontal="center" vertical="center" wrapText="1"/>
    </xf>
    <xf numFmtId="0" fontId="78" fillId="0" borderId="239" xfId="0" applyFont="1" applyFill="1" applyBorder="1" applyAlignment="1">
      <alignment vertical="center" wrapText="1" shrinkToFit="1"/>
    </xf>
    <xf numFmtId="0" fontId="78" fillId="0" borderId="240" xfId="0" applyFont="1" applyFill="1" applyBorder="1" applyAlignment="1">
      <alignment vertical="center" wrapText="1" shrinkToFit="1"/>
    </xf>
    <xf numFmtId="0" fontId="78" fillId="0" borderId="241" xfId="0" applyFont="1" applyFill="1" applyBorder="1" applyAlignment="1">
      <alignment vertical="center" wrapText="1" shrinkToFit="1"/>
    </xf>
    <xf numFmtId="0" fontId="78" fillId="0" borderId="228" xfId="0" applyFont="1" applyFill="1" applyBorder="1" applyAlignment="1">
      <alignment vertical="center" wrapText="1" shrinkToFit="1"/>
    </xf>
    <xf numFmtId="0" fontId="0" fillId="0" borderId="0" xfId="0" applyFont="1" applyFill="1" applyBorder="1" applyAlignment="1">
      <alignment vertical="center"/>
    </xf>
    <xf numFmtId="0" fontId="78" fillId="0" borderId="23" xfId="0" applyFont="1" applyFill="1" applyBorder="1" applyAlignment="1">
      <alignment vertical="center" wrapText="1" shrinkToFit="1"/>
    </xf>
    <xf numFmtId="0" fontId="78" fillId="0" borderId="234" xfId="0" applyFont="1" applyFill="1" applyBorder="1" applyAlignment="1">
      <alignment horizontal="left" vertical="center" wrapText="1" shrinkToFit="1"/>
    </xf>
    <xf numFmtId="0" fontId="78" fillId="0" borderId="130" xfId="0" applyFont="1" applyFill="1" applyBorder="1" applyAlignment="1">
      <alignment vertical="center" wrapText="1" shrinkToFit="1"/>
    </xf>
    <xf numFmtId="0" fontId="78" fillId="0" borderId="229" xfId="0" applyFont="1" applyFill="1" applyBorder="1" applyAlignment="1">
      <alignment vertical="center" wrapText="1" shrinkToFit="1"/>
    </xf>
    <xf numFmtId="0" fontId="78" fillId="0" borderId="106" xfId="0" applyFont="1" applyFill="1" applyBorder="1" applyAlignment="1">
      <alignment vertical="center" wrapText="1" shrinkToFit="1"/>
    </xf>
    <xf numFmtId="0" fontId="78" fillId="0" borderId="32" xfId="0" applyFont="1" applyFill="1" applyBorder="1" applyAlignment="1">
      <alignment vertical="center" wrapText="1" shrinkToFit="1"/>
    </xf>
    <xf numFmtId="0" fontId="78" fillId="0" borderId="41" xfId="0" applyFont="1" applyFill="1" applyBorder="1" applyAlignment="1">
      <alignment horizontal="left" vertical="center" wrapText="1" shrinkToFit="1"/>
    </xf>
    <xf numFmtId="0" fontId="78" fillId="0" borderId="230" xfId="0" applyFont="1" applyFill="1" applyBorder="1" applyAlignment="1">
      <alignment vertical="center" wrapText="1" shrinkToFit="1"/>
    </xf>
    <xf numFmtId="0" fontId="78" fillId="0" borderId="233" xfId="0" applyFont="1" applyFill="1" applyBorder="1" applyAlignment="1">
      <alignment vertical="center" wrapText="1" shrinkToFit="1"/>
    </xf>
    <xf numFmtId="0" fontId="78" fillId="0" borderId="242" xfId="0" applyFont="1" applyFill="1" applyBorder="1" applyAlignment="1">
      <alignment vertical="center" wrapText="1" shrinkToFit="1"/>
    </xf>
    <xf numFmtId="0" fontId="78" fillId="0" borderId="231" xfId="0" applyFont="1" applyFill="1" applyBorder="1" applyAlignment="1">
      <alignment vertical="center" wrapText="1" shrinkToFit="1"/>
    </xf>
    <xf numFmtId="0" fontId="78" fillId="0" borderId="224" xfId="0" applyFont="1" applyFill="1" applyBorder="1" applyAlignment="1">
      <alignment vertical="center" wrapText="1" shrinkToFit="1"/>
    </xf>
    <xf numFmtId="0" fontId="78" fillId="0" borderId="15" xfId="0" applyFont="1" applyFill="1" applyBorder="1" applyAlignment="1">
      <alignment vertical="center" wrapText="1" shrinkToFit="1"/>
    </xf>
    <xf numFmtId="0" fontId="78" fillId="0" borderId="163" xfId="0" applyFont="1" applyFill="1" applyBorder="1" applyAlignment="1">
      <alignment vertical="center" wrapText="1" shrinkToFit="1"/>
    </xf>
    <xf numFmtId="0" fontId="49" fillId="0" borderId="44" xfId="51" applyFont="1" applyFill="1" applyBorder="1" applyAlignment="1">
      <alignment horizontal="left" vertical="center" wrapText="1" shrinkToFit="1"/>
    </xf>
    <xf numFmtId="0" fontId="78" fillId="0" borderId="37" xfId="0" applyFont="1" applyFill="1" applyBorder="1" applyAlignment="1">
      <alignment horizontal="left" vertical="center" wrapText="1" shrinkToFit="1"/>
    </xf>
    <xf numFmtId="176" fontId="78" fillId="0" borderId="37" xfId="0" applyNumberFormat="1" applyFont="1" applyFill="1" applyBorder="1" applyAlignment="1">
      <alignment horizontal="left" vertical="center" wrapText="1"/>
    </xf>
    <xf numFmtId="176" fontId="78" fillId="0" borderId="243" xfId="0" applyNumberFormat="1" applyFont="1" applyFill="1" applyBorder="1" applyAlignment="1">
      <alignment horizontal="left" vertical="center" wrapText="1"/>
    </xf>
    <xf numFmtId="0" fontId="78" fillId="0" borderId="244" xfId="0" applyFont="1" applyFill="1" applyBorder="1" applyAlignment="1">
      <alignment horizontal="left" vertical="center" wrapText="1" shrinkToFit="1"/>
    </xf>
    <xf numFmtId="0" fontId="78" fillId="0" borderId="245" xfId="0" applyFont="1" applyFill="1" applyBorder="1" applyAlignment="1">
      <alignment horizontal="left" vertical="center" wrapText="1" shrinkToFit="1"/>
    </xf>
    <xf numFmtId="0" fontId="78" fillId="0" borderId="14" xfId="0" applyFont="1" applyFill="1" applyBorder="1" applyAlignment="1">
      <alignment vertical="center" wrapText="1" shrinkToFit="1"/>
    </xf>
    <xf numFmtId="0" fontId="78" fillId="0" borderId="246" xfId="0" applyFont="1" applyFill="1" applyBorder="1" applyAlignment="1">
      <alignment horizontal="left" vertical="center" wrapText="1" shrinkToFit="1"/>
    </xf>
    <xf numFmtId="176" fontId="78" fillId="0" borderId="94" xfId="0" applyNumberFormat="1" applyFont="1" applyFill="1" applyBorder="1" applyAlignment="1">
      <alignment horizontal="left" vertical="center" wrapText="1"/>
    </xf>
    <xf numFmtId="0" fontId="78" fillId="0" borderId="95" xfId="0" applyFont="1" applyFill="1" applyBorder="1" applyAlignment="1">
      <alignment horizontal="left" vertical="center" wrapText="1"/>
    </xf>
    <xf numFmtId="0" fontId="95" fillId="0" borderId="94" xfId="0" applyFont="1" applyFill="1" applyBorder="1" applyAlignment="1">
      <alignment horizontal="left" vertical="center"/>
    </xf>
    <xf numFmtId="0" fontId="95" fillId="0" borderId="97" xfId="0" applyFont="1" applyFill="1" applyBorder="1" applyAlignment="1">
      <alignment horizontal="left" vertical="center"/>
    </xf>
    <xf numFmtId="0" fontId="78" fillId="0" borderId="97" xfId="0" applyFont="1" applyFill="1" applyBorder="1" applyAlignment="1">
      <alignment horizontal="left" vertical="center" wrapText="1"/>
    </xf>
    <xf numFmtId="0" fontId="78" fillId="0" borderId="243" xfId="0" applyFont="1" applyFill="1" applyBorder="1" applyAlignment="1">
      <alignment horizontal="left" vertical="center" wrapText="1"/>
    </xf>
    <xf numFmtId="176" fontId="78" fillId="0" borderId="95" xfId="0" applyNumberFormat="1" applyFont="1" applyFill="1" applyBorder="1" applyAlignment="1">
      <alignment horizontal="left" vertical="center" wrapText="1"/>
    </xf>
    <xf numFmtId="0" fontId="78" fillId="0" borderId="94" xfId="0" applyFont="1" applyFill="1" applyBorder="1" applyAlignment="1">
      <alignment horizontal="left" vertical="center" wrapText="1"/>
    </xf>
    <xf numFmtId="0" fontId="95" fillId="0" borderId="67" xfId="0" applyFont="1" applyFill="1" applyBorder="1" applyAlignment="1">
      <alignment horizontal="left" vertical="center"/>
    </xf>
    <xf numFmtId="0" fontId="78" fillId="0" borderId="245" xfId="0" applyFont="1" applyFill="1" applyBorder="1" applyAlignment="1">
      <alignment horizontal="left" vertical="center" wrapText="1"/>
    </xf>
    <xf numFmtId="0" fontId="49" fillId="0" borderId="24" xfId="51" applyFont="1" applyFill="1" applyBorder="1" applyAlignment="1">
      <alignment horizontal="left" vertical="center" wrapText="1"/>
    </xf>
    <xf numFmtId="0" fontId="49" fillId="0" borderId="97" xfId="51" applyFont="1" applyFill="1" applyBorder="1" applyAlignment="1">
      <alignment vertical="center" wrapText="1"/>
    </xf>
    <xf numFmtId="0" fontId="46" fillId="0" borderId="247" xfId="0" applyFont="1" applyFill="1" applyBorder="1" applyAlignment="1">
      <alignment horizontal="center" vertical="center"/>
    </xf>
    <xf numFmtId="0" fontId="23" fillId="0" borderId="13" xfId="0" applyFont="1" applyBorder="1" applyAlignment="1">
      <alignment horizontal="center" vertical="center"/>
    </xf>
    <xf numFmtId="0" fontId="23" fillId="0" borderId="11"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Fill="1" applyBorder="1" applyAlignment="1">
      <alignment horizontal="center" vertical="center"/>
    </xf>
    <xf numFmtId="0" fontId="28" fillId="0" borderId="12" xfId="0" applyFont="1" applyFill="1" applyBorder="1" applyAlignment="1">
      <alignment horizontal="center" vertical="center"/>
    </xf>
    <xf numFmtId="0" fontId="23" fillId="24" borderId="13" xfId="0" applyFont="1" applyFill="1" applyBorder="1" applyAlignment="1">
      <alignment horizontal="center" vertical="center"/>
    </xf>
    <xf numFmtId="0" fontId="23" fillId="24" borderId="10" xfId="0" applyFont="1" applyFill="1" applyBorder="1" applyAlignment="1">
      <alignment horizontal="center" vertical="center"/>
    </xf>
    <xf numFmtId="0" fontId="28" fillId="24" borderId="107" xfId="0" applyFont="1" applyFill="1" applyBorder="1" applyAlignment="1">
      <alignment horizontal="center" vertical="center" wrapText="1"/>
    </xf>
    <xf numFmtId="0" fontId="28" fillId="24" borderId="69" xfId="0" applyFont="1" applyFill="1" applyBorder="1" applyAlignment="1">
      <alignment horizontal="center" vertical="center" wrapText="1"/>
    </xf>
    <xf numFmtId="0" fontId="28" fillId="24" borderId="108" xfId="0" applyFont="1" applyFill="1" applyBorder="1" applyAlignment="1">
      <alignment horizontal="center" vertical="center" wrapText="1"/>
    </xf>
    <xf numFmtId="0" fontId="23" fillId="0" borderId="12" xfId="0" applyFont="1" applyBorder="1" applyAlignment="1">
      <alignment vertical="center"/>
    </xf>
    <xf numFmtId="0" fontId="23" fillId="0" borderId="14" xfId="0" applyFont="1" applyBorder="1" applyAlignment="1">
      <alignment vertical="center"/>
    </xf>
    <xf numFmtId="0" fontId="23" fillId="0" borderId="32" xfId="0" applyFont="1" applyBorder="1" applyAlignment="1">
      <alignment vertical="center"/>
    </xf>
    <xf numFmtId="0" fontId="23" fillId="0" borderId="17" xfId="0" applyFont="1" applyBorder="1" applyAlignment="1">
      <alignment vertical="center"/>
    </xf>
    <xf numFmtId="0" fontId="23" fillId="0" borderId="33" xfId="0" applyFont="1" applyBorder="1" applyAlignment="1">
      <alignment vertical="center"/>
    </xf>
    <xf numFmtId="0" fontId="23" fillId="0" borderId="15" xfId="0" applyFont="1" applyBorder="1" applyAlignment="1">
      <alignment horizontal="left" vertical="center"/>
    </xf>
    <xf numFmtId="0" fontId="23" fillId="0" borderId="0" xfId="0" applyFont="1" applyBorder="1" applyAlignment="1">
      <alignment horizontal="left" vertical="center"/>
    </xf>
    <xf numFmtId="0" fontId="23" fillId="0" borderId="20" xfId="0" applyFont="1" applyBorder="1" applyAlignment="1">
      <alignment horizontal="left" vertical="center"/>
    </xf>
    <xf numFmtId="0" fontId="35" fillId="0" borderId="0" xfId="0" applyFont="1" applyAlignment="1">
      <alignment horizontal="center" vertical="center"/>
    </xf>
    <xf numFmtId="0" fontId="36" fillId="0" borderId="0" xfId="0" applyFont="1" applyAlignment="1">
      <alignment horizontal="center" vertical="center"/>
    </xf>
    <xf numFmtId="0" fontId="23" fillId="24" borderId="12" xfId="0" applyFont="1" applyFill="1" applyBorder="1" applyAlignment="1">
      <alignment horizontal="distributed" vertical="center"/>
    </xf>
    <xf numFmtId="0" fontId="23" fillId="24" borderId="0" xfId="0" applyFont="1" applyFill="1" applyBorder="1" applyAlignment="1">
      <alignment horizontal="distributed" vertical="center"/>
    </xf>
    <xf numFmtId="0" fontId="23" fillId="24" borderId="17" xfId="0" applyFont="1" applyFill="1" applyBorder="1" applyAlignment="1">
      <alignment horizontal="distributed" vertical="center"/>
    </xf>
    <xf numFmtId="0" fontId="23" fillId="0" borderId="13" xfId="0" applyFont="1" applyBorder="1" applyAlignment="1">
      <alignment horizontal="left" vertical="center"/>
    </xf>
    <xf numFmtId="0" fontId="23" fillId="0" borderId="11" xfId="0" applyFont="1" applyBorder="1" applyAlignment="1">
      <alignment horizontal="left" vertical="center"/>
    </xf>
    <xf numFmtId="0" fontId="23" fillId="0" borderId="10" xfId="0" applyFont="1" applyBorder="1" applyAlignment="1">
      <alignment horizontal="left" vertical="center"/>
    </xf>
    <xf numFmtId="0" fontId="23" fillId="0" borderId="41" xfId="0" applyFont="1" applyBorder="1" applyAlignment="1">
      <alignment vertical="center"/>
    </xf>
    <xf numFmtId="0" fontId="37" fillId="0" borderId="17" xfId="0" applyFont="1" applyBorder="1" applyAlignment="1">
      <alignment shrinkToFit="1"/>
    </xf>
    <xf numFmtId="0" fontId="28" fillId="24" borderId="32" xfId="0" applyFont="1" applyFill="1" applyBorder="1" applyAlignment="1">
      <alignment horizontal="center" vertical="center" wrapText="1"/>
    </xf>
    <xf numFmtId="0" fontId="28" fillId="24" borderId="17" xfId="0" applyFont="1" applyFill="1" applyBorder="1" applyAlignment="1">
      <alignment horizontal="center" vertical="center"/>
    </xf>
    <xf numFmtId="0" fontId="28" fillId="24" borderId="33" xfId="0" applyFont="1" applyFill="1" applyBorder="1" applyAlignment="1">
      <alignment horizontal="center" vertical="center"/>
    </xf>
    <xf numFmtId="0" fontId="28" fillId="27" borderId="41" xfId="0" applyFont="1" applyFill="1" applyBorder="1" applyAlignment="1">
      <alignment horizontal="center" vertical="center"/>
    </xf>
    <xf numFmtId="0" fontId="28" fillId="27" borderId="12" xfId="0" applyFont="1" applyFill="1" applyBorder="1" applyAlignment="1">
      <alignment horizontal="center" vertical="center"/>
    </xf>
    <xf numFmtId="0" fontId="28" fillId="27" borderId="14" xfId="0" applyFont="1" applyFill="1"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28" fillId="24" borderId="82" xfId="0" applyFont="1" applyFill="1" applyBorder="1" applyAlignment="1">
      <alignment horizontal="center" vertical="center" wrapText="1"/>
    </xf>
    <xf numFmtId="0" fontId="28" fillId="24" borderId="118" xfId="0" applyFont="1" applyFill="1" applyBorder="1" applyAlignment="1">
      <alignment horizontal="center" vertical="center"/>
    </xf>
    <xf numFmtId="0" fontId="28" fillId="24" borderId="83" xfId="0" applyFont="1" applyFill="1" applyBorder="1" applyAlignment="1">
      <alignment horizontal="center" vertical="center"/>
    </xf>
    <xf numFmtId="0" fontId="23" fillId="24" borderId="75" xfId="0" applyFont="1" applyFill="1" applyBorder="1" applyAlignment="1">
      <alignment horizontal="center" vertical="center"/>
    </xf>
    <xf numFmtId="0" fontId="23" fillId="24" borderId="102" xfId="0" applyFont="1" applyFill="1" applyBorder="1" applyAlignment="1">
      <alignment horizontal="center" vertical="center"/>
    </xf>
    <xf numFmtId="0" fontId="23" fillId="24" borderId="80" xfId="0" applyFont="1" applyFill="1" applyBorder="1" applyAlignment="1">
      <alignment horizontal="center" vertical="center"/>
    </xf>
    <xf numFmtId="0" fontId="68" fillId="24" borderId="75" xfId="0" applyFont="1" applyFill="1" applyBorder="1" applyAlignment="1">
      <alignment horizontal="left" vertical="center" wrapText="1"/>
    </xf>
    <xf numFmtId="0" fontId="68" fillId="24" borderId="102" xfId="0" applyFont="1" applyFill="1" applyBorder="1" applyAlignment="1">
      <alignment horizontal="left" vertical="center" wrapText="1"/>
    </xf>
    <xf numFmtId="0" fontId="68" fillId="24" borderId="80" xfId="0" applyFont="1" applyFill="1" applyBorder="1" applyAlignment="1">
      <alignment horizontal="left" vertical="center" wrapText="1"/>
    </xf>
    <xf numFmtId="0" fontId="23" fillId="24" borderId="11" xfId="0" applyFont="1" applyFill="1" applyBorder="1" applyAlignment="1">
      <alignment horizontal="center" vertical="center"/>
    </xf>
    <xf numFmtId="0" fontId="68" fillId="24" borderId="13" xfId="0" applyFont="1" applyFill="1" applyBorder="1" applyAlignment="1">
      <alignment horizontal="left" vertical="center" wrapText="1"/>
    </xf>
    <xf numFmtId="0" fontId="68" fillId="24" borderId="11" xfId="0" applyFont="1" applyFill="1" applyBorder="1" applyAlignment="1">
      <alignment horizontal="left" vertical="center" wrapText="1"/>
    </xf>
    <xf numFmtId="0" fontId="68" fillId="24" borderId="10" xfId="0" applyFont="1" applyFill="1" applyBorder="1" applyAlignment="1">
      <alignment horizontal="left" vertical="center" wrapText="1"/>
    </xf>
    <xf numFmtId="0" fontId="23" fillId="24" borderId="13" xfId="0" applyFont="1" applyFill="1" applyBorder="1" applyAlignment="1">
      <alignment horizontal="center" vertical="center" wrapText="1"/>
    </xf>
    <xf numFmtId="0" fontId="23" fillId="24" borderId="11" xfId="0" applyFont="1" applyFill="1" applyBorder="1" applyAlignment="1">
      <alignment horizontal="center" vertical="center" wrapText="1"/>
    </xf>
    <xf numFmtId="0" fontId="23" fillId="24" borderId="10" xfId="0" applyFont="1" applyFill="1" applyBorder="1" applyAlignment="1">
      <alignment horizontal="center" vertical="center" wrapText="1"/>
    </xf>
    <xf numFmtId="0" fontId="25" fillId="24" borderId="13" xfId="0" applyFont="1" applyFill="1" applyBorder="1" applyAlignment="1">
      <alignment horizontal="center" vertical="center"/>
    </xf>
    <xf numFmtId="0" fontId="25" fillId="24" borderId="11" xfId="0" applyFont="1" applyFill="1" applyBorder="1" applyAlignment="1">
      <alignment horizontal="center" vertical="center"/>
    </xf>
    <xf numFmtId="0" fontId="25" fillId="24" borderId="10" xfId="0" applyFont="1" applyFill="1" applyBorder="1" applyAlignment="1">
      <alignment horizontal="center" vertical="center"/>
    </xf>
    <xf numFmtId="0" fontId="28" fillId="24" borderId="13" xfId="0" applyFont="1" applyFill="1" applyBorder="1" applyAlignment="1">
      <alignment horizontal="center" vertical="center"/>
    </xf>
    <xf numFmtId="0" fontId="28" fillId="24" borderId="11" xfId="0" applyFont="1" applyFill="1" applyBorder="1" applyAlignment="1">
      <alignment horizontal="center" vertical="center"/>
    </xf>
    <xf numFmtId="0" fontId="28" fillId="24" borderId="10" xfId="0" applyFont="1" applyFill="1" applyBorder="1" applyAlignment="1">
      <alignment horizontal="center" vertical="center"/>
    </xf>
    <xf numFmtId="0" fontId="0" fillId="0" borderId="17" xfId="0" applyBorder="1" applyAlignment="1">
      <alignment horizontal="distributed" vertical="center"/>
    </xf>
    <xf numFmtId="0" fontId="23" fillId="24" borderId="41" xfId="0" applyFont="1" applyFill="1" applyBorder="1" applyAlignment="1">
      <alignment vertical="center"/>
    </xf>
    <xf numFmtId="0" fontId="0" fillId="0" borderId="32" xfId="0" applyBorder="1" applyAlignment="1">
      <alignment vertical="center"/>
    </xf>
    <xf numFmtId="0" fontId="30" fillId="24" borderId="14" xfId="0" applyFont="1" applyFill="1" applyBorder="1" applyAlignment="1">
      <alignment vertical="center"/>
    </xf>
    <xf numFmtId="0" fontId="0" fillId="0" borderId="33" xfId="0" applyBorder="1" applyAlignment="1">
      <alignment vertical="center"/>
    </xf>
    <xf numFmtId="0" fontId="25" fillId="0" borderId="12"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0" fillId="0" borderId="17" xfId="0" applyBorder="1" applyAlignment="1">
      <alignment horizontal="left" vertical="center" wrapText="1" shrinkToFit="1"/>
    </xf>
    <xf numFmtId="0" fontId="0" fillId="0" borderId="33" xfId="0" applyBorder="1" applyAlignment="1">
      <alignment horizontal="left" vertical="center" wrapText="1" shrinkToFit="1"/>
    </xf>
    <xf numFmtId="0" fontId="23" fillId="24" borderId="12" xfId="0" applyFont="1" applyFill="1" applyBorder="1" applyAlignment="1">
      <alignment horizontal="distributed" vertical="center" wrapText="1"/>
    </xf>
    <xf numFmtId="0" fontId="0" fillId="0" borderId="17" xfId="0" applyBorder="1" applyAlignment="1">
      <alignment horizontal="distributed" vertical="center" wrapText="1"/>
    </xf>
    <xf numFmtId="0" fontId="23" fillId="0" borderId="13" xfId="0" quotePrefix="1" applyFont="1" applyBorder="1" applyAlignment="1">
      <alignment horizontal="center" vertical="center"/>
    </xf>
    <xf numFmtId="0" fontId="23" fillId="0" borderId="11" xfId="0" quotePrefix="1" applyFont="1" applyBorder="1" applyAlignment="1">
      <alignment horizontal="center" vertical="center"/>
    </xf>
    <xf numFmtId="0" fontId="23" fillId="0" borderId="10" xfId="0" quotePrefix="1" applyFont="1" applyBorder="1" applyAlignment="1">
      <alignment horizontal="center" vertical="center"/>
    </xf>
    <xf numFmtId="0" fontId="25" fillId="24" borderId="13" xfId="0" applyFont="1" applyFill="1" applyBorder="1" applyAlignment="1">
      <alignment horizontal="left" vertical="center" wrapText="1"/>
    </xf>
    <xf numFmtId="0" fontId="25" fillId="24" borderId="11" xfId="0" applyFont="1" applyFill="1" applyBorder="1" applyAlignment="1">
      <alignment horizontal="left" vertical="center" wrapText="1"/>
    </xf>
    <xf numFmtId="0" fontId="25" fillId="24" borderId="10" xfId="0" applyFont="1" applyFill="1" applyBorder="1" applyAlignment="1">
      <alignment horizontal="left" vertical="center" wrapText="1"/>
    </xf>
    <xf numFmtId="0" fontId="68" fillId="24" borderId="32" xfId="0" applyFont="1" applyFill="1" applyBorder="1" applyAlignment="1">
      <alignment horizontal="left" vertical="center" wrapText="1"/>
    </xf>
    <xf numFmtId="0" fontId="68" fillId="24" borderId="17" xfId="0" applyFont="1" applyFill="1" applyBorder="1" applyAlignment="1">
      <alignment horizontal="left" vertical="center" wrapText="1"/>
    </xf>
    <xf numFmtId="0" fontId="68" fillId="24" borderId="33" xfId="0" applyFont="1" applyFill="1" applyBorder="1" applyAlignment="1">
      <alignment horizontal="left" vertical="center" wrapText="1"/>
    </xf>
    <xf numFmtId="0" fontId="73" fillId="0" borderId="68" xfId="0" applyFont="1" applyFill="1" applyBorder="1" applyAlignment="1">
      <alignment horizontal="left" vertical="center" wrapText="1"/>
    </xf>
    <xf numFmtId="0" fontId="73" fillId="0" borderId="67" xfId="0" applyFont="1" applyFill="1" applyBorder="1" applyAlignment="1">
      <alignment horizontal="left" vertical="center" wrapText="1"/>
    </xf>
    <xf numFmtId="0" fontId="70" fillId="0" borderId="68" xfId="0" applyFont="1" applyFill="1" applyBorder="1" applyAlignment="1">
      <alignment horizontal="center" vertical="center" wrapText="1"/>
    </xf>
    <xf numFmtId="0" fontId="70" fillId="0" borderId="67" xfId="0" applyFont="1" applyFill="1" applyBorder="1" applyAlignment="1">
      <alignment horizontal="center" vertical="center" wrapText="1"/>
    </xf>
    <xf numFmtId="0" fontId="70" fillId="0" borderId="16" xfId="0" applyFont="1" applyFill="1" applyBorder="1" applyAlignment="1">
      <alignment horizontal="center" vertical="center" wrapText="1"/>
    </xf>
    <xf numFmtId="0" fontId="70" fillId="25" borderId="68" xfId="0" applyFont="1" applyFill="1" applyBorder="1" applyAlignment="1">
      <alignment horizontal="center" vertical="center"/>
    </xf>
    <xf numFmtId="0" fontId="70" fillId="25" borderId="67" xfId="0" applyFont="1" applyFill="1" applyBorder="1" applyAlignment="1">
      <alignment horizontal="center" vertical="center"/>
    </xf>
    <xf numFmtId="0" fontId="70" fillId="25" borderId="16" xfId="0" applyFont="1" applyFill="1" applyBorder="1" applyAlignment="1">
      <alignment horizontal="center" vertical="center"/>
    </xf>
    <xf numFmtId="0" fontId="70" fillId="0" borderId="68"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16" xfId="0" applyFont="1" applyFill="1" applyBorder="1" applyAlignment="1">
      <alignment horizontal="left" vertical="center" wrapText="1"/>
    </xf>
    <xf numFmtId="0" fontId="70" fillId="25" borderId="68" xfId="48" applyFont="1" applyFill="1" applyBorder="1" applyAlignment="1">
      <alignment horizontal="center" vertical="center"/>
    </xf>
    <xf numFmtId="0" fontId="70" fillId="25" borderId="67" xfId="48" applyFont="1" applyFill="1" applyBorder="1" applyAlignment="1">
      <alignment horizontal="center" vertical="center"/>
    </xf>
    <xf numFmtId="0" fontId="0" fillId="0" borderId="67" xfId="0" applyFont="1" applyBorder="1" applyAlignment="1">
      <alignment horizontal="center" vertical="center"/>
    </xf>
    <xf numFmtId="0" fontId="0" fillId="0" borderId="16" xfId="0" applyFont="1" applyBorder="1" applyAlignment="1">
      <alignment horizontal="center" vertical="center"/>
    </xf>
    <xf numFmtId="0" fontId="70" fillId="0" borderId="68" xfId="48" applyFont="1" applyFill="1" applyBorder="1" applyAlignment="1">
      <alignment horizontal="left" vertical="center" wrapText="1"/>
    </xf>
    <xf numFmtId="0" fontId="0" fillId="0" borderId="67" xfId="0" applyFont="1" applyBorder="1" applyAlignment="1">
      <alignment horizontal="left" vertical="center" wrapText="1"/>
    </xf>
    <xf numFmtId="0" fontId="0" fillId="0" borderId="16" xfId="0" applyFont="1" applyBorder="1" applyAlignment="1">
      <alignment horizontal="left" vertical="center" wrapText="1"/>
    </xf>
    <xf numFmtId="0" fontId="73" fillId="0" borderId="68" xfId="0" applyFont="1" applyFill="1" applyBorder="1" applyAlignment="1">
      <alignment vertical="center" wrapText="1"/>
    </xf>
    <xf numFmtId="0" fontId="0" fillId="0" borderId="67" xfId="0" applyFont="1" applyBorder="1" applyAlignment="1">
      <alignment vertical="center" wrapText="1"/>
    </xf>
    <xf numFmtId="0" fontId="0" fillId="0" borderId="16" xfId="0" applyFont="1" applyBorder="1" applyAlignment="1">
      <alignment vertical="center" wrapText="1"/>
    </xf>
    <xf numFmtId="0" fontId="75" fillId="0" borderId="67" xfId="0" applyFont="1" applyBorder="1" applyAlignment="1">
      <alignment vertical="center"/>
    </xf>
    <xf numFmtId="0" fontId="73" fillId="0" borderId="67" xfId="0" applyFont="1" applyFill="1" applyBorder="1" applyAlignment="1">
      <alignment vertical="center" wrapText="1"/>
    </xf>
    <xf numFmtId="0" fontId="73" fillId="0" borderId="16" xfId="0" applyFont="1" applyFill="1" applyBorder="1" applyAlignment="1">
      <alignment vertical="center" wrapText="1"/>
    </xf>
    <xf numFmtId="0" fontId="70" fillId="25" borderId="16" xfId="48" applyFont="1" applyFill="1" applyBorder="1" applyAlignment="1">
      <alignment horizontal="center" vertical="center"/>
    </xf>
    <xf numFmtId="0" fontId="70" fillId="0" borderId="68" xfId="48" applyFont="1" applyFill="1" applyBorder="1" applyAlignment="1">
      <alignment horizontal="center" vertical="center" wrapText="1"/>
    </xf>
    <xf numFmtId="0" fontId="70" fillId="0" borderId="67" xfId="48" applyFont="1" applyFill="1" applyBorder="1" applyAlignment="1">
      <alignment horizontal="center" vertical="center" wrapText="1"/>
    </xf>
    <xf numFmtId="0" fontId="70" fillId="0" borderId="16" xfId="48" applyFont="1" applyFill="1" applyBorder="1" applyAlignment="1">
      <alignment horizontal="center" vertical="center" wrapText="1"/>
    </xf>
    <xf numFmtId="0" fontId="70" fillId="0" borderId="68" xfId="0" applyFont="1" applyFill="1" applyBorder="1" applyAlignment="1">
      <alignment vertical="center" wrapText="1"/>
    </xf>
    <xf numFmtId="0" fontId="70" fillId="0" borderId="67" xfId="0" applyFont="1" applyFill="1" applyBorder="1" applyAlignment="1">
      <alignment vertical="center" wrapText="1"/>
    </xf>
    <xf numFmtId="0" fontId="70" fillId="0" borderId="16" xfId="0" applyFont="1" applyFill="1" applyBorder="1" applyAlignment="1">
      <alignment vertical="center" wrapText="1"/>
    </xf>
    <xf numFmtId="0" fontId="0" fillId="0" borderId="67" xfId="0" applyBorder="1" applyAlignment="1">
      <alignment horizontal="center" vertical="center"/>
    </xf>
    <xf numFmtId="0" fontId="0" fillId="0" borderId="16" xfId="0" applyBorder="1" applyAlignment="1">
      <alignment horizontal="center" vertical="center"/>
    </xf>
    <xf numFmtId="0" fontId="0" fillId="0" borderId="67" xfId="0" applyBorder="1" applyAlignment="1">
      <alignment horizontal="left" vertical="center" wrapText="1"/>
    </xf>
    <xf numFmtId="0" fontId="0" fillId="0" borderId="16" xfId="0" applyBorder="1" applyAlignment="1">
      <alignment horizontal="left" vertical="center" wrapText="1"/>
    </xf>
    <xf numFmtId="0" fontId="69" fillId="0" borderId="0" xfId="0" applyFont="1" applyBorder="1" applyAlignment="1">
      <alignment horizontal="center" vertical="center"/>
    </xf>
    <xf numFmtId="0" fontId="70" fillId="25" borderId="109" xfId="0" applyFont="1" applyFill="1" applyBorder="1" applyAlignment="1">
      <alignment horizontal="distributed" vertical="center" justifyLastLine="1"/>
    </xf>
    <xf numFmtId="0" fontId="70" fillId="25" borderId="108" xfId="0" applyFont="1" applyFill="1" applyBorder="1" applyAlignment="1">
      <alignment horizontal="distributed" vertical="center" justifyLastLine="1"/>
    </xf>
    <xf numFmtId="0" fontId="70" fillId="25" borderId="110" xfId="0" applyFont="1" applyFill="1" applyBorder="1" applyAlignment="1">
      <alignment horizontal="distributed" vertical="center" justifyLastLine="1"/>
    </xf>
    <xf numFmtId="0" fontId="70" fillId="25" borderId="10" xfId="0" applyFont="1" applyFill="1" applyBorder="1" applyAlignment="1">
      <alignment horizontal="distributed" vertical="center" justifyLastLine="1"/>
    </xf>
    <xf numFmtId="0" fontId="70" fillId="25" borderId="90" xfId="0" applyFont="1" applyFill="1" applyBorder="1" applyAlignment="1">
      <alignment horizontal="distributed" vertical="center" justifyLastLine="1"/>
    </xf>
    <xf numFmtId="0" fontId="70" fillId="25" borderId="111" xfId="0" applyFont="1" applyFill="1" applyBorder="1" applyAlignment="1">
      <alignment horizontal="distributed" vertical="center" justifyLastLine="1"/>
    </xf>
    <xf numFmtId="0" fontId="44" fillId="25" borderId="13" xfId="0" applyFont="1" applyFill="1" applyBorder="1" applyAlignment="1">
      <alignment horizontal="center" vertical="center"/>
    </xf>
    <xf numFmtId="0" fontId="44" fillId="25" borderId="11" xfId="0" applyFont="1" applyFill="1" applyBorder="1" applyAlignment="1">
      <alignment horizontal="center" vertical="center"/>
    </xf>
    <xf numFmtId="0" fontId="44" fillId="25" borderId="10" xfId="0" applyFont="1" applyFill="1" applyBorder="1" applyAlignment="1">
      <alignment horizontal="center" vertical="center"/>
    </xf>
    <xf numFmtId="0" fontId="44" fillId="25" borderId="44" xfId="0" applyFont="1" applyFill="1" applyBorder="1" applyAlignment="1">
      <alignment horizontal="center" vertical="center"/>
    </xf>
    <xf numFmtId="0" fontId="44" fillId="25" borderId="68" xfId="0" applyFont="1" applyFill="1" applyBorder="1" applyAlignment="1">
      <alignment horizontal="center" vertical="center"/>
    </xf>
    <xf numFmtId="0" fontId="4" fillId="25" borderId="16" xfId="0" applyFont="1" applyFill="1" applyBorder="1" applyAlignment="1">
      <alignment horizontal="center" vertical="center"/>
    </xf>
    <xf numFmtId="0" fontId="44" fillId="25" borderId="68" xfId="0" applyFont="1" applyFill="1" applyBorder="1" applyAlignment="1">
      <alignment horizontal="center" vertical="center" shrinkToFit="1"/>
    </xf>
    <xf numFmtId="0" fontId="4" fillId="25" borderId="16" xfId="0" applyFont="1" applyFill="1" applyBorder="1" applyAlignment="1">
      <alignment horizontal="center" vertical="center" shrinkToFit="1"/>
    </xf>
    <xf numFmtId="0" fontId="71" fillId="0" borderId="13" xfId="0" applyFont="1" applyFill="1" applyBorder="1" applyAlignment="1">
      <alignment horizontal="left" vertical="center"/>
    </xf>
    <xf numFmtId="0" fontId="71" fillId="0" borderId="11" xfId="0" applyFont="1" applyFill="1" applyBorder="1" applyAlignment="1">
      <alignment horizontal="left" vertical="center"/>
    </xf>
    <xf numFmtId="0" fontId="44" fillId="25" borderId="16" xfId="0" applyFont="1" applyFill="1" applyBorder="1" applyAlignment="1">
      <alignment horizontal="center" vertical="center" shrinkToFit="1"/>
    </xf>
    <xf numFmtId="0" fontId="0" fillId="0" borderId="67" xfId="0" applyFont="1" applyBorder="1" applyAlignment="1">
      <alignment vertical="center"/>
    </xf>
    <xf numFmtId="0" fontId="71" fillId="0" borderId="42" xfId="0" applyFont="1" applyBorder="1" applyAlignment="1">
      <alignment horizontal="left" vertical="center"/>
    </xf>
    <xf numFmtId="0" fontId="0" fillId="0" borderId="43" xfId="0" applyFont="1" applyBorder="1" applyAlignment="1">
      <alignment horizontal="left" vertical="center"/>
    </xf>
    <xf numFmtId="0" fontId="0" fillId="0" borderId="213" xfId="0" applyFont="1" applyBorder="1" applyAlignment="1">
      <alignment horizontal="left" vertical="center"/>
    </xf>
    <xf numFmtId="0" fontId="71" fillId="0" borderId="107" xfId="0" applyFont="1" applyBorder="1" applyAlignment="1">
      <alignment horizontal="left" vertical="center"/>
    </xf>
    <xf numFmtId="0" fontId="0" fillId="0" borderId="69" xfId="0" applyFont="1" applyBorder="1" applyAlignment="1">
      <alignment horizontal="left" vertical="center"/>
    </xf>
    <xf numFmtId="0" fontId="0" fillId="0" borderId="70" xfId="0" applyFont="1" applyBorder="1" applyAlignment="1">
      <alignment horizontal="left" vertical="center"/>
    </xf>
    <xf numFmtId="0" fontId="71" fillId="0" borderId="13" xfId="0" applyFont="1" applyBorder="1" applyAlignment="1">
      <alignment horizontal="left" vertical="center"/>
    </xf>
    <xf numFmtId="0" fontId="0" fillId="0" borderId="11" xfId="0" applyFont="1" applyBorder="1" applyAlignment="1">
      <alignment horizontal="left" vertical="center"/>
    </xf>
    <xf numFmtId="0" fontId="0" fillId="0" borderId="71" xfId="0" applyFont="1" applyBorder="1" applyAlignment="1">
      <alignment horizontal="left" vertical="center"/>
    </xf>
    <xf numFmtId="0" fontId="46" fillId="0" borderId="68" xfId="0" applyFont="1" applyFill="1" applyBorder="1" applyAlignment="1">
      <alignment horizontal="center" vertical="center"/>
    </xf>
    <xf numFmtId="0" fontId="0" fillId="0" borderId="79" xfId="0" applyFont="1" applyBorder="1" applyAlignment="1">
      <alignment vertical="center"/>
    </xf>
    <xf numFmtId="0" fontId="70" fillId="0" borderId="68" xfId="0" applyFont="1" applyFill="1" applyBorder="1" applyAlignment="1">
      <alignment horizontal="left" vertical="top" wrapText="1"/>
    </xf>
    <xf numFmtId="0" fontId="0" fillId="0" borderId="79" xfId="0" applyFont="1" applyBorder="1" applyAlignment="1">
      <alignment vertical="top" wrapText="1"/>
    </xf>
    <xf numFmtId="0" fontId="70" fillId="0" borderId="67" xfId="0" applyFont="1" applyFill="1" applyBorder="1" applyAlignment="1">
      <alignment horizontal="left" vertical="top" wrapText="1"/>
    </xf>
    <xf numFmtId="0" fontId="0" fillId="0" borderId="67" xfId="0" applyFont="1" applyBorder="1" applyAlignment="1">
      <alignment horizontal="left" vertical="top" wrapText="1"/>
    </xf>
    <xf numFmtId="0" fontId="71" fillId="0" borderId="10" xfId="0" applyFont="1" applyFill="1" applyBorder="1" applyAlignment="1">
      <alignment horizontal="left" vertical="center"/>
    </xf>
    <xf numFmtId="0" fontId="70" fillId="25" borderId="41" xfId="0" applyFont="1" applyFill="1" applyBorder="1" applyAlignment="1">
      <alignment horizontal="center" vertical="center"/>
    </xf>
    <xf numFmtId="0" fontId="70" fillId="25" borderId="15" xfId="0" applyFont="1" applyFill="1" applyBorder="1" applyAlignment="1">
      <alignment horizontal="center" vertical="center"/>
    </xf>
    <xf numFmtId="0" fontId="70" fillId="25" borderId="32" xfId="0" applyFont="1" applyFill="1" applyBorder="1" applyAlignment="1">
      <alignment horizontal="center" vertical="center"/>
    </xf>
    <xf numFmtId="0" fontId="70" fillId="0" borderId="16" xfId="0" applyFont="1" applyFill="1" applyBorder="1" applyAlignment="1">
      <alignment horizontal="left" vertical="top" wrapText="1"/>
    </xf>
    <xf numFmtId="0" fontId="71" fillId="0" borderId="32"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33" xfId="0" applyFont="1" applyFill="1" applyBorder="1" applyAlignment="1">
      <alignment horizontal="left" vertical="center"/>
    </xf>
    <xf numFmtId="0" fontId="46" fillId="0" borderId="67" xfId="0" applyFont="1" applyFill="1" applyBorder="1" applyAlignment="1">
      <alignment horizontal="center" vertical="center"/>
    </xf>
    <xf numFmtId="0" fontId="46" fillId="0" borderId="67" xfId="0" applyFont="1" applyBorder="1" applyAlignment="1">
      <alignment horizontal="center" vertical="center"/>
    </xf>
    <xf numFmtId="0" fontId="76" fillId="0" borderId="68" xfId="0" applyFont="1" applyFill="1" applyBorder="1" applyAlignment="1">
      <alignment horizontal="left" vertical="center" wrapText="1"/>
    </xf>
    <xf numFmtId="0" fontId="70" fillId="0" borderId="79" xfId="0" applyFont="1" applyFill="1" applyBorder="1" applyAlignment="1">
      <alignment horizontal="left" vertical="center" wrapText="1"/>
    </xf>
    <xf numFmtId="0" fontId="30" fillId="0" borderId="41" xfId="0" applyFont="1" applyBorder="1" applyAlignment="1">
      <alignment vertical="center"/>
    </xf>
    <xf numFmtId="0" fontId="30" fillId="0" borderId="12" xfId="0" applyFont="1" applyBorder="1" applyAlignment="1">
      <alignment vertical="center"/>
    </xf>
    <xf numFmtId="0" fontId="28" fillId="0" borderId="12" xfId="0" applyFont="1" applyBorder="1" applyAlignment="1">
      <alignment horizontal="center" vertical="center"/>
    </xf>
    <xf numFmtId="0" fontId="0" fillId="0" borderId="17" xfId="0" applyBorder="1" applyAlignment="1">
      <alignment vertical="center"/>
    </xf>
    <xf numFmtId="0" fontId="30" fillId="0" borderId="117" xfId="0" applyFont="1" applyBorder="1" applyAlignment="1">
      <alignment vertical="center"/>
    </xf>
    <xf numFmtId="0" fontId="0" fillId="0" borderId="64" xfId="0" applyBorder="1" applyAlignment="1">
      <alignment vertical="center"/>
    </xf>
    <xf numFmtId="0" fontId="24" fillId="0" borderId="124" xfId="0" applyFont="1" applyBorder="1" applyAlignment="1">
      <alignment horizontal="right" vertical="center" wrapText="1"/>
    </xf>
    <xf numFmtId="0" fontId="0" fillId="0" borderId="19" xfId="0" applyBorder="1" applyAlignment="1"/>
    <xf numFmtId="0" fontId="0" fillId="0" borderId="125" xfId="0" applyBorder="1" applyAlignment="1"/>
    <xf numFmtId="0" fontId="0" fillId="0" borderId="63" xfId="0" applyBorder="1" applyAlignment="1"/>
    <xf numFmtId="0" fontId="28" fillId="0" borderId="117" xfId="0" applyFont="1" applyBorder="1" applyAlignment="1">
      <alignment horizontal="right" vertical="center"/>
    </xf>
    <xf numFmtId="0" fontId="0" fillId="0" borderId="64" xfId="0" applyBorder="1" applyAlignment="1">
      <alignment horizontal="right" vertical="center"/>
    </xf>
    <xf numFmtId="0" fontId="28" fillId="0" borderId="116" xfId="0" applyFont="1" applyBorder="1" applyAlignment="1">
      <alignment horizontal="right" vertical="center"/>
    </xf>
    <xf numFmtId="0" fontId="0" fillId="0" borderId="19" xfId="0" applyBorder="1" applyAlignment="1">
      <alignment horizontal="right" vertical="center"/>
    </xf>
    <xf numFmtId="0" fontId="0" fillId="0" borderId="54" xfId="0" applyBorder="1" applyAlignment="1">
      <alignment horizontal="right" vertical="center"/>
    </xf>
    <xf numFmtId="0" fontId="0" fillId="0" borderId="63" xfId="0" applyBorder="1" applyAlignment="1">
      <alignment horizontal="right" vertical="center"/>
    </xf>
    <xf numFmtId="0" fontId="30" fillId="24" borderId="110" xfId="0" applyFont="1" applyFill="1" applyBorder="1" applyAlignment="1">
      <alignment horizontal="center" vertical="center"/>
    </xf>
    <xf numFmtId="0" fontId="30" fillId="24" borderId="11" xfId="0" applyFont="1" applyFill="1" applyBorder="1" applyAlignment="1">
      <alignment horizontal="center" vertical="center"/>
    </xf>
    <xf numFmtId="0" fontId="30" fillId="24" borderId="10" xfId="0" applyFont="1" applyFill="1" applyBorder="1" applyAlignment="1">
      <alignment horizontal="center" vertical="center"/>
    </xf>
    <xf numFmtId="0" fontId="30" fillId="24" borderId="13" xfId="0" applyFont="1" applyFill="1" applyBorder="1" applyAlignment="1">
      <alignment horizontal="center" vertical="center"/>
    </xf>
    <xf numFmtId="0" fontId="30" fillId="24" borderId="71" xfId="0" applyFont="1" applyFill="1" applyBorder="1" applyAlignment="1">
      <alignment horizontal="center" vertical="center"/>
    </xf>
    <xf numFmtId="0" fontId="43" fillId="0" borderId="91" xfId="0" applyFont="1" applyBorder="1" applyAlignment="1">
      <alignment horizontal="right" vertical="center"/>
    </xf>
    <xf numFmtId="0" fontId="43" fillId="0" borderId="103" xfId="0" applyFont="1" applyBorder="1" applyAlignment="1">
      <alignment horizontal="right" vertical="center"/>
    </xf>
    <xf numFmtId="0" fontId="43" fillId="0" borderId="92" xfId="0" applyFont="1" applyBorder="1" applyAlignment="1">
      <alignment horizontal="right" vertical="center"/>
    </xf>
    <xf numFmtId="0" fontId="25" fillId="24" borderId="32" xfId="0" applyFont="1" applyFill="1" applyBorder="1" applyAlignment="1">
      <alignment horizontal="center" vertical="center" wrapText="1"/>
    </xf>
    <xf numFmtId="0" fontId="25" fillId="24" borderId="17" xfId="0" applyFont="1" applyFill="1" applyBorder="1" applyAlignment="1">
      <alignment horizontal="center" vertical="center" wrapText="1"/>
    </xf>
    <xf numFmtId="0" fontId="25" fillId="24" borderId="33" xfId="0" applyFont="1" applyFill="1" applyBorder="1" applyAlignment="1">
      <alignment horizontal="center" vertical="center" wrapText="1"/>
    </xf>
    <xf numFmtId="0" fontId="28" fillId="24" borderId="222" xfId="0" applyFont="1" applyFill="1" applyBorder="1" applyAlignment="1">
      <alignment vertical="center"/>
    </xf>
    <xf numFmtId="0" fontId="28" fillId="24" borderId="102" xfId="0" applyFont="1" applyFill="1" applyBorder="1" applyAlignment="1">
      <alignment vertical="center"/>
    </xf>
    <xf numFmtId="0" fontId="28" fillId="24" borderId="223" xfId="0" applyFont="1" applyFill="1" applyBorder="1" applyAlignment="1">
      <alignment vertical="center"/>
    </xf>
    <xf numFmtId="0" fontId="24" fillId="24" borderId="124" xfId="0" applyFont="1" applyFill="1" applyBorder="1" applyAlignment="1">
      <alignment horizontal="center" vertical="center" wrapText="1"/>
    </xf>
    <xf numFmtId="0" fontId="30" fillId="0" borderId="19" xfId="0" applyFont="1" applyBorder="1"/>
    <xf numFmtId="0" fontId="30" fillId="0" borderId="120" xfId="0" applyFont="1" applyBorder="1"/>
    <xf numFmtId="0" fontId="30" fillId="0" borderId="125" xfId="0" applyFont="1" applyBorder="1"/>
    <xf numFmtId="0" fontId="30" fillId="0" borderId="63" xfId="0" applyFont="1" applyBorder="1"/>
    <xf numFmtId="0" fontId="30" fillId="0" borderId="121" xfId="0" applyFont="1" applyBorder="1"/>
    <xf numFmtId="0" fontId="28" fillId="24" borderId="17" xfId="0" applyFont="1" applyFill="1" applyBorder="1" applyAlignment="1">
      <alignment horizontal="center" vertical="center" wrapText="1"/>
    </xf>
    <xf numFmtId="0" fontId="28" fillId="24" borderId="33" xfId="0" applyFont="1" applyFill="1" applyBorder="1" applyAlignment="1">
      <alignment horizontal="center" vertical="center" wrapText="1"/>
    </xf>
    <xf numFmtId="0" fontId="28" fillId="0" borderId="82" xfId="0" applyFont="1" applyBorder="1" applyAlignment="1">
      <alignment horizontal="center" vertical="center"/>
    </xf>
    <xf numFmtId="0" fontId="28" fillId="0" borderId="118" xfId="0" applyFont="1" applyBorder="1" applyAlignment="1">
      <alignment horizontal="center" vertical="center"/>
    </xf>
    <xf numFmtId="0" fontId="28" fillId="0" borderId="83" xfId="0" applyFont="1" applyBorder="1" applyAlignment="1">
      <alignment horizontal="center" vertical="center"/>
    </xf>
    <xf numFmtId="0" fontId="28" fillId="0" borderId="78" xfId="0" applyFont="1" applyBorder="1" applyAlignment="1">
      <alignment horizontal="center" vertical="center"/>
    </xf>
    <xf numFmtId="0" fontId="28" fillId="0" borderId="41" xfId="0" applyFont="1" applyBorder="1" applyAlignment="1">
      <alignment vertical="center"/>
    </xf>
    <xf numFmtId="0" fontId="28" fillId="0" borderId="103" xfId="0" applyFont="1" applyBorder="1" applyAlignment="1">
      <alignment horizontal="center" vertical="center"/>
    </xf>
    <xf numFmtId="0" fontId="28" fillId="0" borderId="92" xfId="0" applyFont="1" applyBorder="1" applyAlignment="1">
      <alignment horizontal="center" vertical="center"/>
    </xf>
    <xf numFmtId="0" fontId="28" fillId="24" borderId="41" xfId="0" applyFont="1" applyFill="1" applyBorder="1" applyAlignment="1">
      <alignment horizontal="center" vertical="center" wrapText="1"/>
    </xf>
    <xf numFmtId="0" fontId="28" fillId="24" borderId="14" xfId="0" applyFont="1" applyFill="1" applyBorder="1" applyAlignment="1">
      <alignment horizontal="center" vertical="center" wrapText="1"/>
    </xf>
    <xf numFmtId="0" fontId="28" fillId="24" borderId="15" xfId="0" applyFont="1" applyFill="1" applyBorder="1" applyAlignment="1">
      <alignment horizontal="center" vertical="center" wrapText="1"/>
    </xf>
    <xf numFmtId="0" fontId="28" fillId="24" borderId="20" xfId="0" applyFont="1" applyFill="1" applyBorder="1" applyAlignment="1">
      <alignment horizontal="center" vertical="center" wrapText="1"/>
    </xf>
    <xf numFmtId="0" fontId="28" fillId="0" borderId="13" xfId="0" applyFont="1" applyBorder="1" applyAlignment="1">
      <alignment vertical="center"/>
    </xf>
    <xf numFmtId="0" fontId="30" fillId="0" borderId="11" xfId="0" applyFont="1" applyBorder="1" applyAlignment="1">
      <alignment vertical="center"/>
    </xf>
    <xf numFmtId="0" fontId="28" fillId="0" borderId="81" xfId="0" applyFont="1" applyBorder="1" applyAlignment="1">
      <alignment horizontal="center" vertical="center"/>
    </xf>
    <xf numFmtId="0" fontId="28" fillId="0" borderId="91" xfId="0" applyFont="1" applyBorder="1" applyAlignment="1">
      <alignment vertical="center"/>
    </xf>
    <xf numFmtId="0" fontId="28" fillId="0" borderId="103" xfId="0" applyFont="1" applyBorder="1" applyAlignment="1">
      <alignment vertical="center"/>
    </xf>
    <xf numFmtId="0" fontId="28" fillId="0" borderId="92" xfId="0" applyFont="1" applyBorder="1" applyAlignment="1">
      <alignment vertical="center"/>
    </xf>
    <xf numFmtId="0" fontId="24" fillId="0" borderId="22" xfId="0" applyFont="1" applyBorder="1" applyAlignment="1">
      <alignment horizontal="left" vertical="center" wrapText="1"/>
    </xf>
    <xf numFmtId="0" fontId="24" fillId="0" borderId="55" xfId="0" applyFont="1" applyBorder="1" applyAlignment="1">
      <alignment horizontal="left" vertical="center" wrapText="1"/>
    </xf>
    <xf numFmtId="0" fontId="24" fillId="0" borderId="119" xfId="0" applyFont="1" applyBorder="1" applyAlignment="1">
      <alignment horizontal="left" vertical="center" wrapText="1"/>
    </xf>
    <xf numFmtId="0" fontId="28" fillId="0" borderId="91" xfId="0" applyFont="1" applyBorder="1" applyAlignment="1">
      <alignment horizontal="center" vertical="center"/>
    </xf>
    <xf numFmtId="0" fontId="25" fillId="0" borderId="0" xfId="0" applyFont="1" applyAlignment="1">
      <alignment vertical="center" wrapText="1"/>
    </xf>
    <xf numFmtId="0" fontId="28" fillId="24" borderId="44" xfId="0" applyFont="1" applyFill="1" applyBorder="1" applyAlignment="1">
      <alignment horizontal="center" vertical="center"/>
    </xf>
    <xf numFmtId="0" fontId="30" fillId="0" borderId="13" xfId="0" applyFont="1" applyBorder="1" applyAlignment="1">
      <alignment vertical="center"/>
    </xf>
    <xf numFmtId="0" fontId="30" fillId="0" borderId="13" xfId="0" applyFont="1" applyBorder="1" applyAlignment="1">
      <alignment horizontal="center" vertical="center"/>
    </xf>
    <xf numFmtId="0" fontId="30" fillId="0" borderId="11" xfId="0" applyFont="1" applyBorder="1" applyAlignment="1">
      <alignment horizontal="center" vertical="center"/>
    </xf>
    <xf numFmtId="0" fontId="28" fillId="24" borderId="42" xfId="0" applyFont="1" applyFill="1" applyBorder="1" applyAlignment="1">
      <alignment vertical="center" wrapText="1"/>
    </xf>
    <xf numFmtId="0" fontId="28" fillId="24" borderId="31" xfId="0" applyFont="1" applyFill="1" applyBorder="1" applyAlignment="1">
      <alignment vertical="center" wrapText="1"/>
    </xf>
    <xf numFmtId="0" fontId="28" fillId="24" borderId="126" xfId="0" applyFont="1" applyFill="1" applyBorder="1" applyAlignment="1">
      <alignment vertical="center" wrapText="1"/>
    </xf>
    <xf numFmtId="0" fontId="28" fillId="24" borderId="127" xfId="0" applyFont="1" applyFill="1" applyBorder="1" applyAlignment="1">
      <alignment vertical="center" wrapText="1"/>
    </xf>
    <xf numFmtId="0" fontId="24" fillId="24" borderId="13" xfId="0" applyFont="1" applyFill="1" applyBorder="1" applyAlignment="1">
      <alignment horizontal="center" vertical="center"/>
    </xf>
    <xf numFmtId="0" fontId="24" fillId="24" borderId="11" xfId="0" applyFont="1" applyFill="1" applyBorder="1" applyAlignment="1">
      <alignment horizontal="center" vertical="center"/>
    </xf>
    <xf numFmtId="0" fontId="24" fillId="24" borderId="10" xfId="0" applyFont="1" applyFill="1" applyBorder="1" applyAlignment="1">
      <alignment horizontal="center" vertical="center"/>
    </xf>
    <xf numFmtId="0" fontId="28" fillId="24" borderId="13" xfId="0" applyFont="1" applyFill="1" applyBorder="1" applyAlignment="1">
      <alignment horizontal="center" vertical="center" shrinkToFit="1"/>
    </xf>
    <xf numFmtId="0" fontId="28" fillId="24" borderId="11" xfId="0" applyFont="1" applyFill="1" applyBorder="1" applyAlignment="1">
      <alignment horizontal="center" vertical="center" shrinkToFit="1"/>
    </xf>
    <xf numFmtId="0" fontId="28" fillId="24" borderId="10" xfId="0" applyFont="1" applyFill="1" applyBorder="1" applyAlignment="1">
      <alignment horizontal="center" vertical="center" shrinkToFit="1"/>
    </xf>
    <xf numFmtId="0" fontId="24" fillId="24" borderId="44" xfId="0" applyFont="1" applyFill="1" applyBorder="1" applyAlignment="1">
      <alignment horizontal="center" vertical="center"/>
    </xf>
    <xf numFmtId="0" fontId="31" fillId="24" borderId="44" xfId="0" applyFont="1" applyFill="1" applyBorder="1" applyAlignment="1">
      <alignment horizontal="center" vertical="center"/>
    </xf>
    <xf numFmtId="0" fontId="31" fillId="24" borderId="13" xfId="0" applyFont="1" applyFill="1" applyBorder="1" applyAlignment="1">
      <alignment horizontal="center" vertical="center"/>
    </xf>
    <xf numFmtId="0" fontId="24" fillId="27" borderId="13" xfId="0" applyFont="1" applyFill="1" applyBorder="1" applyAlignment="1">
      <alignment horizontal="center" vertical="center"/>
    </xf>
    <xf numFmtId="0" fontId="24" fillId="27" borderId="11" xfId="0" applyFont="1" applyFill="1" applyBorder="1" applyAlignment="1">
      <alignment horizontal="center" vertical="center"/>
    </xf>
    <xf numFmtId="0" fontId="24" fillId="27" borderId="10" xfId="0" applyFont="1" applyFill="1" applyBorder="1" applyAlignment="1">
      <alignment horizontal="center" vertical="center"/>
    </xf>
    <xf numFmtId="0" fontId="30" fillId="0" borderId="112" xfId="0" applyFont="1" applyBorder="1" applyAlignment="1">
      <alignment horizontal="center" vertical="center"/>
    </xf>
    <xf numFmtId="0" fontId="30" fillId="0" borderId="12" xfId="0" applyFont="1" applyBorder="1" applyAlignment="1">
      <alignment horizontal="center" vertical="center"/>
    </xf>
    <xf numFmtId="0" fontId="28" fillId="0" borderId="41" xfId="0" applyFont="1" applyBorder="1" applyAlignment="1">
      <alignment horizontal="left" vertical="center"/>
    </xf>
    <xf numFmtId="0" fontId="28" fillId="0" borderId="12" xfId="0" applyFont="1" applyBorder="1" applyAlignment="1">
      <alignment horizontal="left" vertical="center"/>
    </xf>
    <xf numFmtId="0" fontId="28" fillId="0" borderId="14" xfId="0" applyFont="1" applyBorder="1" applyAlignment="1">
      <alignment horizontal="left" vertical="center"/>
    </xf>
    <xf numFmtId="0" fontId="28" fillId="0" borderId="32" xfId="0" applyFont="1" applyBorder="1" applyAlignment="1">
      <alignment horizontal="left" vertical="center"/>
    </xf>
    <xf numFmtId="0" fontId="28" fillId="0" borderId="17" xfId="0" applyFont="1" applyBorder="1" applyAlignment="1">
      <alignment horizontal="left" vertical="center"/>
    </xf>
    <xf numFmtId="0" fontId="28" fillId="0" borderId="33" xfId="0" applyFont="1" applyBorder="1" applyAlignment="1">
      <alignment horizontal="left" vertical="center"/>
    </xf>
    <xf numFmtId="0" fontId="28" fillId="0" borderId="13" xfId="0" applyFont="1" applyBorder="1" applyAlignment="1">
      <alignment horizontal="center" vertical="center"/>
    </xf>
    <xf numFmtId="0" fontId="28" fillId="0" borderId="11" xfId="0" applyFont="1" applyBorder="1" applyAlignment="1">
      <alignment horizontal="center" vertical="center"/>
    </xf>
    <xf numFmtId="0" fontId="28" fillId="0" borderId="10" xfId="0" applyFont="1" applyBorder="1" applyAlignment="1">
      <alignment horizontal="center" vertical="center"/>
    </xf>
    <xf numFmtId="0" fontId="28" fillId="0" borderId="13" xfId="0" applyFont="1" applyBorder="1" applyAlignment="1">
      <alignment horizontal="left" vertical="center"/>
    </xf>
    <xf numFmtId="0" fontId="28" fillId="0" borderId="11" xfId="0" applyFont="1" applyBorder="1" applyAlignment="1">
      <alignment horizontal="left" vertical="center"/>
    </xf>
    <xf numFmtId="0" fontId="28" fillId="0" borderId="10" xfId="0" applyFont="1" applyBorder="1" applyAlignment="1">
      <alignment horizontal="left"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24" fillId="0" borderId="0" xfId="0" applyFont="1" applyBorder="1" applyAlignment="1">
      <alignment horizontal="left" vertical="top" wrapText="1"/>
    </xf>
    <xf numFmtId="0" fontId="28" fillId="24" borderId="32" xfId="0" applyFont="1" applyFill="1" applyBorder="1" applyAlignment="1">
      <alignment horizontal="center" vertical="center"/>
    </xf>
    <xf numFmtId="0" fontId="24" fillId="24" borderId="13"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8" fillId="24" borderId="41" xfId="0" applyFont="1" applyFill="1" applyBorder="1" applyAlignment="1">
      <alignment horizontal="center" vertical="center"/>
    </xf>
    <xf numFmtId="0" fontId="23" fillId="24" borderId="12" xfId="0" applyFont="1" applyFill="1" applyBorder="1" applyAlignment="1">
      <alignment horizontal="center" vertical="center"/>
    </xf>
    <xf numFmtId="0" fontId="23" fillId="24" borderId="14" xfId="0" applyFont="1" applyFill="1" applyBorder="1" applyAlignment="1">
      <alignment horizontal="center" vertical="center"/>
    </xf>
    <xf numFmtId="0" fontId="23" fillId="24" borderId="32" xfId="0" applyFont="1" applyFill="1" applyBorder="1" applyAlignment="1">
      <alignment horizontal="center" vertical="center"/>
    </xf>
    <xf numFmtId="0" fontId="23" fillId="24" borderId="17" xfId="0" applyFont="1" applyFill="1" applyBorder="1" applyAlignment="1">
      <alignment horizontal="center" vertical="center"/>
    </xf>
    <xf numFmtId="0" fontId="23" fillId="24" borderId="33" xfId="0" applyFont="1" applyFill="1" applyBorder="1" applyAlignment="1">
      <alignment horizontal="center" vertical="center"/>
    </xf>
    <xf numFmtId="0" fontId="28" fillId="24" borderId="44" xfId="0" applyFont="1" applyFill="1" applyBorder="1" applyAlignment="1">
      <alignment horizontal="center" vertical="center" shrinkToFit="1"/>
    </xf>
    <xf numFmtId="0" fontId="28" fillId="0" borderId="0" xfId="0" applyFont="1" applyFill="1" applyBorder="1" applyAlignment="1">
      <alignment horizontal="left" vertical="center"/>
    </xf>
    <xf numFmtId="0" fontId="28" fillId="0" borderId="122" xfId="0" applyFont="1" applyBorder="1" applyAlignment="1">
      <alignment vertical="center" wrapText="1"/>
    </xf>
    <xf numFmtId="0" fontId="28" fillId="0" borderId="99" xfId="0" applyFont="1" applyBorder="1" applyAlignment="1">
      <alignment vertical="center" wrapText="1"/>
    </xf>
    <xf numFmtId="0" fontId="28" fillId="0" borderId="123" xfId="0" applyFont="1" applyBorder="1" applyAlignment="1">
      <alignment vertical="center" wrapText="1"/>
    </xf>
    <xf numFmtId="0" fontId="28" fillId="0" borderId="44" xfId="0" applyFont="1" applyBorder="1" applyAlignment="1">
      <alignment vertical="center"/>
    </xf>
    <xf numFmtId="0" fontId="28" fillId="0" borderId="44" xfId="0" applyFont="1" applyBorder="1" applyAlignment="1">
      <alignment horizontal="center" vertical="center"/>
    </xf>
    <xf numFmtId="0" fontId="28" fillId="0" borderId="102" xfId="0" applyFont="1" applyBorder="1" applyAlignment="1">
      <alignment horizontal="center" vertical="center"/>
    </xf>
    <xf numFmtId="0" fontId="28" fillId="0" borderId="80" xfId="0" applyFont="1" applyBorder="1" applyAlignment="1">
      <alignment horizontal="center" vertical="center"/>
    </xf>
    <xf numFmtId="0" fontId="43" fillId="0" borderId="82" xfId="0" applyFont="1" applyBorder="1" applyAlignment="1">
      <alignment horizontal="right" vertical="center"/>
    </xf>
    <xf numFmtId="0" fontId="43" fillId="0" borderId="118" xfId="0" applyFont="1" applyBorder="1" applyAlignment="1">
      <alignment horizontal="right" vertical="center"/>
    </xf>
    <xf numFmtId="0" fontId="43" fillId="0" borderId="83" xfId="0" applyFont="1" applyBorder="1" applyAlignment="1">
      <alignment horizontal="right" vertical="center"/>
    </xf>
    <xf numFmtId="0" fontId="43" fillId="0" borderId="75" xfId="0" applyFont="1" applyBorder="1" applyAlignment="1">
      <alignment horizontal="right" vertical="center"/>
    </xf>
    <xf numFmtId="0" fontId="43" fillId="0" borderId="102" xfId="0" applyFont="1" applyBorder="1" applyAlignment="1">
      <alignment horizontal="right" vertical="center"/>
    </xf>
    <xf numFmtId="0" fontId="43" fillId="0" borderId="80" xfId="0" applyFont="1" applyBorder="1" applyAlignment="1">
      <alignment horizontal="right" vertical="center"/>
    </xf>
    <xf numFmtId="0" fontId="28" fillId="0" borderId="75" xfId="0" applyFont="1" applyBorder="1" applyAlignment="1">
      <alignment horizontal="center" vertical="center"/>
    </xf>
    <xf numFmtId="0" fontId="25" fillId="0" borderId="12" xfId="0" applyFont="1" applyBorder="1" applyAlignment="1">
      <alignment vertical="center" wrapText="1"/>
    </xf>
    <xf numFmtId="0" fontId="28" fillId="24" borderId="220" xfId="0" applyFont="1" applyFill="1" applyBorder="1" applyAlignment="1">
      <alignment vertical="center"/>
    </xf>
    <xf numFmtId="0" fontId="28" fillId="24" borderId="103" xfId="0" applyFont="1" applyFill="1" applyBorder="1" applyAlignment="1">
      <alignment vertical="center"/>
    </xf>
    <xf numFmtId="0" fontId="28" fillId="24" borderId="221" xfId="0" applyFont="1" applyFill="1" applyBorder="1" applyAlignment="1">
      <alignment vertical="center"/>
    </xf>
    <xf numFmtId="0" fontId="28" fillId="0" borderId="220" xfId="0" applyFont="1" applyBorder="1" applyAlignment="1">
      <alignment vertical="center"/>
    </xf>
    <xf numFmtId="0" fontId="25" fillId="24" borderId="68" xfId="0" applyFont="1" applyFill="1" applyBorder="1" applyAlignment="1">
      <alignment horizontal="left" vertical="center" wrapText="1"/>
    </xf>
    <xf numFmtId="0" fontId="26" fillId="24" borderId="67" xfId="0" applyFont="1" applyFill="1" applyBorder="1" applyAlignment="1">
      <alignment horizontal="left" vertical="center"/>
    </xf>
    <xf numFmtId="0" fontId="28" fillId="24" borderId="41" xfId="0" applyFont="1" applyFill="1" applyBorder="1" applyAlignment="1">
      <alignment vertical="center" wrapText="1"/>
    </xf>
    <xf numFmtId="0" fontId="28" fillId="24" borderId="12" xfId="0" applyFont="1" applyFill="1" applyBorder="1" applyAlignment="1">
      <alignment vertical="center" wrapText="1"/>
    </xf>
    <xf numFmtId="0" fontId="28" fillId="24" borderId="14" xfId="0" applyFont="1" applyFill="1" applyBorder="1" applyAlignment="1">
      <alignment vertical="center" wrapText="1"/>
    </xf>
    <xf numFmtId="0" fontId="30" fillId="24" borderId="32" xfId="0" applyFont="1" applyFill="1" applyBorder="1" applyAlignment="1">
      <alignment vertical="center"/>
    </xf>
    <xf numFmtId="0" fontId="30" fillId="24" borderId="17" xfId="0" applyFont="1" applyFill="1" applyBorder="1" applyAlignment="1">
      <alignment vertical="center"/>
    </xf>
    <xf numFmtId="0" fontId="30" fillId="24" borderId="33" xfId="0" applyFont="1" applyFill="1" applyBorder="1" applyAlignment="1">
      <alignment vertical="center"/>
    </xf>
    <xf numFmtId="0" fontId="28" fillId="0" borderId="222" xfId="0" applyFont="1" applyBorder="1" applyAlignment="1">
      <alignment vertical="center"/>
    </xf>
    <xf numFmtId="0" fontId="28" fillId="0" borderId="102" xfId="0" applyFont="1" applyBorder="1" applyAlignment="1">
      <alignment vertical="center"/>
    </xf>
    <xf numFmtId="0" fontId="28" fillId="0" borderId="80" xfId="0" applyFont="1" applyBorder="1" applyAlignment="1">
      <alignment vertical="center"/>
    </xf>
    <xf numFmtId="0" fontId="28" fillId="0" borderId="74" xfId="0" applyFont="1" applyBorder="1" applyAlignment="1">
      <alignment horizontal="center" vertical="center"/>
    </xf>
    <xf numFmtId="0" fontId="24" fillId="24" borderId="113" xfId="0" applyFont="1" applyFill="1" applyBorder="1" applyAlignment="1">
      <alignment horizontal="center" vertical="center" wrapText="1"/>
    </xf>
    <xf numFmtId="0" fontId="24" fillId="24" borderId="19" xfId="0" applyFont="1" applyFill="1" applyBorder="1" applyAlignment="1">
      <alignment horizontal="center" vertical="center"/>
    </xf>
    <xf numFmtId="0" fontId="24" fillId="24" borderId="120" xfId="0" applyFont="1" applyFill="1" applyBorder="1" applyAlignment="1">
      <alignment horizontal="center" vertical="center"/>
    </xf>
    <xf numFmtId="0" fontId="24" fillId="24" borderId="115" xfId="0" applyFont="1" applyFill="1" applyBorder="1" applyAlignment="1">
      <alignment horizontal="center" vertical="center"/>
    </xf>
    <xf numFmtId="0" fontId="24" fillId="24" borderId="63" xfId="0" applyFont="1" applyFill="1" applyBorder="1" applyAlignment="1">
      <alignment horizontal="center" vertical="center"/>
    </xf>
    <xf numFmtId="0" fontId="24" fillId="24" borderId="121" xfId="0" applyFont="1" applyFill="1" applyBorder="1" applyAlignment="1">
      <alignment horizontal="center" vertical="center"/>
    </xf>
    <xf numFmtId="0" fontId="28" fillId="24" borderId="16" xfId="0" applyFont="1" applyFill="1" applyBorder="1" applyAlignment="1">
      <alignment horizontal="center" vertical="center"/>
    </xf>
    <xf numFmtId="0" fontId="28" fillId="24" borderId="113" xfId="0" applyFont="1" applyFill="1" applyBorder="1" applyAlignment="1">
      <alignment horizontal="center" vertical="center" wrapText="1"/>
    </xf>
    <xf numFmtId="0" fontId="28" fillId="24" borderId="19" xfId="0" applyFont="1" applyFill="1" applyBorder="1" applyAlignment="1">
      <alignment horizontal="center" vertical="center"/>
    </xf>
    <xf numFmtId="0" fontId="28" fillId="24" borderId="114" xfId="0" applyFont="1" applyFill="1" applyBorder="1" applyAlignment="1">
      <alignment horizontal="center" vertical="center"/>
    </xf>
    <xf numFmtId="0" fontId="28" fillId="24" borderId="115" xfId="0" applyFont="1" applyFill="1" applyBorder="1" applyAlignment="1">
      <alignment horizontal="center" vertical="center"/>
    </xf>
    <xf numFmtId="0" fontId="28" fillId="24" borderId="63" xfId="0" applyFont="1" applyFill="1" applyBorder="1" applyAlignment="1">
      <alignment horizontal="center" vertical="center"/>
    </xf>
    <xf numFmtId="0" fontId="28" fillId="24" borderId="65" xfId="0" applyFont="1" applyFill="1" applyBorder="1" applyAlignment="1">
      <alignment horizontal="center" vertical="center"/>
    </xf>
    <xf numFmtId="0" fontId="28" fillId="24" borderId="51" xfId="0" applyFont="1" applyFill="1" applyBorder="1" applyAlignment="1">
      <alignment horizontal="center" vertical="center" wrapText="1"/>
    </xf>
    <xf numFmtId="0" fontId="28" fillId="24" borderId="52" xfId="0" applyFont="1" applyFill="1" applyBorder="1" applyAlignment="1">
      <alignment horizontal="center" vertical="center" wrapText="1"/>
    </xf>
    <xf numFmtId="0" fontId="28" fillId="24" borderId="53" xfId="0" applyFont="1" applyFill="1" applyBorder="1" applyAlignment="1">
      <alignment horizontal="center" vertical="center" wrapText="1"/>
    </xf>
    <xf numFmtId="0" fontId="31" fillId="24" borderId="23" xfId="0" applyFont="1" applyFill="1" applyBorder="1" applyAlignment="1">
      <alignment vertical="center" shrinkToFit="1"/>
    </xf>
    <xf numFmtId="0" fontId="31" fillId="24" borderId="56" xfId="0" applyFont="1" applyFill="1" applyBorder="1" applyAlignment="1">
      <alignment vertical="center" shrinkToFit="1"/>
    </xf>
    <xf numFmtId="0" fontId="29" fillId="24" borderId="22" xfId="0" applyFont="1" applyFill="1" applyBorder="1" applyAlignment="1">
      <alignment vertical="center" shrinkToFit="1"/>
    </xf>
    <xf numFmtId="0" fontId="29" fillId="24" borderId="55" xfId="0" applyFont="1" applyFill="1" applyBorder="1" applyAlignment="1">
      <alignment vertical="center" shrinkToFit="1"/>
    </xf>
    <xf numFmtId="0" fontId="29" fillId="24" borderId="137" xfId="0" applyFont="1" applyFill="1" applyBorder="1" applyAlignment="1">
      <alignment vertical="center"/>
    </xf>
    <xf numFmtId="0" fontId="28" fillId="0" borderId="127" xfId="0" applyFont="1" applyBorder="1" applyAlignment="1">
      <alignment horizontal="center" vertical="center"/>
    </xf>
    <xf numFmtId="0" fontId="29" fillId="0" borderId="20" xfId="0" applyFont="1" applyBorder="1" applyAlignment="1">
      <alignment horizontal="center" vertical="center"/>
    </xf>
    <xf numFmtId="0" fontId="28" fillId="24" borderId="141" xfId="0" applyFont="1" applyFill="1" applyBorder="1" applyAlignment="1">
      <alignment horizontal="center" vertical="center"/>
    </xf>
    <xf numFmtId="0" fontId="28" fillId="24" borderId="139" xfId="0" applyFont="1" applyFill="1" applyBorder="1" applyAlignment="1">
      <alignment horizontal="center" vertical="center"/>
    </xf>
    <xf numFmtId="0" fontId="29" fillId="24" borderId="139" xfId="0" applyFont="1" applyFill="1" applyBorder="1" applyAlignment="1">
      <alignment vertical="center"/>
    </xf>
    <xf numFmtId="0" fontId="28" fillId="24" borderId="48" xfId="0" applyFont="1" applyFill="1" applyBorder="1" applyAlignment="1">
      <alignment horizontal="center" vertical="center"/>
    </xf>
    <xf numFmtId="0" fontId="28" fillId="24" borderId="140" xfId="0" applyFont="1" applyFill="1" applyBorder="1" applyAlignment="1">
      <alignment horizontal="center" vertical="center"/>
    </xf>
    <xf numFmtId="0" fontId="29" fillId="24" borderId="140" xfId="0" applyFont="1" applyFill="1" applyBorder="1" applyAlignment="1">
      <alignment vertical="center"/>
    </xf>
    <xf numFmtId="0" fontId="28" fillId="0" borderId="0" xfId="0" applyFont="1" applyBorder="1" applyAlignment="1">
      <alignment horizontal="center" vertical="center"/>
    </xf>
    <xf numFmtId="0" fontId="29" fillId="0" borderId="12" xfId="0" applyFont="1" applyBorder="1" applyAlignment="1">
      <alignment vertical="center"/>
    </xf>
    <xf numFmtId="0" fontId="29" fillId="0" borderId="175" xfId="0" applyFont="1" applyBorder="1" applyAlignment="1">
      <alignment vertical="center"/>
    </xf>
    <xf numFmtId="0" fontId="28" fillId="24" borderId="174" xfId="0" applyFont="1" applyFill="1" applyBorder="1" applyAlignment="1">
      <alignment horizontal="center" vertical="center" wrapText="1"/>
    </xf>
    <xf numFmtId="0" fontId="28" fillId="24" borderId="98" xfId="0" applyFont="1" applyFill="1" applyBorder="1" applyAlignment="1">
      <alignment horizontal="center" vertical="center" wrapText="1"/>
    </xf>
    <xf numFmtId="0" fontId="28" fillId="24" borderId="143" xfId="0" applyFont="1" applyFill="1" applyBorder="1" applyAlignment="1">
      <alignment horizontal="center" vertical="center"/>
    </xf>
    <xf numFmtId="0" fontId="29" fillId="24" borderId="143" xfId="0" applyFont="1" applyFill="1" applyBorder="1" applyAlignment="1">
      <alignment horizontal="center" vertical="center"/>
    </xf>
    <xf numFmtId="0" fontId="29" fillId="24" borderId="142" xfId="0" applyFont="1" applyFill="1" applyBorder="1" applyAlignment="1">
      <alignment horizontal="center" vertical="center" wrapText="1"/>
    </xf>
    <xf numFmtId="0" fontId="29" fillId="24" borderId="147" xfId="0" applyFont="1" applyFill="1" applyBorder="1" applyAlignment="1">
      <alignment horizontal="center" vertical="center" wrapText="1"/>
    </xf>
    <xf numFmtId="0" fontId="29" fillId="24" borderId="147" xfId="0" applyFont="1" applyFill="1" applyBorder="1" applyAlignment="1">
      <alignment horizontal="center" vertical="center"/>
    </xf>
    <xf numFmtId="0" fontId="28" fillId="24" borderId="19" xfId="0" applyFont="1" applyFill="1" applyBorder="1" applyAlignment="1">
      <alignment horizontal="center" vertical="center" wrapText="1"/>
    </xf>
    <xf numFmtId="0" fontId="28" fillId="24" borderId="144" xfId="0" applyFont="1" applyFill="1" applyBorder="1" applyAlignment="1">
      <alignment horizontal="center" vertical="center" wrapText="1"/>
    </xf>
    <xf numFmtId="0" fontId="28" fillId="24" borderId="143" xfId="0" applyFont="1" applyFill="1" applyBorder="1" applyAlignment="1">
      <alignment horizontal="center" vertical="center" wrapText="1"/>
    </xf>
    <xf numFmtId="0" fontId="29" fillId="24" borderId="22" xfId="0" applyFont="1" applyFill="1" applyBorder="1" applyAlignment="1">
      <alignment vertical="center"/>
    </xf>
    <xf numFmtId="0" fontId="29" fillId="24" borderId="55" xfId="0" applyFont="1" applyFill="1" applyBorder="1" applyAlignment="1">
      <alignment vertical="center"/>
    </xf>
    <xf numFmtId="0" fontId="29" fillId="24" borderId="145" xfId="0" applyFont="1" applyFill="1" applyBorder="1" applyAlignment="1">
      <alignment vertical="center"/>
    </xf>
    <xf numFmtId="0" fontId="29" fillId="24" borderId="131" xfId="0" applyFont="1" applyFill="1" applyBorder="1" applyAlignment="1">
      <alignment vertical="center"/>
    </xf>
    <xf numFmtId="0" fontId="28" fillId="0" borderId="0" xfId="0" applyFont="1" applyBorder="1" applyAlignment="1">
      <alignment vertical="center"/>
    </xf>
    <xf numFmtId="0" fontId="28" fillId="0" borderId="15" xfId="0" applyFont="1" applyBorder="1" applyAlignment="1">
      <alignment vertical="center"/>
    </xf>
    <xf numFmtId="0" fontId="28" fillId="0" borderId="176" xfId="0" applyFont="1" applyBorder="1" applyAlignment="1">
      <alignment vertical="center"/>
    </xf>
    <xf numFmtId="0" fontId="29" fillId="24" borderId="144" xfId="0" applyFont="1" applyFill="1" applyBorder="1" applyAlignment="1">
      <alignment horizontal="center" vertical="center" wrapText="1"/>
    </xf>
    <xf numFmtId="0" fontId="29" fillId="24" borderId="143" xfId="0" applyFont="1" applyFill="1" applyBorder="1" applyAlignment="1">
      <alignment horizontal="center" vertical="center" wrapText="1"/>
    </xf>
    <xf numFmtId="0" fontId="28" fillId="0" borderId="15" xfId="0" applyFont="1" applyBorder="1" applyAlignment="1">
      <alignment horizontal="center" vertical="center"/>
    </xf>
    <xf numFmtId="0" fontId="0" fillId="0" borderId="15" xfId="0" applyBorder="1" applyAlignment="1">
      <alignment vertical="center"/>
    </xf>
    <xf numFmtId="0" fontId="0" fillId="0" borderId="0" xfId="0" applyAlignment="1">
      <alignment vertical="center"/>
    </xf>
    <xf numFmtId="0" fontId="28" fillId="0" borderId="176" xfId="0" applyFont="1" applyBorder="1" applyAlignment="1">
      <alignment horizontal="right" vertical="center"/>
    </xf>
    <xf numFmtId="0" fontId="0" fillId="0" borderId="176" xfId="0" applyBorder="1" applyAlignment="1">
      <alignment vertical="center"/>
    </xf>
    <xf numFmtId="0" fontId="29" fillId="0" borderId="176" xfId="0" applyFont="1" applyBorder="1" applyAlignment="1">
      <alignment vertical="center"/>
    </xf>
    <xf numFmtId="0" fontId="29" fillId="0" borderId="148" xfId="0" applyFont="1" applyBorder="1" applyAlignment="1">
      <alignment horizontal="center" vertical="distributed" wrapText="1" shrinkToFit="1"/>
    </xf>
    <xf numFmtId="0" fontId="29" fillId="0" borderId="149" xfId="0" applyFont="1" applyBorder="1" applyAlignment="1">
      <alignment horizontal="center" vertical="distributed" wrapText="1" shrinkToFit="1"/>
    </xf>
    <xf numFmtId="0" fontId="29" fillId="0" borderId="150" xfId="0" applyFont="1" applyBorder="1" applyAlignment="1">
      <alignment horizontal="center" vertical="distributed" wrapText="1" shrinkToFit="1"/>
    </xf>
    <xf numFmtId="0" fontId="29" fillId="24" borderId="146" xfId="0" applyFont="1" applyFill="1" applyBorder="1" applyAlignment="1">
      <alignment vertical="center"/>
    </xf>
    <xf numFmtId="0" fontId="29" fillId="24" borderId="142" xfId="0" applyFont="1" applyFill="1" applyBorder="1" applyAlignment="1">
      <alignment horizontal="center" vertical="center" shrinkToFit="1"/>
    </xf>
    <xf numFmtId="0" fontId="29" fillId="24" borderId="143" xfId="0" applyFont="1" applyFill="1" applyBorder="1" applyAlignment="1">
      <alignment horizontal="center" vertical="center" shrinkToFit="1"/>
    </xf>
    <xf numFmtId="0" fontId="29" fillId="24" borderId="151" xfId="0" applyFont="1" applyFill="1" applyBorder="1" applyAlignment="1">
      <alignment horizontal="center" vertical="distributed" wrapText="1" shrinkToFit="1"/>
    </xf>
    <xf numFmtId="0" fontId="29" fillId="24" borderId="139" xfId="0" applyFont="1" applyFill="1" applyBorder="1" applyAlignment="1">
      <alignment horizontal="center" vertical="distributed" wrapText="1" shrinkToFit="1"/>
    </xf>
    <xf numFmtId="0" fontId="29" fillId="24" borderId="139" xfId="0" applyFont="1" applyFill="1" applyBorder="1" applyAlignment="1"/>
    <xf numFmtId="0" fontId="29" fillId="24" borderId="45" xfId="0" applyFont="1" applyFill="1" applyBorder="1" applyAlignment="1">
      <alignment horizontal="center" vertical="distributed" wrapText="1" shrinkToFit="1"/>
    </xf>
    <xf numFmtId="0" fontId="29" fillId="24" borderId="140" xfId="0" applyFont="1" applyFill="1" applyBorder="1" applyAlignment="1">
      <alignment horizontal="center" vertical="distributed" wrapText="1" shrinkToFit="1"/>
    </xf>
    <xf numFmtId="0" fontId="29" fillId="24" borderId="140" xfId="0" applyFont="1" applyFill="1" applyBorder="1" applyAlignment="1"/>
    <xf numFmtId="0" fontId="28" fillId="0" borderId="152" xfId="0" applyFont="1" applyFill="1" applyBorder="1" applyAlignment="1">
      <alignment horizontal="center" vertical="center" wrapText="1"/>
    </xf>
    <xf numFmtId="0" fontId="28" fillId="0" borderId="148" xfId="0" applyFont="1" applyFill="1" applyBorder="1" applyAlignment="1">
      <alignment horizontal="center" vertical="center" wrapText="1"/>
    </xf>
    <xf numFmtId="0" fontId="28" fillId="0" borderId="153" xfId="0" applyFont="1" applyFill="1" applyBorder="1" applyAlignment="1">
      <alignment horizontal="center" vertical="center" wrapText="1"/>
    </xf>
    <xf numFmtId="0" fontId="28" fillId="0" borderId="154" xfId="0" applyFont="1" applyFill="1" applyBorder="1" applyAlignment="1">
      <alignment horizontal="center" vertical="center" wrapText="1"/>
    </xf>
    <xf numFmtId="0" fontId="28" fillId="0" borderId="149" xfId="0" applyFont="1" applyFill="1" applyBorder="1" applyAlignment="1">
      <alignment horizontal="center" vertical="center" wrapText="1"/>
    </xf>
    <xf numFmtId="0" fontId="28" fillId="0" borderId="155" xfId="0" applyFont="1" applyFill="1" applyBorder="1" applyAlignment="1">
      <alignment horizontal="center" vertical="center" wrapText="1"/>
    </xf>
    <xf numFmtId="0" fontId="28" fillId="0" borderId="156" xfId="0" applyFont="1" applyFill="1" applyBorder="1" applyAlignment="1">
      <alignment horizontal="center" vertical="center" wrapText="1"/>
    </xf>
    <xf numFmtId="0" fontId="28" fillId="0" borderId="157" xfId="0" applyFont="1" applyFill="1" applyBorder="1" applyAlignment="1">
      <alignment horizontal="center" vertical="center" wrapText="1"/>
    </xf>
    <xf numFmtId="0" fontId="28" fillId="0" borderId="158" xfId="0" applyFont="1" applyFill="1" applyBorder="1" applyAlignment="1">
      <alignment horizontal="center" vertical="center" wrapText="1"/>
    </xf>
    <xf numFmtId="49" fontId="28" fillId="0" borderId="85" xfId="0" applyNumberFormat="1" applyFont="1" applyBorder="1" applyAlignment="1">
      <alignment horizontal="right" vertical="center"/>
    </xf>
    <xf numFmtId="49" fontId="28" fillId="0" borderId="131" xfId="0" applyNumberFormat="1" applyFont="1" applyBorder="1" applyAlignment="1">
      <alignment horizontal="right" vertical="center"/>
    </xf>
    <xf numFmtId="0" fontId="28" fillId="0" borderId="85" xfId="0" applyFont="1" applyBorder="1" applyAlignment="1">
      <alignment horizontal="center" vertical="center"/>
    </xf>
    <xf numFmtId="0" fontId="29" fillId="0" borderId="0" xfId="0" applyFont="1" applyBorder="1" applyAlignment="1">
      <alignment horizontal="center" vertical="center"/>
    </xf>
    <xf numFmtId="0" fontId="28" fillId="0" borderId="152" xfId="0" applyFont="1" applyBorder="1" applyAlignment="1">
      <alignment horizontal="center" vertical="center"/>
    </xf>
    <xf numFmtId="0" fontId="28" fillId="0" borderId="148" xfId="0" applyFont="1" applyBorder="1" applyAlignment="1">
      <alignment horizontal="center" vertical="center"/>
    </xf>
    <xf numFmtId="0" fontId="28" fillId="0" borderId="153" xfId="0" applyFont="1" applyBorder="1" applyAlignment="1">
      <alignment horizontal="center" vertical="center"/>
    </xf>
    <xf numFmtId="0" fontId="28" fillId="0" borderId="154" xfId="0" applyFont="1" applyBorder="1" applyAlignment="1">
      <alignment horizontal="center" vertical="center"/>
    </xf>
    <xf numFmtId="0" fontId="28" fillId="0" borderId="149" xfId="0" applyFont="1" applyBorder="1" applyAlignment="1">
      <alignment horizontal="center" vertical="center"/>
    </xf>
    <xf numFmtId="0" fontId="28" fillId="0" borderId="155" xfId="0" applyFont="1" applyBorder="1" applyAlignment="1">
      <alignment horizontal="center" vertical="center"/>
    </xf>
    <xf numFmtId="0" fontId="28" fillId="0" borderId="156" xfId="0" applyFont="1" applyBorder="1" applyAlignment="1">
      <alignment horizontal="center" vertical="center"/>
    </xf>
    <xf numFmtId="0" fontId="28" fillId="0" borderId="157" xfId="0" applyFont="1" applyBorder="1" applyAlignment="1">
      <alignment horizontal="center" vertical="center"/>
    </xf>
    <xf numFmtId="0" fontId="28" fillId="0" borderId="158" xfId="0" applyFont="1" applyBorder="1" applyAlignment="1">
      <alignment horizontal="center" vertical="center"/>
    </xf>
    <xf numFmtId="0" fontId="45" fillId="27" borderId="15" xfId="0" applyFont="1" applyFill="1" applyBorder="1" applyAlignment="1">
      <alignment vertical="center" wrapText="1"/>
    </xf>
    <xf numFmtId="0" fontId="45" fillId="27" borderId="0" xfId="0" applyFont="1" applyFill="1" applyAlignment="1">
      <alignment vertical="center" wrapText="1"/>
    </xf>
    <xf numFmtId="0" fontId="45" fillId="27" borderId="88" xfId="0" applyFont="1" applyFill="1" applyBorder="1" applyAlignment="1">
      <alignment vertical="center" wrapText="1"/>
    </xf>
    <xf numFmtId="0" fontId="45" fillId="27" borderId="130" xfId="0" applyFont="1" applyFill="1" applyBorder="1" applyAlignment="1">
      <alignment vertical="center" wrapText="1"/>
    </xf>
    <xf numFmtId="0" fontId="45" fillId="27" borderId="131" xfId="0" applyFont="1" applyFill="1" applyBorder="1" applyAlignment="1">
      <alignment vertical="center" wrapText="1"/>
    </xf>
    <xf numFmtId="0" fontId="45" fillId="27" borderId="133" xfId="0" applyFont="1" applyFill="1" applyBorder="1" applyAlignment="1">
      <alignment vertical="center" wrapText="1"/>
    </xf>
    <xf numFmtId="0" fontId="26" fillId="0" borderId="0" xfId="0" applyFont="1" applyBorder="1" applyAlignment="1">
      <alignment horizontal="left" vertical="center" wrapText="1" shrinkToFit="1"/>
    </xf>
    <xf numFmtId="0" fontId="28" fillId="0" borderId="0" xfId="0" applyFont="1" applyBorder="1" applyAlignment="1">
      <alignment horizontal="center" vertical="center" shrinkToFit="1"/>
    </xf>
    <xf numFmtId="0" fontId="29" fillId="0" borderId="0" xfId="0" applyFont="1" applyBorder="1" applyAlignment="1">
      <alignment horizontal="center" vertical="center" shrinkToFit="1"/>
    </xf>
    <xf numFmtId="0" fontId="32" fillId="0" borderId="0" xfId="0" applyFont="1" applyBorder="1" applyAlignment="1">
      <alignment horizontal="center" vertical="center" shrinkToFit="1"/>
    </xf>
    <xf numFmtId="0" fontId="38" fillId="0" borderId="0" xfId="0" applyFont="1" applyBorder="1" applyAlignment="1">
      <alignment horizontal="center" vertical="center" shrinkToFit="1"/>
    </xf>
    <xf numFmtId="177" fontId="28" fillId="0" borderId="126" xfId="0" applyNumberFormat="1" applyFont="1" applyBorder="1" applyAlignment="1">
      <alignment horizontal="right" vertical="center"/>
    </xf>
    <xf numFmtId="177" fontId="28" fillId="0" borderId="85" xfId="0" applyNumberFormat="1" applyFont="1" applyBorder="1" applyAlignment="1">
      <alignment horizontal="right" vertical="center"/>
    </xf>
    <xf numFmtId="177" fontId="28" fillId="0" borderId="177" xfId="0" applyNumberFormat="1" applyFont="1" applyBorder="1" applyAlignment="1">
      <alignment horizontal="right" vertical="center"/>
    </xf>
    <xf numFmtId="177" fontId="28" fillId="0" borderId="15" xfId="0" applyNumberFormat="1" applyFont="1" applyBorder="1" applyAlignment="1">
      <alignment horizontal="right" vertical="center"/>
    </xf>
    <xf numFmtId="177" fontId="28" fillId="0" borderId="0" xfId="0" applyNumberFormat="1" applyFont="1" applyBorder="1" applyAlignment="1">
      <alignment horizontal="right" vertical="center"/>
    </xf>
    <xf numFmtId="177" fontId="28" fillId="0" borderId="176" xfId="0" applyNumberFormat="1" applyFont="1" applyBorder="1" applyAlignment="1">
      <alignment horizontal="right" vertical="center"/>
    </xf>
    <xf numFmtId="0" fontId="29" fillId="24" borderId="138" xfId="0" applyFont="1" applyFill="1" applyBorder="1" applyAlignment="1">
      <alignment horizontal="center" vertical="distributed" wrapText="1" shrinkToFit="1"/>
    </xf>
    <xf numFmtId="0" fontId="29" fillId="24" borderId="47" xfId="0" applyFont="1" applyFill="1" applyBorder="1" applyAlignment="1">
      <alignment horizontal="center" vertical="distributed" wrapText="1" shrinkToFit="1"/>
    </xf>
    <xf numFmtId="0" fontId="28" fillId="0" borderId="29" xfId="0" applyFont="1" applyBorder="1" applyAlignment="1">
      <alignment horizontal="center" vertical="center"/>
    </xf>
    <xf numFmtId="0" fontId="0" fillId="0" borderId="145" xfId="0" applyBorder="1" applyAlignment="1">
      <alignment horizontal="center" vertical="center"/>
    </xf>
    <xf numFmtId="0" fontId="28" fillId="0" borderId="134" xfId="0" applyFont="1" applyBorder="1" applyAlignment="1">
      <alignment vertical="center"/>
    </xf>
    <xf numFmtId="0" fontId="0" fillId="0" borderId="135" xfId="0" applyBorder="1" applyAlignment="1">
      <alignment vertical="center"/>
    </xf>
    <xf numFmtId="0" fontId="0" fillId="0" borderId="172" xfId="0" applyBorder="1" applyAlignment="1">
      <alignment vertical="center"/>
    </xf>
    <xf numFmtId="177" fontId="28" fillId="0" borderId="134" xfId="0" applyNumberFormat="1" applyFont="1" applyBorder="1" applyAlignment="1">
      <alignment vertical="center"/>
    </xf>
    <xf numFmtId="0" fontId="31" fillId="24" borderId="57" xfId="0" applyFont="1" applyFill="1" applyBorder="1" applyAlignment="1">
      <alignment vertical="center" shrinkToFit="1"/>
    </xf>
    <xf numFmtId="0" fontId="31" fillId="24" borderId="61" xfId="0" applyFont="1" applyFill="1" applyBorder="1" applyAlignment="1">
      <alignment vertical="center" shrinkToFit="1"/>
    </xf>
    <xf numFmtId="0" fontId="28" fillId="0" borderId="85" xfId="0" applyFont="1" applyBorder="1" applyAlignment="1">
      <alignment horizontal="right" vertical="center"/>
    </xf>
    <xf numFmtId="0" fontId="0" fillId="0" borderId="131" xfId="0" applyBorder="1" applyAlignment="1">
      <alignment horizontal="right" vertical="center"/>
    </xf>
    <xf numFmtId="0" fontId="0" fillId="0" borderId="131" xfId="0" applyBorder="1" applyAlignment="1">
      <alignment horizontal="center" vertical="center"/>
    </xf>
    <xf numFmtId="0" fontId="32" fillId="24" borderId="116" xfId="0" applyFont="1" applyFill="1" applyBorder="1" applyAlignment="1">
      <alignment vertical="center"/>
    </xf>
    <xf numFmtId="0" fontId="0" fillId="0" borderId="19" xfId="0" applyBorder="1" applyAlignment="1">
      <alignment vertical="center"/>
    </xf>
    <xf numFmtId="0" fontId="0" fillId="0" borderId="132" xfId="0" applyBorder="1" applyAlignment="1">
      <alignment vertical="center"/>
    </xf>
    <xf numFmtId="0" fontId="28" fillId="24" borderId="98" xfId="0" applyFont="1" applyFill="1" applyBorder="1" applyAlignment="1">
      <alignment horizontal="center" vertical="center" shrinkToFit="1"/>
    </xf>
    <xf numFmtId="0" fontId="28" fillId="24" borderId="143" xfId="0" applyFont="1" applyFill="1" applyBorder="1" applyAlignment="1">
      <alignment horizontal="center" vertical="center" shrinkToFit="1"/>
    </xf>
    <xf numFmtId="0" fontId="28" fillId="0" borderId="13" xfId="0" applyFont="1" applyBorder="1" applyAlignment="1">
      <alignment wrapText="1"/>
    </xf>
    <xf numFmtId="0" fontId="0" fillId="0" borderId="11" xfId="0" applyBorder="1" applyAlignment="1">
      <alignment wrapText="1"/>
    </xf>
    <xf numFmtId="0" fontId="28" fillId="26" borderId="129" xfId="0" applyFont="1" applyFill="1" applyBorder="1" applyAlignment="1">
      <alignment horizontal="center" vertical="center" wrapText="1"/>
    </xf>
    <xf numFmtId="0" fontId="28" fillId="26" borderId="19" xfId="0" applyFont="1" applyFill="1" applyBorder="1" applyAlignment="1">
      <alignment horizontal="center" vertical="center" wrapText="1"/>
    </xf>
    <xf numFmtId="0" fontId="28" fillId="26" borderId="117" xfId="0" applyFont="1" applyFill="1" applyBorder="1" applyAlignment="1">
      <alignment horizontal="center" vertical="center" wrapText="1"/>
    </xf>
    <xf numFmtId="0" fontId="28" fillId="26" borderId="162" xfId="0" applyFont="1" applyFill="1" applyBorder="1" applyAlignment="1">
      <alignment horizontal="center" vertical="center" wrapText="1"/>
    </xf>
    <xf numFmtId="0" fontId="28" fillId="26" borderId="17" xfId="0" applyFont="1" applyFill="1" applyBorder="1" applyAlignment="1">
      <alignment horizontal="center" vertical="center" wrapText="1"/>
    </xf>
    <xf numFmtId="0" fontId="28" fillId="26" borderId="27" xfId="0" applyFont="1" applyFill="1" applyBorder="1" applyAlignment="1">
      <alignment horizontal="center" vertical="center" wrapText="1"/>
    </xf>
    <xf numFmtId="0" fontId="28" fillId="0" borderId="160" xfId="0" applyFont="1" applyBorder="1" applyAlignment="1">
      <alignment horizontal="center" vertical="center"/>
    </xf>
    <xf numFmtId="0" fontId="28" fillId="24" borderId="164" xfId="0" applyFont="1" applyFill="1" applyBorder="1" applyAlignment="1">
      <alignment horizontal="center" vertical="center"/>
    </xf>
    <xf numFmtId="0" fontId="30" fillId="24" borderId="16" xfId="0" applyFont="1" applyFill="1" applyBorder="1" applyAlignment="1">
      <alignment horizontal="center" vertical="center"/>
    </xf>
    <xf numFmtId="0" fontId="28" fillId="24" borderId="16" xfId="0" applyFont="1" applyFill="1" applyBorder="1" applyAlignment="1">
      <alignment horizontal="center" vertical="center" shrinkToFit="1"/>
    </xf>
    <xf numFmtId="0" fontId="30" fillId="0" borderId="165" xfId="0" applyFont="1" applyBorder="1" applyAlignment="1">
      <alignment horizontal="center" vertical="center"/>
    </xf>
    <xf numFmtId="0" fontId="28" fillId="0" borderId="168" xfId="0" applyFont="1" applyBorder="1" applyAlignment="1">
      <alignment horizontal="center" vertical="center"/>
    </xf>
    <xf numFmtId="0" fontId="28" fillId="0" borderId="169" xfId="0" applyFont="1" applyBorder="1" applyAlignment="1">
      <alignment horizontal="center" vertical="center"/>
    </xf>
    <xf numFmtId="0" fontId="30" fillId="0" borderId="160" xfId="0" applyFont="1" applyBorder="1" applyAlignment="1">
      <alignment horizontal="center" vertical="center"/>
    </xf>
    <xf numFmtId="0" fontId="28" fillId="24" borderId="170" xfId="0" applyFont="1" applyFill="1" applyBorder="1" applyAlignment="1">
      <alignment horizontal="center" vertical="center"/>
    </xf>
    <xf numFmtId="0" fontId="30" fillId="24" borderId="16" xfId="0" applyFont="1" applyFill="1" applyBorder="1" applyAlignment="1">
      <alignment horizontal="center" vertical="center" shrinkToFit="1"/>
    </xf>
    <xf numFmtId="0" fontId="30" fillId="0" borderId="159" xfId="0" applyFont="1" applyBorder="1" applyAlignment="1">
      <alignment horizontal="center" vertical="center" wrapText="1"/>
    </xf>
    <xf numFmtId="0" fontId="30" fillId="0" borderId="160" xfId="0" applyFont="1" applyBorder="1" applyAlignment="1">
      <alignment horizontal="center" vertical="center" wrapText="1"/>
    </xf>
    <xf numFmtId="0" fontId="30" fillId="0" borderId="161" xfId="0" applyFont="1" applyBorder="1" applyAlignment="1">
      <alignment horizontal="center" vertical="center" wrapText="1"/>
    </xf>
    <xf numFmtId="0" fontId="28" fillId="24" borderId="163" xfId="0" applyFont="1" applyFill="1" applyBorder="1" applyAlignment="1">
      <alignment horizontal="center" vertical="center" wrapText="1"/>
    </xf>
    <xf numFmtId="0" fontId="28" fillId="24" borderId="25" xfId="0" applyFont="1" applyFill="1" applyBorder="1" applyAlignment="1">
      <alignment horizontal="center" vertical="center" wrapText="1"/>
    </xf>
    <xf numFmtId="0" fontId="28" fillId="0" borderId="128" xfId="0" applyFont="1" applyBorder="1" applyAlignment="1">
      <alignment vertical="center" wrapText="1"/>
    </xf>
    <xf numFmtId="0" fontId="28" fillId="0" borderId="40" xfId="0" applyFont="1" applyBorder="1" applyAlignment="1">
      <alignment vertical="center" wrapText="1"/>
    </xf>
    <xf numFmtId="0" fontId="30" fillId="0" borderId="36" xfId="0" applyFont="1" applyBorder="1" applyAlignment="1">
      <alignment vertical="center" wrapText="1"/>
    </xf>
    <xf numFmtId="0" fontId="28" fillId="0" borderId="163" xfId="0" applyFont="1" applyBorder="1" applyAlignment="1">
      <alignment vertical="center" shrinkToFit="1"/>
    </xf>
    <xf numFmtId="0" fontId="28" fillId="0" borderId="56" xfId="0" applyFont="1" applyBorder="1" applyAlignment="1">
      <alignment vertical="center" shrinkToFit="1"/>
    </xf>
    <xf numFmtId="0" fontId="30" fillId="0" borderId="25" xfId="0" applyFont="1" applyBorder="1" applyAlignment="1">
      <alignment vertical="center" shrinkToFit="1"/>
    </xf>
    <xf numFmtId="0" fontId="28" fillId="0" borderId="22" xfId="0" applyFont="1" applyBorder="1" applyAlignment="1">
      <alignment vertical="center" wrapText="1"/>
    </xf>
    <xf numFmtId="0" fontId="28" fillId="0" borderId="55" xfId="0" applyFont="1" applyBorder="1" applyAlignment="1">
      <alignment vertical="center" wrapText="1"/>
    </xf>
    <xf numFmtId="0" fontId="28" fillId="0" borderId="119" xfId="0" applyFont="1" applyBorder="1" applyAlignment="1">
      <alignment vertical="center" wrapText="1"/>
    </xf>
    <xf numFmtId="0" fontId="28" fillId="24" borderId="13" xfId="0" applyFont="1" applyFill="1" applyBorder="1" applyAlignment="1">
      <alignment horizontal="center" vertical="distributed" wrapText="1"/>
    </xf>
    <xf numFmtId="0" fontId="28" fillId="24" borderId="11" xfId="0" applyFont="1" applyFill="1" applyBorder="1" applyAlignment="1">
      <alignment horizontal="center" vertical="distributed" wrapText="1"/>
    </xf>
    <xf numFmtId="0" fontId="28" fillId="24" borderId="10" xfId="0" applyFont="1" applyFill="1" applyBorder="1" applyAlignment="1">
      <alignment horizontal="center" vertical="distributed" wrapText="1"/>
    </xf>
    <xf numFmtId="0" fontId="28" fillId="24" borderId="13" xfId="0" applyFont="1" applyFill="1" applyBorder="1" applyAlignment="1">
      <alignment horizontal="center" vertical="distributed"/>
    </xf>
    <xf numFmtId="0" fontId="28" fillId="24" borderId="11" xfId="0" applyFont="1" applyFill="1" applyBorder="1" applyAlignment="1">
      <alignment horizontal="center" vertical="distributed"/>
    </xf>
    <xf numFmtId="0" fontId="28" fillId="24" borderId="10" xfId="0" applyFont="1" applyFill="1" applyBorder="1" applyAlignment="1">
      <alignment horizontal="center" vertical="distributed"/>
    </xf>
    <xf numFmtId="0" fontId="28" fillId="0" borderId="0" xfId="0" applyFont="1" applyBorder="1" applyAlignment="1">
      <alignment horizontal="center" vertical="distributed"/>
    </xf>
    <xf numFmtId="0" fontId="28" fillId="0" borderId="13" xfId="0" applyFont="1" applyBorder="1" applyAlignment="1">
      <alignment horizontal="left" vertical="center" shrinkToFit="1"/>
    </xf>
    <xf numFmtId="0" fontId="28" fillId="0" borderId="11" xfId="0" applyFont="1" applyBorder="1" applyAlignment="1">
      <alignment horizontal="left" vertical="center" shrinkToFit="1"/>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3"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10" xfId="0" applyFont="1" applyBorder="1" applyAlignment="1">
      <alignment horizontal="left" vertical="center" shrinkToFit="1"/>
    </xf>
    <xf numFmtId="0" fontId="28" fillId="0" borderId="13" xfId="0" applyFont="1" applyBorder="1" applyAlignment="1">
      <alignment horizontal="center" vertical="distributed"/>
    </xf>
    <xf numFmtId="0" fontId="28" fillId="0" borderId="11" xfId="0" applyFont="1" applyBorder="1" applyAlignment="1">
      <alignment horizontal="center" vertical="distributed"/>
    </xf>
    <xf numFmtId="0" fontId="28" fillId="0" borderId="10" xfId="0" applyFont="1" applyBorder="1" applyAlignment="1">
      <alignment horizontal="center" vertical="distributed"/>
    </xf>
    <xf numFmtId="0" fontId="28" fillId="0" borderId="13" xfId="0" applyFont="1" applyBorder="1" applyAlignment="1">
      <alignment horizontal="center" vertical="distributed" wrapText="1"/>
    </xf>
    <xf numFmtId="0" fontId="28" fillId="0" borderId="11" xfId="0" applyFont="1" applyBorder="1" applyAlignment="1">
      <alignment horizontal="center" vertical="distributed" wrapText="1"/>
    </xf>
    <xf numFmtId="0" fontId="28" fillId="0" borderId="10" xfId="0" applyFont="1" applyBorder="1" applyAlignment="1">
      <alignment horizontal="center" vertical="distributed" wrapText="1"/>
    </xf>
    <xf numFmtId="0" fontId="28" fillId="0" borderId="11" xfId="0" applyFont="1" applyBorder="1" applyAlignment="1">
      <alignment vertical="center"/>
    </xf>
    <xf numFmtId="0" fontId="28" fillId="0" borderId="10" xfId="0" applyFont="1" applyBorder="1" applyAlignment="1">
      <alignment vertical="center"/>
    </xf>
    <xf numFmtId="0" fontId="28" fillId="24" borderId="13" xfId="0" applyFont="1" applyFill="1" applyBorder="1" applyAlignment="1">
      <alignment horizontal="left" vertical="center" shrinkToFit="1"/>
    </xf>
    <xf numFmtId="0" fontId="28" fillId="24" borderId="10" xfId="0" applyFont="1" applyFill="1" applyBorder="1" applyAlignment="1">
      <alignment horizontal="left" vertical="center" shrinkToFit="1"/>
    </xf>
    <xf numFmtId="0" fontId="28" fillId="0" borderId="0" xfId="0" applyFont="1" applyAlignment="1">
      <alignment horizontal="left" vertical="center"/>
    </xf>
    <xf numFmtId="0" fontId="28" fillId="24" borderId="38" xfId="0" applyFont="1" applyFill="1" applyBorder="1" applyAlignment="1">
      <alignment horizontal="center" vertical="center"/>
    </xf>
    <xf numFmtId="0" fontId="24" fillId="24" borderId="18" xfId="0" applyFont="1" applyFill="1" applyBorder="1" applyAlignment="1">
      <alignment horizontal="center" vertical="center" wrapText="1" shrinkToFit="1"/>
    </xf>
    <xf numFmtId="0" fontId="25" fillId="24" borderId="18" xfId="0" applyFont="1" applyFill="1" applyBorder="1" applyAlignment="1">
      <alignment horizontal="center" vertical="center" wrapText="1" shrinkToFit="1"/>
    </xf>
    <xf numFmtId="0" fontId="24" fillId="24" borderId="18" xfId="0" applyFont="1" applyFill="1" applyBorder="1" applyAlignment="1">
      <alignment horizontal="center" vertical="center" wrapText="1"/>
    </xf>
    <xf numFmtId="0" fontId="31" fillId="24" borderId="18" xfId="0" applyFont="1" applyFill="1" applyBorder="1" applyAlignment="1">
      <alignment vertical="center" wrapText="1"/>
    </xf>
    <xf numFmtId="0" fontId="31" fillId="24" borderId="171" xfId="0" applyFont="1" applyFill="1" applyBorder="1" applyAlignment="1">
      <alignment vertical="center" wrapText="1"/>
    </xf>
    <xf numFmtId="0" fontId="28" fillId="24" borderId="129" xfId="0" applyFont="1" applyFill="1" applyBorder="1" applyAlignment="1">
      <alignment horizontal="center" vertical="center" wrapText="1"/>
    </xf>
    <xf numFmtId="0" fontId="0" fillId="0" borderId="19" xfId="0" applyBorder="1" applyAlignment="1">
      <alignment horizontal="center" vertical="center"/>
    </xf>
    <xf numFmtId="0" fontId="0" fillId="0" borderId="132" xfId="0" applyBorder="1" applyAlignment="1">
      <alignment horizontal="center" vertical="center"/>
    </xf>
    <xf numFmtId="0" fontId="0" fillId="0" borderId="162" xfId="0" applyBorder="1" applyAlignment="1">
      <alignment horizontal="center" vertical="center"/>
    </xf>
    <xf numFmtId="0" fontId="0" fillId="0" borderId="210" xfId="0" applyBorder="1" applyAlignment="1">
      <alignment horizontal="center" vertical="center"/>
    </xf>
    <xf numFmtId="0" fontId="28" fillId="0" borderId="212" xfId="0" applyFont="1" applyBorder="1" applyAlignment="1">
      <alignment horizontal="center" vertical="center"/>
    </xf>
    <xf numFmtId="0" fontId="0" fillId="0" borderId="168" xfId="0" applyBorder="1" applyAlignment="1">
      <alignment horizontal="center" vertical="center"/>
    </xf>
    <xf numFmtId="0" fontId="0" fillId="0" borderId="211" xfId="0" applyBorder="1" applyAlignment="1">
      <alignment horizontal="center" vertical="center"/>
    </xf>
    <xf numFmtId="0" fontId="28" fillId="0" borderId="12" xfId="0" applyFont="1" applyBorder="1" applyAlignment="1">
      <alignment vertical="center" shrinkToFit="1"/>
    </xf>
    <xf numFmtId="0" fontId="28" fillId="0" borderId="0" xfId="0" applyFont="1" applyBorder="1" applyAlignment="1">
      <alignment horizontal="left" vertical="center" wrapText="1" shrinkToFit="1"/>
    </xf>
    <xf numFmtId="0" fontId="28" fillId="0" borderId="0" xfId="0" applyFont="1" applyAlignment="1">
      <alignment horizontal="left" vertical="center" wrapText="1" shrinkToFit="1"/>
    </xf>
    <xf numFmtId="0" fontId="28" fillId="0" borderId="0" xfId="0" applyFont="1" applyBorder="1" applyAlignment="1">
      <alignment horizontal="left" vertical="center" wrapText="1"/>
    </xf>
    <xf numFmtId="0" fontId="28" fillId="24" borderId="13" xfId="0" applyFont="1" applyFill="1" applyBorder="1" applyAlignment="1">
      <alignment horizontal="center" vertical="center" wrapText="1"/>
    </xf>
    <xf numFmtId="0" fontId="28" fillId="24" borderId="11" xfId="0" applyFont="1" applyFill="1" applyBorder="1" applyAlignment="1">
      <alignment horizontal="center" vertical="center" wrapText="1"/>
    </xf>
    <xf numFmtId="0" fontId="28" fillId="24" borderId="10" xfId="0" applyFont="1" applyFill="1" applyBorder="1" applyAlignment="1">
      <alignment horizontal="center" vertical="center" wrapText="1"/>
    </xf>
    <xf numFmtId="0" fontId="28"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38" xfId="0" applyFont="1" applyBorder="1" applyAlignment="1">
      <alignment horizontal="center" vertical="center"/>
    </xf>
    <xf numFmtId="0" fontId="28" fillId="0" borderId="18" xfId="0" applyFont="1" applyBorder="1" applyAlignment="1">
      <alignment horizontal="center" vertical="center"/>
    </xf>
    <xf numFmtId="0" fontId="28" fillId="0" borderId="18" xfId="0" applyFont="1" applyBorder="1" applyAlignment="1">
      <alignment vertical="center"/>
    </xf>
    <xf numFmtId="0" fontId="30" fillId="0" borderId="18" xfId="0" applyFont="1" applyBorder="1" applyAlignment="1">
      <alignment vertical="center"/>
    </xf>
    <xf numFmtId="0" fontId="30" fillId="0" borderId="171" xfId="0" applyFont="1" applyBorder="1" applyAlignment="1">
      <alignment vertical="center"/>
    </xf>
    <xf numFmtId="0" fontId="28" fillId="24" borderId="44" xfId="0" applyFont="1" applyFill="1" applyBorder="1" applyAlignment="1">
      <alignment horizontal="center" vertical="center" wrapText="1"/>
    </xf>
    <xf numFmtId="0" fontId="28" fillId="0" borderId="39" xfId="0" applyFont="1" applyBorder="1" applyAlignment="1">
      <alignment horizontal="center" vertical="center"/>
    </xf>
    <xf numFmtId="0" fontId="28" fillId="0" borderId="0" xfId="0" applyFont="1" applyAlignment="1">
      <alignment horizontal="left" vertical="center" wrapText="1"/>
    </xf>
    <xf numFmtId="0" fontId="24" fillId="0" borderId="17" xfId="0" applyFont="1" applyBorder="1" applyAlignment="1">
      <alignment horizontal="left" vertical="center" wrapText="1"/>
    </xf>
    <xf numFmtId="0" fontId="28" fillId="24" borderId="38" xfId="0" applyFont="1" applyFill="1" applyBorder="1" applyAlignment="1">
      <alignment horizontal="center" vertical="center" shrinkToFit="1"/>
    </xf>
    <xf numFmtId="0" fontId="28" fillId="0" borderId="39" xfId="0" applyFont="1" applyBorder="1" applyAlignment="1">
      <alignment vertical="center"/>
    </xf>
    <xf numFmtId="0" fontId="0" fillId="0" borderId="11" xfId="0" applyBorder="1" applyAlignment="1">
      <alignment horizontal="center" vertical="center" shrinkToFit="1"/>
    </xf>
    <xf numFmtId="0" fontId="0" fillId="0" borderId="38" xfId="0" applyBorder="1" applyAlignment="1">
      <alignment horizontal="center" vertical="center" shrinkToFit="1"/>
    </xf>
    <xf numFmtId="0" fontId="24" fillId="24" borderId="39" xfId="0" applyFont="1" applyFill="1" applyBorder="1" applyAlignment="1">
      <alignment horizontal="center" vertical="center" wrapText="1" shrinkToFit="1"/>
    </xf>
    <xf numFmtId="0" fontId="0" fillId="0" borderId="11" xfId="0" applyBorder="1" applyAlignment="1">
      <alignment vertical="center"/>
    </xf>
    <xf numFmtId="0" fontId="0" fillId="0" borderId="38" xfId="0" applyBorder="1" applyAlignment="1">
      <alignment vertical="center"/>
    </xf>
    <xf numFmtId="0" fontId="28" fillId="24" borderId="13" xfId="0" applyFont="1" applyFill="1" applyBorder="1" applyAlignment="1">
      <alignment vertical="center"/>
    </xf>
    <xf numFmtId="0" fontId="28" fillId="24" borderId="11" xfId="0" applyFont="1" applyFill="1" applyBorder="1" applyAlignment="1">
      <alignment vertical="center"/>
    </xf>
    <xf numFmtId="0" fontId="28" fillId="24" borderId="10" xfId="0" applyFont="1" applyFill="1" applyBorder="1" applyAlignment="1">
      <alignment vertical="center"/>
    </xf>
    <xf numFmtId="0" fontId="24" fillId="0" borderId="11" xfId="0" applyFont="1" applyBorder="1" applyAlignment="1">
      <alignment horizontal="left" vertical="center" shrinkToFit="1"/>
    </xf>
    <xf numFmtId="0" fontId="0" fillId="0" borderId="10" xfId="0" applyBorder="1" applyAlignment="1">
      <alignment vertical="center" shrinkToFit="1"/>
    </xf>
    <xf numFmtId="0" fontId="4" fillId="28" borderId="13" xfId="0" applyFont="1" applyFill="1" applyBorder="1" applyAlignment="1">
      <alignment horizontal="center" vertical="center" wrapText="1"/>
    </xf>
    <xf numFmtId="0" fontId="4" fillId="28" borderId="11" xfId="0" applyFont="1" applyFill="1" applyBorder="1" applyAlignment="1">
      <alignment horizontal="center" vertical="center" wrapText="1"/>
    </xf>
    <xf numFmtId="0" fontId="0" fillId="0" borderId="10" xfId="0" applyBorder="1" applyAlignment="1">
      <alignment vertical="center"/>
    </xf>
    <xf numFmtId="0" fontId="28" fillId="0" borderId="0" xfId="0" applyFont="1" applyAlignment="1">
      <alignment horizontal="center"/>
    </xf>
    <xf numFmtId="0" fontId="28" fillId="0" borderId="0" xfId="0" applyFont="1" applyAlignment="1">
      <alignment horizontal="left" vertical="top"/>
    </xf>
    <xf numFmtId="0" fontId="28" fillId="0" borderId="0" xfId="49" applyFont="1" applyAlignment="1">
      <alignment horizontal="left"/>
    </xf>
    <xf numFmtId="0" fontId="29" fillId="0" borderId="0" xfId="49" applyFont="1" applyAlignment="1"/>
    <xf numFmtId="0" fontId="32" fillId="0" borderId="0" xfId="0" applyFont="1" applyAlignment="1">
      <alignment horizontal="left" vertical="center"/>
    </xf>
    <xf numFmtId="0" fontId="28" fillId="0" borderId="93" xfId="0" applyFont="1" applyBorder="1" applyAlignment="1">
      <alignment vertical="center"/>
    </xf>
    <xf numFmtId="0" fontId="28" fillId="0" borderId="18" xfId="0" applyFont="1" applyBorder="1" applyAlignment="1"/>
    <xf numFmtId="0" fontId="28" fillId="0" borderId="18" xfId="0" applyFont="1" applyBorder="1" applyAlignment="1">
      <alignment horizontal="right" vertical="center"/>
    </xf>
    <xf numFmtId="0" fontId="28" fillId="0" borderId="171" xfId="0" applyFont="1" applyBorder="1" applyAlignment="1"/>
    <xf numFmtId="0" fontId="28" fillId="24" borderId="93" xfId="0" applyFont="1" applyFill="1" applyBorder="1" applyAlignment="1">
      <alignment horizontal="center" vertical="center" wrapText="1"/>
    </xf>
    <xf numFmtId="0" fontId="28" fillId="24" borderId="18" xfId="0" applyFont="1" applyFill="1" applyBorder="1" applyAlignment="1">
      <alignment horizontal="center"/>
    </xf>
    <xf numFmtId="0" fontId="28" fillId="24" borderId="18" xfId="0" applyFont="1" applyFill="1" applyBorder="1" applyAlignment="1"/>
    <xf numFmtId="0" fontId="30" fillId="24" borderId="11" xfId="0" applyFont="1" applyFill="1" applyBorder="1"/>
    <xf numFmtId="0" fontId="30" fillId="24" borderId="10" xfId="0" applyFont="1" applyFill="1" applyBorder="1"/>
    <xf numFmtId="0" fontId="28" fillId="24" borderId="128" xfId="0" applyFont="1" applyFill="1" applyBorder="1" applyAlignment="1">
      <alignment horizontal="center" vertical="center"/>
    </xf>
    <xf numFmtId="0" fontId="28" fillId="24" borderId="40" xfId="0" applyFont="1" applyFill="1" applyBorder="1" applyAlignment="1">
      <alignment horizontal="center" vertical="center"/>
    </xf>
    <xf numFmtId="0" fontId="28" fillId="24" borderId="36" xfId="0" applyFont="1" applyFill="1" applyBorder="1" applyAlignment="1">
      <alignment horizontal="center" vertical="center"/>
    </xf>
    <xf numFmtId="0" fontId="28" fillId="24" borderId="163" xfId="0" applyFont="1" applyFill="1" applyBorder="1" applyAlignment="1">
      <alignment horizontal="center" vertical="center"/>
    </xf>
    <xf numFmtId="0" fontId="28" fillId="24" borderId="56" xfId="0" applyFont="1" applyFill="1" applyBorder="1" applyAlignment="1">
      <alignment horizontal="center" vertical="center"/>
    </xf>
    <xf numFmtId="0" fontId="28" fillId="24" borderId="25"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8" fillId="0" borderId="41" xfId="0" applyFont="1" applyBorder="1" applyAlignment="1">
      <alignment horizontal="center" vertical="center"/>
    </xf>
    <xf numFmtId="0" fontId="0" fillId="0" borderId="14" xfId="0" applyBorder="1" applyAlignment="1">
      <alignment horizontal="center" vertical="center"/>
    </xf>
    <xf numFmtId="0" fontId="28" fillId="0" borderId="0" xfId="0" applyFont="1" applyAlignment="1">
      <alignment horizontal="center" vertical="center"/>
    </xf>
    <xf numFmtId="0" fontId="28" fillId="24" borderId="11" xfId="0" applyFont="1" applyFill="1" applyBorder="1"/>
    <xf numFmtId="0" fontId="28" fillId="24" borderId="10" xfId="0" applyFont="1" applyFill="1" applyBorder="1"/>
    <xf numFmtId="0" fontId="28" fillId="0" borderId="128" xfId="0" applyFont="1" applyBorder="1" applyAlignment="1">
      <alignment horizontal="center" vertical="center"/>
    </xf>
    <xf numFmtId="0" fontId="28" fillId="0" borderId="40" xfId="0" applyFont="1" applyBorder="1" applyAlignment="1">
      <alignment horizontal="center" vertical="center"/>
    </xf>
    <xf numFmtId="0" fontId="28" fillId="0" borderId="36" xfId="0" applyFont="1" applyBorder="1" applyAlignment="1">
      <alignment horizontal="center" vertical="center"/>
    </xf>
    <xf numFmtId="0" fontId="28" fillId="0" borderId="163" xfId="0" applyFont="1" applyBorder="1" applyAlignment="1">
      <alignment horizontal="center" vertical="center"/>
    </xf>
    <xf numFmtId="0" fontId="28" fillId="0" borderId="56" xfId="0" applyFont="1" applyBorder="1" applyAlignment="1">
      <alignment horizontal="center" vertical="center"/>
    </xf>
    <xf numFmtId="0" fontId="28" fillId="0" borderId="25" xfId="0" applyFont="1" applyBorder="1" applyAlignment="1">
      <alignment horizontal="center" vertical="center"/>
    </xf>
    <xf numFmtId="0" fontId="28" fillId="0" borderId="0" xfId="0" applyFont="1" applyAlignment="1">
      <alignment vertical="center"/>
    </xf>
    <xf numFmtId="0" fontId="30" fillId="0" borderId="12" xfId="0" applyFont="1" applyBorder="1" applyAlignment="1"/>
    <xf numFmtId="0" fontId="30" fillId="0" borderId="0" xfId="0" applyFont="1" applyBorder="1" applyAlignment="1"/>
    <xf numFmtId="0" fontId="28" fillId="0" borderId="0" xfId="0" applyFont="1" applyBorder="1" applyAlignment="1">
      <alignment horizontal="left" vertical="center"/>
    </xf>
    <xf numFmtId="0" fontId="28" fillId="24" borderId="18" xfId="0" applyFont="1" applyFill="1" applyBorder="1" applyAlignment="1">
      <alignment horizontal="center" vertical="center"/>
    </xf>
    <xf numFmtId="0" fontId="28" fillId="24" borderId="171" xfId="0" applyFont="1" applyFill="1" applyBorder="1" applyAlignment="1">
      <alignment horizontal="center"/>
    </xf>
    <xf numFmtId="0" fontId="28" fillId="24" borderId="32" xfId="0" applyFont="1" applyFill="1" applyBorder="1" applyAlignment="1">
      <alignment horizontal="center" vertical="center" shrinkToFit="1"/>
    </xf>
    <xf numFmtId="0" fontId="28" fillId="24" borderId="17" xfId="0" applyFont="1" applyFill="1" applyBorder="1" applyAlignment="1">
      <alignment horizontal="center" vertical="center" shrinkToFit="1"/>
    </xf>
    <xf numFmtId="0" fontId="28" fillId="24" borderId="33" xfId="0" applyFont="1" applyFill="1" applyBorder="1" applyAlignment="1">
      <alignment horizontal="center" vertical="center" shrinkToFit="1"/>
    </xf>
    <xf numFmtId="0" fontId="28" fillId="24" borderId="44" xfId="0" applyFont="1" applyFill="1" applyBorder="1" applyAlignment="1">
      <alignment horizontal="center" vertical="center" wrapText="1" shrinkToFit="1"/>
    </xf>
    <xf numFmtId="0" fontId="0" fillId="0" borderId="0" xfId="0" applyAlignment="1">
      <alignment horizontal="center" vertical="center"/>
    </xf>
    <xf numFmtId="0" fontId="28" fillId="24" borderId="12" xfId="0" applyFont="1" applyFill="1" applyBorder="1" applyAlignment="1">
      <alignment horizontal="center" vertical="center"/>
    </xf>
    <xf numFmtId="0" fontId="28" fillId="24" borderId="14" xfId="0" applyFont="1" applyFill="1" applyBorder="1" applyAlignment="1">
      <alignment horizontal="center" vertical="center"/>
    </xf>
    <xf numFmtId="0" fontId="30" fillId="24" borderId="32" xfId="0" applyFont="1" applyFill="1" applyBorder="1" applyAlignment="1">
      <alignment horizontal="center" vertical="center"/>
    </xf>
    <xf numFmtId="0" fontId="30" fillId="24" borderId="17" xfId="0" applyFont="1" applyFill="1" applyBorder="1" applyAlignment="1">
      <alignment horizontal="center" vertical="center"/>
    </xf>
    <xf numFmtId="0" fontId="30" fillId="24" borderId="33" xfId="0" applyFont="1" applyFill="1" applyBorder="1" applyAlignment="1">
      <alignment horizontal="center" vertical="center"/>
    </xf>
    <xf numFmtId="0" fontId="30" fillId="0" borderId="42" xfId="0" applyFont="1" applyBorder="1" applyAlignment="1">
      <alignment horizontal="center"/>
    </xf>
    <xf numFmtId="0" fontId="30" fillId="0" borderId="43" xfId="0" applyFont="1" applyBorder="1" applyAlignment="1">
      <alignment horizontal="center"/>
    </xf>
    <xf numFmtId="0" fontId="30" fillId="0" borderId="31" xfId="0" applyFont="1" applyBorder="1" applyAlignment="1">
      <alignment horizontal="center"/>
    </xf>
    <xf numFmtId="0" fontId="30" fillId="0" borderId="219" xfId="0" applyFont="1" applyBorder="1" applyAlignment="1">
      <alignment horizontal="center"/>
    </xf>
    <xf numFmtId="0" fontId="0" fillId="0" borderId="219" xfId="0" applyBorder="1" applyAlignment="1"/>
    <xf numFmtId="0" fontId="44" fillId="25" borderId="13"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4" fillId="28" borderId="13" xfId="49" applyFont="1" applyFill="1" applyBorder="1" applyAlignment="1">
      <alignment horizontal="center" vertical="center"/>
    </xf>
    <xf numFmtId="0" fontId="4" fillId="0" borderId="13" xfId="49" applyFont="1" applyBorder="1" applyAlignment="1">
      <alignment horizontal="center" vertical="center"/>
    </xf>
    <xf numFmtId="0" fontId="30" fillId="25" borderId="44" xfId="0" applyFont="1" applyFill="1" applyBorder="1" applyAlignment="1">
      <alignment horizontal="center"/>
    </xf>
    <xf numFmtId="0" fontId="29" fillId="25" borderId="41" xfId="0" applyFont="1" applyFill="1" applyBorder="1" applyAlignment="1">
      <alignment horizontal="center" vertical="center" wrapText="1"/>
    </xf>
    <xf numFmtId="0" fontId="29" fillId="25" borderId="12" xfId="0" applyFont="1" applyFill="1" applyBorder="1" applyAlignment="1">
      <alignment horizontal="center" vertical="center" wrapText="1"/>
    </xf>
    <xf numFmtId="0" fontId="29" fillId="25" borderId="14" xfId="0" applyFont="1" applyFill="1" applyBorder="1" applyAlignment="1">
      <alignment horizontal="center" vertical="center" wrapText="1"/>
    </xf>
    <xf numFmtId="0" fontId="29" fillId="25" borderId="32" xfId="0" applyFont="1" applyFill="1" applyBorder="1" applyAlignment="1">
      <alignment horizontal="center" vertical="center" wrapText="1"/>
    </xf>
    <xf numFmtId="0" fontId="29" fillId="25" borderId="17" xfId="0" applyFont="1" applyFill="1" applyBorder="1" applyAlignment="1">
      <alignment horizontal="center" vertical="center" wrapText="1"/>
    </xf>
    <xf numFmtId="0" fontId="29" fillId="25" borderId="33" xfId="0" applyFont="1" applyFill="1" applyBorder="1" applyAlignment="1">
      <alignment horizontal="center" vertical="center" wrapText="1"/>
    </xf>
    <xf numFmtId="0" fontId="30" fillId="0" borderId="44" xfId="0" applyFont="1" applyFill="1" applyBorder="1" applyAlignment="1">
      <alignment horizontal="center"/>
    </xf>
    <xf numFmtId="0" fontId="0" fillId="0" borderId="44" xfId="0" applyBorder="1" applyAlignment="1"/>
    <xf numFmtId="0" fontId="30" fillId="0" borderId="44" xfId="0" applyFont="1" applyBorder="1" applyAlignment="1">
      <alignment horizontal="center"/>
    </xf>
    <xf numFmtId="0" fontId="29" fillId="25" borderId="107" xfId="0" applyFont="1" applyFill="1" applyBorder="1" applyAlignment="1">
      <alignment horizontal="center"/>
    </xf>
    <xf numFmtId="0" fontId="29" fillId="25" borderId="69" xfId="0" applyFont="1" applyFill="1" applyBorder="1" applyAlignment="1">
      <alignment horizontal="center"/>
    </xf>
    <xf numFmtId="0" fontId="0" fillId="0" borderId="69" xfId="0" applyBorder="1" applyAlignment="1"/>
    <xf numFmtId="0" fontId="0" fillId="0" borderId="108" xfId="0" applyBorder="1" applyAlignment="1"/>
    <xf numFmtId="0" fontId="30" fillId="0" borderId="13" xfId="0" applyFont="1" applyBorder="1" applyAlignment="1">
      <alignment horizontal="center"/>
    </xf>
    <xf numFmtId="0" fontId="30" fillId="0" borderId="11" xfId="0" applyFont="1" applyBorder="1" applyAlignment="1">
      <alignment horizontal="center"/>
    </xf>
    <xf numFmtId="0" fontId="30" fillId="0" borderId="10" xfId="0" applyFont="1" applyBorder="1" applyAlignment="1">
      <alignment horizontal="center"/>
    </xf>
    <xf numFmtId="0" fontId="30" fillId="25" borderId="16" xfId="0" applyFont="1" applyFill="1" applyBorder="1" applyAlignment="1">
      <alignment horizontal="center"/>
    </xf>
    <xf numFmtId="0" fontId="30" fillId="25" borderId="32" xfId="0" applyFont="1" applyFill="1" applyBorder="1" applyAlignment="1">
      <alignment horizontal="center"/>
    </xf>
    <xf numFmtId="0" fontId="30" fillId="25" borderId="17" xfId="0" applyFont="1" applyFill="1" applyBorder="1" applyAlignment="1">
      <alignment horizontal="center"/>
    </xf>
    <xf numFmtId="0" fontId="30" fillId="25" borderId="33" xfId="0" applyFont="1" applyFill="1" applyBorder="1" applyAlignment="1">
      <alignment horizontal="center"/>
    </xf>
    <xf numFmtId="0" fontId="28" fillId="25" borderId="42" xfId="0" applyFont="1" applyFill="1" applyBorder="1" applyAlignment="1">
      <alignment horizontal="center" vertical="center"/>
    </xf>
    <xf numFmtId="0" fontId="28" fillId="25" borderId="43" xfId="0" applyFont="1" applyFill="1" applyBorder="1" applyAlignment="1">
      <alignment horizontal="center" vertical="center"/>
    </xf>
    <xf numFmtId="0" fontId="0" fillId="0" borderId="43" xfId="0" applyBorder="1" applyAlignment="1"/>
    <xf numFmtId="0" fontId="0" fillId="0" borderId="31" xfId="0" applyBorder="1" applyAlignment="1"/>
    <xf numFmtId="0" fontId="28" fillId="25" borderId="32" xfId="0" applyFont="1" applyFill="1" applyBorder="1" applyAlignment="1">
      <alignment horizontal="center" vertical="center"/>
    </xf>
    <xf numFmtId="0" fontId="28" fillId="25" borderId="17" xfId="0" applyFont="1" applyFill="1" applyBorder="1" applyAlignment="1">
      <alignment horizontal="center" vertical="center"/>
    </xf>
    <xf numFmtId="0" fontId="0" fillId="0" borderId="17" xfId="0" applyBorder="1" applyAlignment="1"/>
    <xf numFmtId="0" fontId="0" fillId="0" borderId="33" xfId="0" applyBorder="1" applyAlignment="1"/>
    <xf numFmtId="0" fontId="30" fillId="25" borderId="41" xfId="0" applyFont="1" applyFill="1" applyBorder="1" applyAlignment="1">
      <alignment horizontal="center"/>
    </xf>
    <xf numFmtId="0" fontId="30" fillId="25" borderId="12" xfId="0" applyFont="1" applyFill="1" applyBorder="1" applyAlignment="1">
      <alignment horizontal="center"/>
    </xf>
    <xf numFmtId="0" fontId="0" fillId="0" borderId="12" xfId="0" applyBorder="1" applyAlignment="1"/>
    <xf numFmtId="179" fontId="54" fillId="29" borderId="0" xfId="52" applyNumberFormat="1" applyFont="1" applyFill="1" applyBorder="1" applyAlignment="1" applyProtection="1">
      <alignment horizontal="center" vertical="center"/>
    </xf>
    <xf numFmtId="0" fontId="54" fillId="0" borderId="17" xfId="52" applyFont="1" applyFill="1" applyBorder="1" applyAlignment="1" applyProtection="1">
      <alignment horizontal="center" vertical="center"/>
    </xf>
    <xf numFmtId="183" fontId="54" fillId="0" borderId="13" xfId="52" applyNumberFormat="1" applyFont="1" applyFill="1" applyBorder="1" applyAlignment="1" applyProtection="1">
      <alignment horizontal="center" vertical="center"/>
    </xf>
    <xf numFmtId="183" fontId="54" fillId="0" borderId="11" xfId="52" applyNumberFormat="1" applyFont="1" applyFill="1" applyBorder="1" applyAlignment="1" applyProtection="1">
      <alignment horizontal="center" vertical="center"/>
    </xf>
    <xf numFmtId="183" fontId="54" fillId="0" borderId="10" xfId="52" applyNumberFormat="1" applyFont="1" applyFill="1" applyBorder="1" applyAlignment="1" applyProtection="1">
      <alignment horizontal="center" vertical="center"/>
    </xf>
    <xf numFmtId="179" fontId="54" fillId="0" borderId="13" xfId="52" applyNumberFormat="1" applyFont="1" applyFill="1" applyBorder="1" applyAlignment="1" applyProtection="1">
      <alignment horizontal="center" vertical="center"/>
    </xf>
    <xf numFmtId="179" fontId="54" fillId="0" borderId="11" xfId="52" applyNumberFormat="1" applyFont="1" applyFill="1" applyBorder="1" applyAlignment="1" applyProtection="1">
      <alignment horizontal="center" vertical="center"/>
    </xf>
    <xf numFmtId="179" fontId="54" fillId="0" borderId="10" xfId="52" applyNumberFormat="1" applyFont="1" applyFill="1" applyBorder="1" applyAlignment="1" applyProtection="1">
      <alignment horizontal="center" vertical="center"/>
    </xf>
    <xf numFmtId="186" fontId="54" fillId="29" borderId="13" xfId="52" applyNumberFormat="1" applyFont="1" applyFill="1" applyBorder="1" applyAlignment="1" applyProtection="1">
      <alignment horizontal="center" vertical="center"/>
    </xf>
    <xf numFmtId="186" fontId="54" fillId="29" borderId="11" xfId="52" applyNumberFormat="1" applyFont="1" applyFill="1" applyBorder="1" applyAlignment="1" applyProtection="1">
      <alignment horizontal="center" vertical="center"/>
    </xf>
    <xf numFmtId="186" fontId="54" fillId="29" borderId="10" xfId="52" applyNumberFormat="1" applyFont="1" applyFill="1" applyBorder="1" applyAlignment="1" applyProtection="1">
      <alignment horizontal="center" vertical="center"/>
    </xf>
    <xf numFmtId="0" fontId="54" fillId="27" borderId="13" xfId="52" applyFont="1" applyFill="1" applyBorder="1" applyAlignment="1" applyProtection="1">
      <alignment horizontal="center" vertical="center"/>
      <protection locked="0"/>
    </xf>
    <xf numFmtId="0" fontId="54" fillId="27" borderId="10" xfId="52" applyFont="1" applyFill="1" applyBorder="1" applyAlignment="1" applyProtection="1">
      <alignment horizontal="center" vertical="center"/>
      <protection locked="0"/>
    </xf>
    <xf numFmtId="183" fontId="54" fillId="29" borderId="13" xfId="52" applyNumberFormat="1" applyFont="1" applyFill="1" applyBorder="1" applyAlignment="1" applyProtection="1">
      <alignment horizontal="center" vertical="center"/>
    </xf>
    <xf numFmtId="183" fontId="54" fillId="29" borderId="10" xfId="52" applyNumberFormat="1" applyFont="1" applyFill="1" applyBorder="1" applyAlignment="1" applyProtection="1">
      <alignment horizontal="center" vertical="center"/>
    </xf>
    <xf numFmtId="0" fontId="54" fillId="30" borderId="13" xfId="52" applyFont="1" applyFill="1" applyBorder="1" applyAlignment="1" applyProtection="1">
      <alignment horizontal="center" vertical="center"/>
      <protection locked="0"/>
    </xf>
    <xf numFmtId="0" fontId="54" fillId="30" borderId="10" xfId="52" applyFont="1" applyFill="1" applyBorder="1" applyAlignment="1" applyProtection="1">
      <alignment horizontal="center" vertical="center"/>
      <protection locked="0"/>
    </xf>
    <xf numFmtId="179" fontId="54" fillId="29" borderId="13" xfId="52" applyNumberFormat="1" applyFont="1" applyFill="1" applyBorder="1" applyAlignment="1" applyProtection="1">
      <alignment horizontal="center" vertical="center"/>
    </xf>
    <xf numFmtId="179" fontId="54" fillId="29" borderId="10" xfId="52" applyNumberFormat="1" applyFont="1" applyFill="1" applyBorder="1" applyAlignment="1" applyProtection="1">
      <alignment horizontal="center" vertical="center"/>
    </xf>
    <xf numFmtId="185" fontId="54" fillId="29" borderId="13" xfId="52" applyNumberFormat="1" applyFont="1" applyFill="1" applyBorder="1" applyAlignment="1" applyProtection="1">
      <alignment horizontal="center" vertical="center"/>
    </xf>
    <xf numFmtId="185" fontId="54" fillId="29" borderId="11" xfId="52" applyNumberFormat="1" applyFont="1" applyFill="1" applyBorder="1" applyAlignment="1" applyProtection="1">
      <alignment horizontal="center" vertical="center"/>
    </xf>
    <xf numFmtId="185" fontId="54" fillId="29" borderId="10" xfId="52" applyNumberFormat="1" applyFont="1" applyFill="1" applyBorder="1" applyAlignment="1" applyProtection="1">
      <alignment horizontal="center" vertical="center"/>
    </xf>
    <xf numFmtId="0" fontId="54" fillId="0" borderId="13" xfId="52" applyFont="1" applyFill="1" applyBorder="1" applyAlignment="1" applyProtection="1">
      <alignment horizontal="center" vertical="center"/>
    </xf>
    <xf numFmtId="0" fontId="54" fillId="0" borderId="11" xfId="52" applyFont="1" applyFill="1" applyBorder="1" applyAlignment="1" applyProtection="1">
      <alignment horizontal="center" vertical="center"/>
    </xf>
    <xf numFmtId="0" fontId="54" fillId="0" borderId="10" xfId="52" applyFont="1" applyFill="1" applyBorder="1" applyAlignment="1" applyProtection="1">
      <alignment horizontal="center" vertical="center"/>
    </xf>
    <xf numFmtId="0" fontId="54" fillId="29" borderId="0" xfId="52" applyFont="1" applyFill="1" applyBorder="1" applyAlignment="1" applyProtection="1">
      <alignment horizontal="center" vertical="center"/>
    </xf>
    <xf numFmtId="0" fontId="54" fillId="29" borderId="0" xfId="52" applyFont="1" applyFill="1" applyBorder="1" applyAlignment="1" applyProtection="1">
      <alignment horizontal="right" vertical="center"/>
    </xf>
    <xf numFmtId="184" fontId="54" fillId="29" borderId="0" xfId="52" applyNumberFormat="1" applyFont="1" applyFill="1" applyBorder="1" applyAlignment="1" applyProtection="1">
      <alignment horizontal="center" vertical="center"/>
    </xf>
    <xf numFmtId="179" fontId="54" fillId="29" borderId="0" xfId="52" applyNumberFormat="1" applyFont="1" applyFill="1" applyBorder="1" applyAlignment="1" applyProtection="1">
      <alignment horizontal="right" vertical="center"/>
    </xf>
    <xf numFmtId="184" fontId="54" fillId="29" borderId="0" xfId="53" applyNumberFormat="1" applyFont="1" applyFill="1" applyBorder="1" applyAlignment="1" applyProtection="1">
      <alignment horizontal="right" vertical="center"/>
    </xf>
    <xf numFmtId="183" fontId="54" fillId="0" borderId="44" xfId="52" applyNumberFormat="1" applyFont="1" applyFill="1" applyBorder="1" applyAlignment="1" applyProtection="1">
      <alignment horizontal="center" vertical="center"/>
    </xf>
    <xf numFmtId="0" fontId="54" fillId="0" borderId="13" xfId="52" applyFont="1" applyFill="1" applyBorder="1" applyAlignment="1" applyProtection="1">
      <alignment horizontal="right" vertical="center"/>
    </xf>
    <xf numFmtId="0" fontId="54" fillId="0" borderId="10" xfId="52" applyFont="1" applyFill="1" applyBorder="1" applyAlignment="1" applyProtection="1">
      <alignment horizontal="right" vertical="center"/>
    </xf>
    <xf numFmtId="184" fontId="54" fillId="0" borderId="13" xfId="53" applyNumberFormat="1" applyFont="1" applyFill="1" applyBorder="1" applyAlignment="1" applyProtection="1">
      <alignment horizontal="right" vertical="center"/>
    </xf>
    <xf numFmtId="184" fontId="54" fillId="0" borderId="10" xfId="53" applyNumberFormat="1" applyFont="1" applyFill="1" applyBorder="1" applyAlignment="1" applyProtection="1">
      <alignment horizontal="right" vertical="center"/>
    </xf>
    <xf numFmtId="179" fontId="54" fillId="0" borderId="13" xfId="52" applyNumberFormat="1" applyFont="1" applyFill="1" applyBorder="1" applyAlignment="1" applyProtection="1">
      <alignment horizontal="right" vertical="center"/>
    </xf>
    <xf numFmtId="179" fontId="54" fillId="0" borderId="10" xfId="52" applyNumberFormat="1" applyFont="1" applyFill="1" applyBorder="1" applyAlignment="1" applyProtection="1">
      <alignment horizontal="right" vertical="center"/>
    </xf>
    <xf numFmtId="0" fontId="54" fillId="27" borderId="13" xfId="52" applyFont="1" applyFill="1" applyBorder="1" applyAlignment="1" applyProtection="1">
      <alignment horizontal="right" vertical="center"/>
      <protection locked="0"/>
    </xf>
    <xf numFmtId="0" fontId="54" fillId="27" borderId="10" xfId="52" applyFont="1" applyFill="1" applyBorder="1" applyAlignment="1" applyProtection="1">
      <alignment horizontal="right" vertical="center"/>
      <protection locked="0"/>
    </xf>
    <xf numFmtId="184" fontId="54" fillId="27" borderId="13" xfId="53" applyNumberFormat="1" applyFont="1" applyFill="1" applyBorder="1" applyAlignment="1" applyProtection="1">
      <alignment horizontal="right" vertical="center"/>
      <protection locked="0"/>
    </xf>
    <xf numFmtId="184" fontId="54" fillId="27" borderId="10" xfId="53" applyNumberFormat="1" applyFont="1" applyFill="1" applyBorder="1" applyAlignment="1" applyProtection="1">
      <alignment horizontal="right" vertical="center"/>
      <protection locked="0"/>
    </xf>
    <xf numFmtId="0" fontId="53" fillId="0" borderId="13" xfId="52" applyFont="1" applyFill="1" applyBorder="1" applyAlignment="1" applyProtection="1">
      <alignment horizontal="center" vertical="center"/>
    </xf>
    <xf numFmtId="0" fontId="53" fillId="0" borderId="11" xfId="52" applyFont="1" applyFill="1" applyBorder="1" applyAlignment="1" applyProtection="1">
      <alignment horizontal="center" vertical="center"/>
    </xf>
    <xf numFmtId="0" fontId="53" fillId="0" borderId="10" xfId="52" applyFont="1" applyFill="1" applyBorder="1" applyAlignment="1" applyProtection="1">
      <alignment horizontal="center" vertical="center"/>
    </xf>
    <xf numFmtId="183" fontId="54" fillId="0" borderId="44" xfId="53" applyNumberFormat="1" applyFont="1" applyFill="1" applyBorder="1" applyAlignment="1" applyProtection="1">
      <alignment horizontal="right" vertical="center"/>
    </xf>
    <xf numFmtId="0" fontId="54" fillId="0" borderId="15" xfId="52" applyFont="1" applyFill="1" applyBorder="1" applyAlignment="1" applyProtection="1">
      <alignment horizontal="center" vertical="center"/>
    </xf>
    <xf numFmtId="0" fontId="54" fillId="0" borderId="0" xfId="52" applyFont="1" applyFill="1" applyBorder="1" applyAlignment="1" applyProtection="1">
      <alignment horizontal="center" vertical="center"/>
    </xf>
    <xf numFmtId="183" fontId="54" fillId="27" borderId="44" xfId="53" applyNumberFormat="1" applyFont="1" applyFill="1" applyBorder="1" applyAlignment="1" applyProtection="1">
      <alignment horizontal="right" vertical="center"/>
      <protection locked="0"/>
    </xf>
    <xf numFmtId="179" fontId="54" fillId="27" borderId="13" xfId="52" applyNumberFormat="1" applyFont="1" applyFill="1" applyBorder="1" applyAlignment="1" applyProtection="1">
      <alignment horizontal="right" vertical="center"/>
      <protection locked="0"/>
    </xf>
    <xf numFmtId="179" fontId="54" fillId="27" borderId="10" xfId="52" applyNumberFormat="1" applyFont="1" applyFill="1" applyBorder="1" applyAlignment="1" applyProtection="1">
      <alignment horizontal="right" vertical="center"/>
      <protection locked="0"/>
    </xf>
    <xf numFmtId="0" fontId="54" fillId="29" borderId="0" xfId="52" applyFont="1" applyFill="1" applyBorder="1" applyAlignment="1" applyProtection="1">
      <alignment horizontal="center" vertical="center" wrapText="1"/>
    </xf>
    <xf numFmtId="187" fontId="54" fillId="0" borderId="13" xfId="52" applyNumberFormat="1" applyFont="1" applyFill="1" applyBorder="1" applyAlignment="1" applyProtection="1">
      <alignment horizontal="right" vertical="center"/>
    </xf>
    <xf numFmtId="181" fontId="54" fillId="0" borderId="13" xfId="52" applyNumberFormat="1" applyFont="1" applyFill="1" applyBorder="1" applyAlignment="1" applyProtection="1">
      <alignment horizontal="center" vertical="center"/>
    </xf>
    <xf numFmtId="181" fontId="54" fillId="0" borderId="10" xfId="52" applyNumberFormat="1" applyFont="1" applyFill="1" applyBorder="1" applyAlignment="1" applyProtection="1">
      <alignment horizontal="center" vertical="center"/>
    </xf>
    <xf numFmtId="0" fontId="54" fillId="0" borderId="17" xfId="52" applyFont="1" applyFill="1" applyBorder="1" applyAlignment="1" applyProtection="1">
      <alignment horizontal="right" vertical="center"/>
    </xf>
    <xf numFmtId="0" fontId="55" fillId="0" borderId="0" xfId="52" applyFont="1" applyFill="1" applyBorder="1" applyAlignment="1" applyProtection="1">
      <alignment horizontal="center" vertical="center" wrapText="1"/>
    </xf>
    <xf numFmtId="182" fontId="54" fillId="29" borderId="0" xfId="52" applyNumberFormat="1" applyFont="1" applyFill="1" applyBorder="1" applyAlignment="1" applyProtection="1">
      <alignment horizontal="center" vertical="center"/>
    </xf>
    <xf numFmtId="0" fontId="50" fillId="27" borderId="185" xfId="52" applyFont="1" applyFill="1" applyBorder="1" applyAlignment="1" applyProtection="1">
      <alignment horizontal="left" vertical="center" wrapText="1"/>
      <protection locked="0"/>
    </xf>
    <xf numFmtId="0" fontId="50" fillId="27" borderId="11" xfId="52" applyFont="1" applyFill="1" applyBorder="1" applyAlignment="1" applyProtection="1">
      <alignment horizontal="left" vertical="center" wrapText="1"/>
      <protection locked="0"/>
    </xf>
    <xf numFmtId="0" fontId="50" fillId="27" borderId="186" xfId="52" applyFont="1" applyFill="1" applyBorder="1" applyAlignment="1" applyProtection="1">
      <alignment horizontal="left" vertical="center" wrapText="1"/>
      <protection locked="0"/>
    </xf>
    <xf numFmtId="0" fontId="55" fillId="30" borderId="201" xfId="52" applyFont="1" applyFill="1" applyBorder="1" applyAlignment="1" applyProtection="1">
      <alignment horizontal="center" vertical="center" wrapText="1"/>
      <protection locked="0"/>
    </xf>
    <xf numFmtId="0" fontId="55" fillId="30" borderId="202" xfId="52" applyFont="1" applyFill="1" applyBorder="1" applyAlignment="1" applyProtection="1">
      <alignment horizontal="center" vertical="center" wrapText="1"/>
      <protection locked="0"/>
    </xf>
    <xf numFmtId="0" fontId="50" fillId="30" borderId="203" xfId="52" applyFont="1" applyFill="1" applyBorder="1" applyAlignment="1" applyProtection="1">
      <alignment horizontal="center" vertical="center" wrapText="1"/>
      <protection locked="0"/>
    </xf>
    <xf numFmtId="0" fontId="50" fillId="30" borderId="202" xfId="52" applyFont="1" applyFill="1" applyBorder="1" applyAlignment="1" applyProtection="1">
      <alignment horizontal="center" vertical="center" wrapText="1"/>
      <protection locked="0"/>
    </xf>
    <xf numFmtId="0" fontId="50" fillId="30" borderId="203" xfId="52" applyFont="1" applyFill="1" applyBorder="1" applyAlignment="1" applyProtection="1">
      <alignment horizontal="center" vertical="center" shrinkToFit="1"/>
      <protection locked="0"/>
    </xf>
    <xf numFmtId="0" fontId="50" fillId="30" borderId="168" xfId="52" applyFont="1" applyFill="1" applyBorder="1" applyAlignment="1" applyProtection="1">
      <alignment horizontal="center" vertical="center" shrinkToFit="1"/>
      <protection locked="0"/>
    </xf>
    <xf numFmtId="0" fontId="50" fillId="30" borderId="202" xfId="52" applyFont="1" applyFill="1" applyBorder="1" applyAlignment="1" applyProtection="1">
      <alignment horizontal="center" vertical="center" shrinkToFit="1"/>
      <protection locked="0"/>
    </xf>
    <xf numFmtId="0" fontId="50" fillId="27" borderId="203" xfId="52" applyFont="1" applyFill="1" applyBorder="1" applyAlignment="1" applyProtection="1">
      <alignment horizontal="center" vertical="center" wrapText="1"/>
      <protection locked="0"/>
    </xf>
    <xf numFmtId="0" fontId="50" fillId="27" borderId="168" xfId="52" applyFont="1" applyFill="1" applyBorder="1" applyAlignment="1" applyProtection="1">
      <alignment horizontal="center" vertical="center" wrapText="1"/>
      <protection locked="0"/>
    </xf>
    <xf numFmtId="0" fontId="50" fillId="27" borderId="204" xfId="52" applyFont="1" applyFill="1" applyBorder="1" applyAlignment="1" applyProtection="1">
      <alignment horizontal="center" vertical="center" wrapText="1"/>
      <protection locked="0"/>
    </xf>
    <xf numFmtId="180" fontId="51" fillId="29" borderId="201" xfId="52" applyNumberFormat="1" applyFont="1" applyFill="1" applyBorder="1" applyAlignment="1" applyProtection="1">
      <alignment horizontal="center" vertical="center" wrapText="1"/>
    </xf>
    <xf numFmtId="180" fontId="51" fillId="29" borderId="204" xfId="52" applyNumberFormat="1" applyFont="1" applyFill="1" applyBorder="1" applyAlignment="1" applyProtection="1">
      <alignment horizontal="center" vertical="center" wrapText="1"/>
    </xf>
    <xf numFmtId="180" fontId="51" fillId="29" borderId="201" xfId="53" applyNumberFormat="1" applyFont="1" applyFill="1" applyBorder="1" applyAlignment="1" applyProtection="1">
      <alignment horizontal="center" vertical="center" wrapText="1"/>
    </xf>
    <xf numFmtId="180" fontId="51" fillId="29" borderId="204" xfId="53" applyNumberFormat="1" applyFont="1" applyFill="1" applyBorder="1" applyAlignment="1" applyProtection="1">
      <alignment horizontal="center" vertical="center" wrapText="1"/>
    </xf>
    <xf numFmtId="0" fontId="50" fillId="27" borderId="201" xfId="52" applyFont="1" applyFill="1" applyBorder="1" applyAlignment="1" applyProtection="1">
      <alignment horizontal="left" vertical="center" wrapText="1"/>
      <protection locked="0"/>
    </xf>
    <xf numFmtId="0" fontId="50" fillId="27" borderId="168" xfId="52" applyFont="1" applyFill="1" applyBorder="1" applyAlignment="1" applyProtection="1">
      <alignment horizontal="left" vertical="center" wrapText="1"/>
      <protection locked="0"/>
    </xf>
    <xf numFmtId="0" fontId="50" fillId="27" borderId="204" xfId="52" applyFont="1" applyFill="1" applyBorder="1" applyAlignment="1" applyProtection="1">
      <alignment horizontal="left" vertical="center" wrapText="1"/>
      <protection locked="0"/>
    </xf>
    <xf numFmtId="0" fontId="55" fillId="30" borderId="185" xfId="52" applyFont="1" applyFill="1" applyBorder="1" applyAlignment="1" applyProtection="1">
      <alignment horizontal="center" vertical="center" wrapText="1"/>
      <protection locked="0"/>
    </xf>
    <xf numFmtId="0" fontId="55" fillId="30" borderId="10" xfId="52" applyFont="1" applyFill="1" applyBorder="1" applyAlignment="1" applyProtection="1">
      <alignment horizontal="center" vertical="center" wrapText="1"/>
      <protection locked="0"/>
    </xf>
    <xf numFmtId="0" fontId="50" fillId="30" borderId="13" xfId="52" applyFont="1" applyFill="1" applyBorder="1" applyAlignment="1" applyProtection="1">
      <alignment horizontal="center" vertical="center" wrapText="1"/>
      <protection locked="0"/>
    </xf>
    <xf numFmtId="0" fontId="50" fillId="30" borderId="10" xfId="52" applyFont="1" applyFill="1" applyBorder="1" applyAlignment="1" applyProtection="1">
      <alignment horizontal="center" vertical="center" wrapText="1"/>
      <protection locked="0"/>
    </xf>
    <xf numFmtId="0" fontId="50" fillId="30" borderId="13" xfId="52" applyFont="1" applyFill="1" applyBorder="1" applyAlignment="1" applyProtection="1">
      <alignment horizontal="center" vertical="center" shrinkToFit="1"/>
      <protection locked="0"/>
    </xf>
    <xf numFmtId="0" fontId="50" fillId="30" borderId="11" xfId="52" applyFont="1" applyFill="1" applyBorder="1" applyAlignment="1" applyProtection="1">
      <alignment horizontal="center" vertical="center" shrinkToFit="1"/>
      <protection locked="0"/>
    </xf>
    <xf numFmtId="0" fontId="50" fillId="30" borderId="10" xfId="52" applyFont="1" applyFill="1" applyBorder="1" applyAlignment="1" applyProtection="1">
      <alignment horizontal="center" vertical="center" shrinkToFit="1"/>
      <protection locked="0"/>
    </xf>
    <xf numFmtId="0" fontId="50" fillId="27" borderId="13" xfId="52" applyFont="1" applyFill="1" applyBorder="1" applyAlignment="1" applyProtection="1">
      <alignment horizontal="center" vertical="center" wrapText="1"/>
      <protection locked="0"/>
    </xf>
    <xf numFmtId="0" fontId="50" fillId="27" borderId="11" xfId="52" applyFont="1" applyFill="1" applyBorder="1" applyAlignment="1" applyProtection="1">
      <alignment horizontal="center" vertical="center" wrapText="1"/>
      <protection locked="0"/>
    </xf>
    <xf numFmtId="0" fontId="50" fillId="27" borderId="186" xfId="52" applyFont="1" applyFill="1" applyBorder="1" applyAlignment="1" applyProtection="1">
      <alignment horizontal="center" vertical="center" wrapText="1"/>
      <protection locked="0"/>
    </xf>
    <xf numFmtId="180" fontId="51" fillId="29" borderId="185" xfId="52" applyNumberFormat="1" applyFont="1" applyFill="1" applyBorder="1" applyAlignment="1" applyProtection="1">
      <alignment horizontal="center" vertical="center" wrapText="1"/>
    </xf>
    <xf numFmtId="180" fontId="51" fillId="29" borderId="186" xfId="52" applyNumberFormat="1" applyFont="1" applyFill="1" applyBorder="1" applyAlignment="1" applyProtection="1">
      <alignment horizontal="center" vertical="center" wrapText="1"/>
    </xf>
    <xf numFmtId="180" fontId="51" fillId="29" borderId="185" xfId="53" applyNumberFormat="1" applyFont="1" applyFill="1" applyBorder="1" applyAlignment="1" applyProtection="1">
      <alignment horizontal="center" vertical="center" wrapText="1"/>
    </xf>
    <xf numFmtId="180" fontId="51" fillId="29" borderId="186" xfId="53" applyNumberFormat="1" applyFont="1" applyFill="1" applyBorder="1" applyAlignment="1" applyProtection="1">
      <alignment horizontal="center" vertical="center" wrapText="1"/>
    </xf>
    <xf numFmtId="0" fontId="50" fillId="27" borderId="193" xfId="52" applyFont="1" applyFill="1" applyBorder="1" applyAlignment="1" applyProtection="1">
      <alignment horizontal="left" vertical="center" wrapText="1"/>
      <protection locked="0"/>
    </xf>
    <xf numFmtId="0" fontId="50" fillId="27" borderId="52" xfId="52" applyFont="1" applyFill="1" applyBorder="1" applyAlignment="1" applyProtection="1">
      <alignment horizontal="left" vertical="center" wrapText="1"/>
      <protection locked="0"/>
    </xf>
    <xf numFmtId="0" fontId="50" fillId="27" borderId="174" xfId="52" applyFont="1" applyFill="1" applyBorder="1" applyAlignment="1" applyProtection="1">
      <alignment horizontal="left" vertical="center" wrapText="1"/>
      <protection locked="0"/>
    </xf>
    <xf numFmtId="0" fontId="55" fillId="30" borderId="193" xfId="52" applyFont="1" applyFill="1" applyBorder="1" applyAlignment="1" applyProtection="1">
      <alignment horizontal="center" vertical="center" wrapText="1"/>
      <protection locked="0"/>
    </xf>
    <xf numFmtId="0" fontId="55" fillId="30" borderId="53" xfId="52" applyFont="1" applyFill="1" applyBorder="1" applyAlignment="1" applyProtection="1">
      <alignment horizontal="center" vertical="center" wrapText="1"/>
      <protection locked="0"/>
    </xf>
    <xf numFmtId="0" fontId="50" fillId="30" borderId="51" xfId="52" applyFont="1" applyFill="1" applyBorder="1" applyAlignment="1" applyProtection="1">
      <alignment horizontal="center" vertical="center" wrapText="1"/>
      <protection locked="0"/>
    </xf>
    <xf numFmtId="0" fontId="50" fillId="30" borderId="53" xfId="52" applyFont="1" applyFill="1" applyBorder="1" applyAlignment="1" applyProtection="1">
      <alignment horizontal="center" vertical="center" wrapText="1"/>
      <protection locked="0"/>
    </xf>
    <xf numFmtId="0" fontId="50" fillId="30" borderId="51" xfId="52" applyFont="1" applyFill="1" applyBorder="1" applyAlignment="1" applyProtection="1">
      <alignment horizontal="center" vertical="center" shrinkToFit="1"/>
      <protection locked="0"/>
    </xf>
    <xf numFmtId="0" fontId="50" fillId="30" borderId="52" xfId="52" applyFont="1" applyFill="1" applyBorder="1" applyAlignment="1" applyProtection="1">
      <alignment horizontal="center" vertical="center" shrinkToFit="1"/>
      <protection locked="0"/>
    </xf>
    <xf numFmtId="0" fontId="50" fillId="30" borderId="53" xfId="52" applyFont="1" applyFill="1" applyBorder="1" applyAlignment="1" applyProtection="1">
      <alignment horizontal="center" vertical="center" shrinkToFit="1"/>
      <protection locked="0"/>
    </xf>
    <xf numFmtId="0" fontId="50" fillId="27" borderId="51" xfId="52" applyFont="1" applyFill="1" applyBorder="1" applyAlignment="1" applyProtection="1">
      <alignment horizontal="center" vertical="center" wrapText="1"/>
      <protection locked="0"/>
    </xf>
    <xf numFmtId="0" fontId="50" fillId="27" borderId="52" xfId="52" applyFont="1" applyFill="1" applyBorder="1" applyAlignment="1" applyProtection="1">
      <alignment horizontal="center" vertical="center" wrapText="1"/>
      <protection locked="0"/>
    </xf>
    <xf numFmtId="0" fontId="50" fillId="27" borderId="174" xfId="52" applyFont="1" applyFill="1" applyBorder="1" applyAlignment="1" applyProtection="1">
      <alignment horizontal="center" vertical="center" wrapText="1"/>
      <protection locked="0"/>
    </xf>
    <xf numFmtId="180" fontId="51" fillId="29" borderId="193" xfId="52" applyNumberFormat="1" applyFont="1" applyFill="1" applyBorder="1" applyAlignment="1" applyProtection="1">
      <alignment horizontal="center" vertical="center" wrapText="1"/>
    </xf>
    <xf numFmtId="180" fontId="51" fillId="29" borderId="174" xfId="52" applyNumberFormat="1" applyFont="1" applyFill="1" applyBorder="1" applyAlignment="1" applyProtection="1">
      <alignment horizontal="center" vertical="center" wrapText="1"/>
    </xf>
    <xf numFmtId="180" fontId="51" fillId="29" borderId="193" xfId="53" applyNumberFormat="1" applyFont="1" applyFill="1" applyBorder="1" applyAlignment="1" applyProtection="1">
      <alignment horizontal="center" vertical="center" wrapText="1"/>
    </xf>
    <xf numFmtId="180" fontId="51" fillId="29" borderId="174" xfId="53" applyNumberFormat="1" applyFont="1" applyFill="1" applyBorder="1" applyAlignment="1" applyProtection="1">
      <alignment horizontal="center" vertical="center" wrapText="1"/>
    </xf>
    <xf numFmtId="0" fontId="50" fillId="0" borderId="180" xfId="52" applyFont="1" applyFill="1" applyBorder="1" applyAlignment="1" applyProtection="1">
      <alignment horizontal="center" vertical="center"/>
    </xf>
    <xf numFmtId="0" fontId="50" fillId="0" borderId="184" xfId="52" applyFont="1" applyFill="1" applyBorder="1" applyAlignment="1" applyProtection="1">
      <alignment horizontal="center" vertical="center"/>
    </xf>
    <xf numFmtId="0" fontId="50" fillId="0" borderId="191" xfId="52" applyFont="1" applyFill="1" applyBorder="1" applyAlignment="1" applyProtection="1">
      <alignment horizontal="center" vertical="center"/>
    </xf>
    <xf numFmtId="0" fontId="50" fillId="0" borderId="19" xfId="52" applyFont="1" applyFill="1" applyBorder="1" applyAlignment="1" applyProtection="1">
      <alignment horizontal="center" vertical="center" wrapText="1"/>
    </xf>
    <xf numFmtId="0" fontId="50" fillId="0" borderId="114" xfId="52" applyFont="1" applyFill="1" applyBorder="1" applyAlignment="1" applyProtection="1">
      <alignment horizontal="center" vertical="center" wrapText="1"/>
    </xf>
    <xf numFmtId="0" fontId="50" fillId="0" borderId="0" xfId="52" applyFont="1" applyFill="1" applyBorder="1" applyAlignment="1" applyProtection="1">
      <alignment horizontal="center" vertical="center" wrapText="1"/>
    </xf>
    <xf numFmtId="0" fontId="50" fillId="0" borderId="20" xfId="52" applyFont="1" applyFill="1" applyBorder="1" applyAlignment="1" applyProtection="1">
      <alignment horizontal="center" vertical="center" wrapText="1"/>
    </xf>
    <xf numFmtId="0" fontId="50" fillId="0" borderId="63" xfId="52" applyFont="1" applyFill="1" applyBorder="1" applyAlignment="1" applyProtection="1">
      <alignment horizontal="center" vertical="center" wrapText="1"/>
    </xf>
    <xf numFmtId="0" fontId="50" fillId="0" borderId="65" xfId="52" applyFont="1" applyFill="1" applyBorder="1" applyAlignment="1" applyProtection="1">
      <alignment horizontal="center" vertical="center" wrapText="1"/>
    </xf>
    <xf numFmtId="0" fontId="50" fillId="0" borderId="116" xfId="52" applyFont="1" applyFill="1" applyBorder="1" applyAlignment="1" applyProtection="1">
      <alignment horizontal="center" vertical="center" wrapText="1"/>
    </xf>
    <xf numFmtId="0" fontId="50" fillId="0" borderId="15" xfId="52" applyFont="1" applyFill="1" applyBorder="1" applyAlignment="1" applyProtection="1">
      <alignment horizontal="center" vertical="center" wrapText="1"/>
    </xf>
    <xf numFmtId="0" fontId="50" fillId="0" borderId="54" xfId="52" applyFont="1" applyFill="1" applyBorder="1" applyAlignment="1" applyProtection="1">
      <alignment horizontal="center" vertical="center" wrapText="1"/>
    </xf>
    <xf numFmtId="0" fontId="50" fillId="0" borderId="117" xfId="52" applyFont="1" applyFill="1" applyBorder="1" applyAlignment="1" applyProtection="1">
      <alignment horizontal="center" vertical="center" wrapText="1"/>
    </xf>
    <xf numFmtId="0" fontId="50" fillId="0" borderId="176" xfId="52" applyFont="1" applyFill="1" applyBorder="1" applyAlignment="1" applyProtection="1">
      <alignment horizontal="center" vertical="center" wrapText="1"/>
    </xf>
    <xf numFmtId="0" fontId="50" fillId="0" borderId="64" xfId="52" applyFont="1" applyFill="1" applyBorder="1" applyAlignment="1" applyProtection="1">
      <alignment horizontal="center" vertical="center" wrapText="1"/>
    </xf>
    <xf numFmtId="0" fontId="50" fillId="0" borderId="113" xfId="52" quotePrefix="1" applyFont="1" applyFill="1" applyBorder="1" applyAlignment="1" applyProtection="1">
      <alignment horizontal="center" vertical="center"/>
    </xf>
    <xf numFmtId="0" fontId="50" fillId="0" borderId="19" xfId="52" applyFont="1" applyFill="1" applyBorder="1" applyAlignment="1" applyProtection="1">
      <alignment horizontal="center" vertical="center"/>
    </xf>
    <xf numFmtId="0" fontId="51" fillId="30" borderId="0" xfId="52" applyFont="1" applyFill="1" applyAlignment="1" applyProtection="1">
      <alignment horizontal="center" vertical="center"/>
      <protection locked="0"/>
    </xf>
    <xf numFmtId="0" fontId="51" fillId="27" borderId="0" xfId="52" applyFont="1" applyFill="1" applyAlignment="1" applyProtection="1">
      <alignment horizontal="center" vertical="center"/>
      <protection locked="0"/>
    </xf>
    <xf numFmtId="0" fontId="51" fillId="0" borderId="0" xfId="52" applyFont="1" applyFill="1" applyAlignment="1" applyProtection="1">
      <alignment horizontal="center" vertical="center"/>
    </xf>
    <xf numFmtId="0" fontId="50" fillId="30" borderId="44" xfId="52" applyFont="1" applyFill="1" applyBorder="1" applyAlignment="1" applyProtection="1">
      <alignment horizontal="center" vertical="center"/>
      <protection locked="0"/>
    </xf>
    <xf numFmtId="0" fontId="55" fillId="0" borderId="181" xfId="52" applyFont="1" applyFill="1" applyBorder="1" applyAlignment="1" applyProtection="1">
      <alignment horizontal="center" vertical="center" wrapText="1"/>
    </xf>
    <xf numFmtId="0" fontId="55" fillId="0" borderId="182" xfId="52" applyFont="1" applyFill="1" applyBorder="1" applyAlignment="1" applyProtection="1">
      <alignment horizontal="center" vertical="center" wrapText="1"/>
    </xf>
    <xf numFmtId="0" fontId="55" fillId="0" borderId="187" xfId="52" applyFont="1" applyFill="1" applyBorder="1" applyAlignment="1" applyProtection="1">
      <alignment horizontal="center" vertical="center" wrapText="1"/>
    </xf>
    <xf numFmtId="0" fontId="55" fillId="0" borderId="188" xfId="52" applyFont="1" applyFill="1" applyBorder="1" applyAlignment="1" applyProtection="1">
      <alignment horizontal="center" vertical="center" wrapText="1"/>
    </xf>
    <xf numFmtId="0" fontId="55" fillId="0" borderId="189" xfId="52" applyFont="1" applyFill="1" applyBorder="1" applyAlignment="1" applyProtection="1">
      <alignment horizontal="center" vertical="center" wrapText="1"/>
    </xf>
    <xf numFmtId="0" fontId="55" fillId="0" borderId="190" xfId="52" applyFont="1" applyFill="1" applyBorder="1" applyAlignment="1" applyProtection="1">
      <alignment horizontal="center" vertical="center" wrapText="1"/>
    </xf>
    <xf numFmtId="0" fontId="55" fillId="0" borderId="169" xfId="52" applyFont="1" applyFill="1" applyBorder="1" applyAlignment="1" applyProtection="1">
      <alignment horizontal="center" vertical="center" wrapText="1"/>
    </xf>
    <xf numFmtId="0" fontId="55" fillId="0" borderId="161" xfId="52" applyFont="1" applyFill="1" applyBorder="1" applyAlignment="1" applyProtection="1">
      <alignment horizontal="center" vertical="center" wrapText="1"/>
    </xf>
    <xf numFmtId="0" fontId="50" fillId="0" borderId="183" xfId="52" applyFont="1" applyFill="1" applyBorder="1" applyAlignment="1" applyProtection="1">
      <alignment horizontal="center" vertical="center" wrapText="1"/>
    </xf>
    <xf numFmtId="0" fontId="50" fillId="0" borderId="180" xfId="52" applyFont="1" applyFill="1" applyBorder="1" applyAlignment="1" applyProtection="1">
      <alignment horizontal="center" vertical="center" wrapText="1"/>
    </xf>
    <xf numFmtId="0" fontId="50" fillId="0" borderId="185" xfId="52" applyFont="1" applyFill="1" applyBorder="1" applyAlignment="1" applyProtection="1">
      <alignment horizontal="center" vertical="center"/>
    </xf>
    <xf numFmtId="0" fontId="50" fillId="0" borderId="11" xfId="52" applyFont="1" applyFill="1" applyBorder="1" applyAlignment="1" applyProtection="1">
      <alignment horizontal="center" vertical="center"/>
    </xf>
    <xf numFmtId="0" fontId="50" fillId="0" borderId="186" xfId="52" applyFont="1" applyFill="1" applyBorder="1" applyAlignment="1" applyProtection="1">
      <alignment horizontal="center" vertical="center"/>
    </xf>
    <xf numFmtId="0" fontId="50" fillId="27" borderId="13" xfId="52" applyFont="1" applyFill="1" applyBorder="1" applyAlignment="1" applyProtection="1">
      <alignment horizontal="center" vertical="center"/>
      <protection locked="0"/>
    </xf>
    <xf numFmtId="0" fontId="50" fillId="27" borderId="10" xfId="52" applyFont="1" applyFill="1" applyBorder="1" applyAlignment="1" applyProtection="1">
      <alignment horizontal="center" vertical="center"/>
      <protection locked="0"/>
    </xf>
    <xf numFmtId="0" fontId="50" fillId="29" borderId="13" xfId="52" applyNumberFormat="1" applyFont="1" applyFill="1" applyBorder="1" applyAlignment="1" applyProtection="1">
      <alignment horizontal="center" vertical="center"/>
    </xf>
    <xf numFmtId="0" fontId="50" fillId="29" borderId="10" xfId="52" applyNumberFormat="1" applyFont="1" applyFill="1" applyBorder="1" applyAlignment="1" applyProtection="1">
      <alignment horizontal="center" vertical="center"/>
    </xf>
    <xf numFmtId="0" fontId="55" fillId="29" borderId="0" xfId="52" applyFont="1" applyFill="1" applyAlignment="1">
      <alignment horizontal="left" vertical="center"/>
    </xf>
    <xf numFmtId="0" fontId="66" fillId="29" borderId="184" xfId="52" applyFont="1" applyFill="1" applyBorder="1" applyAlignment="1">
      <alignment horizontal="center" vertical="center"/>
    </xf>
    <xf numFmtId="0" fontId="66" fillId="29" borderId="191" xfId="52" applyFont="1" applyFill="1" applyBorder="1" applyAlignment="1">
      <alignment horizontal="center" vertical="center"/>
    </xf>
    <xf numFmtId="0" fontId="78" fillId="0" borderId="68" xfId="0" applyFont="1" applyFill="1" applyBorder="1" applyAlignment="1">
      <alignment horizontal="left" vertical="top" wrapText="1" shrinkToFit="1"/>
    </xf>
    <xf numFmtId="0" fontId="0" fillId="0" borderId="67" xfId="0" applyBorder="1" applyAlignment="1">
      <alignment horizontal="left" vertical="top" wrapText="1" shrinkToFit="1"/>
    </xf>
    <xf numFmtId="0" fontId="0" fillId="0" borderId="16" xfId="0" applyBorder="1" applyAlignment="1">
      <alignment horizontal="left" vertical="top" wrapText="1" shrinkToFit="1"/>
    </xf>
    <xf numFmtId="0" fontId="49" fillId="0" borderId="68" xfId="51" applyFont="1" applyFill="1" applyBorder="1" applyAlignment="1">
      <alignment horizontal="left" vertical="top" wrapText="1" shrinkToFit="1"/>
    </xf>
    <xf numFmtId="0" fontId="49" fillId="0" borderId="68" xfId="51" applyFont="1" applyFill="1" applyBorder="1" applyAlignment="1">
      <alignment horizontal="left" vertical="top" wrapText="1"/>
    </xf>
    <xf numFmtId="0" fontId="0" fillId="0" borderId="16" xfId="0" applyBorder="1" applyAlignment="1">
      <alignment horizontal="left" vertical="top" wrapText="1"/>
    </xf>
    <xf numFmtId="0" fontId="49" fillId="0" borderId="67" xfId="51" applyFont="1" applyFill="1" applyBorder="1" applyAlignment="1">
      <alignment horizontal="left" vertical="top" wrapText="1" shrinkToFit="1"/>
    </xf>
    <xf numFmtId="0" fontId="49" fillId="0" borderId="16" xfId="51" applyFont="1" applyFill="1" applyBorder="1" applyAlignment="1">
      <alignment horizontal="left" vertical="top" wrapText="1" shrinkToFit="1"/>
    </xf>
    <xf numFmtId="0" fontId="49" fillId="0" borderId="67" xfId="51" applyFont="1" applyFill="1" applyBorder="1" applyAlignment="1">
      <alignment horizontal="left" vertical="top" wrapText="1"/>
    </xf>
    <xf numFmtId="0" fontId="49" fillId="0" borderId="16" xfId="51" applyFont="1" applyFill="1" applyBorder="1" applyAlignment="1">
      <alignment horizontal="left" vertical="top" wrapText="1"/>
    </xf>
    <xf numFmtId="0" fontId="96" fillId="0" borderId="0" xfId="51" applyFont="1" applyFill="1" applyAlignment="1">
      <alignment horizontal="center" vertical="center"/>
    </xf>
    <xf numFmtId="0" fontId="69" fillId="0" borderId="0" xfId="51" applyFont="1" applyFill="1" applyAlignment="1">
      <alignment horizontal="center" vertical="center"/>
    </xf>
    <xf numFmtId="0" fontId="49" fillId="32" borderId="13" xfId="51" applyFont="1" applyFill="1" applyBorder="1" applyAlignment="1">
      <alignment horizontal="center" vertical="center" wrapText="1"/>
    </xf>
    <xf numFmtId="0" fontId="49" fillId="32" borderId="11" xfId="51" applyFont="1" applyFill="1" applyBorder="1" applyAlignment="1">
      <alignment horizontal="center" vertical="center" wrapText="1"/>
    </xf>
    <xf numFmtId="0" fontId="23" fillId="0" borderId="100" xfId="0" applyFont="1" applyBorder="1" applyAlignment="1">
      <alignment horizontal="left" vertical="center" shrinkToFit="1"/>
    </xf>
    <xf numFmtId="0" fontId="23" fillId="0" borderId="101" xfId="0" applyFont="1" applyBorder="1" applyAlignment="1">
      <alignment horizontal="left" vertical="center" shrinkToFit="1"/>
    </xf>
    <xf numFmtId="0" fontId="23" fillId="0" borderId="100" xfId="0" applyFont="1" applyBorder="1" applyAlignment="1">
      <alignment horizontal="left" vertical="center" wrapText="1" shrinkToFit="1"/>
    </xf>
    <xf numFmtId="0" fontId="23" fillId="0" borderId="101" xfId="0" applyFont="1" applyBorder="1" applyAlignment="1">
      <alignment horizontal="left" vertical="center" wrapText="1" shrinkToFit="1"/>
    </xf>
    <xf numFmtId="0" fontId="23" fillId="0" borderId="104" xfId="0" applyFont="1" applyBorder="1" applyAlignment="1">
      <alignment horizontal="left" vertical="center" wrapText="1" shrinkToFit="1"/>
    </xf>
    <xf numFmtId="0" fontId="1" fillId="33" borderId="0" xfId="54" applyFill="1" applyAlignment="1">
      <alignment horizontal="center" vertical="center"/>
    </xf>
    <xf numFmtId="0" fontId="79" fillId="29" borderId="0" xfId="54" applyFont="1" applyFill="1" applyAlignment="1">
      <alignment horizontal="center" vertical="center"/>
    </xf>
    <xf numFmtId="0" fontId="1" fillId="33" borderId="17" xfId="54" applyFill="1" applyBorder="1" applyAlignment="1">
      <alignment horizontal="center" vertical="center" shrinkToFit="1"/>
    </xf>
    <xf numFmtId="0" fontId="1" fillId="33" borderId="11" xfId="54" applyFill="1" applyBorder="1" applyAlignment="1">
      <alignment horizontal="center" vertical="center" shrinkToFit="1"/>
    </xf>
    <xf numFmtId="0" fontId="80" fillId="29" borderId="0" xfId="54" applyFont="1" applyFill="1" applyAlignment="1">
      <alignment horizontal="left" vertical="center"/>
    </xf>
    <xf numFmtId="0" fontId="1" fillId="33" borderId="44" xfId="54" applyFill="1" applyBorder="1" applyAlignment="1">
      <alignment horizontal="center" vertical="center"/>
    </xf>
    <xf numFmtId="0" fontId="1" fillId="29" borderId="44" xfId="54" applyFill="1" applyBorder="1" applyAlignment="1">
      <alignment horizontal="center" vertical="center"/>
    </xf>
    <xf numFmtId="0" fontId="1" fillId="33" borderId="44" xfId="54" applyFill="1" applyBorder="1" applyAlignment="1">
      <alignment horizontal="center" vertical="center" shrinkToFit="1"/>
    </xf>
    <xf numFmtId="0" fontId="1" fillId="29" borderId="17" xfId="54" applyFill="1" applyBorder="1" applyAlignment="1">
      <alignment horizontal="left" vertical="center"/>
    </xf>
    <xf numFmtId="0" fontId="1" fillId="29" borderId="13" xfId="54" applyFill="1" applyBorder="1" applyAlignment="1">
      <alignment horizontal="center" vertical="center"/>
    </xf>
    <xf numFmtId="0" fontId="1" fillId="29" borderId="11" xfId="54" applyFill="1" applyBorder="1" applyAlignment="1">
      <alignment horizontal="center" vertical="center"/>
    </xf>
    <xf numFmtId="0" fontId="1" fillId="29" borderId="10" xfId="54" applyFill="1" applyBorder="1" applyAlignment="1">
      <alignment horizontal="center" vertical="center"/>
    </xf>
    <xf numFmtId="0" fontId="1" fillId="29" borderId="44" xfId="54" applyFill="1" applyBorder="1" applyAlignment="1">
      <alignment horizontal="center" vertical="center" wrapText="1"/>
    </xf>
    <xf numFmtId="0" fontId="1" fillId="29" borderId="44" xfId="54" applyFill="1" applyBorder="1" applyAlignment="1">
      <alignment horizontal="center" vertical="top" wrapText="1"/>
    </xf>
    <xf numFmtId="0" fontId="1" fillId="29" borderId="13" xfId="54" applyFill="1" applyBorder="1" applyAlignment="1">
      <alignment horizontal="center" vertical="center" wrapText="1"/>
    </xf>
    <xf numFmtId="0" fontId="1" fillId="29" borderId="11" xfId="54" applyFill="1" applyBorder="1" applyAlignment="1">
      <alignment horizontal="center" vertical="center" wrapText="1"/>
    </xf>
    <xf numFmtId="0" fontId="1" fillId="29" borderId="10" xfId="54" applyFill="1" applyBorder="1" applyAlignment="1">
      <alignment horizontal="center" vertical="center" wrapText="1"/>
    </xf>
    <xf numFmtId="0" fontId="0" fillId="29" borderId="68" xfId="54" applyFont="1" applyFill="1" applyBorder="1" applyAlignment="1">
      <alignment horizontal="center" vertical="center" wrapText="1"/>
    </xf>
    <xf numFmtId="0" fontId="1" fillId="29" borderId="67" xfId="54" applyFill="1" applyBorder="1" applyAlignment="1">
      <alignment horizontal="center" vertical="center"/>
    </xf>
    <xf numFmtId="0" fontId="1" fillId="29" borderId="16" xfId="54" applyFill="1" applyBorder="1" applyAlignment="1">
      <alignment horizontal="center" vertical="center"/>
    </xf>
    <xf numFmtId="184" fontId="82" fillId="33" borderId="44" xfId="55" applyNumberFormat="1" applyFont="1" applyFill="1" applyBorder="1" applyAlignment="1">
      <alignment horizontal="center" vertical="center"/>
    </xf>
    <xf numFmtId="0" fontId="1" fillId="29" borderId="68" xfId="54" applyFill="1" applyBorder="1" applyAlignment="1">
      <alignment horizontal="center" vertical="center"/>
    </xf>
    <xf numFmtId="179" fontId="82" fillId="29" borderId="41" xfId="54" applyNumberFormat="1" applyFont="1" applyFill="1" applyBorder="1" applyAlignment="1">
      <alignment horizontal="center" vertical="center"/>
    </xf>
    <xf numFmtId="179" fontId="82" fillId="29" borderId="12" xfId="54" applyNumberFormat="1" applyFont="1" applyFill="1" applyBorder="1" applyAlignment="1">
      <alignment horizontal="center" vertical="center"/>
    </xf>
    <xf numFmtId="179" fontId="82" fillId="29" borderId="14" xfId="54" applyNumberFormat="1" applyFont="1" applyFill="1" applyBorder="1" applyAlignment="1">
      <alignment horizontal="center" vertical="center"/>
    </xf>
    <xf numFmtId="179" fontId="82" fillId="29" borderId="32" xfId="54" applyNumberFormat="1" applyFont="1" applyFill="1" applyBorder="1" applyAlignment="1">
      <alignment horizontal="center" vertical="center"/>
    </xf>
    <xf numFmtId="179" fontId="82" fillId="29" borderId="17" xfId="54" applyNumberFormat="1" applyFont="1" applyFill="1" applyBorder="1" applyAlignment="1">
      <alignment horizontal="center" vertical="center"/>
    </xf>
    <xf numFmtId="179" fontId="82" fillId="29" borderId="33" xfId="54" applyNumberFormat="1" applyFont="1" applyFill="1" applyBorder="1" applyAlignment="1">
      <alignment horizontal="center" vertical="center"/>
    </xf>
    <xf numFmtId="0" fontId="1" fillId="0" borderId="68" xfId="54" applyBorder="1" applyAlignment="1">
      <alignment horizontal="center" vertical="center"/>
    </xf>
    <xf numFmtId="0" fontId="1" fillId="0" borderId="67" xfId="54" applyBorder="1" applyAlignment="1">
      <alignment horizontal="center" vertical="center"/>
    </xf>
    <xf numFmtId="0" fontId="84" fillId="29" borderId="68" xfId="54" applyFont="1" applyFill="1" applyBorder="1" applyAlignment="1">
      <alignment horizontal="center" vertical="center" wrapText="1"/>
    </xf>
    <xf numFmtId="0" fontId="84" fillId="29" borderId="67" xfId="54" applyFont="1" applyFill="1" applyBorder="1" applyAlignment="1">
      <alignment horizontal="center" vertical="center" wrapText="1"/>
    </xf>
    <xf numFmtId="0" fontId="84" fillId="29" borderId="16" xfId="54" applyFont="1" applyFill="1" applyBorder="1" applyAlignment="1">
      <alignment horizontal="center" vertical="center" wrapText="1"/>
    </xf>
    <xf numFmtId="0" fontId="1" fillId="29" borderId="215" xfId="54" applyFill="1" applyBorder="1" applyAlignment="1">
      <alignment horizontal="center" vertical="center"/>
    </xf>
    <xf numFmtId="0" fontId="1" fillId="29" borderId="216" xfId="54" applyFill="1" applyBorder="1" applyAlignment="1">
      <alignment horizontal="center" vertical="center"/>
    </xf>
    <xf numFmtId="0" fontId="84" fillId="0" borderId="68" xfId="54" applyFont="1" applyBorder="1" applyAlignment="1">
      <alignment horizontal="left" vertical="center"/>
    </xf>
    <xf numFmtId="0" fontId="84" fillId="0" borderId="67" xfId="54" applyFont="1" applyBorder="1" applyAlignment="1">
      <alignment horizontal="left" vertical="center"/>
    </xf>
    <xf numFmtId="0" fontId="0" fillId="29" borderId="67" xfId="54" applyFont="1" applyFill="1" applyBorder="1" applyAlignment="1">
      <alignment horizontal="center" vertical="center" wrapText="1"/>
    </xf>
    <xf numFmtId="0" fontId="84" fillId="29" borderId="68" xfId="54" applyFont="1" applyFill="1" applyBorder="1" applyAlignment="1">
      <alignment horizontal="center" vertical="center"/>
    </xf>
    <xf numFmtId="0" fontId="84" fillId="29" borderId="16" xfId="54" applyFont="1" applyFill="1" applyBorder="1" applyAlignment="1">
      <alignment horizontal="center" vertical="center"/>
    </xf>
    <xf numFmtId="179" fontId="82" fillId="29" borderId="13" xfId="54" applyNumberFormat="1" applyFont="1" applyFill="1" applyBorder="1" applyAlignment="1">
      <alignment horizontal="center" vertical="center"/>
    </xf>
    <xf numFmtId="179" fontId="82" fillId="29" borderId="11" xfId="54" applyNumberFormat="1" applyFont="1" applyFill="1" applyBorder="1" applyAlignment="1">
      <alignment horizontal="center" vertical="center"/>
    </xf>
    <xf numFmtId="179" fontId="82" fillId="29" borderId="10" xfId="54" applyNumberFormat="1" applyFont="1" applyFill="1" applyBorder="1" applyAlignment="1">
      <alignment horizontal="center" vertical="center"/>
    </xf>
    <xf numFmtId="0" fontId="1" fillId="29" borderId="41" xfId="54" applyFill="1" applyBorder="1" applyAlignment="1">
      <alignment horizontal="center" vertical="center" wrapText="1"/>
    </xf>
    <xf numFmtId="0" fontId="1" fillId="29" borderId="12" xfId="54" applyFill="1" applyBorder="1" applyAlignment="1">
      <alignment horizontal="center" vertical="center" wrapText="1"/>
    </xf>
    <xf numFmtId="0" fontId="1" fillId="29" borderId="14" xfId="54" applyFill="1" applyBorder="1" applyAlignment="1">
      <alignment horizontal="center" vertical="center" wrapText="1"/>
    </xf>
    <xf numFmtId="189" fontId="82" fillId="34" borderId="41" xfId="56" applyNumberFormat="1" applyFont="1" applyFill="1" applyBorder="1" applyAlignment="1">
      <alignment horizontal="center" vertical="center"/>
    </xf>
    <xf numFmtId="189" fontId="82" fillId="34" borderId="12" xfId="56" applyNumberFormat="1" applyFont="1" applyFill="1" applyBorder="1" applyAlignment="1">
      <alignment horizontal="center" vertical="center"/>
    </xf>
    <xf numFmtId="189" fontId="82" fillId="34" borderId="14" xfId="56" applyNumberFormat="1" applyFont="1" applyFill="1" applyBorder="1" applyAlignment="1">
      <alignment horizontal="center" vertical="center"/>
    </xf>
    <xf numFmtId="189" fontId="82" fillId="34" borderId="32" xfId="56" applyNumberFormat="1" applyFont="1" applyFill="1" applyBorder="1" applyAlignment="1">
      <alignment horizontal="center" vertical="center"/>
    </xf>
    <xf numFmtId="189" fontId="82" fillId="34" borderId="17" xfId="56" applyNumberFormat="1" applyFont="1" applyFill="1" applyBorder="1" applyAlignment="1">
      <alignment horizontal="center" vertical="center"/>
    </xf>
    <xf numFmtId="189" fontId="82" fillId="34" borderId="33" xfId="56" applyNumberFormat="1" applyFont="1" applyFill="1" applyBorder="1" applyAlignment="1">
      <alignment horizontal="center" vertical="center"/>
    </xf>
    <xf numFmtId="0" fontId="1" fillId="29" borderId="32" xfId="54" applyFill="1" applyBorder="1" applyAlignment="1">
      <alignment horizontal="center" vertical="center"/>
    </xf>
    <xf numFmtId="0" fontId="1" fillId="29" borderId="17" xfId="54" applyFill="1" applyBorder="1" applyAlignment="1">
      <alignment horizontal="center" vertical="center"/>
    </xf>
    <xf numFmtId="0" fontId="1" fillId="29" borderId="33" xfId="54" applyFill="1" applyBorder="1" applyAlignment="1">
      <alignment horizontal="center" vertical="center"/>
    </xf>
    <xf numFmtId="0" fontId="1" fillId="29" borderId="0" xfId="54" applyFill="1" applyAlignment="1">
      <alignment horizontal="left" vertical="center"/>
    </xf>
    <xf numFmtId="0" fontId="1" fillId="29" borderId="0" xfId="54" applyFill="1" applyAlignment="1">
      <alignment horizontal="left" vertical="center" wrapText="1"/>
    </xf>
    <xf numFmtId="0" fontId="87" fillId="0" borderId="0" xfId="57" applyFont="1" applyAlignment="1">
      <alignment horizontal="center" vertical="center"/>
    </xf>
    <xf numFmtId="0" fontId="86" fillId="33" borderId="217" xfId="57" applyFont="1" applyFill="1" applyBorder="1" applyAlignment="1">
      <alignment horizontal="center" vertical="center" shrinkToFit="1"/>
    </xf>
    <xf numFmtId="0" fontId="86" fillId="33" borderId="118" xfId="57" applyFont="1" applyFill="1" applyBorder="1" applyAlignment="1">
      <alignment horizontal="center" vertical="center" shrinkToFit="1"/>
    </xf>
    <xf numFmtId="0" fontId="86" fillId="0" borderId="13" xfId="57" applyFont="1" applyBorder="1" applyAlignment="1">
      <alignment horizontal="center" vertical="center"/>
    </xf>
    <xf numFmtId="0" fontId="86" fillId="0" borderId="11" xfId="57" applyFont="1" applyBorder="1" applyAlignment="1">
      <alignment horizontal="center" vertical="center"/>
    </xf>
    <xf numFmtId="0" fontId="86" fillId="0" borderId="10" xfId="57" applyFont="1" applyBorder="1" applyAlignment="1">
      <alignment horizontal="center" vertical="center"/>
    </xf>
    <xf numFmtId="0" fontId="86" fillId="0" borderId="13" xfId="57" applyFont="1" applyBorder="1" applyAlignment="1">
      <alignment horizontal="center" vertical="center" wrapText="1"/>
    </xf>
    <xf numFmtId="0" fontId="86" fillId="0" borderId="11" xfId="57" applyFont="1" applyBorder="1" applyAlignment="1">
      <alignment horizontal="center" vertical="center" wrapText="1"/>
    </xf>
    <xf numFmtId="0" fontId="86" fillId="0" borderId="10" xfId="57" applyFont="1" applyBorder="1" applyAlignment="1">
      <alignment horizontal="center" vertical="center" wrapText="1"/>
    </xf>
    <xf numFmtId="0" fontId="86" fillId="33" borderId="13" xfId="57" applyFont="1" applyFill="1" applyBorder="1" applyAlignment="1">
      <alignment horizontal="center" vertical="center"/>
    </xf>
    <xf numFmtId="0" fontId="86" fillId="33" borderId="11" xfId="57" applyFont="1" applyFill="1" applyBorder="1" applyAlignment="1">
      <alignment horizontal="center" vertical="center"/>
    </xf>
    <xf numFmtId="0" fontId="88" fillId="0" borderId="41" xfId="57" applyFont="1" applyBorder="1" applyAlignment="1">
      <alignment horizontal="center" vertical="center" wrapText="1"/>
    </xf>
    <xf numFmtId="0" fontId="88" fillId="0" borderId="12" xfId="57" applyFont="1" applyBorder="1" applyAlignment="1">
      <alignment horizontal="center" vertical="center" wrapText="1"/>
    </xf>
    <xf numFmtId="0" fontId="88" fillId="0" borderId="14" xfId="57" applyFont="1" applyBorder="1" applyAlignment="1">
      <alignment horizontal="center" vertical="center" wrapText="1"/>
    </xf>
    <xf numFmtId="0" fontId="88" fillId="0" borderId="32" xfId="57" applyFont="1" applyBorder="1" applyAlignment="1">
      <alignment horizontal="center" vertical="center" wrapText="1"/>
    </xf>
    <xf numFmtId="0" fontId="88" fillId="0" borderId="17" xfId="57" applyFont="1" applyBorder="1" applyAlignment="1">
      <alignment horizontal="center" vertical="center" wrapText="1"/>
    </xf>
    <xf numFmtId="0" fontId="88" fillId="0" borderId="33" xfId="57" applyFont="1" applyBorder="1" applyAlignment="1">
      <alignment horizontal="center" vertical="center" wrapText="1"/>
    </xf>
    <xf numFmtId="0" fontId="86" fillId="33" borderId="41" xfId="57" applyFont="1" applyFill="1" applyBorder="1" applyAlignment="1">
      <alignment horizontal="center" vertical="center"/>
    </xf>
    <xf numFmtId="0" fontId="86" fillId="33" borderId="12" xfId="57" applyFont="1" applyFill="1" applyBorder="1" applyAlignment="1">
      <alignment horizontal="center" vertical="center"/>
    </xf>
    <xf numFmtId="0" fontId="86" fillId="33" borderId="14" xfId="57" applyFont="1" applyFill="1" applyBorder="1" applyAlignment="1">
      <alignment horizontal="center" vertical="center"/>
    </xf>
    <xf numFmtId="0" fontId="86" fillId="33" borderId="32" xfId="57" applyFont="1" applyFill="1" applyBorder="1" applyAlignment="1">
      <alignment horizontal="center" vertical="center"/>
    </xf>
    <xf numFmtId="0" fontId="86" fillId="33" borderId="17" xfId="57" applyFont="1" applyFill="1" applyBorder="1" applyAlignment="1">
      <alignment horizontal="center" vertical="center"/>
    </xf>
    <xf numFmtId="0" fontId="86" fillId="33" borderId="33" xfId="57" applyFont="1" applyFill="1" applyBorder="1" applyAlignment="1">
      <alignment horizontal="center" vertical="center"/>
    </xf>
    <xf numFmtId="0" fontId="86" fillId="0" borderId="15" xfId="57" applyFont="1" applyBorder="1" applyAlignment="1">
      <alignment horizontal="center" vertical="center"/>
    </xf>
    <xf numFmtId="0" fontId="86" fillId="0" borderId="41" xfId="57" applyFont="1" applyBorder="1" applyAlignment="1">
      <alignment horizontal="center" vertical="center" wrapText="1"/>
    </xf>
    <xf numFmtId="0" fontId="86" fillId="0" borderId="12" xfId="57" applyFont="1" applyBorder="1" applyAlignment="1">
      <alignment horizontal="center" vertical="center" wrapText="1"/>
    </xf>
    <xf numFmtId="0" fontId="86" fillId="0" borderId="14" xfId="57" applyFont="1" applyBorder="1" applyAlignment="1">
      <alignment horizontal="center" vertical="center" wrapText="1"/>
    </xf>
    <xf numFmtId="0" fontId="86" fillId="0" borderId="32" xfId="57" applyFont="1" applyBorder="1" applyAlignment="1">
      <alignment horizontal="center" vertical="center" wrapText="1"/>
    </xf>
    <xf numFmtId="0" fontId="86" fillId="0" borderId="17" xfId="57" applyFont="1" applyBorder="1" applyAlignment="1">
      <alignment horizontal="center" vertical="center" wrapText="1"/>
    </xf>
    <xf numFmtId="0" fontId="86" fillId="0" borderId="33" xfId="57" applyFont="1" applyBorder="1" applyAlignment="1">
      <alignment horizontal="center" vertical="center" wrapText="1"/>
    </xf>
    <xf numFmtId="189" fontId="89" fillId="34" borderId="41" xfId="58" applyNumberFormat="1" applyFont="1" applyFill="1" applyBorder="1" applyAlignment="1">
      <alignment horizontal="center" vertical="center"/>
    </xf>
    <xf numFmtId="189" fontId="89" fillId="34" borderId="12" xfId="58" applyNumberFormat="1" applyFont="1" applyFill="1" applyBorder="1" applyAlignment="1">
      <alignment horizontal="center" vertical="center"/>
    </xf>
    <xf numFmtId="189" fontId="89" fillId="34" borderId="14" xfId="58" applyNumberFormat="1" applyFont="1" applyFill="1" applyBorder="1" applyAlignment="1">
      <alignment horizontal="center" vertical="center"/>
    </xf>
    <xf numFmtId="189" fontId="89" fillId="34" borderId="32" xfId="58" applyNumberFormat="1" applyFont="1" applyFill="1" applyBorder="1" applyAlignment="1">
      <alignment horizontal="center" vertical="center"/>
    </xf>
    <xf numFmtId="189" fontId="89" fillId="34" borderId="17" xfId="58" applyNumberFormat="1" applyFont="1" applyFill="1" applyBorder="1" applyAlignment="1">
      <alignment horizontal="center" vertical="center"/>
    </xf>
    <xf numFmtId="189" fontId="89" fillId="34" borderId="33" xfId="58" applyNumberFormat="1" applyFont="1" applyFill="1" applyBorder="1" applyAlignment="1">
      <alignment horizontal="center" vertical="center"/>
    </xf>
    <xf numFmtId="0" fontId="91" fillId="0" borderId="0" xfId="57" applyFont="1" applyAlignment="1">
      <alignment horizontal="left" vertical="center"/>
    </xf>
    <xf numFmtId="0" fontId="86" fillId="0" borderId="0" xfId="57" applyFont="1" applyAlignment="1">
      <alignment horizontal="left" vertical="center"/>
    </xf>
  </cellXfs>
  <cellStyles count="59">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56"/>
    <cellStyle name="パーセント 2 2 2" xfId="58"/>
    <cellStyle name="メモ 2" xfId="28"/>
    <cellStyle name="リンク セル 2" xfId="29"/>
    <cellStyle name="悪い 2" xfId="30"/>
    <cellStyle name="計算 2" xfId="31"/>
    <cellStyle name="警告文 2" xfId="32"/>
    <cellStyle name="桁区切り 2" xfId="53"/>
    <cellStyle name="桁区切り 2 2" xfId="55"/>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10" xfId="52"/>
    <cellStyle name="標準 2" xfId="41"/>
    <cellStyle name="標準 3" xfId="42"/>
    <cellStyle name="標準 3 2" xfId="54"/>
    <cellStyle name="標準 3 2 2" xfId="57"/>
    <cellStyle name="標準 4" xfId="43"/>
    <cellStyle name="標準 5" xfId="44"/>
    <cellStyle name="標準 6" xfId="45"/>
    <cellStyle name="標準 7" xfId="46"/>
    <cellStyle name="標準 8" xfId="47"/>
    <cellStyle name="標準 9" xfId="51"/>
    <cellStyle name="標準_Book1" xfId="48"/>
    <cellStyle name="標準_チェックリスト（通所リハ）" xfId="49"/>
    <cellStyle name="良い 2" xfId="5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7</xdr:col>
      <xdr:colOff>257175</xdr:colOff>
      <xdr:row>4</xdr:row>
      <xdr:rowOff>0</xdr:rowOff>
    </xdr:to>
    <xdr:sp macro="" textlink="">
      <xdr:nvSpPr>
        <xdr:cNvPr id="6151" name="AutoShape 7"/>
        <xdr:cNvSpPr>
          <a:spLocks noChangeArrowheads="1"/>
        </xdr:cNvSpPr>
      </xdr:nvSpPr>
      <xdr:spPr bwMode="auto">
        <a:xfrm>
          <a:off x="0" y="1533525"/>
          <a:ext cx="7343775" cy="0"/>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1">
            <a:defRPr sz="1000"/>
          </a:pPr>
          <a:r>
            <a:rPr lang="ja-JP" altLang="en-US" sz="900" b="0" i="0" strike="noStrike">
              <a:solidFill>
                <a:srgbClr val="000000"/>
              </a:solidFill>
              <a:latin typeface="ＭＳ Ｐ明朝"/>
              <a:ea typeface="ＭＳ Ｐ明朝"/>
            </a:rPr>
            <a:t>○該当しない項目については未記入のままにしてください。</a:t>
          </a:r>
        </a:p>
        <a:p>
          <a:pPr algn="l" rtl="1">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Ⅰ</a:t>
          </a:r>
          <a:r>
            <a:rPr lang="ja-JP" altLang="en-US" sz="900" b="0" i="0" strike="noStrike">
              <a:solidFill>
                <a:srgbClr val="000000"/>
              </a:solidFill>
              <a:latin typeface="ＭＳ Ｐ明朝"/>
              <a:ea typeface="ＭＳ Ｐ明朝"/>
            </a:rPr>
            <a:t>基本方針から</a:t>
          </a:r>
          <a:r>
            <a:rPr lang="en-US" altLang="ja-JP" sz="900" b="0" i="0" strike="noStrike">
              <a:solidFill>
                <a:srgbClr val="000000"/>
              </a:solidFill>
              <a:latin typeface="ＭＳ Ｐ明朝"/>
              <a:ea typeface="ＭＳ Ｐ明朝"/>
            </a:rPr>
            <a:t>Ⅴ</a:t>
          </a:r>
          <a:r>
            <a:rPr lang="ja-JP" altLang="en-US" sz="900" b="0" i="0" strike="noStrike">
              <a:solidFill>
                <a:srgbClr val="000000"/>
              </a:solidFill>
              <a:latin typeface="ＭＳ Ｐ明朝"/>
              <a:ea typeface="ＭＳ Ｐ明朝"/>
            </a:rPr>
            <a:t>変更の届出」までは，別に定める場合を除き，居宅サービス及び介護予防サービス共通とします。その際，介護予防サービスにおいては訪問介護を介護予防訪問介護に，要介護を要支援に，居宅サービス計画を介護予防サービス計画に，居宅介護支援事業者を介護予防支援事業者に，それぞれ読み替えてください。</a:t>
          </a:r>
        </a:p>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は，Ｈ２４年度改定で新規に追加又は大幅に改定された項目</a:t>
          </a:r>
        </a:p>
        <a:p>
          <a:pPr algn="l" rtl="1">
            <a:defRPr sz="1000"/>
          </a:pPr>
          <a:endParaRPr lang="ja-JP" altLang="en-US" sz="900" b="0" i="0" strike="noStrike">
            <a:solidFill>
              <a:srgbClr val="000000"/>
            </a:solidFill>
            <a:latin typeface="ＭＳ Ｐ明朝"/>
            <a:ea typeface="ＭＳ Ｐ明朝"/>
          </a:endParaRPr>
        </a:p>
      </xdr:txBody>
    </xdr:sp>
    <xdr:clientData/>
  </xdr:twoCellAnchor>
  <xdr:twoCellAnchor editAs="oneCell">
    <xdr:from>
      <xdr:col>2</xdr:col>
      <xdr:colOff>110378</xdr:colOff>
      <xdr:row>26</xdr:row>
      <xdr:rowOff>755650</xdr:rowOff>
    </xdr:from>
    <xdr:to>
      <xdr:col>4</xdr:col>
      <xdr:colOff>681878</xdr:colOff>
      <xdr:row>26</xdr:row>
      <xdr:rowOff>3832225</xdr:rowOff>
    </xdr:to>
    <xdr:pic>
      <xdr:nvPicPr>
        <xdr:cNvPr id="12361"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4084" y="13933768"/>
          <a:ext cx="4314265" cy="3076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7</xdr:col>
      <xdr:colOff>257175</xdr:colOff>
      <xdr:row>4</xdr:row>
      <xdr:rowOff>0</xdr:rowOff>
    </xdr:to>
    <xdr:sp macro="" textlink="">
      <xdr:nvSpPr>
        <xdr:cNvPr id="6" name="AutoShape 7"/>
        <xdr:cNvSpPr>
          <a:spLocks noChangeArrowheads="1"/>
        </xdr:cNvSpPr>
      </xdr:nvSpPr>
      <xdr:spPr bwMode="auto">
        <a:xfrm>
          <a:off x="0" y="1533525"/>
          <a:ext cx="7343775" cy="0"/>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1">
            <a:defRPr sz="1000"/>
          </a:pPr>
          <a:r>
            <a:rPr lang="ja-JP" altLang="en-US" sz="900" b="0" i="0" strike="noStrike">
              <a:solidFill>
                <a:srgbClr val="000000"/>
              </a:solidFill>
              <a:latin typeface="ＭＳ Ｐ明朝"/>
              <a:ea typeface="ＭＳ Ｐ明朝"/>
            </a:rPr>
            <a:t>○該当しない項目については未記入のままにしてください。</a:t>
          </a:r>
        </a:p>
        <a:p>
          <a:pPr algn="l" rtl="1">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Ⅰ</a:t>
          </a:r>
          <a:r>
            <a:rPr lang="ja-JP" altLang="en-US" sz="900" b="0" i="0" strike="noStrike">
              <a:solidFill>
                <a:srgbClr val="000000"/>
              </a:solidFill>
              <a:latin typeface="ＭＳ Ｐ明朝"/>
              <a:ea typeface="ＭＳ Ｐ明朝"/>
            </a:rPr>
            <a:t>基本方針から</a:t>
          </a:r>
          <a:r>
            <a:rPr lang="en-US" altLang="ja-JP" sz="900" b="0" i="0" strike="noStrike">
              <a:solidFill>
                <a:srgbClr val="000000"/>
              </a:solidFill>
              <a:latin typeface="ＭＳ Ｐ明朝"/>
              <a:ea typeface="ＭＳ Ｐ明朝"/>
            </a:rPr>
            <a:t>Ⅴ</a:t>
          </a:r>
          <a:r>
            <a:rPr lang="ja-JP" altLang="en-US" sz="900" b="0" i="0" strike="noStrike">
              <a:solidFill>
                <a:srgbClr val="000000"/>
              </a:solidFill>
              <a:latin typeface="ＭＳ Ｐ明朝"/>
              <a:ea typeface="ＭＳ Ｐ明朝"/>
            </a:rPr>
            <a:t>変更の届出」までは，別に定める場合を除き，居宅サービス及び介護予防サービス共通とします。その際，介護予防サービスにおいては訪問介護を介護予防訪問介護に，要介護を要支援に，居宅サービス計画を介護予防サービス計画に，居宅介護支援事業者を介護予防支援事業者に，それぞれ読み替えてください。</a:t>
          </a:r>
        </a:p>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は，Ｈ２４年度改定で新規に追加又は大幅に改定された項目</a:t>
          </a:r>
        </a:p>
        <a:p>
          <a:pPr algn="l" rtl="1">
            <a:defRPr sz="1000"/>
          </a:pPr>
          <a:endParaRPr lang="ja-JP" altLang="en-US" sz="900" b="0" i="0" strike="noStrike">
            <a:solidFill>
              <a:srgbClr val="000000"/>
            </a:solidFill>
            <a:latin typeface="ＭＳ Ｐ明朝"/>
            <a:ea typeface="ＭＳ Ｐ明朝"/>
          </a:endParaRPr>
        </a:p>
      </xdr:txBody>
    </xdr:sp>
    <xdr:clientData/>
  </xdr:twoCellAnchor>
  <xdr:twoCellAnchor editAs="oneCell">
    <xdr:from>
      <xdr:col>2</xdr:col>
      <xdr:colOff>57150</xdr:colOff>
      <xdr:row>40</xdr:row>
      <xdr:rowOff>19050</xdr:rowOff>
    </xdr:from>
    <xdr:to>
      <xdr:col>4</xdr:col>
      <xdr:colOff>57150</xdr:colOff>
      <xdr:row>40</xdr:row>
      <xdr:rowOff>2477621</xdr:rowOff>
    </xdr:to>
    <xdr:pic>
      <xdr:nvPicPr>
        <xdr:cNvPr id="12364" name="図 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4900" y="27603450"/>
          <a:ext cx="4086225" cy="2457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28</xdr:row>
      <xdr:rowOff>9525</xdr:rowOff>
    </xdr:from>
    <xdr:to>
      <xdr:col>23</xdr:col>
      <xdr:colOff>19050</xdr:colOff>
      <xdr:row>30</xdr:row>
      <xdr:rowOff>0</xdr:rowOff>
    </xdr:to>
    <xdr:sp macro="" textlink="">
      <xdr:nvSpPr>
        <xdr:cNvPr id="4284" name="Line 2"/>
        <xdr:cNvSpPr>
          <a:spLocks noChangeShapeType="1"/>
        </xdr:cNvSpPr>
      </xdr:nvSpPr>
      <xdr:spPr bwMode="auto">
        <a:xfrm flipH="1">
          <a:off x="5305425" y="7239000"/>
          <a:ext cx="100965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89525" y="774700"/>
          <a:ext cx="180975" cy="4159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200025" y="17465674"/>
          <a:ext cx="12576175" cy="21336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extLst>
          <a:ext uri="{909E8E84-426E-40DD-AFC4-6F175D3DCCD1}">
            <a14:hiddenFill xmlns:a14="http://schemas.microsoft.com/office/drawing/2010/main">
              <a:noFill/>
            </a14:hiddenFill>
          </a:ext>
        </a:extLst>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AA56"/>
  <sheetViews>
    <sheetView showGridLines="0" tabSelected="1" view="pageBreakPreview" zoomScaleNormal="100" zoomScaleSheetLayoutView="100" workbookViewId="0">
      <selection activeCell="D4" sqref="D4:M4"/>
    </sheetView>
  </sheetViews>
  <sheetFormatPr defaultColWidth="9" defaultRowHeight="13" x14ac:dyDescent="0.2"/>
  <cols>
    <col min="1" max="1" width="2.6328125" style="42" customWidth="1"/>
    <col min="2" max="2" width="18.6328125" style="42" customWidth="1"/>
    <col min="3" max="3" width="3.36328125" style="42" customWidth="1"/>
    <col min="4" max="7" width="5.6328125" style="42" customWidth="1"/>
    <col min="8" max="8" width="6.26953125" style="42" customWidth="1"/>
    <col min="9" max="12" width="5.6328125" style="42" customWidth="1"/>
    <col min="13" max="13" width="8.453125" style="42" customWidth="1"/>
    <col min="14" max="16384" width="9" style="42"/>
  </cols>
  <sheetData>
    <row r="1" spans="1:13" ht="24.75" customHeight="1" x14ac:dyDescent="0.2">
      <c r="A1" s="890" t="s">
        <v>572</v>
      </c>
      <c r="B1" s="890"/>
      <c r="C1" s="890"/>
      <c r="D1" s="890"/>
      <c r="E1" s="890"/>
      <c r="F1" s="890"/>
      <c r="G1" s="890"/>
      <c r="H1" s="890"/>
      <c r="I1" s="890"/>
      <c r="J1" s="890"/>
      <c r="K1" s="890"/>
      <c r="L1" s="890"/>
      <c r="M1" s="890"/>
    </row>
    <row r="2" spans="1:13" s="43" customFormat="1" ht="19.5" customHeight="1" x14ac:dyDescent="0.2">
      <c r="A2" s="891" t="s">
        <v>455</v>
      </c>
      <c r="B2" s="891"/>
      <c r="C2" s="891"/>
      <c r="D2" s="891"/>
      <c r="E2" s="891"/>
      <c r="F2" s="891"/>
      <c r="G2" s="891"/>
      <c r="H2" s="891"/>
      <c r="I2" s="891"/>
      <c r="J2" s="891"/>
      <c r="K2" s="891"/>
      <c r="L2" s="891"/>
      <c r="M2" s="891"/>
    </row>
    <row r="3" spans="1:13" ht="5" customHeight="1" x14ac:dyDescent="0.3">
      <c r="A3" s="899"/>
      <c r="B3" s="899"/>
      <c r="C3" s="899"/>
      <c r="D3" s="899"/>
      <c r="E3" s="899"/>
      <c r="F3" s="899"/>
      <c r="G3" s="899"/>
      <c r="H3" s="899"/>
      <c r="I3" s="899"/>
      <c r="J3" s="899"/>
      <c r="K3" s="899"/>
      <c r="L3" s="899"/>
      <c r="M3" s="899"/>
    </row>
    <row r="4" spans="1:13" ht="24.75" customHeight="1" x14ac:dyDescent="0.2">
      <c r="A4" s="44"/>
      <c r="B4" s="324" t="s">
        <v>320</v>
      </c>
      <c r="C4" s="45"/>
      <c r="D4" s="895"/>
      <c r="E4" s="896"/>
      <c r="F4" s="896"/>
      <c r="G4" s="896"/>
      <c r="H4" s="896"/>
      <c r="I4" s="896"/>
      <c r="J4" s="896"/>
      <c r="K4" s="896"/>
      <c r="L4" s="896"/>
      <c r="M4" s="897"/>
    </row>
    <row r="5" spans="1:13" ht="17.25" customHeight="1" x14ac:dyDescent="0.2">
      <c r="A5" s="44"/>
      <c r="B5" s="892" t="s">
        <v>322</v>
      </c>
      <c r="C5" s="46"/>
      <c r="D5" s="898" t="s">
        <v>321</v>
      </c>
      <c r="E5" s="882"/>
      <c r="F5" s="882"/>
      <c r="G5" s="882"/>
      <c r="H5" s="882"/>
      <c r="I5" s="882"/>
      <c r="J5" s="882"/>
      <c r="K5" s="882"/>
      <c r="L5" s="882"/>
      <c r="M5" s="883"/>
    </row>
    <row r="6" spans="1:13" ht="18" customHeight="1" x14ac:dyDescent="0.2">
      <c r="A6" s="47"/>
      <c r="B6" s="893"/>
      <c r="C6" s="48"/>
      <c r="D6" s="884"/>
      <c r="E6" s="885"/>
      <c r="F6" s="885"/>
      <c r="G6" s="885"/>
      <c r="H6" s="885"/>
      <c r="I6" s="885"/>
      <c r="J6" s="885"/>
      <c r="K6" s="885"/>
      <c r="L6" s="885"/>
      <c r="M6" s="886"/>
    </row>
    <row r="7" spans="1:13" ht="21" customHeight="1" x14ac:dyDescent="0.2">
      <c r="A7" s="49"/>
      <c r="B7" s="894"/>
      <c r="C7" s="50"/>
      <c r="D7" s="877" t="s">
        <v>323</v>
      </c>
      <c r="E7" s="878"/>
      <c r="F7" s="872"/>
      <c r="G7" s="873"/>
      <c r="H7" s="874"/>
      <c r="I7" s="877" t="s">
        <v>324</v>
      </c>
      <c r="J7" s="878"/>
      <c r="K7" s="51"/>
      <c r="L7" s="51"/>
      <c r="M7" s="52"/>
    </row>
    <row r="8" spans="1:13" ht="21.75" customHeight="1" x14ac:dyDescent="0.2">
      <c r="A8" s="47"/>
      <c r="B8" s="53" t="s">
        <v>325</v>
      </c>
      <c r="C8" s="54"/>
      <c r="D8" s="887"/>
      <c r="E8" s="888"/>
      <c r="F8" s="888"/>
      <c r="G8" s="888"/>
      <c r="H8" s="888"/>
      <c r="I8" s="888"/>
      <c r="J8" s="888"/>
      <c r="K8" s="888"/>
      <c r="L8" s="888"/>
      <c r="M8" s="889"/>
    </row>
    <row r="9" spans="1:13" ht="21.75" customHeight="1" x14ac:dyDescent="0.2">
      <c r="A9" s="55"/>
      <c r="B9" s="56" t="s">
        <v>388</v>
      </c>
      <c r="C9" s="57"/>
      <c r="D9" s="877" t="s">
        <v>286</v>
      </c>
      <c r="E9" s="878"/>
      <c r="F9" s="872"/>
      <c r="G9" s="874"/>
      <c r="H9" s="877" t="s">
        <v>287</v>
      </c>
      <c r="I9" s="878"/>
      <c r="J9" s="872"/>
      <c r="K9" s="873"/>
      <c r="L9" s="873"/>
      <c r="M9" s="874"/>
    </row>
    <row r="10" spans="1:13" ht="21.75" customHeight="1" thickBot="1" x14ac:dyDescent="0.25">
      <c r="A10" s="58"/>
      <c r="B10" s="59" t="s">
        <v>288</v>
      </c>
      <c r="C10" s="60"/>
      <c r="D10" s="61" t="s">
        <v>79</v>
      </c>
      <c r="E10" s="62" t="s">
        <v>80</v>
      </c>
      <c r="F10" s="63"/>
      <c r="G10" s="63"/>
      <c r="H10" s="63"/>
      <c r="I10" s="63"/>
      <c r="J10" s="63"/>
      <c r="K10" s="63"/>
      <c r="L10" s="63"/>
      <c r="M10" s="64"/>
    </row>
    <row r="11" spans="1:13" ht="30" customHeight="1" thickTop="1" x14ac:dyDescent="0.2">
      <c r="A11" s="879" t="s">
        <v>78</v>
      </c>
      <c r="B11" s="880"/>
      <c r="C11" s="881"/>
      <c r="D11" s="297" t="s">
        <v>158</v>
      </c>
      <c r="E11" s="296" t="s">
        <v>612</v>
      </c>
      <c r="F11" s="279"/>
      <c r="G11" s="279"/>
      <c r="H11" s="279"/>
      <c r="I11" s="279"/>
      <c r="J11" s="279" t="s">
        <v>613</v>
      </c>
      <c r="K11" s="279" t="s">
        <v>595</v>
      </c>
      <c r="L11" s="298" t="s">
        <v>158</v>
      </c>
      <c r="M11" s="280" t="s">
        <v>594</v>
      </c>
    </row>
    <row r="12" spans="1:13" ht="30" customHeight="1" x14ac:dyDescent="0.2">
      <c r="A12" s="925" t="s">
        <v>517</v>
      </c>
      <c r="B12" s="926"/>
      <c r="C12" s="927"/>
      <c r="D12" s="925" t="s">
        <v>6</v>
      </c>
      <c r="E12" s="926"/>
      <c r="F12" s="926"/>
      <c r="G12" s="927"/>
      <c r="H12" s="945" t="s">
        <v>523</v>
      </c>
      <c r="I12" s="946"/>
      <c r="J12" s="946"/>
      <c r="K12" s="946"/>
      <c r="L12" s="946"/>
      <c r="M12" s="947"/>
    </row>
    <row r="13" spans="1:13" ht="17.5" customHeight="1" x14ac:dyDescent="0.2">
      <c r="A13" s="44"/>
      <c r="B13" s="943" t="s">
        <v>309</v>
      </c>
      <c r="C13" s="46"/>
      <c r="D13" s="300" t="s">
        <v>22</v>
      </c>
      <c r="E13" s="301" t="s">
        <v>23</v>
      </c>
      <c r="F13" s="939" t="s">
        <v>183</v>
      </c>
      <c r="G13" s="939"/>
      <c r="H13" s="939"/>
      <c r="I13" s="939"/>
      <c r="J13" s="939"/>
      <c r="K13" s="939"/>
      <c r="L13" s="939"/>
      <c r="M13" s="940"/>
    </row>
    <row r="14" spans="1:13" ht="13" customHeight="1" x14ac:dyDescent="0.2">
      <c r="A14" s="49"/>
      <c r="B14" s="944"/>
      <c r="C14" s="50"/>
      <c r="D14" s="295" t="s">
        <v>158</v>
      </c>
      <c r="E14" s="302" t="s">
        <v>158</v>
      </c>
      <c r="F14" s="941"/>
      <c r="G14" s="941"/>
      <c r="H14" s="941"/>
      <c r="I14" s="941"/>
      <c r="J14" s="941"/>
      <c r="K14" s="941"/>
      <c r="L14" s="941"/>
      <c r="M14" s="942"/>
    </row>
    <row r="15" spans="1:13" ht="9" customHeight="1" x14ac:dyDescent="0.2">
      <c r="A15" s="65"/>
      <c r="B15" s="66"/>
      <c r="C15" s="65"/>
      <c r="D15" s="67"/>
      <c r="E15" s="67"/>
      <c r="F15" s="68"/>
      <c r="G15" s="68"/>
      <c r="H15" s="68"/>
      <c r="I15" s="68"/>
      <c r="J15" s="68"/>
      <c r="K15" s="68"/>
      <c r="L15" s="68"/>
      <c r="M15" s="68"/>
    </row>
    <row r="16" spans="1:13" ht="15" customHeight="1" x14ac:dyDescent="0.2">
      <c r="A16" s="321" t="s">
        <v>596</v>
      </c>
      <c r="B16" s="322"/>
      <c r="C16" s="322"/>
      <c r="D16" s="322"/>
      <c r="E16" s="322"/>
      <c r="F16" s="322"/>
      <c r="G16" s="322"/>
      <c r="H16" s="323"/>
      <c r="I16" s="69" t="s">
        <v>614</v>
      </c>
      <c r="J16" s="69"/>
      <c r="K16" s="304" t="s">
        <v>615</v>
      </c>
      <c r="L16" s="68"/>
      <c r="M16" s="333" t="s">
        <v>616</v>
      </c>
    </row>
    <row r="17" spans="1:27" ht="21.75" customHeight="1" x14ac:dyDescent="0.2">
      <c r="A17" s="877" t="s">
        <v>328</v>
      </c>
      <c r="B17" s="921"/>
      <c r="C17" s="878"/>
      <c r="D17" s="307" t="s">
        <v>158</v>
      </c>
      <c r="E17" s="70" t="s">
        <v>329</v>
      </c>
      <c r="F17" s="51"/>
      <c r="G17" s="51"/>
      <c r="H17" s="51" t="s">
        <v>26</v>
      </c>
      <c r="I17" s="51"/>
      <c r="J17" s="282" t="s">
        <v>158</v>
      </c>
      <c r="K17" s="51" t="s">
        <v>27</v>
      </c>
      <c r="L17" s="70"/>
      <c r="M17" s="52"/>
    </row>
    <row r="18" spans="1:27" ht="21.75" customHeight="1" x14ac:dyDescent="0.2">
      <c r="A18" s="948" t="s">
        <v>409</v>
      </c>
      <c r="B18" s="949"/>
      <c r="C18" s="950"/>
      <c r="D18" s="308" t="s">
        <v>599</v>
      </c>
      <c r="E18" s="282" t="s">
        <v>158</v>
      </c>
      <c r="F18" s="71" t="s">
        <v>601</v>
      </c>
      <c r="G18" s="282" t="s">
        <v>158</v>
      </c>
      <c r="H18" s="271" t="s">
        <v>602</v>
      </c>
      <c r="I18" s="51"/>
      <c r="J18" s="282" t="s">
        <v>158</v>
      </c>
      <c r="K18" s="51" t="s">
        <v>600</v>
      </c>
      <c r="L18" s="70"/>
      <c r="M18" s="52"/>
    </row>
    <row r="19" spans="1:27" ht="21.75" customHeight="1" x14ac:dyDescent="0.2">
      <c r="A19" s="928" t="s">
        <v>506</v>
      </c>
      <c r="B19" s="929"/>
      <c r="C19" s="930"/>
      <c r="D19" s="307" t="s">
        <v>158</v>
      </c>
      <c r="E19" s="70" t="s">
        <v>329</v>
      </c>
      <c r="F19" s="51"/>
      <c r="G19" s="51"/>
      <c r="H19" s="51" t="s">
        <v>24</v>
      </c>
      <c r="I19" s="51"/>
      <c r="J19" s="282" t="s">
        <v>158</v>
      </c>
      <c r="K19" s="51" t="s">
        <v>27</v>
      </c>
      <c r="L19" s="70"/>
      <c r="M19" s="52"/>
    </row>
    <row r="20" spans="1:27" s="65" customFormat="1" ht="22.5" customHeight="1" x14ac:dyDescent="0.2">
      <c r="A20" s="931" t="s">
        <v>507</v>
      </c>
      <c r="B20" s="932"/>
      <c r="C20" s="933"/>
      <c r="D20" s="307" t="s">
        <v>158</v>
      </c>
      <c r="E20" s="271" t="s">
        <v>603</v>
      </c>
      <c r="F20" s="271"/>
      <c r="G20" s="271"/>
      <c r="H20" s="282" t="s">
        <v>158</v>
      </c>
      <c r="I20" s="271" t="s">
        <v>604</v>
      </c>
      <c r="J20" s="271" t="s">
        <v>24</v>
      </c>
      <c r="K20" s="282" t="s">
        <v>158</v>
      </c>
      <c r="L20" s="271" t="s">
        <v>605</v>
      </c>
      <c r="M20" s="272"/>
      <c r="N20" s="23"/>
      <c r="O20" s="23"/>
      <c r="P20" s="23"/>
      <c r="Q20" s="23"/>
      <c r="R20" s="23"/>
      <c r="S20" s="23"/>
      <c r="T20" s="23"/>
      <c r="U20" s="23"/>
      <c r="V20" s="23"/>
      <c r="W20" s="23"/>
      <c r="X20" s="23"/>
      <c r="Y20" s="23"/>
      <c r="Z20" s="23"/>
      <c r="AA20" s="23"/>
    </row>
    <row r="21" spans="1:27" s="65" customFormat="1" ht="14.5" customHeight="1" x14ac:dyDescent="0.2">
      <c r="A21" s="935"/>
      <c r="B21" s="892" t="s">
        <v>306</v>
      </c>
      <c r="C21" s="937"/>
      <c r="D21" s="309" t="s">
        <v>158</v>
      </c>
      <c r="E21" s="275" t="s">
        <v>610</v>
      </c>
      <c r="F21" s="310" t="s">
        <v>158</v>
      </c>
      <c r="G21" s="26" t="s">
        <v>1195</v>
      </c>
      <c r="H21" s="310" t="s">
        <v>158</v>
      </c>
      <c r="I21" s="275" t="s">
        <v>606</v>
      </c>
      <c r="K21" s="310" t="s">
        <v>158</v>
      </c>
      <c r="L21" s="275" t="s">
        <v>607</v>
      </c>
      <c r="M21" s="276"/>
      <c r="N21" s="23"/>
      <c r="O21" s="23"/>
      <c r="P21" s="23"/>
      <c r="Q21" s="23"/>
      <c r="R21" s="23"/>
      <c r="S21" s="23"/>
      <c r="T21" s="23"/>
      <c r="U21" s="23"/>
      <c r="V21" s="23"/>
    </row>
    <row r="22" spans="1:27" s="65" customFormat="1" ht="14.5" customHeight="1" x14ac:dyDescent="0.2">
      <c r="A22" s="936"/>
      <c r="B22" s="934"/>
      <c r="C22" s="938"/>
      <c r="D22" s="299" t="s">
        <v>158</v>
      </c>
      <c r="E22" s="277" t="s">
        <v>608</v>
      </c>
      <c r="H22" s="302" t="s">
        <v>158</v>
      </c>
      <c r="I22" s="277" t="s">
        <v>609</v>
      </c>
      <c r="J22" s="277"/>
      <c r="K22" s="277"/>
      <c r="L22" s="274"/>
      <c r="M22" s="278"/>
      <c r="N22" s="281"/>
      <c r="O22" s="281"/>
      <c r="P22" s="281"/>
      <c r="Q22" s="281"/>
      <c r="R22" s="281"/>
      <c r="S22" s="281"/>
      <c r="T22" s="281"/>
      <c r="U22" s="281"/>
      <c r="V22" s="281"/>
      <c r="W22" s="281"/>
      <c r="X22" s="281"/>
      <c r="Y22" s="281"/>
      <c r="Z22" s="281"/>
      <c r="AA22" s="281"/>
    </row>
    <row r="23" spans="1:27" ht="21.75" customHeight="1" x14ac:dyDescent="0.2">
      <c r="A23" s="72"/>
      <c r="B23" s="56" t="s">
        <v>307</v>
      </c>
      <c r="C23" s="73"/>
      <c r="D23" s="307" t="s">
        <v>158</v>
      </c>
      <c r="E23" s="70" t="s">
        <v>123</v>
      </c>
      <c r="F23" s="51"/>
      <c r="G23" s="51"/>
      <c r="H23" s="51" t="s">
        <v>48</v>
      </c>
      <c r="I23" s="51"/>
      <c r="J23" s="282" t="s">
        <v>158</v>
      </c>
      <c r="K23" s="51" t="s">
        <v>49</v>
      </c>
      <c r="L23" s="70"/>
      <c r="M23" s="52"/>
    </row>
    <row r="24" spans="1:27" ht="21.5" customHeight="1" x14ac:dyDescent="0.2">
      <c r="A24" s="918" t="s">
        <v>73</v>
      </c>
      <c r="B24" s="919"/>
      <c r="C24" s="920"/>
      <c r="D24" s="311" t="s">
        <v>158</v>
      </c>
      <c r="E24" s="74" t="s">
        <v>315</v>
      </c>
      <c r="F24" s="75"/>
      <c r="G24" s="76"/>
      <c r="H24" s="75" t="s">
        <v>50</v>
      </c>
      <c r="I24" s="75"/>
      <c r="J24" s="312" t="s">
        <v>158</v>
      </c>
      <c r="K24" s="75" t="s">
        <v>1</v>
      </c>
      <c r="L24" s="74"/>
      <c r="M24" s="77"/>
    </row>
    <row r="25" spans="1:27" ht="21.5" customHeight="1" x14ac:dyDescent="0.2">
      <c r="A25" s="951" t="s">
        <v>74</v>
      </c>
      <c r="B25" s="952"/>
      <c r="C25" s="953"/>
      <c r="D25" s="299" t="s">
        <v>158</v>
      </c>
      <c r="E25" s="78" t="s">
        <v>315</v>
      </c>
      <c r="F25" s="79"/>
      <c r="G25" s="80"/>
      <c r="H25" s="79" t="s">
        <v>50</v>
      </c>
      <c r="I25" s="79"/>
      <c r="J25" s="302" t="s">
        <v>158</v>
      </c>
      <c r="K25" s="79" t="s">
        <v>1</v>
      </c>
      <c r="L25" s="78"/>
      <c r="M25" s="81"/>
    </row>
    <row r="26" spans="1:27" ht="21.5" customHeight="1" x14ac:dyDescent="0.2">
      <c r="A26" s="922" t="s">
        <v>508</v>
      </c>
      <c r="B26" s="923"/>
      <c r="C26" s="924"/>
      <c r="D26" s="307" t="s">
        <v>158</v>
      </c>
      <c r="E26" s="78" t="s">
        <v>315</v>
      </c>
      <c r="F26" s="79"/>
      <c r="G26" s="80"/>
      <c r="H26" s="79" t="s">
        <v>24</v>
      </c>
      <c r="I26" s="51"/>
      <c r="J26" s="282" t="s">
        <v>158</v>
      </c>
      <c r="K26" s="79" t="s">
        <v>1</v>
      </c>
      <c r="L26" s="78"/>
      <c r="M26" s="81"/>
      <c r="N26" s="313"/>
    </row>
    <row r="27" spans="1:27" ht="21.75" customHeight="1" x14ac:dyDescent="0.2">
      <c r="A27" s="877" t="s">
        <v>510</v>
      </c>
      <c r="B27" s="921"/>
      <c r="C27" s="878"/>
      <c r="D27" s="307" t="s">
        <v>158</v>
      </c>
      <c r="E27" s="78" t="s">
        <v>23</v>
      </c>
      <c r="F27" s="79"/>
      <c r="G27" s="79"/>
      <c r="H27" s="79" t="s">
        <v>24</v>
      </c>
      <c r="I27" s="277"/>
      <c r="J27" s="282" t="s">
        <v>158</v>
      </c>
      <c r="K27" s="79" t="s">
        <v>22</v>
      </c>
      <c r="L27" s="78"/>
      <c r="M27" s="81"/>
    </row>
    <row r="28" spans="1:27" s="65" customFormat="1" ht="21.75" customHeight="1" x14ac:dyDescent="0.2">
      <c r="A28" s="877" t="s">
        <v>512</v>
      </c>
      <c r="B28" s="921"/>
      <c r="C28" s="878"/>
      <c r="D28" s="307" t="s">
        <v>158</v>
      </c>
      <c r="E28" s="82" t="s">
        <v>23</v>
      </c>
      <c r="F28" s="76"/>
      <c r="G28" s="76"/>
      <c r="H28" s="76" t="s">
        <v>24</v>
      </c>
      <c r="I28" s="51"/>
      <c r="J28" s="282" t="s">
        <v>158</v>
      </c>
      <c r="K28" s="51" t="s">
        <v>513</v>
      </c>
      <c r="L28" s="82"/>
      <c r="M28" s="83"/>
      <c r="N28" s="23"/>
      <c r="O28" s="23"/>
      <c r="P28" s="23"/>
      <c r="Q28" s="23"/>
      <c r="R28" s="23"/>
      <c r="S28" s="23"/>
      <c r="T28" s="23"/>
      <c r="U28" s="23"/>
      <c r="V28" s="23"/>
      <c r="W28" s="23"/>
      <c r="X28" s="23"/>
      <c r="Y28" s="23"/>
      <c r="Z28" s="23"/>
      <c r="AA28" s="23"/>
    </row>
    <row r="29" spans="1:27" ht="21.75" customHeight="1" x14ac:dyDescent="0.2">
      <c r="A29" s="877" t="s">
        <v>504</v>
      </c>
      <c r="B29" s="921"/>
      <c r="C29" s="878"/>
      <c r="D29" s="307" t="s">
        <v>158</v>
      </c>
      <c r="E29" s="271" t="s">
        <v>611</v>
      </c>
      <c r="F29" s="273"/>
      <c r="G29" s="282" t="s">
        <v>158</v>
      </c>
      <c r="H29" s="51" t="s">
        <v>505</v>
      </c>
      <c r="I29" s="873" t="s">
        <v>511</v>
      </c>
      <c r="J29" s="873"/>
      <c r="K29" s="282" t="s">
        <v>158</v>
      </c>
      <c r="L29" s="51" t="s">
        <v>27</v>
      </c>
      <c r="M29" s="52"/>
    </row>
    <row r="30" spans="1:27" ht="21.75" customHeight="1" x14ac:dyDescent="0.2">
      <c r="A30" s="326"/>
      <c r="B30" s="328" t="s">
        <v>617</v>
      </c>
      <c r="C30" s="327"/>
      <c r="D30" s="307" t="s">
        <v>158</v>
      </c>
      <c r="E30" s="82" t="s">
        <v>23</v>
      </c>
      <c r="F30" s="329"/>
      <c r="G30" s="329"/>
      <c r="H30" s="329" t="s">
        <v>24</v>
      </c>
      <c r="I30" s="51"/>
      <c r="J30" s="282" t="s">
        <v>158</v>
      </c>
      <c r="K30" s="51" t="s">
        <v>22</v>
      </c>
      <c r="L30" s="82"/>
      <c r="M30" s="330"/>
    </row>
    <row r="31" spans="1:27" ht="21.75" customHeight="1" x14ac:dyDescent="0.2">
      <c r="A31" s="227"/>
      <c r="B31" s="228" t="s">
        <v>571</v>
      </c>
      <c r="C31" s="229"/>
      <c r="D31" s="307" t="s">
        <v>158</v>
      </c>
      <c r="E31" s="271" t="s">
        <v>611</v>
      </c>
      <c r="F31" s="273"/>
      <c r="G31" s="282" t="s">
        <v>158</v>
      </c>
      <c r="H31" s="51" t="s">
        <v>505</v>
      </c>
      <c r="I31" s="873" t="s">
        <v>24</v>
      </c>
      <c r="J31" s="873"/>
      <c r="K31" s="282" t="s">
        <v>158</v>
      </c>
      <c r="L31" s="51" t="s">
        <v>22</v>
      </c>
      <c r="M31" s="52"/>
    </row>
    <row r="32" spans="1:27" ht="21.75" customHeight="1" x14ac:dyDescent="0.2">
      <c r="A32" s="326"/>
      <c r="B32" s="325" t="s">
        <v>618</v>
      </c>
      <c r="C32" s="327"/>
      <c r="D32" s="307" t="s">
        <v>158</v>
      </c>
      <c r="E32" s="82" t="s">
        <v>619</v>
      </c>
      <c r="F32" s="329"/>
      <c r="G32" s="329"/>
      <c r="H32" s="329" t="s">
        <v>24</v>
      </c>
      <c r="I32" s="51"/>
      <c r="J32" s="282" t="s">
        <v>158</v>
      </c>
      <c r="K32" s="51" t="s">
        <v>620</v>
      </c>
      <c r="L32" s="82"/>
      <c r="M32" s="330"/>
    </row>
    <row r="33" spans="1:13" ht="21.75" customHeight="1" x14ac:dyDescent="0.2">
      <c r="A33" s="915" t="s">
        <v>621</v>
      </c>
      <c r="B33" s="916"/>
      <c r="C33" s="917"/>
      <c r="D33" s="311" t="s">
        <v>158</v>
      </c>
      <c r="E33" s="74" t="s">
        <v>329</v>
      </c>
      <c r="F33" s="75"/>
      <c r="G33" s="75"/>
      <c r="H33" s="75" t="s">
        <v>24</v>
      </c>
      <c r="I33" s="75"/>
      <c r="J33" s="312" t="s">
        <v>158</v>
      </c>
      <c r="K33" s="75" t="s">
        <v>27</v>
      </c>
      <c r="L33" s="74"/>
      <c r="M33" s="77"/>
    </row>
    <row r="34" spans="1:13" ht="25.5" customHeight="1" x14ac:dyDescent="0.2">
      <c r="A34" s="912" t="s">
        <v>622</v>
      </c>
      <c r="B34" s="913"/>
      <c r="C34" s="914"/>
      <c r="D34" s="316" t="s">
        <v>158</v>
      </c>
      <c r="E34" s="537" t="s">
        <v>329</v>
      </c>
      <c r="F34" s="538"/>
      <c r="G34" s="538"/>
      <c r="H34" s="538" t="s">
        <v>24</v>
      </c>
      <c r="I34" s="538"/>
      <c r="J34" s="539" t="s">
        <v>158</v>
      </c>
      <c r="K34" s="538" t="s">
        <v>27</v>
      </c>
      <c r="L34" s="537"/>
      <c r="M34" s="540"/>
    </row>
    <row r="35" spans="1:13" ht="25.5" customHeight="1" x14ac:dyDescent="0.2">
      <c r="A35" s="900" t="s">
        <v>623</v>
      </c>
      <c r="B35" s="901"/>
      <c r="C35" s="902"/>
      <c r="D35" s="299" t="s">
        <v>158</v>
      </c>
      <c r="E35" s="274" t="s">
        <v>23</v>
      </c>
      <c r="F35" s="331"/>
      <c r="G35" s="331"/>
      <c r="H35" s="331" t="s">
        <v>24</v>
      </c>
      <c r="I35" s="331"/>
      <c r="J35" s="302" t="s">
        <v>158</v>
      </c>
      <c r="K35" s="331" t="s">
        <v>22</v>
      </c>
      <c r="L35" s="274"/>
      <c r="M35" s="332"/>
    </row>
    <row r="36" spans="1:13" ht="17" customHeight="1" x14ac:dyDescent="0.2">
      <c r="A36" s="903" t="s">
        <v>1101</v>
      </c>
      <c r="B36" s="904"/>
      <c r="C36" s="905"/>
      <c r="D36" s="309" t="s">
        <v>158</v>
      </c>
      <c r="E36" s="26" t="s">
        <v>1085</v>
      </c>
      <c r="F36" s="310" t="s">
        <v>158</v>
      </c>
      <c r="G36" s="26" t="s">
        <v>624</v>
      </c>
      <c r="H36" s="310" t="s">
        <v>158</v>
      </c>
      <c r="I36" s="772" t="s">
        <v>606</v>
      </c>
      <c r="J36" s="310" t="s">
        <v>158</v>
      </c>
      <c r="K36" s="26" t="s">
        <v>1086</v>
      </c>
      <c r="L36" s="310" t="s">
        <v>158</v>
      </c>
      <c r="M36" s="477" t="s">
        <v>22</v>
      </c>
    </row>
    <row r="37" spans="1:13" ht="17" customHeight="1" x14ac:dyDescent="0.2">
      <c r="A37" s="906"/>
      <c r="B37" s="907"/>
      <c r="C37" s="908"/>
      <c r="D37" s="316" t="s">
        <v>158</v>
      </c>
      <c r="E37" s="783" t="s">
        <v>1087</v>
      </c>
      <c r="F37" s="539" t="s">
        <v>158</v>
      </c>
      <c r="G37" s="783" t="s">
        <v>1089</v>
      </c>
      <c r="H37" s="539" t="s">
        <v>158</v>
      </c>
      <c r="I37" s="783" t="s">
        <v>1088</v>
      </c>
      <c r="J37" s="539" t="s">
        <v>158</v>
      </c>
      <c r="K37" s="783" t="s">
        <v>1090</v>
      </c>
      <c r="L37" s="539" t="s">
        <v>158</v>
      </c>
      <c r="M37" s="785" t="s">
        <v>1091</v>
      </c>
    </row>
    <row r="38" spans="1:13" ht="17" customHeight="1" x14ac:dyDescent="0.2">
      <c r="A38" s="906"/>
      <c r="B38" s="907"/>
      <c r="C38" s="908"/>
      <c r="D38" s="316" t="s">
        <v>158</v>
      </c>
      <c r="E38" s="783" t="s">
        <v>1092</v>
      </c>
      <c r="F38" s="539" t="s">
        <v>158</v>
      </c>
      <c r="G38" s="783" t="s">
        <v>1093</v>
      </c>
      <c r="H38" s="539" t="s">
        <v>158</v>
      </c>
      <c r="I38" s="783" t="s">
        <v>1094</v>
      </c>
      <c r="J38" s="539" t="s">
        <v>158</v>
      </c>
      <c r="K38" s="783" t="s">
        <v>1095</v>
      </c>
      <c r="L38" s="539" t="s">
        <v>158</v>
      </c>
      <c r="M38" s="786" t="s">
        <v>1096</v>
      </c>
    </row>
    <row r="39" spans="1:13" ht="17" customHeight="1" x14ac:dyDescent="0.2">
      <c r="A39" s="909"/>
      <c r="B39" s="910"/>
      <c r="C39" s="911"/>
      <c r="D39" s="299" t="s">
        <v>158</v>
      </c>
      <c r="E39" s="784" t="s">
        <v>1097</v>
      </c>
      <c r="F39" s="787" t="s">
        <v>158</v>
      </c>
      <c r="G39" s="784" t="s">
        <v>1098</v>
      </c>
      <c r="H39" s="787" t="s">
        <v>158</v>
      </c>
      <c r="I39" s="784" t="s">
        <v>1099</v>
      </c>
      <c r="J39" s="787" t="s">
        <v>158</v>
      </c>
      <c r="K39" s="784" t="s">
        <v>1100</v>
      </c>
      <c r="L39" s="788"/>
      <c r="M39" s="789"/>
    </row>
    <row r="40" spans="1:13" ht="19.5" customHeight="1" x14ac:dyDescent="0.2">
      <c r="A40" s="84"/>
      <c r="B40" s="56" t="s">
        <v>509</v>
      </c>
      <c r="C40" s="85"/>
      <c r="D40" s="307" t="s">
        <v>158</v>
      </c>
      <c r="E40" s="475" t="s">
        <v>326</v>
      </c>
      <c r="F40" s="51" t="s">
        <v>327</v>
      </c>
      <c r="G40" s="51"/>
      <c r="H40" s="51"/>
      <c r="I40" s="51" t="s">
        <v>24</v>
      </c>
      <c r="J40" s="282" t="s">
        <v>158</v>
      </c>
      <c r="K40" s="51" t="s">
        <v>25</v>
      </c>
      <c r="L40" s="475"/>
      <c r="M40" s="52"/>
    </row>
    <row r="41" spans="1:13" ht="12.5" customHeight="1" x14ac:dyDescent="0.2">
      <c r="A41" s="281" t="s">
        <v>597</v>
      </c>
      <c r="B41" s="306"/>
      <c r="C41" s="305"/>
      <c r="D41" s="303"/>
      <c r="E41" s="304"/>
      <c r="F41" s="68"/>
      <c r="G41" s="68"/>
      <c r="H41" s="68"/>
      <c r="I41" s="68"/>
      <c r="J41" s="68"/>
      <c r="K41" s="68"/>
      <c r="L41" s="304"/>
      <c r="M41" s="68"/>
    </row>
    <row r="42" spans="1:13" ht="12.5" customHeight="1" x14ac:dyDescent="0.2">
      <c r="A42" s="23" t="s">
        <v>598</v>
      </c>
    </row>
    <row r="43" spans="1:13" ht="10.5" customHeight="1" x14ac:dyDescent="0.2">
      <c r="A43" s="6" t="s">
        <v>290</v>
      </c>
      <c r="B43" s="6"/>
      <c r="C43" s="6"/>
      <c r="D43" s="6"/>
      <c r="E43" s="6"/>
      <c r="F43" s="6"/>
      <c r="G43" s="6"/>
      <c r="H43" s="6"/>
      <c r="I43" s="6"/>
      <c r="J43" s="6"/>
      <c r="K43" s="6"/>
      <c r="L43" s="6"/>
      <c r="M43" s="6"/>
    </row>
    <row r="44" spans="1:13" ht="9" customHeight="1" x14ac:dyDescent="0.2"/>
    <row r="45" spans="1:13" ht="20.25" customHeight="1" x14ac:dyDescent="0.2">
      <c r="A45" s="72"/>
      <c r="B45" s="56" t="s">
        <v>330</v>
      </c>
      <c r="C45" s="86"/>
      <c r="D45" s="877" t="s">
        <v>286</v>
      </c>
      <c r="E45" s="878"/>
      <c r="F45" s="872"/>
      <c r="G45" s="874"/>
      <c r="H45" s="877" t="s">
        <v>392</v>
      </c>
      <c r="I45" s="878"/>
      <c r="J45" s="872"/>
      <c r="K45" s="873"/>
      <c r="L45" s="873"/>
      <c r="M45" s="874"/>
    </row>
    <row r="46" spans="1:13" ht="13.5" customHeight="1" thickBot="1" x14ac:dyDescent="0.25">
      <c r="A46" s="876"/>
      <c r="B46" s="876"/>
      <c r="C46" s="876"/>
      <c r="D46" s="875"/>
      <c r="E46" s="875"/>
      <c r="F46" s="875"/>
      <c r="G46" s="875"/>
      <c r="H46" s="875"/>
      <c r="I46" s="875"/>
      <c r="J46" s="875"/>
      <c r="K46" s="875"/>
      <c r="L46" s="875"/>
      <c r="M46" s="875"/>
    </row>
    <row r="47" spans="1:13" ht="8.25" customHeight="1" thickTop="1" x14ac:dyDescent="0.2">
      <c r="A47" s="87"/>
      <c r="B47" s="88"/>
      <c r="C47" s="88"/>
      <c r="D47" s="89"/>
      <c r="E47" s="89"/>
      <c r="F47" s="89"/>
      <c r="G47" s="89"/>
      <c r="H47" s="89"/>
      <c r="I47" s="89"/>
      <c r="J47" s="89"/>
      <c r="K47" s="89"/>
      <c r="L47" s="89"/>
      <c r="M47" s="90"/>
    </row>
    <row r="48" spans="1:13" ht="12.75" customHeight="1" x14ac:dyDescent="0.2">
      <c r="A48" s="91"/>
      <c r="B48" s="92" t="s">
        <v>51</v>
      </c>
      <c r="C48" s="65"/>
      <c r="D48" s="65"/>
      <c r="E48" s="65"/>
      <c r="F48" s="65"/>
      <c r="G48" s="65"/>
      <c r="H48" s="65"/>
      <c r="I48" s="65"/>
      <c r="J48" s="65"/>
      <c r="K48" s="65"/>
      <c r="L48" s="65"/>
      <c r="M48" s="93"/>
    </row>
    <row r="49" spans="1:14" ht="15" customHeight="1" x14ac:dyDescent="0.2">
      <c r="A49" s="94"/>
      <c r="B49" s="29" t="s">
        <v>1067</v>
      </c>
      <c r="C49" s="95"/>
      <c r="D49" s="95"/>
      <c r="E49" s="95"/>
      <c r="F49" s="95"/>
      <c r="G49" s="95"/>
      <c r="H49" s="95"/>
      <c r="I49" s="95"/>
      <c r="J49" s="95"/>
      <c r="K49" s="95"/>
      <c r="L49" s="95"/>
      <c r="M49" s="96"/>
    </row>
    <row r="50" spans="1:14" ht="15" customHeight="1" x14ac:dyDescent="0.2">
      <c r="A50" s="97"/>
      <c r="B50" s="29" t="s">
        <v>1066</v>
      </c>
      <c r="C50" s="95"/>
      <c r="D50" s="95"/>
      <c r="E50" s="95"/>
      <c r="F50" s="95"/>
      <c r="G50" s="95"/>
      <c r="H50" s="95"/>
      <c r="I50" s="95"/>
      <c r="J50" s="95"/>
      <c r="K50" s="95"/>
      <c r="L50" s="95"/>
      <c r="M50" s="96"/>
    </row>
    <row r="51" spans="1:14" ht="15" customHeight="1" x14ac:dyDescent="0.2">
      <c r="A51" s="97"/>
      <c r="B51" s="29" t="s">
        <v>95</v>
      </c>
      <c r="C51" s="98"/>
      <c r="D51" s="98"/>
      <c r="E51" s="98"/>
      <c r="F51" s="98"/>
      <c r="G51" s="98"/>
      <c r="H51" s="98"/>
      <c r="I51" s="98"/>
      <c r="J51" s="98"/>
      <c r="K51" s="98"/>
      <c r="L51" s="98"/>
      <c r="M51" s="99"/>
    </row>
    <row r="52" spans="1:14" ht="15" customHeight="1" x14ac:dyDescent="0.2">
      <c r="A52" s="94" t="s">
        <v>16</v>
      </c>
      <c r="B52" s="29" t="s">
        <v>1102</v>
      </c>
      <c r="C52" s="98"/>
      <c r="D52" s="98"/>
      <c r="E52" s="98"/>
      <c r="F52" s="98"/>
      <c r="G52" s="98"/>
      <c r="H52" s="98"/>
      <c r="I52" s="98"/>
      <c r="J52" s="98"/>
      <c r="K52" s="98"/>
      <c r="L52" s="98"/>
      <c r="M52" s="99"/>
    </row>
    <row r="53" spans="1:14" ht="15" customHeight="1" x14ac:dyDescent="0.2">
      <c r="A53" s="94"/>
      <c r="B53" s="29" t="s">
        <v>1204</v>
      </c>
      <c r="C53" s="98"/>
      <c r="D53" s="98"/>
      <c r="E53" s="98"/>
      <c r="F53" s="98"/>
      <c r="G53" s="98"/>
      <c r="H53" s="98"/>
      <c r="I53" s="98"/>
      <c r="J53" s="98"/>
      <c r="K53" s="98"/>
      <c r="L53" s="98"/>
      <c r="M53" s="99"/>
    </row>
    <row r="54" spans="1:14" ht="15" customHeight="1" x14ac:dyDescent="0.2">
      <c r="A54" s="94"/>
      <c r="B54" s="29" t="s">
        <v>503</v>
      </c>
      <c r="C54" s="98"/>
      <c r="D54" s="98"/>
      <c r="E54" s="98"/>
      <c r="F54" s="98"/>
      <c r="G54" s="98"/>
      <c r="H54" s="98"/>
      <c r="I54" s="98"/>
      <c r="J54" s="98"/>
      <c r="K54" s="98"/>
      <c r="L54" s="98"/>
      <c r="M54" s="99"/>
      <c r="N54" s="65"/>
    </row>
    <row r="55" spans="1:14" ht="6" customHeight="1" thickBot="1" x14ac:dyDescent="0.25">
      <c r="A55" s="100" t="s">
        <v>96</v>
      </c>
      <c r="B55" s="101"/>
      <c r="C55" s="102"/>
      <c r="D55" s="102"/>
      <c r="E55" s="102"/>
      <c r="F55" s="102"/>
      <c r="G55" s="102"/>
      <c r="H55" s="102"/>
      <c r="I55" s="102"/>
      <c r="J55" s="102"/>
      <c r="K55" s="102"/>
      <c r="L55" s="102"/>
      <c r="M55" s="103"/>
    </row>
    <row r="56" spans="1:14" ht="13.5" thickTop="1" x14ac:dyDescent="0.2"/>
  </sheetData>
  <mergeCells count="50">
    <mergeCell ref="D12:G12"/>
    <mergeCell ref="A19:C19"/>
    <mergeCell ref="A20:C20"/>
    <mergeCell ref="I29:J29"/>
    <mergeCell ref="I31:J31"/>
    <mergeCell ref="B21:B22"/>
    <mergeCell ref="A21:A22"/>
    <mergeCell ref="C21:C22"/>
    <mergeCell ref="F13:M14"/>
    <mergeCell ref="B13:B14"/>
    <mergeCell ref="H12:M12"/>
    <mergeCell ref="A12:C12"/>
    <mergeCell ref="A28:C28"/>
    <mergeCell ref="A18:C18"/>
    <mergeCell ref="A25:C25"/>
    <mergeCell ref="A17:C17"/>
    <mergeCell ref="A35:C35"/>
    <mergeCell ref="A36:C39"/>
    <mergeCell ref="A34:C34"/>
    <mergeCell ref="A33:C33"/>
    <mergeCell ref="A24:C24"/>
    <mergeCell ref="A27:C27"/>
    <mergeCell ref="A29:C29"/>
    <mergeCell ref="A26:C26"/>
    <mergeCell ref="A1:M1"/>
    <mergeCell ref="A2:M2"/>
    <mergeCell ref="B5:B7"/>
    <mergeCell ref="F7:H7"/>
    <mergeCell ref="D4:M4"/>
    <mergeCell ref="D5:F5"/>
    <mergeCell ref="A3:M3"/>
    <mergeCell ref="A11:C11"/>
    <mergeCell ref="H9:I9"/>
    <mergeCell ref="F9:G9"/>
    <mergeCell ref="G5:M5"/>
    <mergeCell ref="D6:M6"/>
    <mergeCell ref="D7:E7"/>
    <mergeCell ref="I7:J7"/>
    <mergeCell ref="D8:M8"/>
    <mergeCell ref="J9:M9"/>
    <mergeCell ref="D9:E9"/>
    <mergeCell ref="J45:M45"/>
    <mergeCell ref="J46:M46"/>
    <mergeCell ref="A46:C46"/>
    <mergeCell ref="D46:E46"/>
    <mergeCell ref="F46:G46"/>
    <mergeCell ref="H46:I46"/>
    <mergeCell ref="H45:I45"/>
    <mergeCell ref="F45:G45"/>
    <mergeCell ref="D45:E45"/>
  </mergeCells>
  <phoneticPr fontId="3"/>
  <dataValidations count="1">
    <dataValidation type="list" allowBlank="1" showInputMessage="1" showErrorMessage="1" sqref="D11 L11 D14:E14 D17 J17:J19 E18 G18 K20:K21 H20:H22 F21 J23:J28 K29 G29 J30 K31 G31 J32:J40 D19:D40 F36:F39 H36:H39 L36:L38">
      <formula1>"□,■"</formula1>
    </dataValidation>
  </dataValidations>
  <pageMargins left="0.94488188976377963" right="0.78740157480314965" top="0.35433070866141736" bottom="0.35433070866141736" header="0.51181102362204722" footer="0.51181102362204722"/>
  <pageSetup paperSize="9" orientation="portrait" useFirstPageNumber="1" r:id="rId1"/>
  <headerFooter alignWithMargins="0"/>
  <rowBreaks count="1" manualBreakCount="1">
    <brk id="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34"/>
  <sheetViews>
    <sheetView view="pageBreakPreview" zoomScale="85" zoomScaleNormal="85" zoomScaleSheetLayoutView="85" workbookViewId="0">
      <selection activeCell="D4" sqref="D4"/>
    </sheetView>
  </sheetViews>
  <sheetFormatPr defaultColWidth="9" defaultRowHeight="20.149999999999999" customHeight="1" x14ac:dyDescent="0.2"/>
  <cols>
    <col min="1" max="1" width="23.6328125" style="510" customWidth="1"/>
    <col min="2" max="2" width="55.6328125" style="511" customWidth="1"/>
    <col min="3" max="3" width="4.08984375" style="512" customWidth="1"/>
    <col min="4" max="4" width="15.6328125" style="513" customWidth="1"/>
    <col min="5" max="5" width="30.6328125" style="483" customWidth="1"/>
    <col min="6" max="256" width="9" style="478"/>
    <col min="257" max="257" width="23.6328125" style="478" customWidth="1"/>
    <col min="258" max="258" width="55.6328125" style="478" customWidth="1"/>
    <col min="259" max="259" width="4.08984375" style="478" customWidth="1"/>
    <col min="260" max="260" width="15.6328125" style="478" customWidth="1"/>
    <col min="261" max="261" width="30.6328125" style="478" customWidth="1"/>
    <col min="262" max="512" width="9" style="478"/>
    <col min="513" max="513" width="23.6328125" style="478" customWidth="1"/>
    <col min="514" max="514" width="55.6328125" style="478" customWidth="1"/>
    <col min="515" max="515" width="4.08984375" style="478" customWidth="1"/>
    <col min="516" max="516" width="15.6328125" style="478" customWidth="1"/>
    <col min="517" max="517" width="30.6328125" style="478" customWidth="1"/>
    <col min="518" max="768" width="9" style="478"/>
    <col min="769" max="769" width="23.6328125" style="478" customWidth="1"/>
    <col min="770" max="770" width="55.6328125" style="478" customWidth="1"/>
    <col min="771" max="771" width="4.08984375" style="478" customWidth="1"/>
    <col min="772" max="772" width="15.6328125" style="478" customWidth="1"/>
    <col min="773" max="773" width="30.6328125" style="478" customWidth="1"/>
    <col min="774" max="1024" width="9" style="478"/>
    <col min="1025" max="1025" width="23.6328125" style="478" customWidth="1"/>
    <col min="1026" max="1026" width="55.6328125" style="478" customWidth="1"/>
    <col min="1027" max="1027" width="4.08984375" style="478" customWidth="1"/>
    <col min="1028" max="1028" width="15.6328125" style="478" customWidth="1"/>
    <col min="1029" max="1029" width="30.6328125" style="478" customWidth="1"/>
    <col min="1030" max="1280" width="9" style="478"/>
    <col min="1281" max="1281" width="23.6328125" style="478" customWidth="1"/>
    <col min="1282" max="1282" width="55.6328125" style="478" customWidth="1"/>
    <col min="1283" max="1283" width="4.08984375" style="478" customWidth="1"/>
    <col min="1284" max="1284" width="15.6328125" style="478" customWidth="1"/>
    <col min="1285" max="1285" width="30.6328125" style="478" customWidth="1"/>
    <col min="1286" max="1536" width="9" style="478"/>
    <col min="1537" max="1537" width="23.6328125" style="478" customWidth="1"/>
    <col min="1538" max="1538" width="55.6328125" style="478" customWidth="1"/>
    <col min="1539" max="1539" width="4.08984375" style="478" customWidth="1"/>
    <col min="1540" max="1540" width="15.6328125" style="478" customWidth="1"/>
    <col min="1541" max="1541" width="30.6328125" style="478" customWidth="1"/>
    <col min="1542" max="1792" width="9" style="478"/>
    <col min="1793" max="1793" width="23.6328125" style="478" customWidth="1"/>
    <col min="1794" max="1794" width="55.6328125" style="478" customWidth="1"/>
    <col min="1795" max="1795" width="4.08984375" style="478" customWidth="1"/>
    <col min="1796" max="1796" width="15.6328125" style="478" customWidth="1"/>
    <col min="1797" max="1797" width="30.6328125" style="478" customWidth="1"/>
    <col min="1798" max="2048" width="9" style="478"/>
    <col min="2049" max="2049" width="23.6328125" style="478" customWidth="1"/>
    <col min="2050" max="2050" width="55.6328125" style="478" customWidth="1"/>
    <col min="2051" max="2051" width="4.08984375" style="478" customWidth="1"/>
    <col min="2052" max="2052" width="15.6328125" style="478" customWidth="1"/>
    <col min="2053" max="2053" width="30.6328125" style="478" customWidth="1"/>
    <col min="2054" max="2304" width="9" style="478"/>
    <col min="2305" max="2305" width="23.6328125" style="478" customWidth="1"/>
    <col min="2306" max="2306" width="55.6328125" style="478" customWidth="1"/>
    <col min="2307" max="2307" width="4.08984375" style="478" customWidth="1"/>
    <col min="2308" max="2308" width="15.6328125" style="478" customWidth="1"/>
    <col min="2309" max="2309" width="30.6328125" style="478" customWidth="1"/>
    <col min="2310" max="2560" width="9" style="478"/>
    <col min="2561" max="2561" width="23.6328125" style="478" customWidth="1"/>
    <col min="2562" max="2562" width="55.6328125" style="478" customWidth="1"/>
    <col min="2563" max="2563" width="4.08984375" style="478" customWidth="1"/>
    <col min="2564" max="2564" width="15.6328125" style="478" customWidth="1"/>
    <col min="2565" max="2565" width="30.6328125" style="478" customWidth="1"/>
    <col min="2566" max="2816" width="9" style="478"/>
    <col min="2817" max="2817" width="23.6328125" style="478" customWidth="1"/>
    <col min="2818" max="2818" width="55.6328125" style="478" customWidth="1"/>
    <col min="2819" max="2819" width="4.08984375" style="478" customWidth="1"/>
    <col min="2820" max="2820" width="15.6328125" style="478" customWidth="1"/>
    <col min="2821" max="2821" width="30.6328125" style="478" customWidth="1"/>
    <col min="2822" max="3072" width="9" style="478"/>
    <col min="3073" max="3073" width="23.6328125" style="478" customWidth="1"/>
    <col min="3074" max="3074" width="55.6328125" style="478" customWidth="1"/>
    <col min="3075" max="3075" width="4.08984375" style="478" customWidth="1"/>
    <col min="3076" max="3076" width="15.6328125" style="478" customWidth="1"/>
    <col min="3077" max="3077" width="30.6328125" style="478" customWidth="1"/>
    <col min="3078" max="3328" width="9" style="478"/>
    <col min="3329" max="3329" width="23.6328125" style="478" customWidth="1"/>
    <col min="3330" max="3330" width="55.6328125" style="478" customWidth="1"/>
    <col min="3331" max="3331" width="4.08984375" style="478" customWidth="1"/>
    <col min="3332" max="3332" width="15.6328125" style="478" customWidth="1"/>
    <col min="3333" max="3333" width="30.6328125" style="478" customWidth="1"/>
    <col min="3334" max="3584" width="9" style="478"/>
    <col min="3585" max="3585" width="23.6328125" style="478" customWidth="1"/>
    <col min="3586" max="3586" width="55.6328125" style="478" customWidth="1"/>
    <col min="3587" max="3587" width="4.08984375" style="478" customWidth="1"/>
    <col min="3588" max="3588" width="15.6328125" style="478" customWidth="1"/>
    <col min="3589" max="3589" width="30.6328125" style="478" customWidth="1"/>
    <col min="3590" max="3840" width="9" style="478"/>
    <col min="3841" max="3841" width="23.6328125" style="478" customWidth="1"/>
    <col min="3842" max="3842" width="55.6328125" style="478" customWidth="1"/>
    <col min="3843" max="3843" width="4.08984375" style="478" customWidth="1"/>
    <col min="3844" max="3844" width="15.6328125" style="478" customWidth="1"/>
    <col min="3845" max="3845" width="30.6328125" style="478" customWidth="1"/>
    <col min="3846" max="4096" width="9" style="478"/>
    <col min="4097" max="4097" width="23.6328125" style="478" customWidth="1"/>
    <col min="4098" max="4098" width="55.6328125" style="478" customWidth="1"/>
    <col min="4099" max="4099" width="4.08984375" style="478" customWidth="1"/>
    <col min="4100" max="4100" width="15.6328125" style="478" customWidth="1"/>
    <col min="4101" max="4101" width="30.6328125" style="478" customWidth="1"/>
    <col min="4102" max="4352" width="9" style="478"/>
    <col min="4353" max="4353" width="23.6328125" style="478" customWidth="1"/>
    <col min="4354" max="4354" width="55.6328125" style="478" customWidth="1"/>
    <col min="4355" max="4355" width="4.08984375" style="478" customWidth="1"/>
    <col min="4356" max="4356" width="15.6328125" style="478" customWidth="1"/>
    <col min="4357" max="4357" width="30.6328125" style="478" customWidth="1"/>
    <col min="4358" max="4608" width="9" style="478"/>
    <col min="4609" max="4609" width="23.6328125" style="478" customWidth="1"/>
    <col min="4610" max="4610" width="55.6328125" style="478" customWidth="1"/>
    <col min="4611" max="4611" width="4.08984375" style="478" customWidth="1"/>
    <col min="4612" max="4612" width="15.6328125" style="478" customWidth="1"/>
    <col min="4613" max="4613" width="30.6328125" style="478" customWidth="1"/>
    <col min="4614" max="4864" width="9" style="478"/>
    <col min="4865" max="4865" width="23.6328125" style="478" customWidth="1"/>
    <col min="4866" max="4866" width="55.6328125" style="478" customWidth="1"/>
    <col min="4867" max="4867" width="4.08984375" style="478" customWidth="1"/>
    <col min="4868" max="4868" width="15.6328125" style="478" customWidth="1"/>
    <col min="4869" max="4869" width="30.6328125" style="478" customWidth="1"/>
    <col min="4870" max="5120" width="9" style="478"/>
    <col min="5121" max="5121" width="23.6328125" style="478" customWidth="1"/>
    <col min="5122" max="5122" width="55.6328125" style="478" customWidth="1"/>
    <col min="5123" max="5123" width="4.08984375" style="478" customWidth="1"/>
    <col min="5124" max="5124" width="15.6328125" style="478" customWidth="1"/>
    <col min="5125" max="5125" width="30.6328125" style="478" customWidth="1"/>
    <col min="5126" max="5376" width="9" style="478"/>
    <col min="5377" max="5377" width="23.6328125" style="478" customWidth="1"/>
    <col min="5378" max="5378" width="55.6328125" style="478" customWidth="1"/>
    <col min="5379" max="5379" width="4.08984375" style="478" customWidth="1"/>
    <col min="5380" max="5380" width="15.6328125" style="478" customWidth="1"/>
    <col min="5381" max="5381" width="30.6328125" style="478" customWidth="1"/>
    <col min="5382" max="5632" width="9" style="478"/>
    <col min="5633" max="5633" width="23.6328125" style="478" customWidth="1"/>
    <col min="5634" max="5634" width="55.6328125" style="478" customWidth="1"/>
    <col min="5635" max="5635" width="4.08984375" style="478" customWidth="1"/>
    <col min="5636" max="5636" width="15.6328125" style="478" customWidth="1"/>
    <col min="5637" max="5637" width="30.6328125" style="478" customWidth="1"/>
    <col min="5638" max="5888" width="9" style="478"/>
    <col min="5889" max="5889" width="23.6328125" style="478" customWidth="1"/>
    <col min="5890" max="5890" width="55.6328125" style="478" customWidth="1"/>
    <col min="5891" max="5891" width="4.08984375" style="478" customWidth="1"/>
    <col min="5892" max="5892" width="15.6328125" style="478" customWidth="1"/>
    <col min="5893" max="5893" width="30.6328125" style="478" customWidth="1"/>
    <col min="5894" max="6144" width="9" style="478"/>
    <col min="6145" max="6145" width="23.6328125" style="478" customWidth="1"/>
    <col min="6146" max="6146" width="55.6328125" style="478" customWidth="1"/>
    <col min="6147" max="6147" width="4.08984375" style="478" customWidth="1"/>
    <col min="6148" max="6148" width="15.6328125" style="478" customWidth="1"/>
    <col min="6149" max="6149" width="30.6328125" style="478" customWidth="1"/>
    <col min="6150" max="6400" width="9" style="478"/>
    <col min="6401" max="6401" width="23.6328125" style="478" customWidth="1"/>
    <col min="6402" max="6402" width="55.6328125" style="478" customWidth="1"/>
    <col min="6403" max="6403" width="4.08984375" style="478" customWidth="1"/>
    <col min="6404" max="6404" width="15.6328125" style="478" customWidth="1"/>
    <col min="6405" max="6405" width="30.6328125" style="478" customWidth="1"/>
    <col min="6406" max="6656" width="9" style="478"/>
    <col min="6657" max="6657" width="23.6328125" style="478" customWidth="1"/>
    <col min="6658" max="6658" width="55.6328125" style="478" customWidth="1"/>
    <col min="6659" max="6659" width="4.08984375" style="478" customWidth="1"/>
    <col min="6660" max="6660" width="15.6328125" style="478" customWidth="1"/>
    <col min="6661" max="6661" width="30.6328125" style="478" customWidth="1"/>
    <col min="6662" max="6912" width="9" style="478"/>
    <col min="6913" max="6913" width="23.6328125" style="478" customWidth="1"/>
    <col min="6914" max="6914" width="55.6328125" style="478" customWidth="1"/>
    <col min="6915" max="6915" width="4.08984375" style="478" customWidth="1"/>
    <col min="6916" max="6916" width="15.6328125" style="478" customWidth="1"/>
    <col min="6917" max="6917" width="30.6328125" style="478" customWidth="1"/>
    <col min="6918" max="7168" width="9" style="478"/>
    <col min="7169" max="7169" width="23.6328125" style="478" customWidth="1"/>
    <col min="7170" max="7170" width="55.6328125" style="478" customWidth="1"/>
    <col min="7171" max="7171" width="4.08984375" style="478" customWidth="1"/>
    <col min="7172" max="7172" width="15.6328125" style="478" customWidth="1"/>
    <col min="7173" max="7173" width="30.6328125" style="478" customWidth="1"/>
    <col min="7174" max="7424" width="9" style="478"/>
    <col min="7425" max="7425" width="23.6328125" style="478" customWidth="1"/>
    <col min="7426" max="7426" width="55.6328125" style="478" customWidth="1"/>
    <col min="7427" max="7427" width="4.08984375" style="478" customWidth="1"/>
    <col min="7428" max="7428" width="15.6328125" style="478" customWidth="1"/>
    <col min="7429" max="7429" width="30.6328125" style="478" customWidth="1"/>
    <col min="7430" max="7680" width="9" style="478"/>
    <col min="7681" max="7681" width="23.6328125" style="478" customWidth="1"/>
    <col min="7682" max="7682" width="55.6328125" style="478" customWidth="1"/>
    <col min="7683" max="7683" width="4.08984375" style="478" customWidth="1"/>
    <col min="7684" max="7684" width="15.6328125" style="478" customWidth="1"/>
    <col min="7685" max="7685" width="30.6328125" style="478" customWidth="1"/>
    <col min="7686" max="7936" width="9" style="478"/>
    <col min="7937" max="7937" width="23.6328125" style="478" customWidth="1"/>
    <col min="7938" max="7938" width="55.6328125" style="478" customWidth="1"/>
    <col min="7939" max="7939" width="4.08984375" style="478" customWidth="1"/>
    <col min="7940" max="7940" width="15.6328125" style="478" customWidth="1"/>
    <col min="7941" max="7941" width="30.6328125" style="478" customWidth="1"/>
    <col min="7942" max="8192" width="9" style="478"/>
    <col min="8193" max="8193" width="23.6328125" style="478" customWidth="1"/>
    <col min="8194" max="8194" width="55.6328125" style="478" customWidth="1"/>
    <col min="8195" max="8195" width="4.08984375" style="478" customWidth="1"/>
    <col min="8196" max="8196" width="15.6328125" style="478" customWidth="1"/>
    <col min="8197" max="8197" width="30.6328125" style="478" customWidth="1"/>
    <col min="8198" max="8448" width="9" style="478"/>
    <col min="8449" max="8449" width="23.6328125" style="478" customWidth="1"/>
    <col min="8450" max="8450" width="55.6328125" style="478" customWidth="1"/>
    <col min="8451" max="8451" width="4.08984375" style="478" customWidth="1"/>
    <col min="8452" max="8452" width="15.6328125" style="478" customWidth="1"/>
    <col min="8453" max="8453" width="30.6328125" style="478" customWidth="1"/>
    <col min="8454" max="8704" width="9" style="478"/>
    <col min="8705" max="8705" width="23.6328125" style="478" customWidth="1"/>
    <col min="8706" max="8706" width="55.6328125" style="478" customWidth="1"/>
    <col min="8707" max="8707" width="4.08984375" style="478" customWidth="1"/>
    <col min="8708" max="8708" width="15.6328125" style="478" customWidth="1"/>
    <col min="8709" max="8709" width="30.6328125" style="478" customWidth="1"/>
    <col min="8710" max="8960" width="9" style="478"/>
    <col min="8961" max="8961" width="23.6328125" style="478" customWidth="1"/>
    <col min="8962" max="8962" width="55.6328125" style="478" customWidth="1"/>
    <col min="8963" max="8963" width="4.08984375" style="478" customWidth="1"/>
    <col min="8964" max="8964" width="15.6328125" style="478" customWidth="1"/>
    <col min="8965" max="8965" width="30.6328125" style="478" customWidth="1"/>
    <col min="8966" max="9216" width="9" style="478"/>
    <col min="9217" max="9217" width="23.6328125" style="478" customWidth="1"/>
    <col min="9218" max="9218" width="55.6328125" style="478" customWidth="1"/>
    <col min="9219" max="9219" width="4.08984375" style="478" customWidth="1"/>
    <col min="9220" max="9220" width="15.6328125" style="478" customWidth="1"/>
    <col min="9221" max="9221" width="30.6328125" style="478" customWidth="1"/>
    <col min="9222" max="9472" width="9" style="478"/>
    <col min="9473" max="9473" width="23.6328125" style="478" customWidth="1"/>
    <col min="9474" max="9474" width="55.6328125" style="478" customWidth="1"/>
    <col min="9475" max="9475" width="4.08984375" style="478" customWidth="1"/>
    <col min="9476" max="9476" width="15.6328125" style="478" customWidth="1"/>
    <col min="9477" max="9477" width="30.6328125" style="478" customWidth="1"/>
    <col min="9478" max="9728" width="9" style="478"/>
    <col min="9729" max="9729" width="23.6328125" style="478" customWidth="1"/>
    <col min="9730" max="9730" width="55.6328125" style="478" customWidth="1"/>
    <col min="9731" max="9731" width="4.08984375" style="478" customWidth="1"/>
    <col min="9732" max="9732" width="15.6328125" style="478" customWidth="1"/>
    <col min="9733" max="9733" width="30.6328125" style="478" customWidth="1"/>
    <col min="9734" max="9984" width="9" style="478"/>
    <col min="9985" max="9985" width="23.6328125" style="478" customWidth="1"/>
    <col min="9986" max="9986" width="55.6328125" style="478" customWidth="1"/>
    <col min="9987" max="9987" width="4.08984375" style="478" customWidth="1"/>
    <col min="9988" max="9988" width="15.6328125" style="478" customWidth="1"/>
    <col min="9989" max="9989" width="30.6328125" style="478" customWidth="1"/>
    <col min="9990" max="10240" width="9" style="478"/>
    <col min="10241" max="10241" width="23.6328125" style="478" customWidth="1"/>
    <col min="10242" max="10242" width="55.6328125" style="478" customWidth="1"/>
    <col min="10243" max="10243" width="4.08984375" style="478" customWidth="1"/>
    <col min="10244" max="10244" width="15.6328125" style="478" customWidth="1"/>
    <col min="10245" max="10245" width="30.6328125" style="478" customWidth="1"/>
    <col min="10246" max="10496" width="9" style="478"/>
    <col min="10497" max="10497" width="23.6328125" style="478" customWidth="1"/>
    <col min="10498" max="10498" width="55.6328125" style="478" customWidth="1"/>
    <col min="10499" max="10499" width="4.08984375" style="478" customWidth="1"/>
    <col min="10500" max="10500" width="15.6328125" style="478" customWidth="1"/>
    <col min="10501" max="10501" width="30.6328125" style="478" customWidth="1"/>
    <col min="10502" max="10752" width="9" style="478"/>
    <col min="10753" max="10753" width="23.6328125" style="478" customWidth="1"/>
    <col min="10754" max="10754" width="55.6328125" style="478" customWidth="1"/>
    <col min="10755" max="10755" width="4.08984375" style="478" customWidth="1"/>
    <col min="10756" max="10756" width="15.6328125" style="478" customWidth="1"/>
    <col min="10757" max="10757" width="30.6328125" style="478" customWidth="1"/>
    <col min="10758" max="11008" width="9" style="478"/>
    <col min="11009" max="11009" width="23.6328125" style="478" customWidth="1"/>
    <col min="11010" max="11010" width="55.6328125" style="478" customWidth="1"/>
    <col min="11011" max="11011" width="4.08984375" style="478" customWidth="1"/>
    <col min="11012" max="11012" width="15.6328125" style="478" customWidth="1"/>
    <col min="11013" max="11013" width="30.6328125" style="478" customWidth="1"/>
    <col min="11014" max="11264" width="9" style="478"/>
    <col min="11265" max="11265" width="23.6328125" style="478" customWidth="1"/>
    <col min="11266" max="11266" width="55.6328125" style="478" customWidth="1"/>
    <col min="11267" max="11267" width="4.08984375" style="478" customWidth="1"/>
    <col min="11268" max="11268" width="15.6328125" style="478" customWidth="1"/>
    <col min="11269" max="11269" width="30.6328125" style="478" customWidth="1"/>
    <col min="11270" max="11520" width="9" style="478"/>
    <col min="11521" max="11521" width="23.6328125" style="478" customWidth="1"/>
    <col min="11522" max="11522" width="55.6328125" style="478" customWidth="1"/>
    <col min="11523" max="11523" width="4.08984375" style="478" customWidth="1"/>
    <col min="11524" max="11524" width="15.6328125" style="478" customWidth="1"/>
    <col min="11525" max="11525" width="30.6328125" style="478" customWidth="1"/>
    <col min="11526" max="11776" width="9" style="478"/>
    <col min="11777" max="11777" width="23.6328125" style="478" customWidth="1"/>
    <col min="11778" max="11778" width="55.6328125" style="478" customWidth="1"/>
    <col min="11779" max="11779" width="4.08984375" style="478" customWidth="1"/>
    <col min="11780" max="11780" width="15.6328125" style="478" customWidth="1"/>
    <col min="11781" max="11781" width="30.6328125" style="478" customWidth="1"/>
    <col min="11782" max="12032" width="9" style="478"/>
    <col min="12033" max="12033" width="23.6328125" style="478" customWidth="1"/>
    <col min="12034" max="12034" width="55.6328125" style="478" customWidth="1"/>
    <col min="12035" max="12035" width="4.08984375" style="478" customWidth="1"/>
    <col min="12036" max="12036" width="15.6328125" style="478" customWidth="1"/>
    <col min="12037" max="12037" width="30.6328125" style="478" customWidth="1"/>
    <col min="12038" max="12288" width="9" style="478"/>
    <col min="12289" max="12289" width="23.6328125" style="478" customWidth="1"/>
    <col min="12290" max="12290" width="55.6328125" style="478" customWidth="1"/>
    <col min="12291" max="12291" width="4.08984375" style="478" customWidth="1"/>
    <col min="12292" max="12292" width="15.6328125" style="478" customWidth="1"/>
    <col min="12293" max="12293" width="30.6328125" style="478" customWidth="1"/>
    <col min="12294" max="12544" width="9" style="478"/>
    <col min="12545" max="12545" width="23.6328125" style="478" customWidth="1"/>
    <col min="12546" max="12546" width="55.6328125" style="478" customWidth="1"/>
    <col min="12547" max="12547" width="4.08984375" style="478" customWidth="1"/>
    <col min="12548" max="12548" width="15.6328125" style="478" customWidth="1"/>
    <col min="12549" max="12549" width="30.6328125" style="478" customWidth="1"/>
    <col min="12550" max="12800" width="9" style="478"/>
    <col min="12801" max="12801" width="23.6328125" style="478" customWidth="1"/>
    <col min="12802" max="12802" width="55.6328125" style="478" customWidth="1"/>
    <col min="12803" max="12803" width="4.08984375" style="478" customWidth="1"/>
    <col min="12804" max="12804" width="15.6328125" style="478" customWidth="1"/>
    <col min="12805" max="12805" width="30.6328125" style="478" customWidth="1"/>
    <col min="12806" max="13056" width="9" style="478"/>
    <col min="13057" max="13057" width="23.6328125" style="478" customWidth="1"/>
    <col min="13058" max="13058" width="55.6328125" style="478" customWidth="1"/>
    <col min="13059" max="13059" width="4.08984375" style="478" customWidth="1"/>
    <col min="13060" max="13060" width="15.6328125" style="478" customWidth="1"/>
    <col min="13061" max="13061" width="30.6328125" style="478" customWidth="1"/>
    <col min="13062" max="13312" width="9" style="478"/>
    <col min="13313" max="13313" width="23.6328125" style="478" customWidth="1"/>
    <col min="13314" max="13314" width="55.6328125" style="478" customWidth="1"/>
    <col min="13315" max="13315" width="4.08984375" style="478" customWidth="1"/>
    <col min="13316" max="13316" width="15.6328125" style="478" customWidth="1"/>
    <col min="13317" max="13317" width="30.6328125" style="478" customWidth="1"/>
    <col min="13318" max="13568" width="9" style="478"/>
    <col min="13569" max="13569" width="23.6328125" style="478" customWidth="1"/>
    <col min="13570" max="13570" width="55.6328125" style="478" customWidth="1"/>
    <col min="13571" max="13571" width="4.08984375" style="478" customWidth="1"/>
    <col min="13572" max="13572" width="15.6328125" style="478" customWidth="1"/>
    <col min="13573" max="13573" width="30.6328125" style="478" customWidth="1"/>
    <col min="13574" max="13824" width="9" style="478"/>
    <col min="13825" max="13825" width="23.6328125" style="478" customWidth="1"/>
    <col min="13826" max="13826" width="55.6328125" style="478" customWidth="1"/>
    <col min="13827" max="13827" width="4.08984375" style="478" customWidth="1"/>
    <col min="13828" max="13828" width="15.6328125" style="478" customWidth="1"/>
    <col min="13829" max="13829" width="30.6328125" style="478" customWidth="1"/>
    <col min="13830" max="14080" width="9" style="478"/>
    <col min="14081" max="14081" width="23.6328125" style="478" customWidth="1"/>
    <col min="14082" max="14082" width="55.6328125" style="478" customWidth="1"/>
    <col min="14083" max="14083" width="4.08984375" style="478" customWidth="1"/>
    <col min="14084" max="14084" width="15.6328125" style="478" customWidth="1"/>
    <col min="14085" max="14085" width="30.6328125" style="478" customWidth="1"/>
    <col min="14086" max="14336" width="9" style="478"/>
    <col min="14337" max="14337" width="23.6328125" style="478" customWidth="1"/>
    <col min="14338" max="14338" width="55.6328125" style="478" customWidth="1"/>
    <col min="14339" max="14339" width="4.08984375" style="478" customWidth="1"/>
    <col min="14340" max="14340" width="15.6328125" style="478" customWidth="1"/>
    <col min="14341" max="14341" width="30.6328125" style="478" customWidth="1"/>
    <col min="14342" max="14592" width="9" style="478"/>
    <col min="14593" max="14593" width="23.6328125" style="478" customWidth="1"/>
    <col min="14594" max="14594" width="55.6328125" style="478" customWidth="1"/>
    <col min="14595" max="14595" width="4.08984375" style="478" customWidth="1"/>
    <col min="14596" max="14596" width="15.6328125" style="478" customWidth="1"/>
    <col min="14597" max="14597" width="30.6328125" style="478" customWidth="1"/>
    <col min="14598" max="14848" width="9" style="478"/>
    <col min="14849" max="14849" width="23.6328125" style="478" customWidth="1"/>
    <col min="14850" max="14850" width="55.6328125" style="478" customWidth="1"/>
    <col min="14851" max="14851" width="4.08984375" style="478" customWidth="1"/>
    <col min="14852" max="14852" width="15.6328125" style="478" customWidth="1"/>
    <col min="14853" max="14853" width="30.6328125" style="478" customWidth="1"/>
    <col min="14854" max="15104" width="9" style="478"/>
    <col min="15105" max="15105" width="23.6328125" style="478" customWidth="1"/>
    <col min="15106" max="15106" width="55.6328125" style="478" customWidth="1"/>
    <col min="15107" max="15107" width="4.08984375" style="478" customWidth="1"/>
    <col min="15108" max="15108" width="15.6328125" style="478" customWidth="1"/>
    <col min="15109" max="15109" width="30.6328125" style="478" customWidth="1"/>
    <col min="15110" max="15360" width="9" style="478"/>
    <col min="15361" max="15361" width="23.6328125" style="478" customWidth="1"/>
    <col min="15362" max="15362" width="55.6328125" style="478" customWidth="1"/>
    <col min="15363" max="15363" width="4.08984375" style="478" customWidth="1"/>
    <col min="15364" max="15364" width="15.6328125" style="478" customWidth="1"/>
    <col min="15365" max="15365" width="30.6328125" style="478" customWidth="1"/>
    <col min="15366" max="15616" width="9" style="478"/>
    <col min="15617" max="15617" width="23.6328125" style="478" customWidth="1"/>
    <col min="15618" max="15618" width="55.6328125" style="478" customWidth="1"/>
    <col min="15619" max="15619" width="4.08984375" style="478" customWidth="1"/>
    <col min="15620" max="15620" width="15.6328125" style="478" customWidth="1"/>
    <col min="15621" max="15621" width="30.6328125" style="478" customWidth="1"/>
    <col min="15622" max="15872" width="9" style="478"/>
    <col min="15873" max="15873" width="23.6328125" style="478" customWidth="1"/>
    <col min="15874" max="15874" width="55.6328125" style="478" customWidth="1"/>
    <col min="15875" max="15875" width="4.08984375" style="478" customWidth="1"/>
    <col min="15876" max="15876" width="15.6328125" style="478" customWidth="1"/>
    <col min="15877" max="15877" width="30.6328125" style="478" customWidth="1"/>
    <col min="15878" max="16128" width="9" style="478"/>
    <col min="16129" max="16129" width="23.6328125" style="478" customWidth="1"/>
    <col min="16130" max="16130" width="55.6328125" style="478" customWidth="1"/>
    <col min="16131" max="16131" width="4.08984375" style="478" customWidth="1"/>
    <col min="16132" max="16132" width="15.6328125" style="478" customWidth="1"/>
    <col min="16133" max="16133" width="30.6328125" style="478" customWidth="1"/>
    <col min="16134" max="16384" width="9" style="478"/>
  </cols>
  <sheetData>
    <row r="1" spans="1:5" ht="30" customHeight="1" x14ac:dyDescent="0.2">
      <c r="A1" s="1657" t="s">
        <v>910</v>
      </c>
      <c r="B1" s="1658"/>
      <c r="C1" s="1658"/>
      <c r="D1" s="1658"/>
      <c r="E1" s="1658"/>
    </row>
    <row r="2" spans="1:5" ht="10" customHeight="1" x14ac:dyDescent="0.2">
      <c r="A2" s="479"/>
      <c r="B2" s="480"/>
      <c r="C2" s="481"/>
      <c r="D2" s="482"/>
    </row>
    <row r="3" spans="1:5" ht="20.149999999999999" customHeight="1" x14ac:dyDescent="0.2">
      <c r="A3" s="484" t="s">
        <v>820</v>
      </c>
      <c r="B3" s="484" t="s">
        <v>821</v>
      </c>
      <c r="C3" s="1659" t="s">
        <v>822</v>
      </c>
      <c r="D3" s="1660"/>
      <c r="E3" s="485"/>
    </row>
    <row r="4" spans="1:5" s="490" customFormat="1" ht="34" customHeight="1" x14ac:dyDescent="0.2">
      <c r="A4" s="851" t="s">
        <v>823</v>
      </c>
      <c r="B4" s="487" t="s">
        <v>824</v>
      </c>
      <c r="C4" s="514" t="s">
        <v>158</v>
      </c>
      <c r="D4" s="488" t="s">
        <v>582</v>
      </c>
      <c r="E4" s="489"/>
    </row>
    <row r="5" spans="1:5" s="490" customFormat="1" ht="34" customHeight="1" x14ac:dyDescent="0.2">
      <c r="A5" s="851" t="s">
        <v>825</v>
      </c>
      <c r="B5" s="487" t="s">
        <v>826</v>
      </c>
      <c r="C5" s="514" t="s">
        <v>158</v>
      </c>
      <c r="D5" s="488" t="s">
        <v>583</v>
      </c>
      <c r="E5" s="489" t="s">
        <v>827</v>
      </c>
    </row>
    <row r="6" spans="1:5" s="490" customFormat="1" ht="34" customHeight="1" x14ac:dyDescent="0.2">
      <c r="A6" s="851" t="s">
        <v>828</v>
      </c>
      <c r="B6" s="487" t="s">
        <v>829</v>
      </c>
      <c r="C6" s="514" t="s">
        <v>158</v>
      </c>
      <c r="D6" s="488" t="s">
        <v>583</v>
      </c>
      <c r="E6" s="489" t="s">
        <v>827</v>
      </c>
    </row>
    <row r="7" spans="1:5" s="490" customFormat="1" ht="34" customHeight="1" x14ac:dyDescent="0.2">
      <c r="A7" s="851" t="s">
        <v>830</v>
      </c>
      <c r="B7" s="487" t="s">
        <v>831</v>
      </c>
      <c r="C7" s="514" t="s">
        <v>158</v>
      </c>
      <c r="D7" s="488" t="s">
        <v>583</v>
      </c>
      <c r="E7" s="489" t="s">
        <v>827</v>
      </c>
    </row>
    <row r="8" spans="1:5" s="490" customFormat="1" ht="27.5" customHeight="1" x14ac:dyDescent="0.2">
      <c r="A8" s="1650" t="s">
        <v>1217</v>
      </c>
      <c r="B8" s="499" t="s">
        <v>902</v>
      </c>
      <c r="C8" s="294" t="s">
        <v>158</v>
      </c>
      <c r="D8" s="504" t="s">
        <v>583</v>
      </c>
      <c r="E8" s="501" t="s">
        <v>906</v>
      </c>
    </row>
    <row r="9" spans="1:5" s="490" customFormat="1" ht="27.5" customHeight="1" x14ac:dyDescent="0.2">
      <c r="A9" s="1648"/>
      <c r="B9" s="493" t="s">
        <v>903</v>
      </c>
      <c r="C9" s="292" t="s">
        <v>158</v>
      </c>
      <c r="D9" s="494" t="s">
        <v>583</v>
      </c>
      <c r="E9" s="284" t="s">
        <v>907</v>
      </c>
    </row>
    <row r="10" spans="1:5" s="490" customFormat="1" ht="27.5" customHeight="1" x14ac:dyDescent="0.2">
      <c r="A10" s="1648"/>
      <c r="B10" s="493" t="s">
        <v>904</v>
      </c>
      <c r="C10" s="292" t="s">
        <v>158</v>
      </c>
      <c r="D10" s="494" t="s">
        <v>583</v>
      </c>
      <c r="E10" s="284" t="s">
        <v>908</v>
      </c>
    </row>
    <row r="11" spans="1:5" s="490" customFormat="1" ht="27.5" customHeight="1" x14ac:dyDescent="0.2">
      <c r="A11" s="1649"/>
      <c r="B11" s="502" t="s">
        <v>905</v>
      </c>
      <c r="C11" s="295" t="s">
        <v>158</v>
      </c>
      <c r="D11" s="527" t="s">
        <v>583</v>
      </c>
      <c r="E11" s="288" t="s">
        <v>909</v>
      </c>
    </row>
    <row r="12" spans="1:5" s="490" customFormat="1" ht="32" customHeight="1" x14ac:dyDescent="0.2">
      <c r="A12" s="1650" t="s">
        <v>832</v>
      </c>
      <c r="B12" s="499" t="s">
        <v>888</v>
      </c>
      <c r="C12" s="294" t="s">
        <v>158</v>
      </c>
      <c r="D12" s="492" t="s">
        <v>846</v>
      </c>
      <c r="E12" s="283" t="s">
        <v>1200</v>
      </c>
    </row>
    <row r="13" spans="1:5" s="490" customFormat="1" ht="41" customHeight="1" x14ac:dyDescent="0.2">
      <c r="A13" s="1653"/>
      <c r="B13" s="493" t="s">
        <v>833</v>
      </c>
      <c r="C13" s="292" t="s">
        <v>158</v>
      </c>
      <c r="D13" s="494" t="s">
        <v>834</v>
      </c>
      <c r="E13" s="284" t="s">
        <v>835</v>
      </c>
    </row>
    <row r="14" spans="1:5" s="490" customFormat="1" ht="32.5" customHeight="1" x14ac:dyDescent="0.2">
      <c r="A14" s="1653"/>
      <c r="B14" s="493" t="s">
        <v>836</v>
      </c>
      <c r="C14" s="292" t="s">
        <v>158</v>
      </c>
      <c r="D14" s="494" t="s">
        <v>837</v>
      </c>
      <c r="E14" s="284" t="s">
        <v>838</v>
      </c>
    </row>
    <row r="15" spans="1:5" s="490" customFormat="1" ht="19.899999999999999" customHeight="1" x14ac:dyDescent="0.2">
      <c r="A15" s="1653"/>
      <c r="B15" s="493" t="s">
        <v>839</v>
      </c>
      <c r="C15" s="292" t="s">
        <v>158</v>
      </c>
      <c r="D15" s="494" t="s">
        <v>840</v>
      </c>
      <c r="E15" s="284" t="s">
        <v>841</v>
      </c>
    </row>
    <row r="16" spans="1:5" s="490" customFormat="1" ht="20.149999999999999" customHeight="1" x14ac:dyDescent="0.2">
      <c r="A16" s="1653"/>
      <c r="B16" s="493" t="s">
        <v>842</v>
      </c>
      <c r="C16" s="292" t="s">
        <v>158</v>
      </c>
      <c r="D16" s="494" t="s">
        <v>582</v>
      </c>
      <c r="E16" s="284" t="s">
        <v>843</v>
      </c>
    </row>
    <row r="17" spans="1:5" s="490" customFormat="1" ht="99.5" customHeight="1" x14ac:dyDescent="0.2">
      <c r="A17" s="1653"/>
      <c r="B17" s="493" t="s">
        <v>1212</v>
      </c>
      <c r="C17" s="292" t="s">
        <v>158</v>
      </c>
      <c r="D17" s="869" t="s">
        <v>1205</v>
      </c>
      <c r="E17" s="284" t="s">
        <v>1206</v>
      </c>
    </row>
    <row r="18" spans="1:5" s="490" customFormat="1" ht="62.25" customHeight="1" x14ac:dyDescent="0.2">
      <c r="A18" s="1653"/>
      <c r="B18" s="493" t="s">
        <v>1207</v>
      </c>
      <c r="C18" s="292" t="s">
        <v>158</v>
      </c>
      <c r="D18" s="494" t="s">
        <v>585</v>
      </c>
      <c r="E18" s="284" t="s">
        <v>1063</v>
      </c>
    </row>
    <row r="19" spans="1:5" s="490" customFormat="1" ht="85.5" customHeight="1" x14ac:dyDescent="0.2">
      <c r="A19" s="1653"/>
      <c r="B19" s="493" t="s">
        <v>1208</v>
      </c>
      <c r="C19" s="292" t="s">
        <v>158</v>
      </c>
      <c r="D19" s="494" t="s">
        <v>585</v>
      </c>
      <c r="E19" s="284" t="s">
        <v>1219</v>
      </c>
    </row>
    <row r="20" spans="1:5" s="490" customFormat="1" ht="60.65" customHeight="1" x14ac:dyDescent="0.2">
      <c r="A20" s="1653"/>
      <c r="B20" s="493" t="s">
        <v>1209</v>
      </c>
      <c r="C20" s="292" t="s">
        <v>158</v>
      </c>
      <c r="D20" s="1663" t="s">
        <v>1210</v>
      </c>
      <c r="E20" s="284" t="s">
        <v>1062</v>
      </c>
    </row>
    <row r="21" spans="1:5" s="490" customFormat="1" ht="27" customHeight="1" x14ac:dyDescent="0.2">
      <c r="A21" s="1654"/>
      <c r="B21" s="515" t="s">
        <v>1218</v>
      </c>
      <c r="C21" s="295" t="s">
        <v>158</v>
      </c>
      <c r="D21" s="1664"/>
      <c r="E21" s="506" t="s">
        <v>1211</v>
      </c>
    </row>
    <row r="22" spans="1:5" s="490" customFormat="1" ht="32.5" customHeight="1" x14ac:dyDescent="0.2">
      <c r="A22" s="1650" t="s">
        <v>845</v>
      </c>
      <c r="B22" s="491" t="s">
        <v>888</v>
      </c>
      <c r="C22" s="294" t="s">
        <v>158</v>
      </c>
      <c r="D22" s="492" t="s">
        <v>846</v>
      </c>
      <c r="E22" s="283" t="s">
        <v>1200</v>
      </c>
    </row>
    <row r="23" spans="1:5" s="490" customFormat="1" ht="41" customHeight="1" x14ac:dyDescent="0.2">
      <c r="A23" s="1653"/>
      <c r="B23" s="493" t="s">
        <v>833</v>
      </c>
      <c r="C23" s="292" t="s">
        <v>158</v>
      </c>
      <c r="D23" s="494" t="s">
        <v>834</v>
      </c>
      <c r="E23" s="284" t="s">
        <v>835</v>
      </c>
    </row>
    <row r="24" spans="1:5" s="490" customFormat="1" ht="33" customHeight="1" x14ac:dyDescent="0.2">
      <c r="A24" s="1653"/>
      <c r="B24" s="493" t="s">
        <v>836</v>
      </c>
      <c r="C24" s="292" t="s">
        <v>158</v>
      </c>
      <c r="D24" s="494" t="s">
        <v>837</v>
      </c>
      <c r="E24" s="284" t="s">
        <v>838</v>
      </c>
    </row>
    <row r="25" spans="1:5" s="490" customFormat="1" ht="20.149999999999999" customHeight="1" x14ac:dyDescent="0.2">
      <c r="A25" s="1653"/>
      <c r="B25" s="493" t="s">
        <v>847</v>
      </c>
      <c r="C25" s="292" t="s">
        <v>158</v>
      </c>
      <c r="D25" s="494" t="s">
        <v>840</v>
      </c>
      <c r="E25" s="284" t="s">
        <v>841</v>
      </c>
    </row>
    <row r="26" spans="1:5" s="490" customFormat="1" ht="20.149999999999999" customHeight="1" x14ac:dyDescent="0.2">
      <c r="A26" s="1653"/>
      <c r="B26" s="493" t="s">
        <v>848</v>
      </c>
      <c r="C26" s="292" t="s">
        <v>158</v>
      </c>
      <c r="D26" s="494" t="s">
        <v>582</v>
      </c>
      <c r="E26" s="284" t="s">
        <v>843</v>
      </c>
    </row>
    <row r="27" spans="1:5" s="490" customFormat="1" ht="60" customHeight="1" x14ac:dyDescent="0.2">
      <c r="A27" s="1653"/>
      <c r="B27" s="493" t="s">
        <v>584</v>
      </c>
      <c r="C27" s="292" t="s">
        <v>158</v>
      </c>
      <c r="D27" s="1661" t="s">
        <v>1213</v>
      </c>
      <c r="E27" s="284" t="s">
        <v>1064</v>
      </c>
    </row>
    <row r="28" spans="1:5" s="490" customFormat="1" ht="84" customHeight="1" x14ac:dyDescent="0.2">
      <c r="A28" s="1654"/>
      <c r="B28" s="495" t="s">
        <v>586</v>
      </c>
      <c r="C28" s="295" t="s">
        <v>158</v>
      </c>
      <c r="D28" s="1662"/>
      <c r="E28" s="285" t="s">
        <v>1220</v>
      </c>
    </row>
    <row r="29" spans="1:5" s="490" customFormat="1" ht="33" customHeight="1" x14ac:dyDescent="0.2">
      <c r="A29" s="1650" t="s">
        <v>849</v>
      </c>
      <c r="B29" s="491" t="s">
        <v>888</v>
      </c>
      <c r="C29" s="294" t="s">
        <v>158</v>
      </c>
      <c r="D29" s="497" t="s">
        <v>846</v>
      </c>
      <c r="E29" s="283" t="s">
        <v>1200</v>
      </c>
    </row>
    <row r="30" spans="1:5" s="490" customFormat="1" ht="40.5" customHeight="1" x14ac:dyDescent="0.2">
      <c r="A30" s="1653"/>
      <c r="B30" s="493" t="s">
        <v>833</v>
      </c>
      <c r="C30" s="292" t="s">
        <v>158</v>
      </c>
      <c r="D30" s="494" t="s">
        <v>834</v>
      </c>
      <c r="E30" s="284" t="s">
        <v>835</v>
      </c>
    </row>
    <row r="31" spans="1:5" s="490" customFormat="1" ht="32.5" customHeight="1" x14ac:dyDescent="0.2">
      <c r="A31" s="1653"/>
      <c r="B31" s="493" t="s">
        <v>836</v>
      </c>
      <c r="C31" s="292" t="s">
        <v>158</v>
      </c>
      <c r="D31" s="494" t="s">
        <v>837</v>
      </c>
      <c r="E31" s="284" t="s">
        <v>838</v>
      </c>
    </row>
    <row r="32" spans="1:5" s="490" customFormat="1" ht="22.5" customHeight="1" x14ac:dyDescent="0.2">
      <c r="A32" s="1653"/>
      <c r="B32" s="498" t="s">
        <v>847</v>
      </c>
      <c r="C32" s="292" t="s">
        <v>158</v>
      </c>
      <c r="D32" s="494" t="s">
        <v>840</v>
      </c>
      <c r="E32" s="284" t="s">
        <v>841</v>
      </c>
    </row>
    <row r="33" spans="1:5" s="490" customFormat="1" ht="20.149999999999999" customHeight="1" x14ac:dyDescent="0.2">
      <c r="A33" s="1653"/>
      <c r="B33" s="493" t="s">
        <v>848</v>
      </c>
      <c r="C33" s="292" t="s">
        <v>158</v>
      </c>
      <c r="D33" s="494" t="s">
        <v>582</v>
      </c>
      <c r="E33" s="284" t="s">
        <v>843</v>
      </c>
    </row>
    <row r="34" spans="1:5" s="490" customFormat="1" ht="99" customHeight="1" x14ac:dyDescent="0.2">
      <c r="A34" s="1653"/>
      <c r="B34" s="493" t="s">
        <v>1212</v>
      </c>
      <c r="C34" s="292" t="s">
        <v>158</v>
      </c>
      <c r="D34" s="494" t="s">
        <v>912</v>
      </c>
      <c r="E34" s="284"/>
    </row>
    <row r="35" spans="1:5" s="490" customFormat="1" ht="56" customHeight="1" x14ac:dyDescent="0.2">
      <c r="A35" s="1653"/>
      <c r="B35" s="493" t="s">
        <v>1214</v>
      </c>
      <c r="C35" s="292" t="s">
        <v>158</v>
      </c>
      <c r="D35" s="1663" t="s">
        <v>1216</v>
      </c>
      <c r="E35" s="870" t="s">
        <v>844</v>
      </c>
    </row>
    <row r="36" spans="1:5" s="490" customFormat="1" ht="47.5" customHeight="1" x14ac:dyDescent="0.2">
      <c r="A36" s="1653"/>
      <c r="B36" s="516" t="s">
        <v>1215</v>
      </c>
      <c r="C36" s="292" t="s">
        <v>158</v>
      </c>
      <c r="D36" s="1665"/>
      <c r="E36" s="870" t="s">
        <v>1064</v>
      </c>
    </row>
    <row r="37" spans="1:5" s="490" customFormat="1" ht="60.65" customHeight="1" x14ac:dyDescent="0.2">
      <c r="A37" s="1653"/>
      <c r="B37" s="516" t="s">
        <v>1209</v>
      </c>
      <c r="C37" s="292" t="s">
        <v>158</v>
      </c>
      <c r="D37" s="1663" t="s">
        <v>1210</v>
      </c>
      <c r="E37" s="286" t="s">
        <v>1065</v>
      </c>
    </row>
    <row r="38" spans="1:5" s="490" customFormat="1" ht="28.5" customHeight="1" x14ac:dyDescent="0.2">
      <c r="A38" s="1654"/>
      <c r="B38" s="515" t="s">
        <v>1218</v>
      </c>
      <c r="C38" s="295" t="s">
        <v>158</v>
      </c>
      <c r="D38" s="1664"/>
      <c r="E38" s="506" t="s">
        <v>1211</v>
      </c>
    </row>
    <row r="39" spans="1:5" s="490" customFormat="1" ht="31.5" customHeight="1" x14ac:dyDescent="0.2">
      <c r="A39" s="1650" t="s">
        <v>850</v>
      </c>
      <c r="B39" s="491" t="s">
        <v>888</v>
      </c>
      <c r="C39" s="294" t="s">
        <v>158</v>
      </c>
      <c r="D39" s="492" t="s">
        <v>846</v>
      </c>
      <c r="E39" s="283" t="s">
        <v>1200</v>
      </c>
    </row>
    <row r="40" spans="1:5" s="490" customFormat="1" ht="31" customHeight="1" x14ac:dyDescent="0.2">
      <c r="A40" s="1653"/>
      <c r="B40" s="493" t="s">
        <v>833</v>
      </c>
      <c r="C40" s="292" t="s">
        <v>158</v>
      </c>
      <c r="D40" s="494" t="s">
        <v>834</v>
      </c>
      <c r="E40" s="284" t="s">
        <v>835</v>
      </c>
    </row>
    <row r="41" spans="1:5" s="490" customFormat="1" ht="31" customHeight="1" x14ac:dyDescent="0.2">
      <c r="A41" s="1653"/>
      <c r="B41" s="493" t="s">
        <v>836</v>
      </c>
      <c r="C41" s="292" t="s">
        <v>158</v>
      </c>
      <c r="D41" s="494" t="s">
        <v>837</v>
      </c>
      <c r="E41" s="284" t="s">
        <v>838</v>
      </c>
    </row>
    <row r="42" spans="1:5" s="490" customFormat="1" ht="22.5" customHeight="1" x14ac:dyDescent="0.2">
      <c r="A42" s="1653"/>
      <c r="B42" s="498" t="s">
        <v>847</v>
      </c>
      <c r="C42" s="292" t="s">
        <v>158</v>
      </c>
      <c r="D42" s="494" t="s">
        <v>840</v>
      </c>
      <c r="E42" s="284" t="s">
        <v>841</v>
      </c>
    </row>
    <row r="43" spans="1:5" s="490" customFormat="1" ht="20.149999999999999" customHeight="1" x14ac:dyDescent="0.2">
      <c r="A43" s="1653"/>
      <c r="B43" s="493" t="s">
        <v>848</v>
      </c>
      <c r="C43" s="292" t="s">
        <v>158</v>
      </c>
      <c r="D43" s="494" t="s">
        <v>582</v>
      </c>
      <c r="E43" s="284" t="s">
        <v>843</v>
      </c>
    </row>
    <row r="44" spans="1:5" s="490" customFormat="1" ht="56" customHeight="1" x14ac:dyDescent="0.2">
      <c r="A44" s="1653"/>
      <c r="B44" s="493" t="s">
        <v>947</v>
      </c>
      <c r="C44" s="292" t="s">
        <v>158</v>
      </c>
      <c r="D44" s="1661" t="s">
        <v>1213</v>
      </c>
      <c r="E44" s="284" t="s">
        <v>844</v>
      </c>
    </row>
    <row r="45" spans="1:5" s="490" customFormat="1" ht="44" customHeight="1" x14ac:dyDescent="0.2">
      <c r="A45" s="1654"/>
      <c r="B45" s="516" t="s">
        <v>1061</v>
      </c>
      <c r="C45" s="295" t="s">
        <v>158</v>
      </c>
      <c r="D45" s="1662"/>
      <c r="E45" s="870" t="s">
        <v>1064</v>
      </c>
    </row>
    <row r="46" spans="1:5" s="490" customFormat="1" ht="30" customHeight="1" x14ac:dyDescent="0.2">
      <c r="A46" s="1650" t="s">
        <v>851</v>
      </c>
      <c r="B46" s="491" t="s">
        <v>888</v>
      </c>
      <c r="C46" s="294" t="s">
        <v>158</v>
      </c>
      <c r="D46" s="492" t="s">
        <v>846</v>
      </c>
      <c r="E46" s="283" t="s">
        <v>1200</v>
      </c>
    </row>
    <row r="47" spans="1:5" s="490" customFormat="1" ht="45" customHeight="1" x14ac:dyDescent="0.2">
      <c r="A47" s="1653"/>
      <c r="B47" s="493" t="s">
        <v>833</v>
      </c>
      <c r="C47" s="292" t="s">
        <v>158</v>
      </c>
      <c r="D47" s="494" t="s">
        <v>834</v>
      </c>
      <c r="E47" s="284" t="s">
        <v>835</v>
      </c>
    </row>
    <row r="48" spans="1:5" s="490" customFormat="1" ht="35.25" customHeight="1" x14ac:dyDescent="0.2">
      <c r="A48" s="1653"/>
      <c r="B48" s="493" t="s">
        <v>836</v>
      </c>
      <c r="C48" s="292" t="s">
        <v>158</v>
      </c>
      <c r="D48" s="494" t="s">
        <v>837</v>
      </c>
      <c r="E48" s="284" t="s">
        <v>838</v>
      </c>
    </row>
    <row r="49" spans="1:5" s="490" customFormat="1" ht="24.75" customHeight="1" x14ac:dyDescent="0.2">
      <c r="A49" s="1653"/>
      <c r="B49" s="498" t="s">
        <v>847</v>
      </c>
      <c r="C49" s="292" t="s">
        <v>158</v>
      </c>
      <c r="D49" s="494" t="s">
        <v>840</v>
      </c>
      <c r="E49" s="284" t="s">
        <v>841</v>
      </c>
    </row>
    <row r="50" spans="1:5" s="490" customFormat="1" ht="25.5" customHeight="1" x14ac:dyDescent="0.2">
      <c r="A50" s="1653"/>
      <c r="B50" s="493" t="s">
        <v>848</v>
      </c>
      <c r="C50" s="292" t="s">
        <v>158</v>
      </c>
      <c r="D50" s="494" t="s">
        <v>582</v>
      </c>
      <c r="E50" s="284" t="s">
        <v>843</v>
      </c>
    </row>
    <row r="51" spans="1:5" s="490" customFormat="1" ht="31.5" customHeight="1" x14ac:dyDescent="0.2">
      <c r="A51" s="1653"/>
      <c r="B51" s="516" t="s">
        <v>889</v>
      </c>
      <c r="C51" s="292" t="s">
        <v>158</v>
      </c>
      <c r="D51" s="494" t="s">
        <v>582</v>
      </c>
      <c r="E51" s="284" t="s">
        <v>81</v>
      </c>
    </row>
    <row r="52" spans="1:5" s="490" customFormat="1" ht="52.5" customHeight="1" x14ac:dyDescent="0.2">
      <c r="A52" s="1654"/>
      <c r="B52" s="515" t="s">
        <v>890</v>
      </c>
      <c r="C52" s="295" t="s">
        <v>158</v>
      </c>
      <c r="D52" s="503" t="s">
        <v>912</v>
      </c>
      <c r="E52" s="506" t="s">
        <v>896</v>
      </c>
    </row>
    <row r="53" spans="1:5" s="490" customFormat="1" ht="39" x14ac:dyDescent="0.2">
      <c r="A53" s="1650" t="s">
        <v>852</v>
      </c>
      <c r="B53" s="499" t="s">
        <v>853</v>
      </c>
      <c r="C53" s="514" t="s">
        <v>158</v>
      </c>
      <c r="D53" s="500" t="s">
        <v>854</v>
      </c>
      <c r="E53" s="501"/>
    </row>
    <row r="54" spans="1:5" s="490" customFormat="1" ht="39" x14ac:dyDescent="0.2">
      <c r="A54" s="1653"/>
      <c r="B54" s="499" t="s">
        <v>855</v>
      </c>
      <c r="C54" s="514" t="s">
        <v>158</v>
      </c>
      <c r="D54" s="500" t="s">
        <v>856</v>
      </c>
      <c r="E54" s="501"/>
    </row>
    <row r="55" spans="1:5" s="490" customFormat="1" ht="35.25" customHeight="1" x14ac:dyDescent="0.2">
      <c r="A55" s="1654"/>
      <c r="B55" s="487" t="s">
        <v>857</v>
      </c>
      <c r="C55" s="295" t="s">
        <v>158</v>
      </c>
      <c r="D55" s="528" t="s">
        <v>856</v>
      </c>
      <c r="E55" s="489"/>
    </row>
    <row r="56" spans="1:5" s="490" customFormat="1" ht="73.5" customHeight="1" x14ac:dyDescent="0.2">
      <c r="A56" s="1650" t="s">
        <v>858</v>
      </c>
      <c r="B56" s="487" t="s">
        <v>891</v>
      </c>
      <c r="C56" s="514" t="s">
        <v>158</v>
      </c>
      <c r="D56" s="687" t="s">
        <v>587</v>
      </c>
      <c r="E56" s="489"/>
    </row>
    <row r="57" spans="1:5" s="490" customFormat="1" ht="33.75" customHeight="1" x14ac:dyDescent="0.2">
      <c r="A57" s="1653"/>
      <c r="B57" s="502" t="s">
        <v>892</v>
      </c>
      <c r="C57" s="530" t="s">
        <v>158</v>
      </c>
      <c r="D57" s="688" t="s">
        <v>587</v>
      </c>
      <c r="E57" s="288"/>
    </row>
    <row r="58" spans="1:5" s="490" customFormat="1" ht="33.75" customHeight="1" x14ac:dyDescent="0.2">
      <c r="A58" s="1653"/>
      <c r="B58" s="487" t="s">
        <v>893</v>
      </c>
      <c r="C58" s="514" t="s">
        <v>158</v>
      </c>
      <c r="D58" s="689" t="s">
        <v>588</v>
      </c>
      <c r="E58" s="489"/>
    </row>
    <row r="59" spans="1:5" s="490" customFormat="1" ht="75" customHeight="1" x14ac:dyDescent="0.2">
      <c r="A59" s="1654"/>
      <c r="B59" s="515" t="s">
        <v>895</v>
      </c>
      <c r="C59" s="295" t="s">
        <v>158</v>
      </c>
      <c r="D59" s="529" t="s">
        <v>894</v>
      </c>
      <c r="E59" s="506" t="s">
        <v>897</v>
      </c>
    </row>
    <row r="60" spans="1:5" s="490" customFormat="1" ht="75" customHeight="1" x14ac:dyDescent="0.2">
      <c r="A60" s="486" t="s">
        <v>859</v>
      </c>
      <c r="B60" s="487" t="s">
        <v>589</v>
      </c>
      <c r="C60" s="295" t="s">
        <v>158</v>
      </c>
      <c r="D60" s="488" t="s">
        <v>583</v>
      </c>
      <c r="E60" s="489" t="s">
        <v>860</v>
      </c>
    </row>
    <row r="61" spans="1:5" s="490" customFormat="1" ht="19.5" customHeight="1" x14ac:dyDescent="0.2">
      <c r="A61" s="1650" t="s">
        <v>861</v>
      </c>
      <c r="B61" s="491" t="s">
        <v>862</v>
      </c>
      <c r="C61" s="293" t="s">
        <v>158</v>
      </c>
      <c r="D61" s="492" t="s">
        <v>583</v>
      </c>
      <c r="E61" s="501" t="s">
        <v>863</v>
      </c>
    </row>
    <row r="62" spans="1:5" s="490" customFormat="1" ht="61.5" customHeight="1" x14ac:dyDescent="0.2">
      <c r="A62" s="1654"/>
      <c r="B62" s="495" t="s">
        <v>864</v>
      </c>
      <c r="C62" s="295" t="s">
        <v>158</v>
      </c>
      <c r="D62" s="496" t="s">
        <v>583</v>
      </c>
      <c r="E62" s="285"/>
    </row>
    <row r="63" spans="1:5" s="490" customFormat="1" ht="36.75" customHeight="1" x14ac:dyDescent="0.2">
      <c r="A63" s="486" t="s">
        <v>865</v>
      </c>
      <c r="B63" s="487" t="s">
        <v>866</v>
      </c>
      <c r="C63" s="295" t="s">
        <v>158</v>
      </c>
      <c r="D63" s="488" t="s">
        <v>583</v>
      </c>
      <c r="E63" s="489"/>
    </row>
    <row r="64" spans="1:5" ht="39" x14ac:dyDescent="0.2">
      <c r="A64" s="486" t="s">
        <v>867</v>
      </c>
      <c r="B64" s="487" t="s">
        <v>868</v>
      </c>
      <c r="C64" s="295" t="s">
        <v>158</v>
      </c>
      <c r="D64" s="488" t="s">
        <v>583</v>
      </c>
      <c r="E64" s="489"/>
    </row>
    <row r="65" spans="1:5" ht="39" x14ac:dyDescent="0.2">
      <c r="A65" s="486" t="s">
        <v>869</v>
      </c>
      <c r="B65" s="487" t="s">
        <v>870</v>
      </c>
      <c r="C65" s="295" t="s">
        <v>158</v>
      </c>
      <c r="D65" s="488" t="s">
        <v>583</v>
      </c>
      <c r="E65" s="489"/>
    </row>
    <row r="66" spans="1:5" ht="74.25" customHeight="1" x14ac:dyDescent="0.2">
      <c r="A66" s="1650" t="s">
        <v>871</v>
      </c>
      <c r="B66" s="287" t="s">
        <v>872</v>
      </c>
      <c r="C66" s="530" t="s">
        <v>158</v>
      </c>
      <c r="D66" s="492" t="s">
        <v>126</v>
      </c>
      <c r="E66" s="283"/>
    </row>
    <row r="67" spans="1:5" ht="35.25" customHeight="1" x14ac:dyDescent="0.2">
      <c r="A67" s="1653"/>
      <c r="B67" s="493" t="s">
        <v>873</v>
      </c>
      <c r="C67" s="292" t="s">
        <v>158</v>
      </c>
      <c r="D67" s="290" t="s">
        <v>126</v>
      </c>
      <c r="E67" s="284"/>
    </row>
    <row r="68" spans="1:5" ht="35.25" customHeight="1" x14ac:dyDescent="0.2">
      <c r="A68" s="1654"/>
      <c r="B68" s="502" t="s">
        <v>874</v>
      </c>
      <c r="C68" s="295" t="s">
        <v>158</v>
      </c>
      <c r="D68" s="503" t="s">
        <v>583</v>
      </c>
      <c r="E68" s="288"/>
    </row>
    <row r="69" spans="1:5" ht="91" x14ac:dyDescent="0.2">
      <c r="A69" s="1650" t="s">
        <v>875</v>
      </c>
      <c r="B69" s="499" t="s">
        <v>876</v>
      </c>
      <c r="C69" s="530" t="s">
        <v>158</v>
      </c>
      <c r="D69" s="504" t="s">
        <v>582</v>
      </c>
      <c r="E69" s="501"/>
    </row>
    <row r="70" spans="1:5" ht="30.75" customHeight="1" x14ac:dyDescent="0.2">
      <c r="A70" s="1653"/>
      <c r="B70" s="289" t="s">
        <v>877</v>
      </c>
      <c r="C70" s="292" t="s">
        <v>158</v>
      </c>
      <c r="D70" s="494" t="s">
        <v>582</v>
      </c>
      <c r="E70" s="284"/>
    </row>
    <row r="71" spans="1:5" ht="29.5" customHeight="1" x14ac:dyDescent="0.2">
      <c r="A71" s="1654"/>
      <c r="B71" s="505" t="s">
        <v>878</v>
      </c>
      <c r="C71" s="295" t="s">
        <v>158</v>
      </c>
      <c r="D71" s="503" t="s">
        <v>583</v>
      </c>
      <c r="E71" s="506"/>
    </row>
    <row r="72" spans="1:5" s="490" customFormat="1" ht="33.75" customHeight="1" x14ac:dyDescent="0.2">
      <c r="A72" s="1651" t="s">
        <v>879</v>
      </c>
      <c r="B72" s="501" t="s">
        <v>898</v>
      </c>
      <c r="C72" s="530" t="s">
        <v>158</v>
      </c>
      <c r="D72" s="507" t="s">
        <v>583</v>
      </c>
      <c r="E72" s="283"/>
    </row>
    <row r="73" spans="1:5" s="490" customFormat="1" ht="65" x14ac:dyDescent="0.2">
      <c r="A73" s="1655"/>
      <c r="B73" s="284" t="s">
        <v>881</v>
      </c>
      <c r="C73" s="292" t="s">
        <v>158</v>
      </c>
      <c r="D73" s="508" t="s">
        <v>583</v>
      </c>
      <c r="E73" s="284"/>
    </row>
    <row r="74" spans="1:5" s="490" customFormat="1" ht="31.5" customHeight="1" x14ac:dyDescent="0.2">
      <c r="A74" s="1656"/>
      <c r="B74" s="506" t="s">
        <v>882</v>
      </c>
      <c r="C74" s="295" t="s">
        <v>158</v>
      </c>
      <c r="D74" s="509" t="s">
        <v>883</v>
      </c>
      <c r="E74" s="285"/>
    </row>
    <row r="75" spans="1:5" s="490" customFormat="1" ht="31.5" customHeight="1" x14ac:dyDescent="0.2">
      <c r="A75" s="1651" t="s">
        <v>884</v>
      </c>
      <c r="B75" s="501" t="s">
        <v>880</v>
      </c>
      <c r="C75" s="534" t="s">
        <v>158</v>
      </c>
      <c r="D75" s="531" t="s">
        <v>583</v>
      </c>
      <c r="E75" s="283"/>
    </row>
    <row r="76" spans="1:5" s="490" customFormat="1" ht="75.75" customHeight="1" x14ac:dyDescent="0.2">
      <c r="A76" s="1655"/>
      <c r="B76" s="284" t="s">
        <v>885</v>
      </c>
      <c r="C76" s="535" t="s">
        <v>158</v>
      </c>
      <c r="D76" s="291" t="s">
        <v>583</v>
      </c>
      <c r="E76" s="284"/>
    </row>
    <row r="77" spans="1:5" s="490" customFormat="1" ht="31.5" customHeight="1" x14ac:dyDescent="0.2">
      <c r="A77" s="1655"/>
      <c r="B77" s="284" t="s">
        <v>882</v>
      </c>
      <c r="C77" s="535" t="s">
        <v>158</v>
      </c>
      <c r="D77" s="290" t="s">
        <v>883</v>
      </c>
      <c r="E77" s="284"/>
    </row>
    <row r="78" spans="1:5" s="490" customFormat="1" ht="39" customHeight="1" x14ac:dyDescent="0.2">
      <c r="A78" s="1655"/>
      <c r="B78" s="284" t="s">
        <v>886</v>
      </c>
      <c r="C78" s="535" t="s">
        <v>158</v>
      </c>
      <c r="D78" s="290" t="s">
        <v>583</v>
      </c>
      <c r="E78" s="284"/>
    </row>
    <row r="79" spans="1:5" s="490" customFormat="1" ht="31.5" customHeight="1" x14ac:dyDescent="0.2">
      <c r="A79" s="1656"/>
      <c r="B79" s="506" t="s">
        <v>887</v>
      </c>
      <c r="C79" s="536" t="s">
        <v>158</v>
      </c>
      <c r="D79" s="532" t="s">
        <v>883</v>
      </c>
      <c r="E79" s="285"/>
    </row>
    <row r="80" spans="1:5" s="490" customFormat="1" ht="56.5" customHeight="1" x14ac:dyDescent="0.2">
      <c r="A80" s="1651" t="s">
        <v>899</v>
      </c>
      <c r="B80" s="283" t="s">
        <v>900</v>
      </c>
      <c r="C80" s="293" t="s">
        <v>158</v>
      </c>
      <c r="D80" s="507" t="s">
        <v>582</v>
      </c>
      <c r="E80" s="283" t="s">
        <v>911</v>
      </c>
    </row>
    <row r="81" spans="1:5" s="490" customFormat="1" ht="46.5" customHeight="1" x14ac:dyDescent="0.2">
      <c r="A81" s="1652"/>
      <c r="B81" s="506" t="s">
        <v>901</v>
      </c>
      <c r="C81" s="295" t="s">
        <v>158</v>
      </c>
      <c r="D81" s="532" t="s">
        <v>912</v>
      </c>
      <c r="E81" s="506" t="s">
        <v>913</v>
      </c>
    </row>
    <row r="82" spans="1:5" s="791" customFormat="1" ht="20" customHeight="1" x14ac:dyDescent="0.2">
      <c r="A82" s="1647" t="s">
        <v>1103</v>
      </c>
      <c r="B82" s="533" t="s">
        <v>590</v>
      </c>
      <c r="C82" s="294" t="s">
        <v>158</v>
      </c>
      <c r="D82" s="790" t="s">
        <v>126</v>
      </c>
      <c r="E82" s="501" t="s">
        <v>1139</v>
      </c>
    </row>
    <row r="83" spans="1:5" s="791" customFormat="1" ht="20" customHeight="1" x14ac:dyDescent="0.2">
      <c r="A83" s="1648"/>
      <c r="B83" s="289" t="s">
        <v>1138</v>
      </c>
      <c r="C83" s="292" t="s">
        <v>158</v>
      </c>
      <c r="D83" s="792" t="s">
        <v>126</v>
      </c>
      <c r="E83" s="284" t="s">
        <v>1139</v>
      </c>
    </row>
    <row r="84" spans="1:5" s="791" customFormat="1" ht="45" customHeight="1" x14ac:dyDescent="0.2">
      <c r="A84" s="1648"/>
      <c r="B84" s="807" t="s">
        <v>1105</v>
      </c>
      <c r="C84" s="292" t="s">
        <v>158</v>
      </c>
      <c r="D84" s="792" t="s">
        <v>315</v>
      </c>
      <c r="E84" s="284" t="s">
        <v>591</v>
      </c>
    </row>
    <row r="85" spans="1:5" s="791" customFormat="1" ht="66.75" customHeight="1" x14ac:dyDescent="0.2">
      <c r="A85" s="1648"/>
      <c r="B85" s="807" t="s">
        <v>1106</v>
      </c>
      <c r="C85" s="292" t="s">
        <v>158</v>
      </c>
      <c r="D85" s="792" t="s">
        <v>315</v>
      </c>
      <c r="E85" s="284" t="s">
        <v>591</v>
      </c>
    </row>
    <row r="86" spans="1:5" s="791" customFormat="1" ht="20" customHeight="1" x14ac:dyDescent="0.2">
      <c r="A86" s="1648"/>
      <c r="B86" s="807" t="s">
        <v>1107</v>
      </c>
      <c r="C86" s="292" t="s">
        <v>158</v>
      </c>
      <c r="D86" s="793" t="s">
        <v>126</v>
      </c>
      <c r="E86" s="284" t="s">
        <v>591</v>
      </c>
    </row>
    <row r="87" spans="1:5" s="791" customFormat="1" ht="20" customHeight="1" x14ac:dyDescent="0.2">
      <c r="A87" s="1648"/>
      <c r="B87" s="807" t="s">
        <v>1108</v>
      </c>
      <c r="C87" s="292" t="s">
        <v>158</v>
      </c>
      <c r="D87" s="792" t="s">
        <v>126</v>
      </c>
      <c r="E87" s="284" t="s">
        <v>591</v>
      </c>
    </row>
    <row r="88" spans="1:5" s="791" customFormat="1" ht="20" customHeight="1" x14ac:dyDescent="0.2">
      <c r="A88" s="1648"/>
      <c r="B88" s="807" t="s">
        <v>1109</v>
      </c>
      <c r="C88" s="292" t="s">
        <v>158</v>
      </c>
      <c r="D88" s="793" t="s">
        <v>592</v>
      </c>
      <c r="E88" s="819"/>
    </row>
    <row r="89" spans="1:5" s="791" customFormat="1" ht="20" customHeight="1" x14ac:dyDescent="0.2">
      <c r="A89" s="1648"/>
      <c r="B89" s="807" t="s">
        <v>1110</v>
      </c>
      <c r="C89" s="292" t="s">
        <v>158</v>
      </c>
      <c r="D89" s="792" t="s">
        <v>1111</v>
      </c>
      <c r="E89" s="819"/>
    </row>
    <row r="90" spans="1:5" s="791" customFormat="1" ht="20" customHeight="1" x14ac:dyDescent="0.2">
      <c r="A90" s="1648"/>
      <c r="B90" s="807" t="s">
        <v>1112</v>
      </c>
      <c r="C90" s="292"/>
      <c r="D90" s="792"/>
      <c r="E90" s="819"/>
    </row>
    <row r="91" spans="1:5" s="791" customFormat="1" ht="44.5" customHeight="1" x14ac:dyDescent="0.2">
      <c r="A91" s="1648"/>
      <c r="B91" s="807" t="s">
        <v>1113</v>
      </c>
      <c r="C91" s="292" t="s">
        <v>158</v>
      </c>
      <c r="D91" s="794" t="s">
        <v>126</v>
      </c>
      <c r="E91" s="820" t="s">
        <v>1114</v>
      </c>
    </row>
    <row r="92" spans="1:5" s="791" customFormat="1" ht="44.5" customHeight="1" x14ac:dyDescent="0.2">
      <c r="A92" s="1648"/>
      <c r="B92" s="807" t="s">
        <v>1115</v>
      </c>
      <c r="C92" s="292" t="s">
        <v>158</v>
      </c>
      <c r="D92" s="792" t="s">
        <v>126</v>
      </c>
      <c r="E92" s="860" t="s">
        <v>1116</v>
      </c>
    </row>
    <row r="93" spans="1:5" s="791" customFormat="1" ht="45" customHeight="1" x14ac:dyDescent="0.2">
      <c r="A93" s="1648"/>
      <c r="B93" s="807" t="s">
        <v>1117</v>
      </c>
      <c r="C93" s="292" t="s">
        <v>158</v>
      </c>
      <c r="D93" s="792" t="s">
        <v>126</v>
      </c>
      <c r="E93" s="820" t="s">
        <v>1114</v>
      </c>
    </row>
    <row r="94" spans="1:5" s="791" customFormat="1" ht="30" customHeight="1" x14ac:dyDescent="0.2">
      <c r="A94" s="1648"/>
      <c r="B94" s="807" t="s">
        <v>1118</v>
      </c>
      <c r="C94" s="292" t="s">
        <v>158</v>
      </c>
      <c r="D94" s="792" t="s">
        <v>126</v>
      </c>
      <c r="E94" s="820" t="s">
        <v>1119</v>
      </c>
    </row>
    <row r="95" spans="1:5" s="791" customFormat="1" ht="30" customHeight="1" x14ac:dyDescent="0.2">
      <c r="A95" s="1648"/>
      <c r="B95" s="807" t="s">
        <v>1120</v>
      </c>
      <c r="C95" s="292" t="s">
        <v>158</v>
      </c>
      <c r="D95" s="795" t="s">
        <v>23</v>
      </c>
      <c r="E95" s="820"/>
    </row>
    <row r="96" spans="1:5" s="791" customFormat="1" ht="20" customHeight="1" x14ac:dyDescent="0.2">
      <c r="A96" s="1649"/>
      <c r="B96" s="809" t="s">
        <v>1201</v>
      </c>
      <c r="C96" s="295" t="s">
        <v>158</v>
      </c>
      <c r="D96" s="796" t="s">
        <v>23</v>
      </c>
      <c r="E96" s="861"/>
    </row>
    <row r="97" spans="1:6" s="791" customFormat="1" ht="20.149999999999999" customHeight="1" x14ac:dyDescent="0.2">
      <c r="A97" s="1647" t="s">
        <v>1121</v>
      </c>
      <c r="B97" s="806" t="s">
        <v>1104</v>
      </c>
      <c r="C97" s="294" t="s">
        <v>158</v>
      </c>
      <c r="D97" s="797" t="s">
        <v>126</v>
      </c>
      <c r="E97" s="501" t="s">
        <v>1139</v>
      </c>
      <c r="F97" s="798"/>
    </row>
    <row r="98" spans="1:6" s="791" customFormat="1" ht="30" customHeight="1" x14ac:dyDescent="0.2">
      <c r="A98" s="1648"/>
      <c r="B98" s="807" t="s">
        <v>1122</v>
      </c>
      <c r="C98" s="292" t="s">
        <v>158</v>
      </c>
      <c r="D98" s="799" t="s">
        <v>126</v>
      </c>
      <c r="E98" s="284" t="s">
        <v>1139</v>
      </c>
      <c r="F98" s="798"/>
    </row>
    <row r="99" spans="1:6" s="791" customFormat="1" ht="43.5" customHeight="1" x14ac:dyDescent="0.2">
      <c r="A99" s="1648"/>
      <c r="B99" s="807" t="s">
        <v>1105</v>
      </c>
      <c r="C99" s="292" t="s">
        <v>158</v>
      </c>
      <c r="D99" s="792" t="s">
        <v>315</v>
      </c>
      <c r="E99" s="284" t="s">
        <v>591</v>
      </c>
    </row>
    <row r="100" spans="1:6" s="791" customFormat="1" ht="66.75" customHeight="1" x14ac:dyDescent="0.2">
      <c r="A100" s="1648"/>
      <c r="B100" s="807" t="s">
        <v>1106</v>
      </c>
      <c r="C100" s="292" t="s">
        <v>158</v>
      </c>
      <c r="D100" s="792" t="s">
        <v>315</v>
      </c>
      <c r="E100" s="284" t="s">
        <v>591</v>
      </c>
    </row>
    <row r="101" spans="1:6" s="791" customFormat="1" ht="20" customHeight="1" x14ac:dyDescent="0.2">
      <c r="A101" s="1648"/>
      <c r="B101" s="807" t="s">
        <v>1107</v>
      </c>
      <c r="C101" s="292" t="s">
        <v>158</v>
      </c>
      <c r="D101" s="800" t="s">
        <v>126</v>
      </c>
      <c r="E101" s="284" t="s">
        <v>591</v>
      </c>
      <c r="F101" s="798"/>
    </row>
    <row r="102" spans="1:6" s="791" customFormat="1" ht="20" customHeight="1" x14ac:dyDescent="0.2">
      <c r="A102" s="1648"/>
      <c r="B102" s="807" t="s">
        <v>1108</v>
      </c>
      <c r="C102" s="292" t="s">
        <v>158</v>
      </c>
      <c r="D102" s="792" t="s">
        <v>126</v>
      </c>
      <c r="E102" s="284" t="s">
        <v>591</v>
      </c>
      <c r="F102" s="798"/>
    </row>
    <row r="103" spans="1:6" s="791" customFormat="1" ht="20.149999999999999" customHeight="1" x14ac:dyDescent="0.2">
      <c r="A103" s="1648"/>
      <c r="B103" s="807" t="s">
        <v>1109</v>
      </c>
      <c r="C103" s="292" t="s">
        <v>158</v>
      </c>
      <c r="D103" s="792" t="s">
        <v>592</v>
      </c>
      <c r="E103" s="814"/>
      <c r="F103" s="798"/>
    </row>
    <row r="104" spans="1:6" s="791" customFormat="1" ht="20.149999999999999" customHeight="1" x14ac:dyDescent="0.2">
      <c r="A104" s="1648"/>
      <c r="B104" s="807" t="s">
        <v>1110</v>
      </c>
      <c r="C104" s="292" t="s">
        <v>158</v>
      </c>
      <c r="D104" s="795" t="s">
        <v>1111</v>
      </c>
      <c r="E104" s="862"/>
      <c r="F104" s="798"/>
    </row>
    <row r="105" spans="1:6" s="791" customFormat="1" ht="18.75" customHeight="1" x14ac:dyDescent="0.2">
      <c r="A105" s="1648"/>
      <c r="B105" s="807" t="s">
        <v>1112</v>
      </c>
      <c r="C105" s="292"/>
      <c r="D105" s="792"/>
      <c r="E105" s="862"/>
      <c r="F105" s="798"/>
    </row>
    <row r="106" spans="1:6" s="791" customFormat="1" ht="43.5" customHeight="1" x14ac:dyDescent="0.2">
      <c r="A106" s="1648"/>
      <c r="B106" s="807" t="s">
        <v>1113</v>
      </c>
      <c r="C106" s="292" t="s">
        <v>158</v>
      </c>
      <c r="D106" s="794" t="s">
        <v>126</v>
      </c>
      <c r="E106" s="863" t="s">
        <v>1114</v>
      </c>
      <c r="F106" s="798"/>
    </row>
    <row r="107" spans="1:6" s="791" customFormat="1" ht="44" customHeight="1" x14ac:dyDescent="0.2">
      <c r="A107" s="1648"/>
      <c r="B107" s="807" t="s">
        <v>1115</v>
      </c>
      <c r="C107" s="292" t="s">
        <v>158</v>
      </c>
      <c r="D107" s="792" t="s">
        <v>126</v>
      </c>
      <c r="E107" s="864" t="s">
        <v>1116</v>
      </c>
      <c r="F107" s="798"/>
    </row>
    <row r="108" spans="1:6" s="791" customFormat="1" ht="42.5" customHeight="1" x14ac:dyDescent="0.2">
      <c r="A108" s="1648"/>
      <c r="B108" s="811" t="s">
        <v>1123</v>
      </c>
      <c r="C108" s="292" t="s">
        <v>158</v>
      </c>
      <c r="D108" s="802" t="s">
        <v>126</v>
      </c>
      <c r="E108" s="865" t="s">
        <v>1124</v>
      </c>
    </row>
    <row r="109" spans="1:6" s="791" customFormat="1" ht="29.5" customHeight="1" x14ac:dyDescent="0.2">
      <c r="A109" s="1648"/>
      <c r="B109" s="812" t="s">
        <v>1118</v>
      </c>
      <c r="C109" s="292" t="s">
        <v>158</v>
      </c>
      <c r="D109" s="802" t="s">
        <v>23</v>
      </c>
      <c r="E109" s="865" t="s">
        <v>1125</v>
      </c>
    </row>
    <row r="110" spans="1:6" s="791" customFormat="1" ht="29.5" customHeight="1" x14ac:dyDescent="0.2">
      <c r="A110" s="1649"/>
      <c r="B110" s="868" t="s">
        <v>1120</v>
      </c>
      <c r="C110" s="295" t="s">
        <v>158</v>
      </c>
      <c r="D110" s="803" t="s">
        <v>126</v>
      </c>
      <c r="E110" s="866"/>
      <c r="F110" s="798"/>
    </row>
    <row r="111" spans="1:6" s="791" customFormat="1" ht="20.149999999999999" customHeight="1" x14ac:dyDescent="0.2">
      <c r="A111" s="1647" t="s">
        <v>1126</v>
      </c>
      <c r="B111" s="806" t="s">
        <v>1104</v>
      </c>
      <c r="C111" s="294" t="s">
        <v>158</v>
      </c>
      <c r="D111" s="790" t="s">
        <v>126</v>
      </c>
      <c r="E111" s="501" t="s">
        <v>1139</v>
      </c>
      <c r="F111" s="798"/>
    </row>
    <row r="112" spans="1:6" s="791" customFormat="1" ht="27.75" customHeight="1" x14ac:dyDescent="0.2">
      <c r="A112" s="1648"/>
      <c r="B112" s="807" t="s">
        <v>1122</v>
      </c>
      <c r="C112" s="292" t="s">
        <v>158</v>
      </c>
      <c r="D112" s="792" t="s">
        <v>126</v>
      </c>
      <c r="E112" s="284" t="s">
        <v>1139</v>
      </c>
      <c r="F112" s="798"/>
    </row>
    <row r="113" spans="1:6" s="791" customFormat="1" ht="48.75" customHeight="1" x14ac:dyDescent="0.2">
      <c r="A113" s="1648"/>
      <c r="B113" s="807" t="s">
        <v>1105</v>
      </c>
      <c r="C113" s="292" t="s">
        <v>158</v>
      </c>
      <c r="D113" s="792" t="s">
        <v>315</v>
      </c>
      <c r="E113" s="284" t="s">
        <v>591</v>
      </c>
    </row>
    <row r="114" spans="1:6" s="791" customFormat="1" ht="20" customHeight="1" x14ac:dyDescent="0.2">
      <c r="A114" s="1648"/>
      <c r="B114" s="807" t="s">
        <v>1127</v>
      </c>
      <c r="C114" s="292" t="s">
        <v>158</v>
      </c>
      <c r="D114" s="793" t="s">
        <v>126</v>
      </c>
      <c r="E114" s="284" t="s">
        <v>591</v>
      </c>
      <c r="F114" s="798"/>
    </row>
    <row r="115" spans="1:6" s="791" customFormat="1" ht="20" customHeight="1" x14ac:dyDescent="0.2">
      <c r="A115" s="1648"/>
      <c r="B115" s="807" t="s">
        <v>1128</v>
      </c>
      <c r="C115" s="292" t="s">
        <v>158</v>
      </c>
      <c r="D115" s="792" t="s">
        <v>126</v>
      </c>
      <c r="E115" s="284" t="s">
        <v>591</v>
      </c>
      <c r="F115" s="798"/>
    </row>
    <row r="116" spans="1:6" s="791" customFormat="1" ht="20.149999999999999" customHeight="1" x14ac:dyDescent="0.2">
      <c r="A116" s="1648"/>
      <c r="B116" s="807" t="s">
        <v>1129</v>
      </c>
      <c r="C116" s="292" t="s">
        <v>158</v>
      </c>
      <c r="D116" s="792" t="s">
        <v>592</v>
      </c>
      <c r="E116" s="819"/>
      <c r="F116" s="798"/>
    </row>
    <row r="117" spans="1:6" s="791" customFormat="1" ht="20.149999999999999" customHeight="1" x14ac:dyDescent="0.2">
      <c r="A117" s="1648"/>
      <c r="B117" s="807" t="s">
        <v>1130</v>
      </c>
      <c r="C117" s="292" t="s">
        <v>158</v>
      </c>
      <c r="D117" s="792" t="s">
        <v>1111</v>
      </c>
      <c r="E117" s="819"/>
      <c r="F117" s="798"/>
    </row>
    <row r="118" spans="1:6" s="791" customFormat="1" ht="19.5" customHeight="1" x14ac:dyDescent="0.2">
      <c r="A118" s="1648"/>
      <c r="B118" s="807" t="s">
        <v>1131</v>
      </c>
      <c r="C118" s="292"/>
      <c r="D118" s="792"/>
      <c r="E118" s="867"/>
      <c r="F118" s="798"/>
    </row>
    <row r="119" spans="1:6" s="791" customFormat="1" ht="46.5" customHeight="1" x14ac:dyDescent="0.2">
      <c r="A119" s="1648"/>
      <c r="B119" s="807" t="s">
        <v>1113</v>
      </c>
      <c r="C119" s="292" t="s">
        <v>158</v>
      </c>
      <c r="D119" s="794" t="s">
        <v>126</v>
      </c>
      <c r="E119" s="863" t="s">
        <v>1114</v>
      </c>
      <c r="F119" s="798"/>
    </row>
    <row r="120" spans="1:6" s="791" customFormat="1" ht="48" customHeight="1" x14ac:dyDescent="0.2">
      <c r="A120" s="1648"/>
      <c r="B120" s="807" t="s">
        <v>1115</v>
      </c>
      <c r="C120" s="292" t="s">
        <v>158</v>
      </c>
      <c r="D120" s="792" t="s">
        <v>126</v>
      </c>
      <c r="E120" s="820" t="s">
        <v>1116</v>
      </c>
      <c r="F120" s="798"/>
    </row>
    <row r="121" spans="1:6" s="791" customFormat="1" ht="45" customHeight="1" x14ac:dyDescent="0.2">
      <c r="A121" s="1648"/>
      <c r="B121" s="817" t="s">
        <v>1123</v>
      </c>
      <c r="C121" s="292" t="s">
        <v>158</v>
      </c>
      <c r="D121" s="802" t="s">
        <v>126</v>
      </c>
      <c r="E121" s="865" t="s">
        <v>1124</v>
      </c>
      <c r="F121" s="798"/>
    </row>
    <row r="122" spans="1:6" s="791" customFormat="1" ht="30" customHeight="1" x14ac:dyDescent="0.2">
      <c r="A122" s="1649"/>
      <c r="B122" s="816" t="s">
        <v>1132</v>
      </c>
      <c r="C122" s="295" t="s">
        <v>158</v>
      </c>
      <c r="D122" s="803" t="s">
        <v>126</v>
      </c>
      <c r="E122" s="866" t="s">
        <v>1119</v>
      </c>
      <c r="F122" s="798"/>
    </row>
    <row r="123" spans="1:6" s="791" customFormat="1" ht="20.149999999999999" customHeight="1" x14ac:dyDescent="0.2">
      <c r="A123" s="1647" t="s">
        <v>1133</v>
      </c>
      <c r="B123" s="818" t="s">
        <v>1134</v>
      </c>
      <c r="C123" s="294" t="s">
        <v>158</v>
      </c>
      <c r="D123" s="790" t="s">
        <v>23</v>
      </c>
      <c r="E123" s="501" t="s">
        <v>1139</v>
      </c>
      <c r="F123" s="798"/>
    </row>
    <row r="124" spans="1:6" s="791" customFormat="1" ht="29.25" customHeight="1" x14ac:dyDescent="0.2">
      <c r="A124" s="1648"/>
      <c r="B124" s="817" t="s">
        <v>1122</v>
      </c>
      <c r="C124" s="292" t="s">
        <v>158</v>
      </c>
      <c r="D124" s="792" t="s">
        <v>23</v>
      </c>
      <c r="E124" s="284" t="s">
        <v>1139</v>
      </c>
      <c r="F124" s="798"/>
    </row>
    <row r="125" spans="1:6" s="791" customFormat="1" ht="46.5" customHeight="1" x14ac:dyDescent="0.2">
      <c r="A125" s="1648"/>
      <c r="B125" s="807" t="s">
        <v>1105</v>
      </c>
      <c r="C125" s="292" t="s">
        <v>158</v>
      </c>
      <c r="D125" s="792" t="s">
        <v>315</v>
      </c>
      <c r="E125" s="284" t="s">
        <v>591</v>
      </c>
      <c r="F125" s="798"/>
    </row>
    <row r="126" spans="1:6" s="791" customFormat="1" ht="20" customHeight="1" x14ac:dyDescent="0.2">
      <c r="A126" s="1648"/>
      <c r="B126" s="807" t="s">
        <v>1127</v>
      </c>
      <c r="C126" s="292" t="s">
        <v>158</v>
      </c>
      <c r="D126" s="792" t="s">
        <v>23</v>
      </c>
      <c r="E126" s="284" t="s">
        <v>591</v>
      </c>
      <c r="F126" s="798"/>
    </row>
    <row r="127" spans="1:6" s="791" customFormat="1" ht="20" customHeight="1" x14ac:dyDescent="0.2">
      <c r="A127" s="1648"/>
      <c r="B127" s="807" t="s">
        <v>1128</v>
      </c>
      <c r="C127" s="292" t="s">
        <v>158</v>
      </c>
      <c r="D127" s="792" t="s">
        <v>23</v>
      </c>
      <c r="E127" s="284" t="s">
        <v>591</v>
      </c>
      <c r="F127" s="798"/>
    </row>
    <row r="128" spans="1:6" s="791" customFormat="1" ht="20.149999999999999" customHeight="1" x14ac:dyDescent="0.2">
      <c r="A128" s="1648"/>
      <c r="B128" s="807" t="s">
        <v>1129</v>
      </c>
      <c r="C128" s="292" t="s">
        <v>158</v>
      </c>
      <c r="D128" s="792" t="s">
        <v>22</v>
      </c>
      <c r="E128" s="819"/>
      <c r="F128" s="798"/>
    </row>
    <row r="129" spans="1:6" s="791" customFormat="1" ht="20.149999999999999" customHeight="1" x14ac:dyDescent="0.2">
      <c r="A129" s="1648"/>
      <c r="B129" s="807" t="s">
        <v>1130</v>
      </c>
      <c r="C129" s="292" t="s">
        <v>158</v>
      </c>
      <c r="D129" s="792" t="s">
        <v>1135</v>
      </c>
      <c r="E129" s="819"/>
      <c r="F129" s="798"/>
    </row>
    <row r="130" spans="1:6" s="791" customFormat="1" ht="20.5" customHeight="1" x14ac:dyDescent="0.2">
      <c r="A130" s="1648"/>
      <c r="B130" s="817" t="s">
        <v>1136</v>
      </c>
      <c r="C130" s="292"/>
      <c r="D130" s="792"/>
      <c r="E130" s="810"/>
      <c r="F130" s="798"/>
    </row>
    <row r="131" spans="1:6" s="791" customFormat="1" ht="47.25" customHeight="1" x14ac:dyDescent="0.2">
      <c r="A131" s="1648"/>
      <c r="B131" s="815" t="s">
        <v>1113</v>
      </c>
      <c r="C131" s="292" t="s">
        <v>158</v>
      </c>
      <c r="D131" s="792" t="s">
        <v>23</v>
      </c>
      <c r="E131" s="808" t="s">
        <v>1114</v>
      </c>
      <c r="F131" s="798"/>
    </row>
    <row r="132" spans="1:6" s="791" customFormat="1" ht="47.5" customHeight="1" x14ac:dyDescent="0.2">
      <c r="A132" s="1648"/>
      <c r="B132" s="812" t="s">
        <v>1115</v>
      </c>
      <c r="C132" s="292" t="s">
        <v>158</v>
      </c>
      <c r="D132" s="792" t="s">
        <v>23</v>
      </c>
      <c r="E132" s="820" t="s">
        <v>1137</v>
      </c>
      <c r="F132" s="798"/>
    </row>
    <row r="133" spans="1:6" s="791" customFormat="1" ht="30" customHeight="1" x14ac:dyDescent="0.2">
      <c r="A133" s="1649"/>
      <c r="B133" s="813" t="s">
        <v>1132</v>
      </c>
      <c r="C133" s="295" t="s">
        <v>158</v>
      </c>
      <c r="D133" s="804" t="s">
        <v>23</v>
      </c>
      <c r="E133" s="821" t="s">
        <v>1119</v>
      </c>
      <c r="F133" s="798"/>
    </row>
    <row r="134" spans="1:6" ht="18.75" customHeight="1" x14ac:dyDescent="0.2"/>
  </sheetData>
  <mergeCells count="25">
    <mergeCell ref="D35:D36"/>
    <mergeCell ref="D44:D45"/>
    <mergeCell ref="A69:A71"/>
    <mergeCell ref="A72:A74"/>
    <mergeCell ref="A39:A45"/>
    <mergeCell ref="A46:A52"/>
    <mergeCell ref="A53:A55"/>
    <mergeCell ref="A56:A59"/>
    <mergeCell ref="A61:A62"/>
    <mergeCell ref="D37:D38"/>
    <mergeCell ref="A1:E1"/>
    <mergeCell ref="C3:D3"/>
    <mergeCell ref="A12:A21"/>
    <mergeCell ref="A22:A28"/>
    <mergeCell ref="D27:D28"/>
    <mergeCell ref="D20:D21"/>
    <mergeCell ref="A123:A133"/>
    <mergeCell ref="A111:A122"/>
    <mergeCell ref="A97:A110"/>
    <mergeCell ref="A82:A96"/>
    <mergeCell ref="A8:A11"/>
    <mergeCell ref="A80:A81"/>
    <mergeCell ref="A66:A68"/>
    <mergeCell ref="A29:A38"/>
    <mergeCell ref="A75:A79"/>
  </mergeCells>
  <phoneticPr fontId="3"/>
  <dataValidations count="1">
    <dataValidation type="list" allowBlank="1" showInputMessage="1" showErrorMessage="1" sqref="C131:C133 C119:C129 C106:C117 C91:C104 C4:C89">
      <formula1>"□,■"</formula1>
    </dataValidation>
  </dataValidations>
  <printOptions horizontalCentered="1"/>
  <pageMargins left="0.59055118110236227" right="0.59055118110236227" top="0.59055118110236227" bottom="0.59055118110236227" header="0.39370078740157483" footer="0.59055118110236227"/>
  <pageSetup paperSize="9" scale="71" fitToHeight="0" orientation="portrait" horizontalDpi="300" verticalDpi="300" r:id="rId1"/>
  <headerFooter alignWithMargins="0">
    <oddFooter xml:space="preserve">&amp;R&amp;P / &amp;N </oddFooter>
  </headerFooter>
  <rowBreaks count="1" manualBreakCount="1">
    <brk id="110"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86"/>
  <sheetViews>
    <sheetView view="pageBreakPreview" zoomScaleNormal="85" zoomScaleSheetLayoutView="100" workbookViewId="0">
      <selection activeCell="B9" sqref="B9"/>
    </sheetView>
  </sheetViews>
  <sheetFormatPr defaultColWidth="9" defaultRowHeight="20.149999999999999" customHeight="1" x14ac:dyDescent="0.2"/>
  <cols>
    <col min="1" max="1" width="23.6328125" style="510" customWidth="1"/>
    <col min="2" max="2" width="57.6328125" style="511" customWidth="1"/>
    <col min="3" max="3" width="4.08984375" style="512" customWidth="1"/>
    <col min="4" max="4" width="13.90625" style="513" customWidth="1"/>
    <col min="5" max="5" width="28.81640625" style="483" customWidth="1"/>
    <col min="6" max="256" width="9" style="478"/>
    <col min="257" max="257" width="23.6328125" style="478" customWidth="1"/>
    <col min="258" max="258" width="55.6328125" style="478" customWidth="1"/>
    <col min="259" max="259" width="4.08984375" style="478" customWidth="1"/>
    <col min="260" max="260" width="15.6328125" style="478" customWidth="1"/>
    <col min="261" max="261" width="30.6328125" style="478" customWidth="1"/>
    <col min="262" max="512" width="9" style="478"/>
    <col min="513" max="513" width="23.6328125" style="478" customWidth="1"/>
    <col min="514" max="514" width="55.6328125" style="478" customWidth="1"/>
    <col min="515" max="515" width="4.08984375" style="478" customWidth="1"/>
    <col min="516" max="516" width="15.6328125" style="478" customWidth="1"/>
    <col min="517" max="517" width="30.6328125" style="478" customWidth="1"/>
    <col min="518" max="768" width="9" style="478"/>
    <col min="769" max="769" width="23.6328125" style="478" customWidth="1"/>
    <col min="770" max="770" width="55.6328125" style="478" customWidth="1"/>
    <col min="771" max="771" width="4.08984375" style="478" customWidth="1"/>
    <col min="772" max="772" width="15.6328125" style="478" customWidth="1"/>
    <col min="773" max="773" width="30.6328125" style="478" customWidth="1"/>
    <col min="774" max="1024" width="9" style="478"/>
    <col min="1025" max="1025" width="23.6328125" style="478" customWidth="1"/>
    <col min="1026" max="1026" width="55.6328125" style="478" customWidth="1"/>
    <col min="1027" max="1027" width="4.08984375" style="478" customWidth="1"/>
    <col min="1028" max="1028" width="15.6328125" style="478" customWidth="1"/>
    <col min="1029" max="1029" width="30.6328125" style="478" customWidth="1"/>
    <col min="1030" max="1280" width="9" style="478"/>
    <col min="1281" max="1281" width="23.6328125" style="478" customWidth="1"/>
    <col min="1282" max="1282" width="55.6328125" style="478" customWidth="1"/>
    <col min="1283" max="1283" width="4.08984375" style="478" customWidth="1"/>
    <col min="1284" max="1284" width="15.6328125" style="478" customWidth="1"/>
    <col min="1285" max="1285" width="30.6328125" style="478" customWidth="1"/>
    <col min="1286" max="1536" width="9" style="478"/>
    <col min="1537" max="1537" width="23.6328125" style="478" customWidth="1"/>
    <col min="1538" max="1538" width="55.6328125" style="478" customWidth="1"/>
    <col min="1539" max="1539" width="4.08984375" style="478" customWidth="1"/>
    <col min="1540" max="1540" width="15.6328125" style="478" customWidth="1"/>
    <col min="1541" max="1541" width="30.6328125" style="478" customWidth="1"/>
    <col min="1542" max="1792" width="9" style="478"/>
    <col min="1793" max="1793" width="23.6328125" style="478" customWidth="1"/>
    <col min="1794" max="1794" width="55.6328125" style="478" customWidth="1"/>
    <col min="1795" max="1795" width="4.08984375" style="478" customWidth="1"/>
    <col min="1796" max="1796" width="15.6328125" style="478" customWidth="1"/>
    <col min="1797" max="1797" width="30.6328125" style="478" customWidth="1"/>
    <col min="1798" max="2048" width="9" style="478"/>
    <col min="2049" max="2049" width="23.6328125" style="478" customWidth="1"/>
    <col min="2050" max="2050" width="55.6328125" style="478" customWidth="1"/>
    <col min="2051" max="2051" width="4.08984375" style="478" customWidth="1"/>
    <col min="2052" max="2052" width="15.6328125" style="478" customWidth="1"/>
    <col min="2053" max="2053" width="30.6328125" style="478" customWidth="1"/>
    <col min="2054" max="2304" width="9" style="478"/>
    <col min="2305" max="2305" width="23.6328125" style="478" customWidth="1"/>
    <col min="2306" max="2306" width="55.6328125" style="478" customWidth="1"/>
    <col min="2307" max="2307" width="4.08984375" style="478" customWidth="1"/>
    <col min="2308" max="2308" width="15.6328125" style="478" customWidth="1"/>
    <col min="2309" max="2309" width="30.6328125" style="478" customWidth="1"/>
    <col min="2310" max="2560" width="9" style="478"/>
    <col min="2561" max="2561" width="23.6328125" style="478" customWidth="1"/>
    <col min="2562" max="2562" width="55.6328125" style="478" customWidth="1"/>
    <col min="2563" max="2563" width="4.08984375" style="478" customWidth="1"/>
    <col min="2564" max="2564" width="15.6328125" style="478" customWidth="1"/>
    <col min="2565" max="2565" width="30.6328125" style="478" customWidth="1"/>
    <col min="2566" max="2816" width="9" style="478"/>
    <col min="2817" max="2817" width="23.6328125" style="478" customWidth="1"/>
    <col min="2818" max="2818" width="55.6328125" style="478" customWidth="1"/>
    <col min="2819" max="2819" width="4.08984375" style="478" customWidth="1"/>
    <col min="2820" max="2820" width="15.6328125" style="478" customWidth="1"/>
    <col min="2821" max="2821" width="30.6328125" style="478" customWidth="1"/>
    <col min="2822" max="3072" width="9" style="478"/>
    <col min="3073" max="3073" width="23.6328125" style="478" customWidth="1"/>
    <col min="3074" max="3074" width="55.6328125" style="478" customWidth="1"/>
    <col min="3075" max="3075" width="4.08984375" style="478" customWidth="1"/>
    <col min="3076" max="3076" width="15.6328125" style="478" customWidth="1"/>
    <col min="3077" max="3077" width="30.6328125" style="478" customWidth="1"/>
    <col min="3078" max="3328" width="9" style="478"/>
    <col min="3329" max="3329" width="23.6328125" style="478" customWidth="1"/>
    <col min="3330" max="3330" width="55.6328125" style="478" customWidth="1"/>
    <col min="3331" max="3331" width="4.08984375" style="478" customWidth="1"/>
    <col min="3332" max="3332" width="15.6328125" style="478" customWidth="1"/>
    <col min="3333" max="3333" width="30.6328125" style="478" customWidth="1"/>
    <col min="3334" max="3584" width="9" style="478"/>
    <col min="3585" max="3585" width="23.6328125" style="478" customWidth="1"/>
    <col min="3586" max="3586" width="55.6328125" style="478" customWidth="1"/>
    <col min="3587" max="3587" width="4.08984375" style="478" customWidth="1"/>
    <col min="3588" max="3588" width="15.6328125" style="478" customWidth="1"/>
    <col min="3589" max="3589" width="30.6328125" style="478" customWidth="1"/>
    <col min="3590" max="3840" width="9" style="478"/>
    <col min="3841" max="3841" width="23.6328125" style="478" customWidth="1"/>
    <col min="3842" max="3842" width="55.6328125" style="478" customWidth="1"/>
    <col min="3843" max="3843" width="4.08984375" style="478" customWidth="1"/>
    <col min="3844" max="3844" width="15.6328125" style="478" customWidth="1"/>
    <col min="3845" max="3845" width="30.6328125" style="478" customWidth="1"/>
    <col min="3846" max="4096" width="9" style="478"/>
    <col min="4097" max="4097" width="23.6328125" style="478" customWidth="1"/>
    <col min="4098" max="4098" width="55.6328125" style="478" customWidth="1"/>
    <col min="4099" max="4099" width="4.08984375" style="478" customWidth="1"/>
    <col min="4100" max="4100" width="15.6328125" style="478" customWidth="1"/>
    <col min="4101" max="4101" width="30.6328125" style="478" customWidth="1"/>
    <col min="4102" max="4352" width="9" style="478"/>
    <col min="4353" max="4353" width="23.6328125" style="478" customWidth="1"/>
    <col min="4354" max="4354" width="55.6328125" style="478" customWidth="1"/>
    <col min="4355" max="4355" width="4.08984375" style="478" customWidth="1"/>
    <col min="4356" max="4356" width="15.6328125" style="478" customWidth="1"/>
    <col min="4357" max="4357" width="30.6328125" style="478" customWidth="1"/>
    <col min="4358" max="4608" width="9" style="478"/>
    <col min="4609" max="4609" width="23.6328125" style="478" customWidth="1"/>
    <col min="4610" max="4610" width="55.6328125" style="478" customWidth="1"/>
    <col min="4611" max="4611" width="4.08984375" style="478" customWidth="1"/>
    <col min="4612" max="4612" width="15.6328125" style="478" customWidth="1"/>
    <col min="4613" max="4613" width="30.6328125" style="478" customWidth="1"/>
    <col min="4614" max="4864" width="9" style="478"/>
    <col min="4865" max="4865" width="23.6328125" style="478" customWidth="1"/>
    <col min="4866" max="4866" width="55.6328125" style="478" customWidth="1"/>
    <col min="4867" max="4867" width="4.08984375" style="478" customWidth="1"/>
    <col min="4868" max="4868" width="15.6328125" style="478" customWidth="1"/>
    <col min="4869" max="4869" width="30.6328125" style="478" customWidth="1"/>
    <col min="4870" max="5120" width="9" style="478"/>
    <col min="5121" max="5121" width="23.6328125" style="478" customWidth="1"/>
    <col min="5122" max="5122" width="55.6328125" style="478" customWidth="1"/>
    <col min="5123" max="5123" width="4.08984375" style="478" customWidth="1"/>
    <col min="5124" max="5124" width="15.6328125" style="478" customWidth="1"/>
    <col min="5125" max="5125" width="30.6328125" style="478" customWidth="1"/>
    <col min="5126" max="5376" width="9" style="478"/>
    <col min="5377" max="5377" width="23.6328125" style="478" customWidth="1"/>
    <col min="5378" max="5378" width="55.6328125" style="478" customWidth="1"/>
    <col min="5379" max="5379" width="4.08984375" style="478" customWidth="1"/>
    <col min="5380" max="5380" width="15.6328125" style="478" customWidth="1"/>
    <col min="5381" max="5381" width="30.6328125" style="478" customWidth="1"/>
    <col min="5382" max="5632" width="9" style="478"/>
    <col min="5633" max="5633" width="23.6328125" style="478" customWidth="1"/>
    <col min="5634" max="5634" width="55.6328125" style="478" customWidth="1"/>
    <col min="5635" max="5635" width="4.08984375" style="478" customWidth="1"/>
    <col min="5636" max="5636" width="15.6328125" style="478" customWidth="1"/>
    <col min="5637" max="5637" width="30.6328125" style="478" customWidth="1"/>
    <col min="5638" max="5888" width="9" style="478"/>
    <col min="5889" max="5889" width="23.6328125" style="478" customWidth="1"/>
    <col min="5890" max="5890" width="55.6328125" style="478" customWidth="1"/>
    <col min="5891" max="5891" width="4.08984375" style="478" customWidth="1"/>
    <col min="5892" max="5892" width="15.6328125" style="478" customWidth="1"/>
    <col min="5893" max="5893" width="30.6328125" style="478" customWidth="1"/>
    <col min="5894" max="6144" width="9" style="478"/>
    <col min="6145" max="6145" width="23.6328125" style="478" customWidth="1"/>
    <col min="6146" max="6146" width="55.6328125" style="478" customWidth="1"/>
    <col min="6147" max="6147" width="4.08984375" style="478" customWidth="1"/>
    <col min="6148" max="6148" width="15.6328125" style="478" customWidth="1"/>
    <col min="6149" max="6149" width="30.6328125" style="478" customWidth="1"/>
    <col min="6150" max="6400" width="9" style="478"/>
    <col min="6401" max="6401" width="23.6328125" style="478" customWidth="1"/>
    <col min="6402" max="6402" width="55.6328125" style="478" customWidth="1"/>
    <col min="6403" max="6403" width="4.08984375" style="478" customWidth="1"/>
    <col min="6404" max="6404" width="15.6328125" style="478" customWidth="1"/>
    <col min="6405" max="6405" width="30.6328125" style="478" customWidth="1"/>
    <col min="6406" max="6656" width="9" style="478"/>
    <col min="6657" max="6657" width="23.6328125" style="478" customWidth="1"/>
    <col min="6658" max="6658" width="55.6328125" style="478" customWidth="1"/>
    <col min="6659" max="6659" width="4.08984375" style="478" customWidth="1"/>
    <col min="6660" max="6660" width="15.6328125" style="478" customWidth="1"/>
    <col min="6661" max="6661" width="30.6328125" style="478" customWidth="1"/>
    <col min="6662" max="6912" width="9" style="478"/>
    <col min="6913" max="6913" width="23.6328125" style="478" customWidth="1"/>
    <col min="6914" max="6914" width="55.6328125" style="478" customWidth="1"/>
    <col min="6915" max="6915" width="4.08984375" style="478" customWidth="1"/>
    <col min="6916" max="6916" width="15.6328125" style="478" customWidth="1"/>
    <col min="6917" max="6917" width="30.6328125" style="478" customWidth="1"/>
    <col min="6918" max="7168" width="9" style="478"/>
    <col min="7169" max="7169" width="23.6328125" style="478" customWidth="1"/>
    <col min="7170" max="7170" width="55.6328125" style="478" customWidth="1"/>
    <col min="7171" max="7171" width="4.08984375" style="478" customWidth="1"/>
    <col min="7172" max="7172" width="15.6328125" style="478" customWidth="1"/>
    <col min="7173" max="7173" width="30.6328125" style="478" customWidth="1"/>
    <col min="7174" max="7424" width="9" style="478"/>
    <col min="7425" max="7425" width="23.6328125" style="478" customWidth="1"/>
    <col min="7426" max="7426" width="55.6328125" style="478" customWidth="1"/>
    <col min="7427" max="7427" width="4.08984375" style="478" customWidth="1"/>
    <col min="7428" max="7428" width="15.6328125" style="478" customWidth="1"/>
    <col min="7429" max="7429" width="30.6328125" style="478" customWidth="1"/>
    <col min="7430" max="7680" width="9" style="478"/>
    <col min="7681" max="7681" width="23.6328125" style="478" customWidth="1"/>
    <col min="7682" max="7682" width="55.6328125" style="478" customWidth="1"/>
    <col min="7683" max="7683" width="4.08984375" style="478" customWidth="1"/>
    <col min="7684" max="7684" width="15.6328125" style="478" customWidth="1"/>
    <col min="7685" max="7685" width="30.6328125" style="478" customWidth="1"/>
    <col min="7686" max="7936" width="9" style="478"/>
    <col min="7937" max="7937" width="23.6328125" style="478" customWidth="1"/>
    <col min="7938" max="7938" width="55.6328125" style="478" customWidth="1"/>
    <col min="7939" max="7939" width="4.08984375" style="478" customWidth="1"/>
    <col min="7940" max="7940" width="15.6328125" style="478" customWidth="1"/>
    <col min="7941" max="7941" width="30.6328125" style="478" customWidth="1"/>
    <col min="7942" max="8192" width="9" style="478"/>
    <col min="8193" max="8193" width="23.6328125" style="478" customWidth="1"/>
    <col min="8194" max="8194" width="55.6328125" style="478" customWidth="1"/>
    <col min="8195" max="8195" width="4.08984375" style="478" customWidth="1"/>
    <col min="8196" max="8196" width="15.6328125" style="478" customWidth="1"/>
    <col min="8197" max="8197" width="30.6328125" style="478" customWidth="1"/>
    <col min="8198" max="8448" width="9" style="478"/>
    <col min="8449" max="8449" width="23.6328125" style="478" customWidth="1"/>
    <col min="8450" max="8450" width="55.6328125" style="478" customWidth="1"/>
    <col min="8451" max="8451" width="4.08984375" style="478" customWidth="1"/>
    <col min="8452" max="8452" width="15.6328125" style="478" customWidth="1"/>
    <col min="8453" max="8453" width="30.6328125" style="478" customWidth="1"/>
    <col min="8454" max="8704" width="9" style="478"/>
    <col min="8705" max="8705" width="23.6328125" style="478" customWidth="1"/>
    <col min="8706" max="8706" width="55.6328125" style="478" customWidth="1"/>
    <col min="8707" max="8707" width="4.08984375" style="478" customWidth="1"/>
    <col min="8708" max="8708" width="15.6328125" style="478" customWidth="1"/>
    <col min="8709" max="8709" width="30.6328125" style="478" customWidth="1"/>
    <col min="8710" max="8960" width="9" style="478"/>
    <col min="8961" max="8961" width="23.6328125" style="478" customWidth="1"/>
    <col min="8962" max="8962" width="55.6328125" style="478" customWidth="1"/>
    <col min="8963" max="8963" width="4.08984375" style="478" customWidth="1"/>
    <col min="8964" max="8964" width="15.6328125" style="478" customWidth="1"/>
    <col min="8965" max="8965" width="30.6328125" style="478" customWidth="1"/>
    <col min="8966" max="9216" width="9" style="478"/>
    <col min="9217" max="9217" width="23.6328125" style="478" customWidth="1"/>
    <col min="9218" max="9218" width="55.6328125" style="478" customWidth="1"/>
    <col min="9219" max="9219" width="4.08984375" style="478" customWidth="1"/>
    <col min="9220" max="9220" width="15.6328125" style="478" customWidth="1"/>
    <col min="9221" max="9221" width="30.6328125" style="478" customWidth="1"/>
    <col min="9222" max="9472" width="9" style="478"/>
    <col min="9473" max="9473" width="23.6328125" style="478" customWidth="1"/>
    <col min="9474" max="9474" width="55.6328125" style="478" customWidth="1"/>
    <col min="9475" max="9475" width="4.08984375" style="478" customWidth="1"/>
    <col min="9476" max="9476" width="15.6328125" style="478" customWidth="1"/>
    <col min="9477" max="9477" width="30.6328125" style="478" customWidth="1"/>
    <col min="9478" max="9728" width="9" style="478"/>
    <col min="9729" max="9729" width="23.6328125" style="478" customWidth="1"/>
    <col min="9730" max="9730" width="55.6328125" style="478" customWidth="1"/>
    <col min="9731" max="9731" width="4.08984375" style="478" customWidth="1"/>
    <col min="9732" max="9732" width="15.6328125" style="478" customWidth="1"/>
    <col min="9733" max="9733" width="30.6328125" style="478" customWidth="1"/>
    <col min="9734" max="9984" width="9" style="478"/>
    <col min="9985" max="9985" width="23.6328125" style="478" customWidth="1"/>
    <col min="9986" max="9986" width="55.6328125" style="478" customWidth="1"/>
    <col min="9987" max="9987" width="4.08984375" style="478" customWidth="1"/>
    <col min="9988" max="9988" width="15.6328125" style="478" customWidth="1"/>
    <col min="9989" max="9989" width="30.6328125" style="478" customWidth="1"/>
    <col min="9990" max="10240" width="9" style="478"/>
    <col min="10241" max="10241" width="23.6328125" style="478" customWidth="1"/>
    <col min="10242" max="10242" width="55.6328125" style="478" customWidth="1"/>
    <col min="10243" max="10243" width="4.08984375" style="478" customWidth="1"/>
    <col min="10244" max="10244" width="15.6328125" style="478" customWidth="1"/>
    <col min="10245" max="10245" width="30.6328125" style="478" customWidth="1"/>
    <col min="10246" max="10496" width="9" style="478"/>
    <col min="10497" max="10497" width="23.6328125" style="478" customWidth="1"/>
    <col min="10498" max="10498" width="55.6328125" style="478" customWidth="1"/>
    <col min="10499" max="10499" width="4.08984375" style="478" customWidth="1"/>
    <col min="10500" max="10500" width="15.6328125" style="478" customWidth="1"/>
    <col min="10501" max="10501" width="30.6328125" style="478" customWidth="1"/>
    <col min="10502" max="10752" width="9" style="478"/>
    <col min="10753" max="10753" width="23.6328125" style="478" customWidth="1"/>
    <col min="10754" max="10754" width="55.6328125" style="478" customWidth="1"/>
    <col min="10755" max="10755" width="4.08984375" style="478" customWidth="1"/>
    <col min="10756" max="10756" width="15.6328125" style="478" customWidth="1"/>
    <col min="10757" max="10757" width="30.6328125" style="478" customWidth="1"/>
    <col min="10758" max="11008" width="9" style="478"/>
    <col min="11009" max="11009" width="23.6328125" style="478" customWidth="1"/>
    <col min="11010" max="11010" width="55.6328125" style="478" customWidth="1"/>
    <col min="11011" max="11011" width="4.08984375" style="478" customWidth="1"/>
    <col min="11012" max="11012" width="15.6328125" style="478" customWidth="1"/>
    <col min="11013" max="11013" width="30.6328125" style="478" customWidth="1"/>
    <col min="11014" max="11264" width="9" style="478"/>
    <col min="11265" max="11265" width="23.6328125" style="478" customWidth="1"/>
    <col min="11266" max="11266" width="55.6328125" style="478" customWidth="1"/>
    <col min="11267" max="11267" width="4.08984375" style="478" customWidth="1"/>
    <col min="11268" max="11268" width="15.6328125" style="478" customWidth="1"/>
    <col min="11269" max="11269" width="30.6328125" style="478" customWidth="1"/>
    <col min="11270" max="11520" width="9" style="478"/>
    <col min="11521" max="11521" width="23.6328125" style="478" customWidth="1"/>
    <col min="11522" max="11522" width="55.6328125" style="478" customWidth="1"/>
    <col min="11523" max="11523" width="4.08984375" style="478" customWidth="1"/>
    <col min="11524" max="11524" width="15.6328125" style="478" customWidth="1"/>
    <col min="11525" max="11525" width="30.6328125" style="478" customWidth="1"/>
    <col min="11526" max="11776" width="9" style="478"/>
    <col min="11777" max="11777" width="23.6328125" style="478" customWidth="1"/>
    <col min="11778" max="11778" width="55.6328125" style="478" customWidth="1"/>
    <col min="11779" max="11779" width="4.08984375" style="478" customWidth="1"/>
    <col min="11780" max="11780" width="15.6328125" style="478" customWidth="1"/>
    <col min="11781" max="11781" width="30.6328125" style="478" customWidth="1"/>
    <col min="11782" max="12032" width="9" style="478"/>
    <col min="12033" max="12033" width="23.6328125" style="478" customWidth="1"/>
    <col min="12034" max="12034" width="55.6328125" style="478" customWidth="1"/>
    <col min="12035" max="12035" width="4.08984375" style="478" customWidth="1"/>
    <col min="12036" max="12036" width="15.6328125" style="478" customWidth="1"/>
    <col min="12037" max="12037" width="30.6328125" style="478" customWidth="1"/>
    <col min="12038" max="12288" width="9" style="478"/>
    <col min="12289" max="12289" width="23.6328125" style="478" customWidth="1"/>
    <col min="12290" max="12290" width="55.6328125" style="478" customWidth="1"/>
    <col min="12291" max="12291" width="4.08984375" style="478" customWidth="1"/>
    <col min="12292" max="12292" width="15.6328125" style="478" customWidth="1"/>
    <col min="12293" max="12293" width="30.6328125" style="478" customWidth="1"/>
    <col min="12294" max="12544" width="9" style="478"/>
    <col min="12545" max="12545" width="23.6328125" style="478" customWidth="1"/>
    <col min="12546" max="12546" width="55.6328125" style="478" customWidth="1"/>
    <col min="12547" max="12547" width="4.08984375" style="478" customWidth="1"/>
    <col min="12548" max="12548" width="15.6328125" style="478" customWidth="1"/>
    <col min="12549" max="12549" width="30.6328125" style="478" customWidth="1"/>
    <col min="12550" max="12800" width="9" style="478"/>
    <col min="12801" max="12801" width="23.6328125" style="478" customWidth="1"/>
    <col min="12802" max="12802" width="55.6328125" style="478" customWidth="1"/>
    <col min="12803" max="12803" width="4.08984375" style="478" customWidth="1"/>
    <col min="12804" max="12804" width="15.6328125" style="478" customWidth="1"/>
    <col min="12805" max="12805" width="30.6328125" style="478" customWidth="1"/>
    <col min="12806" max="13056" width="9" style="478"/>
    <col min="13057" max="13057" width="23.6328125" style="478" customWidth="1"/>
    <col min="13058" max="13058" width="55.6328125" style="478" customWidth="1"/>
    <col min="13059" max="13059" width="4.08984375" style="478" customWidth="1"/>
    <col min="13060" max="13060" width="15.6328125" style="478" customWidth="1"/>
    <col min="13061" max="13061" width="30.6328125" style="478" customWidth="1"/>
    <col min="13062" max="13312" width="9" style="478"/>
    <col min="13313" max="13313" width="23.6328125" style="478" customWidth="1"/>
    <col min="13314" max="13314" width="55.6328125" style="478" customWidth="1"/>
    <col min="13315" max="13315" width="4.08984375" style="478" customWidth="1"/>
    <col min="13316" max="13316" width="15.6328125" style="478" customWidth="1"/>
    <col min="13317" max="13317" width="30.6328125" style="478" customWidth="1"/>
    <col min="13318" max="13568" width="9" style="478"/>
    <col min="13569" max="13569" width="23.6328125" style="478" customWidth="1"/>
    <col min="13570" max="13570" width="55.6328125" style="478" customWidth="1"/>
    <col min="13571" max="13571" width="4.08984375" style="478" customWidth="1"/>
    <col min="13572" max="13572" width="15.6328125" style="478" customWidth="1"/>
    <col min="13573" max="13573" width="30.6328125" style="478" customWidth="1"/>
    <col min="13574" max="13824" width="9" style="478"/>
    <col min="13825" max="13825" width="23.6328125" style="478" customWidth="1"/>
    <col min="13826" max="13826" width="55.6328125" style="478" customWidth="1"/>
    <col min="13827" max="13827" width="4.08984375" style="478" customWidth="1"/>
    <col min="13828" max="13828" width="15.6328125" style="478" customWidth="1"/>
    <col min="13829" max="13829" width="30.6328125" style="478" customWidth="1"/>
    <col min="13830" max="14080" width="9" style="478"/>
    <col min="14081" max="14081" width="23.6328125" style="478" customWidth="1"/>
    <col min="14082" max="14082" width="55.6328125" style="478" customWidth="1"/>
    <col min="14083" max="14083" width="4.08984375" style="478" customWidth="1"/>
    <col min="14084" max="14084" width="15.6328125" style="478" customWidth="1"/>
    <col min="14085" max="14085" width="30.6328125" style="478" customWidth="1"/>
    <col min="14086" max="14336" width="9" style="478"/>
    <col min="14337" max="14337" width="23.6328125" style="478" customWidth="1"/>
    <col min="14338" max="14338" width="55.6328125" style="478" customWidth="1"/>
    <col min="14339" max="14339" width="4.08984375" style="478" customWidth="1"/>
    <col min="14340" max="14340" width="15.6328125" style="478" customWidth="1"/>
    <col min="14341" max="14341" width="30.6328125" style="478" customWidth="1"/>
    <col min="14342" max="14592" width="9" style="478"/>
    <col min="14593" max="14593" width="23.6328125" style="478" customWidth="1"/>
    <col min="14594" max="14594" width="55.6328125" style="478" customWidth="1"/>
    <col min="14595" max="14595" width="4.08984375" style="478" customWidth="1"/>
    <col min="14596" max="14596" width="15.6328125" style="478" customWidth="1"/>
    <col min="14597" max="14597" width="30.6328125" style="478" customWidth="1"/>
    <col min="14598" max="14848" width="9" style="478"/>
    <col min="14849" max="14849" width="23.6328125" style="478" customWidth="1"/>
    <col min="14850" max="14850" width="55.6328125" style="478" customWidth="1"/>
    <col min="14851" max="14851" width="4.08984375" style="478" customWidth="1"/>
    <col min="14852" max="14852" width="15.6328125" style="478" customWidth="1"/>
    <col min="14853" max="14853" width="30.6328125" style="478" customWidth="1"/>
    <col min="14854" max="15104" width="9" style="478"/>
    <col min="15105" max="15105" width="23.6328125" style="478" customWidth="1"/>
    <col min="15106" max="15106" width="55.6328125" style="478" customWidth="1"/>
    <col min="15107" max="15107" width="4.08984375" style="478" customWidth="1"/>
    <col min="15108" max="15108" width="15.6328125" style="478" customWidth="1"/>
    <col min="15109" max="15109" width="30.6328125" style="478" customWidth="1"/>
    <col min="15110" max="15360" width="9" style="478"/>
    <col min="15361" max="15361" width="23.6328125" style="478" customWidth="1"/>
    <col min="15362" max="15362" width="55.6328125" style="478" customWidth="1"/>
    <col min="15363" max="15363" width="4.08984375" style="478" customWidth="1"/>
    <col min="15364" max="15364" width="15.6328125" style="478" customWidth="1"/>
    <col min="15365" max="15365" width="30.6328125" style="478" customWidth="1"/>
    <col min="15366" max="15616" width="9" style="478"/>
    <col min="15617" max="15617" width="23.6328125" style="478" customWidth="1"/>
    <col min="15618" max="15618" width="55.6328125" style="478" customWidth="1"/>
    <col min="15619" max="15619" width="4.08984375" style="478" customWidth="1"/>
    <col min="15620" max="15620" width="15.6328125" style="478" customWidth="1"/>
    <col min="15621" max="15621" width="30.6328125" style="478" customWidth="1"/>
    <col min="15622" max="15872" width="9" style="478"/>
    <col min="15873" max="15873" width="23.6328125" style="478" customWidth="1"/>
    <col min="15874" max="15874" width="55.6328125" style="478" customWidth="1"/>
    <col min="15875" max="15875" width="4.08984375" style="478" customWidth="1"/>
    <col min="15876" max="15876" width="15.6328125" style="478" customWidth="1"/>
    <col min="15877" max="15877" width="30.6328125" style="478" customWidth="1"/>
    <col min="15878" max="16128" width="9" style="478"/>
    <col min="16129" max="16129" width="23.6328125" style="478" customWidth="1"/>
    <col min="16130" max="16130" width="55.6328125" style="478" customWidth="1"/>
    <col min="16131" max="16131" width="4.08984375" style="478" customWidth="1"/>
    <col min="16132" max="16132" width="15.6328125" style="478" customWidth="1"/>
    <col min="16133" max="16133" width="30.6328125" style="478" customWidth="1"/>
    <col min="16134" max="16384" width="9" style="478"/>
  </cols>
  <sheetData>
    <row r="1" spans="1:5" ht="30" customHeight="1" x14ac:dyDescent="0.2">
      <c r="A1" s="1657" t="s">
        <v>1194</v>
      </c>
      <c r="B1" s="1658"/>
      <c r="C1" s="1658"/>
      <c r="D1" s="1658"/>
      <c r="E1" s="1658"/>
    </row>
    <row r="2" spans="1:5" ht="10" customHeight="1" x14ac:dyDescent="0.2">
      <c r="A2" s="479"/>
      <c r="B2" s="480"/>
      <c r="C2" s="481"/>
      <c r="D2" s="482"/>
    </row>
    <row r="3" spans="1:5" ht="20.149999999999999" customHeight="1" x14ac:dyDescent="0.2">
      <c r="A3" s="484" t="s">
        <v>820</v>
      </c>
      <c r="B3" s="484" t="s">
        <v>821</v>
      </c>
      <c r="C3" s="1659" t="s">
        <v>822</v>
      </c>
      <c r="D3" s="1660"/>
      <c r="E3" s="485"/>
    </row>
    <row r="4" spans="1:5" s="823" customFormat="1" ht="55" customHeight="1" x14ac:dyDescent="0.2">
      <c r="A4" s="1647" t="s">
        <v>1140</v>
      </c>
      <c r="B4" s="838" t="s">
        <v>1141</v>
      </c>
      <c r="C4" s="294" t="s">
        <v>158</v>
      </c>
      <c r="D4" s="822" t="s">
        <v>315</v>
      </c>
      <c r="E4" s="501" t="s">
        <v>1139</v>
      </c>
    </row>
    <row r="5" spans="1:5" s="823" customFormat="1" ht="15" customHeight="1" x14ac:dyDescent="0.2">
      <c r="A5" s="1648"/>
      <c r="B5" s="839" t="s">
        <v>1142</v>
      </c>
      <c r="C5" s="292" t="s">
        <v>158</v>
      </c>
      <c r="D5" s="825" t="s">
        <v>126</v>
      </c>
      <c r="E5" s="284" t="s">
        <v>1139</v>
      </c>
    </row>
    <row r="6" spans="1:5" s="823" customFormat="1" ht="15" customHeight="1" x14ac:dyDescent="0.2">
      <c r="A6" s="1648"/>
      <c r="B6" s="840" t="s">
        <v>1143</v>
      </c>
      <c r="C6" s="292" t="s">
        <v>158</v>
      </c>
      <c r="D6" s="826" t="s">
        <v>126</v>
      </c>
      <c r="E6" s="284" t="s">
        <v>1139</v>
      </c>
    </row>
    <row r="7" spans="1:5" s="823" customFormat="1" ht="65" customHeight="1" x14ac:dyDescent="0.2">
      <c r="A7" s="1648"/>
      <c r="B7" s="839" t="s">
        <v>1144</v>
      </c>
      <c r="C7" s="292" t="s">
        <v>158</v>
      </c>
      <c r="D7" s="825" t="s">
        <v>126</v>
      </c>
      <c r="E7" s="284" t="s">
        <v>591</v>
      </c>
    </row>
    <row r="8" spans="1:5" s="823" customFormat="1" ht="15" customHeight="1" x14ac:dyDescent="0.2">
      <c r="A8" s="1648"/>
      <c r="B8" s="841" t="s">
        <v>1145</v>
      </c>
      <c r="C8" s="292" t="s">
        <v>158</v>
      </c>
      <c r="D8" s="827" t="s">
        <v>126</v>
      </c>
      <c r="E8" s="284" t="s">
        <v>591</v>
      </c>
    </row>
    <row r="9" spans="1:5" s="823" customFormat="1" ht="15" customHeight="1" x14ac:dyDescent="0.2">
      <c r="A9" s="1648"/>
      <c r="B9" s="841" t="s">
        <v>1146</v>
      </c>
      <c r="C9" s="292" t="s">
        <v>158</v>
      </c>
      <c r="D9" s="827" t="s">
        <v>126</v>
      </c>
      <c r="E9" s="284" t="s">
        <v>591</v>
      </c>
    </row>
    <row r="10" spans="1:5" s="823" customFormat="1" ht="15" customHeight="1" x14ac:dyDescent="0.2">
      <c r="A10" s="1648"/>
      <c r="B10" s="841" t="s">
        <v>1147</v>
      </c>
      <c r="C10" s="292" t="s">
        <v>158</v>
      </c>
      <c r="D10" s="827" t="s">
        <v>592</v>
      </c>
      <c r="E10" s="852"/>
    </row>
    <row r="11" spans="1:5" s="823" customFormat="1" ht="15" customHeight="1" x14ac:dyDescent="0.2">
      <c r="A11" s="1648"/>
      <c r="B11" s="841" t="s">
        <v>1148</v>
      </c>
      <c r="C11" s="292" t="s">
        <v>158</v>
      </c>
      <c r="D11" s="827" t="s">
        <v>1111</v>
      </c>
      <c r="E11" s="852"/>
    </row>
    <row r="12" spans="1:5" s="823" customFormat="1" ht="15" customHeight="1" x14ac:dyDescent="0.2">
      <c r="A12" s="1648"/>
      <c r="B12" s="841" t="s">
        <v>1149</v>
      </c>
      <c r="C12" s="292"/>
      <c r="D12" s="827"/>
      <c r="E12" s="852"/>
    </row>
    <row r="13" spans="1:5" s="823" customFormat="1" ht="30" customHeight="1" x14ac:dyDescent="0.2">
      <c r="A13" s="1648"/>
      <c r="B13" s="841" t="s">
        <v>1150</v>
      </c>
      <c r="C13" s="292" t="s">
        <v>158</v>
      </c>
      <c r="D13" s="827" t="s">
        <v>126</v>
      </c>
      <c r="E13" s="853" t="s">
        <v>1124</v>
      </c>
    </row>
    <row r="14" spans="1:5" s="823" customFormat="1" ht="30" customHeight="1" x14ac:dyDescent="0.2">
      <c r="A14" s="1648"/>
      <c r="B14" s="841" t="s">
        <v>593</v>
      </c>
      <c r="C14" s="292" t="s">
        <v>158</v>
      </c>
      <c r="D14" s="827" t="s">
        <v>126</v>
      </c>
      <c r="E14" s="853" t="s">
        <v>1116</v>
      </c>
    </row>
    <row r="15" spans="1:5" s="823" customFormat="1" ht="44" customHeight="1" x14ac:dyDescent="0.2">
      <c r="A15" s="1648"/>
      <c r="B15" s="841" t="s">
        <v>1123</v>
      </c>
      <c r="C15" s="292" t="s">
        <v>158</v>
      </c>
      <c r="D15" s="827" t="s">
        <v>126</v>
      </c>
      <c r="E15" s="853" t="s">
        <v>1124</v>
      </c>
    </row>
    <row r="16" spans="1:5" s="823" customFormat="1" ht="29.5" customHeight="1" x14ac:dyDescent="0.2">
      <c r="A16" s="1648"/>
      <c r="B16" s="840" t="s">
        <v>1151</v>
      </c>
      <c r="C16" s="292" t="s">
        <v>158</v>
      </c>
      <c r="D16" s="826" t="s">
        <v>126</v>
      </c>
      <c r="E16" s="854" t="s">
        <v>1152</v>
      </c>
    </row>
    <row r="17" spans="1:5" s="823" customFormat="1" ht="29.5" customHeight="1" x14ac:dyDescent="0.2">
      <c r="A17" s="1648"/>
      <c r="B17" s="840" t="s">
        <v>1153</v>
      </c>
      <c r="C17" s="292" t="s">
        <v>158</v>
      </c>
      <c r="D17" s="826" t="s">
        <v>126</v>
      </c>
      <c r="E17" s="855"/>
    </row>
    <row r="18" spans="1:5" s="823" customFormat="1" ht="17.5" customHeight="1" x14ac:dyDescent="0.2">
      <c r="A18" s="1649"/>
      <c r="B18" s="842" t="s">
        <v>1202</v>
      </c>
      <c r="C18" s="295" t="s">
        <v>158</v>
      </c>
      <c r="D18" s="828" t="s">
        <v>126</v>
      </c>
      <c r="E18" s="856"/>
    </row>
    <row r="19" spans="1:5" s="823" customFormat="1" ht="50" customHeight="1" x14ac:dyDescent="0.2">
      <c r="A19" s="1647" t="s">
        <v>1154</v>
      </c>
      <c r="B19" s="843" t="s">
        <v>1155</v>
      </c>
      <c r="C19" s="294" t="s">
        <v>158</v>
      </c>
      <c r="D19" s="829" t="s">
        <v>1156</v>
      </c>
      <c r="E19" s="501" t="s">
        <v>1139</v>
      </c>
    </row>
    <row r="20" spans="1:5" s="823" customFormat="1" ht="17.5" customHeight="1" x14ac:dyDescent="0.2">
      <c r="A20" s="1648"/>
      <c r="B20" s="844" t="s">
        <v>1142</v>
      </c>
      <c r="C20" s="292" t="s">
        <v>158</v>
      </c>
      <c r="D20" s="830" t="s">
        <v>126</v>
      </c>
      <c r="E20" s="284" t="s">
        <v>1139</v>
      </c>
    </row>
    <row r="21" spans="1:5" s="823" customFormat="1" ht="17.5" customHeight="1" x14ac:dyDescent="0.2">
      <c r="A21" s="1648"/>
      <c r="B21" s="841" t="s">
        <v>1143</v>
      </c>
      <c r="C21" s="292" t="s">
        <v>158</v>
      </c>
      <c r="D21" s="827" t="s">
        <v>126</v>
      </c>
      <c r="E21" s="284" t="s">
        <v>1139</v>
      </c>
    </row>
    <row r="22" spans="1:5" s="823" customFormat="1" ht="66" customHeight="1" x14ac:dyDescent="0.2">
      <c r="A22" s="1648"/>
      <c r="B22" s="839" t="s">
        <v>1144</v>
      </c>
      <c r="C22" s="292" t="s">
        <v>158</v>
      </c>
      <c r="D22" s="825" t="s">
        <v>126</v>
      </c>
      <c r="E22" s="284" t="s">
        <v>591</v>
      </c>
    </row>
    <row r="23" spans="1:5" s="823" customFormat="1" ht="17.5" customHeight="1" x14ac:dyDescent="0.2">
      <c r="A23" s="1648"/>
      <c r="B23" s="841" t="s">
        <v>1145</v>
      </c>
      <c r="C23" s="292" t="s">
        <v>158</v>
      </c>
      <c r="D23" s="827" t="s">
        <v>126</v>
      </c>
      <c r="E23" s="284" t="s">
        <v>591</v>
      </c>
    </row>
    <row r="24" spans="1:5" s="823" customFormat="1" ht="17.5" customHeight="1" x14ac:dyDescent="0.2">
      <c r="A24" s="1648"/>
      <c r="B24" s="841" t="s">
        <v>1146</v>
      </c>
      <c r="C24" s="292" t="s">
        <v>158</v>
      </c>
      <c r="D24" s="827" t="s">
        <v>126</v>
      </c>
      <c r="E24" s="284" t="s">
        <v>591</v>
      </c>
    </row>
    <row r="25" spans="1:5" s="823" customFormat="1" ht="17.5" customHeight="1" x14ac:dyDescent="0.2">
      <c r="A25" s="1648"/>
      <c r="B25" s="841" t="s">
        <v>1147</v>
      </c>
      <c r="C25" s="292" t="s">
        <v>158</v>
      </c>
      <c r="D25" s="827" t="s">
        <v>592</v>
      </c>
      <c r="E25" s="852"/>
    </row>
    <row r="26" spans="1:5" s="823" customFormat="1" ht="17.5" customHeight="1" x14ac:dyDescent="0.2">
      <c r="A26" s="1648"/>
      <c r="B26" s="841" t="s">
        <v>1148</v>
      </c>
      <c r="C26" s="292" t="s">
        <v>158</v>
      </c>
      <c r="D26" s="827" t="s">
        <v>1111</v>
      </c>
      <c r="E26" s="852"/>
    </row>
    <row r="27" spans="1:5" s="823" customFormat="1" ht="17.5" customHeight="1" x14ac:dyDescent="0.2">
      <c r="A27" s="1648"/>
      <c r="B27" s="841" t="s">
        <v>1157</v>
      </c>
      <c r="C27" s="292"/>
      <c r="D27" s="827"/>
      <c r="E27" s="852"/>
    </row>
    <row r="28" spans="1:5" s="823" customFormat="1" ht="30" customHeight="1" x14ac:dyDescent="0.2">
      <c r="A28" s="1648"/>
      <c r="B28" s="841" t="s">
        <v>1158</v>
      </c>
      <c r="C28" s="292" t="s">
        <v>158</v>
      </c>
      <c r="D28" s="827" t="s">
        <v>126</v>
      </c>
      <c r="E28" s="853" t="s">
        <v>1124</v>
      </c>
    </row>
    <row r="29" spans="1:5" s="823" customFormat="1" ht="30" customHeight="1" x14ac:dyDescent="0.2">
      <c r="A29" s="1648"/>
      <c r="B29" s="841" t="s">
        <v>593</v>
      </c>
      <c r="C29" s="292" t="s">
        <v>158</v>
      </c>
      <c r="D29" s="827" t="s">
        <v>126</v>
      </c>
      <c r="E29" s="853" t="s">
        <v>1116</v>
      </c>
    </row>
    <row r="30" spans="1:5" s="823" customFormat="1" ht="30" customHeight="1" x14ac:dyDescent="0.2">
      <c r="A30" s="1648"/>
      <c r="B30" s="840" t="s">
        <v>1151</v>
      </c>
      <c r="C30" s="292" t="s">
        <v>158</v>
      </c>
      <c r="D30" s="826" t="s">
        <v>126</v>
      </c>
      <c r="E30" s="854" t="s">
        <v>1152</v>
      </c>
    </row>
    <row r="31" spans="1:5" s="823" customFormat="1" ht="30" customHeight="1" x14ac:dyDescent="0.2">
      <c r="A31" s="1648"/>
      <c r="B31" s="840" t="s">
        <v>1153</v>
      </c>
      <c r="C31" s="292" t="s">
        <v>158</v>
      </c>
      <c r="D31" s="826" t="s">
        <v>126</v>
      </c>
      <c r="E31" s="855"/>
    </row>
    <row r="32" spans="1:5" s="823" customFormat="1" ht="17.5" customHeight="1" x14ac:dyDescent="0.2">
      <c r="A32" s="1649"/>
      <c r="B32" s="842" t="s">
        <v>1203</v>
      </c>
      <c r="C32" s="295" t="s">
        <v>158</v>
      </c>
      <c r="D32" s="828" t="s">
        <v>126</v>
      </c>
      <c r="E32" s="856"/>
    </row>
    <row r="33" spans="1:5" s="823" customFormat="1" ht="54.5" customHeight="1" x14ac:dyDescent="0.2">
      <c r="A33" s="1647" t="s">
        <v>1159</v>
      </c>
      <c r="B33" s="843" t="s">
        <v>1160</v>
      </c>
      <c r="C33" s="294" t="s">
        <v>158</v>
      </c>
      <c r="D33" s="846" t="s">
        <v>1156</v>
      </c>
      <c r="E33" s="857" t="s">
        <v>1193</v>
      </c>
    </row>
    <row r="34" spans="1:5" s="823" customFormat="1" ht="17.5" customHeight="1" x14ac:dyDescent="0.2">
      <c r="A34" s="1648"/>
      <c r="B34" s="845" t="s">
        <v>1142</v>
      </c>
      <c r="C34" s="292" t="s">
        <v>158</v>
      </c>
      <c r="D34" s="832" t="s">
        <v>126</v>
      </c>
      <c r="E34" s="284" t="s">
        <v>1139</v>
      </c>
    </row>
    <row r="35" spans="1:5" s="823" customFormat="1" ht="17.5" customHeight="1" x14ac:dyDescent="0.2">
      <c r="A35" s="1648"/>
      <c r="B35" s="840" t="s">
        <v>1143</v>
      </c>
      <c r="C35" s="292" t="s">
        <v>158</v>
      </c>
      <c r="D35" s="826" t="s">
        <v>126</v>
      </c>
      <c r="E35" s="284" t="s">
        <v>1139</v>
      </c>
    </row>
    <row r="36" spans="1:5" s="823" customFormat="1" ht="65.5" customHeight="1" x14ac:dyDescent="0.2">
      <c r="A36" s="1648"/>
      <c r="B36" s="839" t="s">
        <v>1144</v>
      </c>
      <c r="C36" s="292" t="s">
        <v>158</v>
      </c>
      <c r="D36" s="825" t="s">
        <v>126</v>
      </c>
      <c r="E36" s="284" t="s">
        <v>591</v>
      </c>
    </row>
    <row r="37" spans="1:5" s="823" customFormat="1" ht="15.5" customHeight="1" x14ac:dyDescent="0.2">
      <c r="A37" s="1648"/>
      <c r="B37" s="841" t="s">
        <v>1145</v>
      </c>
      <c r="C37" s="292" t="s">
        <v>158</v>
      </c>
      <c r="D37" s="827" t="s">
        <v>126</v>
      </c>
      <c r="E37" s="284" t="s">
        <v>591</v>
      </c>
    </row>
    <row r="38" spans="1:5" s="823" customFormat="1" ht="15.5" customHeight="1" x14ac:dyDescent="0.2">
      <c r="A38" s="1648"/>
      <c r="B38" s="841" t="s">
        <v>1146</v>
      </c>
      <c r="C38" s="292" t="s">
        <v>158</v>
      </c>
      <c r="D38" s="827" t="s">
        <v>126</v>
      </c>
      <c r="E38" s="284" t="s">
        <v>591</v>
      </c>
    </row>
    <row r="39" spans="1:5" s="823" customFormat="1" ht="15.5" customHeight="1" x14ac:dyDescent="0.2">
      <c r="A39" s="1648"/>
      <c r="B39" s="841" t="s">
        <v>1147</v>
      </c>
      <c r="C39" s="292" t="s">
        <v>158</v>
      </c>
      <c r="D39" s="827" t="s">
        <v>592</v>
      </c>
      <c r="E39" s="852"/>
    </row>
    <row r="40" spans="1:5" s="823" customFormat="1" ht="15.5" customHeight="1" x14ac:dyDescent="0.2">
      <c r="A40" s="1648"/>
      <c r="B40" s="841" t="s">
        <v>1148</v>
      </c>
      <c r="C40" s="292" t="s">
        <v>158</v>
      </c>
      <c r="D40" s="827" t="s">
        <v>1111</v>
      </c>
      <c r="E40" s="852"/>
    </row>
    <row r="41" spans="1:5" s="823" customFormat="1" ht="15.5" customHeight="1" x14ac:dyDescent="0.2">
      <c r="A41" s="1648"/>
      <c r="B41" s="841" t="s">
        <v>1149</v>
      </c>
      <c r="C41" s="801"/>
      <c r="D41" s="827"/>
      <c r="E41" s="852"/>
    </row>
    <row r="42" spans="1:5" s="823" customFormat="1" ht="27.5" customHeight="1" x14ac:dyDescent="0.2">
      <c r="A42" s="1648"/>
      <c r="B42" s="841" t="s">
        <v>1150</v>
      </c>
      <c r="C42" s="292" t="s">
        <v>158</v>
      </c>
      <c r="D42" s="827" t="s">
        <v>126</v>
      </c>
      <c r="E42" s="853" t="s">
        <v>1124</v>
      </c>
    </row>
    <row r="43" spans="1:5" s="823" customFormat="1" ht="27.5" customHeight="1" x14ac:dyDescent="0.2">
      <c r="A43" s="1648"/>
      <c r="B43" s="841" t="s">
        <v>593</v>
      </c>
      <c r="C43" s="292" t="s">
        <v>158</v>
      </c>
      <c r="D43" s="827" t="s">
        <v>126</v>
      </c>
      <c r="E43" s="853" t="s">
        <v>1116</v>
      </c>
    </row>
    <row r="44" spans="1:5" s="823" customFormat="1" ht="42.5" customHeight="1" x14ac:dyDescent="0.2">
      <c r="A44" s="1648"/>
      <c r="B44" s="841" t="s">
        <v>1123</v>
      </c>
      <c r="C44" s="292" t="s">
        <v>158</v>
      </c>
      <c r="D44" s="827" t="s">
        <v>126</v>
      </c>
      <c r="E44" s="853" t="s">
        <v>1124</v>
      </c>
    </row>
    <row r="45" spans="1:5" s="823" customFormat="1" ht="27.5" customHeight="1" x14ac:dyDescent="0.2">
      <c r="A45" s="1648"/>
      <c r="B45" s="840" t="s">
        <v>1151</v>
      </c>
      <c r="C45" s="292" t="s">
        <v>158</v>
      </c>
      <c r="D45" s="826" t="s">
        <v>126</v>
      </c>
      <c r="E45" s="854" t="s">
        <v>1152</v>
      </c>
    </row>
    <row r="46" spans="1:5" s="823" customFormat="1" ht="27.5" customHeight="1" x14ac:dyDescent="0.2">
      <c r="A46" s="1649"/>
      <c r="B46" s="840" t="s">
        <v>1153</v>
      </c>
      <c r="C46" s="295" t="s">
        <v>158</v>
      </c>
      <c r="D46" s="826" t="s">
        <v>126</v>
      </c>
      <c r="E46" s="856"/>
    </row>
    <row r="47" spans="1:5" s="823" customFormat="1" ht="44" customHeight="1" x14ac:dyDescent="0.2">
      <c r="A47" s="1647" t="s">
        <v>1161</v>
      </c>
      <c r="B47" s="843" t="s">
        <v>1162</v>
      </c>
      <c r="C47" s="294" t="s">
        <v>158</v>
      </c>
      <c r="D47" s="846" t="s">
        <v>1156</v>
      </c>
      <c r="E47" s="857" t="s">
        <v>1193</v>
      </c>
    </row>
    <row r="48" spans="1:5" s="823" customFormat="1" ht="16" customHeight="1" x14ac:dyDescent="0.2">
      <c r="A48" s="1648"/>
      <c r="B48" s="845" t="s">
        <v>1142</v>
      </c>
      <c r="C48" s="292" t="s">
        <v>158</v>
      </c>
      <c r="D48" s="832" t="s">
        <v>126</v>
      </c>
      <c r="E48" s="284" t="s">
        <v>1139</v>
      </c>
    </row>
    <row r="49" spans="1:5" s="823" customFormat="1" ht="16" customHeight="1" x14ac:dyDescent="0.2">
      <c r="A49" s="1648"/>
      <c r="B49" s="840" t="s">
        <v>1143</v>
      </c>
      <c r="C49" s="292" t="s">
        <v>158</v>
      </c>
      <c r="D49" s="826" t="s">
        <v>126</v>
      </c>
      <c r="E49" s="284" t="s">
        <v>1139</v>
      </c>
    </row>
    <row r="50" spans="1:5" s="823" customFormat="1" ht="66" customHeight="1" x14ac:dyDescent="0.2">
      <c r="A50" s="1648"/>
      <c r="B50" s="839" t="s">
        <v>1144</v>
      </c>
      <c r="C50" s="292" t="s">
        <v>158</v>
      </c>
      <c r="D50" s="825" t="s">
        <v>126</v>
      </c>
      <c r="E50" s="284" t="s">
        <v>591</v>
      </c>
    </row>
    <row r="51" spans="1:5" s="823" customFormat="1" ht="16.5" customHeight="1" x14ac:dyDescent="0.2">
      <c r="A51" s="1648"/>
      <c r="B51" s="841" t="s">
        <v>1145</v>
      </c>
      <c r="C51" s="292" t="s">
        <v>158</v>
      </c>
      <c r="D51" s="827" t="s">
        <v>126</v>
      </c>
      <c r="E51" s="284" t="s">
        <v>591</v>
      </c>
    </row>
    <row r="52" spans="1:5" s="823" customFormat="1" ht="16.5" customHeight="1" x14ac:dyDescent="0.2">
      <c r="A52" s="1648"/>
      <c r="B52" s="841" t="s">
        <v>1146</v>
      </c>
      <c r="C52" s="292" t="s">
        <v>158</v>
      </c>
      <c r="D52" s="827" t="s">
        <v>126</v>
      </c>
      <c r="E52" s="284" t="s">
        <v>591</v>
      </c>
    </row>
    <row r="53" spans="1:5" s="823" customFormat="1" ht="16.5" customHeight="1" x14ac:dyDescent="0.2">
      <c r="A53" s="1648"/>
      <c r="B53" s="841" t="s">
        <v>1147</v>
      </c>
      <c r="C53" s="292" t="s">
        <v>158</v>
      </c>
      <c r="D53" s="827" t="s">
        <v>592</v>
      </c>
      <c r="E53" s="852"/>
    </row>
    <row r="54" spans="1:5" s="823" customFormat="1" ht="16.5" customHeight="1" x14ac:dyDescent="0.2">
      <c r="A54" s="1648"/>
      <c r="B54" s="841" t="s">
        <v>1148</v>
      </c>
      <c r="C54" s="292" t="s">
        <v>158</v>
      </c>
      <c r="D54" s="827" t="s">
        <v>1111</v>
      </c>
      <c r="E54" s="852"/>
    </row>
    <row r="55" spans="1:5" s="823" customFormat="1" ht="16.5" customHeight="1" x14ac:dyDescent="0.2">
      <c r="A55" s="1648"/>
      <c r="B55" s="841" t="s">
        <v>1157</v>
      </c>
      <c r="C55" s="801"/>
      <c r="D55" s="827"/>
      <c r="E55" s="852"/>
    </row>
    <row r="56" spans="1:5" s="823" customFormat="1" ht="27.5" customHeight="1" x14ac:dyDescent="0.2">
      <c r="A56" s="1648"/>
      <c r="B56" s="841" t="s">
        <v>1158</v>
      </c>
      <c r="C56" s="292" t="s">
        <v>158</v>
      </c>
      <c r="D56" s="827" t="s">
        <v>126</v>
      </c>
      <c r="E56" s="853" t="s">
        <v>1124</v>
      </c>
    </row>
    <row r="57" spans="1:5" s="823" customFormat="1" ht="27.5" customHeight="1" x14ac:dyDescent="0.2">
      <c r="A57" s="1648"/>
      <c r="B57" s="841" t="s">
        <v>593</v>
      </c>
      <c r="C57" s="292" t="s">
        <v>158</v>
      </c>
      <c r="D57" s="827" t="s">
        <v>126</v>
      </c>
      <c r="E57" s="853" t="s">
        <v>1116</v>
      </c>
    </row>
    <row r="58" spans="1:5" s="823" customFormat="1" ht="27.5" customHeight="1" x14ac:dyDescent="0.2">
      <c r="A58" s="1648"/>
      <c r="B58" s="840" t="s">
        <v>1151</v>
      </c>
      <c r="C58" s="292" t="s">
        <v>158</v>
      </c>
      <c r="D58" s="826" t="s">
        <v>126</v>
      </c>
      <c r="E58" s="854" t="s">
        <v>1152</v>
      </c>
    </row>
    <row r="59" spans="1:5" s="823" customFormat="1" ht="27.5" customHeight="1" x14ac:dyDescent="0.2">
      <c r="A59" s="1649"/>
      <c r="B59" s="840" t="s">
        <v>1153</v>
      </c>
      <c r="C59" s="292" t="s">
        <v>158</v>
      </c>
      <c r="D59" s="826" t="s">
        <v>126</v>
      </c>
      <c r="E59" s="856"/>
    </row>
    <row r="60" spans="1:5" s="823" customFormat="1" ht="58.5" customHeight="1" x14ac:dyDescent="0.2">
      <c r="A60" s="1647" t="s">
        <v>1163</v>
      </c>
      <c r="B60" s="843" t="s">
        <v>1164</v>
      </c>
      <c r="C60" s="294" t="s">
        <v>158</v>
      </c>
      <c r="D60" s="846" t="s">
        <v>1156</v>
      </c>
      <c r="E60" s="857" t="s">
        <v>1193</v>
      </c>
    </row>
    <row r="61" spans="1:5" s="823" customFormat="1" ht="16.5" customHeight="1" x14ac:dyDescent="0.2">
      <c r="A61" s="1648"/>
      <c r="B61" s="845" t="s">
        <v>1142</v>
      </c>
      <c r="C61" s="292" t="s">
        <v>158</v>
      </c>
      <c r="D61" s="832" t="s">
        <v>126</v>
      </c>
      <c r="E61" s="284" t="s">
        <v>1139</v>
      </c>
    </row>
    <row r="62" spans="1:5" s="823" customFormat="1" ht="16.5" customHeight="1" x14ac:dyDescent="0.2">
      <c r="A62" s="1648"/>
      <c r="B62" s="840" t="s">
        <v>1143</v>
      </c>
      <c r="C62" s="292" t="s">
        <v>158</v>
      </c>
      <c r="D62" s="826" t="s">
        <v>126</v>
      </c>
      <c r="E62" s="284" t="s">
        <v>1139</v>
      </c>
    </row>
    <row r="63" spans="1:5" s="823" customFormat="1" ht="65" customHeight="1" x14ac:dyDescent="0.2">
      <c r="A63" s="1648"/>
      <c r="B63" s="839" t="s">
        <v>1144</v>
      </c>
      <c r="C63" s="292" t="s">
        <v>158</v>
      </c>
      <c r="D63" s="825" t="s">
        <v>126</v>
      </c>
      <c r="E63" s="284" t="s">
        <v>591</v>
      </c>
    </row>
    <row r="64" spans="1:5" s="823" customFormat="1" ht="16.5" customHeight="1" x14ac:dyDescent="0.2">
      <c r="A64" s="1648"/>
      <c r="B64" s="841" t="s">
        <v>1145</v>
      </c>
      <c r="C64" s="292" t="s">
        <v>158</v>
      </c>
      <c r="D64" s="827" t="s">
        <v>126</v>
      </c>
      <c r="E64" s="284" t="s">
        <v>591</v>
      </c>
    </row>
    <row r="65" spans="1:5" s="823" customFormat="1" ht="16.5" customHeight="1" x14ac:dyDescent="0.2">
      <c r="A65" s="1648"/>
      <c r="B65" s="841" t="s">
        <v>1146</v>
      </c>
      <c r="C65" s="292" t="s">
        <v>158</v>
      </c>
      <c r="D65" s="827" t="s">
        <v>126</v>
      </c>
      <c r="E65" s="284" t="s">
        <v>591</v>
      </c>
    </row>
    <row r="66" spans="1:5" s="823" customFormat="1" ht="16.5" customHeight="1" x14ac:dyDescent="0.2">
      <c r="A66" s="1648"/>
      <c r="B66" s="841" t="s">
        <v>1147</v>
      </c>
      <c r="C66" s="292" t="s">
        <v>158</v>
      </c>
      <c r="D66" s="827" t="s">
        <v>592</v>
      </c>
      <c r="E66" s="852"/>
    </row>
    <row r="67" spans="1:5" s="823" customFormat="1" ht="16.5" customHeight="1" x14ac:dyDescent="0.2">
      <c r="A67" s="1648"/>
      <c r="B67" s="841" t="s">
        <v>1148</v>
      </c>
      <c r="C67" s="292" t="s">
        <v>158</v>
      </c>
      <c r="D67" s="827" t="s">
        <v>1111</v>
      </c>
      <c r="E67" s="852"/>
    </row>
    <row r="68" spans="1:5" s="823" customFormat="1" ht="16.5" customHeight="1" x14ac:dyDescent="0.2">
      <c r="A68" s="1648"/>
      <c r="B68" s="841" t="s">
        <v>1157</v>
      </c>
      <c r="C68" s="292"/>
      <c r="D68" s="827"/>
      <c r="E68" s="852"/>
    </row>
    <row r="69" spans="1:5" s="823" customFormat="1" ht="27.5" customHeight="1" x14ac:dyDescent="0.2">
      <c r="A69" s="1648"/>
      <c r="B69" s="841" t="s">
        <v>1158</v>
      </c>
      <c r="C69" s="292" t="s">
        <v>158</v>
      </c>
      <c r="D69" s="827" t="s">
        <v>126</v>
      </c>
      <c r="E69" s="853" t="s">
        <v>1124</v>
      </c>
    </row>
    <row r="70" spans="1:5" s="823" customFormat="1" ht="27.5" customHeight="1" x14ac:dyDescent="0.2">
      <c r="A70" s="1648"/>
      <c r="B70" s="841" t="s">
        <v>593</v>
      </c>
      <c r="C70" s="292" t="s">
        <v>158</v>
      </c>
      <c r="D70" s="827" t="s">
        <v>126</v>
      </c>
      <c r="E70" s="853" t="s">
        <v>1116</v>
      </c>
    </row>
    <row r="71" spans="1:5" s="823" customFormat="1" ht="27.5" customHeight="1" x14ac:dyDescent="0.2">
      <c r="A71" s="1648"/>
      <c r="B71" s="840" t="s">
        <v>1151</v>
      </c>
      <c r="C71" s="292" t="s">
        <v>158</v>
      </c>
      <c r="D71" s="826" t="s">
        <v>126</v>
      </c>
      <c r="E71" s="854" t="s">
        <v>1152</v>
      </c>
    </row>
    <row r="72" spans="1:5" s="823" customFormat="1" ht="27.5" customHeight="1" x14ac:dyDescent="0.2">
      <c r="A72" s="1648"/>
      <c r="B72" s="840" t="s">
        <v>1153</v>
      </c>
      <c r="C72" s="292" t="s">
        <v>158</v>
      </c>
      <c r="D72" s="826" t="s">
        <v>126</v>
      </c>
      <c r="E72" s="855"/>
    </row>
    <row r="73" spans="1:5" s="823" customFormat="1" ht="17.5" customHeight="1" x14ac:dyDescent="0.2">
      <c r="A73" s="805"/>
      <c r="B73" s="847" t="s">
        <v>1202</v>
      </c>
      <c r="C73" s="871" t="s">
        <v>158</v>
      </c>
      <c r="D73" s="833" t="s">
        <v>126</v>
      </c>
      <c r="E73" s="856"/>
    </row>
    <row r="74" spans="1:5" s="823" customFormat="1" ht="55" customHeight="1" x14ac:dyDescent="0.2">
      <c r="A74" s="1647" t="s">
        <v>1165</v>
      </c>
      <c r="B74" s="843" t="s">
        <v>1166</v>
      </c>
      <c r="C74" s="294" t="s">
        <v>158</v>
      </c>
      <c r="D74" s="846" t="s">
        <v>1156</v>
      </c>
      <c r="E74" s="857" t="s">
        <v>1193</v>
      </c>
    </row>
    <row r="75" spans="1:5" s="823" customFormat="1" ht="17.5" customHeight="1" x14ac:dyDescent="0.2">
      <c r="A75" s="1648"/>
      <c r="B75" s="845" t="s">
        <v>1142</v>
      </c>
      <c r="C75" s="292" t="s">
        <v>158</v>
      </c>
      <c r="D75" s="832" t="s">
        <v>126</v>
      </c>
      <c r="E75" s="284" t="s">
        <v>1139</v>
      </c>
    </row>
    <row r="76" spans="1:5" s="823" customFormat="1" ht="17.5" customHeight="1" x14ac:dyDescent="0.2">
      <c r="A76" s="1648"/>
      <c r="B76" s="840" t="s">
        <v>1143</v>
      </c>
      <c r="C76" s="292" t="s">
        <v>158</v>
      </c>
      <c r="D76" s="826" t="s">
        <v>126</v>
      </c>
      <c r="E76" s="284" t="s">
        <v>1139</v>
      </c>
    </row>
    <row r="77" spans="1:5" s="823" customFormat="1" ht="66" customHeight="1" x14ac:dyDescent="0.2">
      <c r="A77" s="1648"/>
      <c r="B77" s="839" t="s">
        <v>1144</v>
      </c>
      <c r="C77" s="292" t="s">
        <v>158</v>
      </c>
      <c r="D77" s="825" t="s">
        <v>126</v>
      </c>
      <c r="E77" s="284" t="s">
        <v>591</v>
      </c>
    </row>
    <row r="78" spans="1:5" s="823" customFormat="1" ht="17.5" customHeight="1" x14ac:dyDescent="0.2">
      <c r="A78" s="1648"/>
      <c r="B78" s="841" t="s">
        <v>1145</v>
      </c>
      <c r="C78" s="292" t="s">
        <v>158</v>
      </c>
      <c r="D78" s="827" t="s">
        <v>126</v>
      </c>
      <c r="E78" s="284" t="s">
        <v>591</v>
      </c>
    </row>
    <row r="79" spans="1:5" s="823" customFormat="1" ht="17.5" customHeight="1" x14ac:dyDescent="0.2">
      <c r="A79" s="1648"/>
      <c r="B79" s="841" t="s">
        <v>1146</v>
      </c>
      <c r="C79" s="292" t="s">
        <v>158</v>
      </c>
      <c r="D79" s="827" t="s">
        <v>126</v>
      </c>
      <c r="E79" s="284" t="s">
        <v>591</v>
      </c>
    </row>
    <row r="80" spans="1:5" s="823" customFormat="1" ht="17.5" customHeight="1" x14ac:dyDescent="0.2">
      <c r="A80" s="1648"/>
      <c r="B80" s="841" t="s">
        <v>1147</v>
      </c>
      <c r="C80" s="292" t="s">
        <v>158</v>
      </c>
      <c r="D80" s="827" t="s">
        <v>592</v>
      </c>
      <c r="E80" s="852"/>
    </row>
    <row r="81" spans="1:5" s="823" customFormat="1" ht="17.5" customHeight="1" x14ac:dyDescent="0.2">
      <c r="A81" s="1648"/>
      <c r="B81" s="841" t="s">
        <v>1148</v>
      </c>
      <c r="C81" s="292" t="s">
        <v>158</v>
      </c>
      <c r="D81" s="827" t="s">
        <v>1111</v>
      </c>
      <c r="E81" s="852"/>
    </row>
    <row r="82" spans="1:5" s="823" customFormat="1" ht="17.5" customHeight="1" x14ac:dyDescent="0.2">
      <c r="A82" s="1648"/>
      <c r="B82" s="841" t="s">
        <v>1157</v>
      </c>
      <c r="C82" s="292"/>
      <c r="D82" s="827"/>
      <c r="E82" s="852"/>
    </row>
    <row r="83" spans="1:5" s="823" customFormat="1" ht="27.5" customHeight="1" x14ac:dyDescent="0.2">
      <c r="A83" s="1648"/>
      <c r="B83" s="841" t="s">
        <v>1158</v>
      </c>
      <c r="C83" s="292" t="s">
        <v>158</v>
      </c>
      <c r="D83" s="827" t="s">
        <v>126</v>
      </c>
      <c r="E83" s="853" t="s">
        <v>1124</v>
      </c>
    </row>
    <row r="84" spans="1:5" s="823" customFormat="1" ht="27.5" customHeight="1" x14ac:dyDescent="0.2">
      <c r="A84" s="1648"/>
      <c r="B84" s="841" t="s">
        <v>593</v>
      </c>
      <c r="C84" s="292" t="s">
        <v>158</v>
      </c>
      <c r="D84" s="827" t="s">
        <v>126</v>
      </c>
      <c r="E84" s="853" t="s">
        <v>1116</v>
      </c>
    </row>
    <row r="85" spans="1:5" s="823" customFormat="1" ht="27.5" customHeight="1" x14ac:dyDescent="0.2">
      <c r="A85" s="1648"/>
      <c r="B85" s="840" t="s">
        <v>1151</v>
      </c>
      <c r="C85" s="292" t="s">
        <v>158</v>
      </c>
      <c r="D85" s="826" t="s">
        <v>126</v>
      </c>
      <c r="E85" s="854" t="s">
        <v>1152</v>
      </c>
    </row>
    <row r="86" spans="1:5" s="823" customFormat="1" ht="27.5" customHeight="1" x14ac:dyDescent="0.2">
      <c r="A86" s="1649"/>
      <c r="B86" s="840" t="s">
        <v>1153</v>
      </c>
      <c r="C86" s="292" t="s">
        <v>158</v>
      </c>
      <c r="D86" s="826" t="s">
        <v>126</v>
      </c>
      <c r="E86" s="856"/>
    </row>
    <row r="87" spans="1:5" s="823" customFormat="1" ht="50" customHeight="1" x14ac:dyDescent="0.2">
      <c r="A87" s="1647" t="s">
        <v>1167</v>
      </c>
      <c r="B87" s="843" t="s">
        <v>1168</v>
      </c>
      <c r="C87" s="294" t="s">
        <v>158</v>
      </c>
      <c r="D87" s="846" t="s">
        <v>1156</v>
      </c>
      <c r="E87" s="857" t="s">
        <v>1193</v>
      </c>
    </row>
    <row r="88" spans="1:5" s="823" customFormat="1" ht="17.5" customHeight="1" x14ac:dyDescent="0.2">
      <c r="A88" s="1648"/>
      <c r="B88" s="845" t="s">
        <v>1142</v>
      </c>
      <c r="C88" s="292" t="s">
        <v>158</v>
      </c>
      <c r="D88" s="832" t="s">
        <v>126</v>
      </c>
      <c r="E88" s="284" t="s">
        <v>1139</v>
      </c>
    </row>
    <row r="89" spans="1:5" s="823" customFormat="1" ht="17.5" customHeight="1" x14ac:dyDescent="0.2">
      <c r="A89" s="1648"/>
      <c r="B89" s="840" t="s">
        <v>1143</v>
      </c>
      <c r="C89" s="292" t="s">
        <v>158</v>
      </c>
      <c r="D89" s="826" t="s">
        <v>126</v>
      </c>
      <c r="E89" s="284" t="s">
        <v>1139</v>
      </c>
    </row>
    <row r="90" spans="1:5" s="823" customFormat="1" ht="67" customHeight="1" x14ac:dyDescent="0.2">
      <c r="A90" s="1648"/>
      <c r="B90" s="839" t="s">
        <v>1144</v>
      </c>
      <c r="C90" s="292" t="s">
        <v>158</v>
      </c>
      <c r="D90" s="825" t="s">
        <v>126</v>
      </c>
      <c r="E90" s="284" t="s">
        <v>591</v>
      </c>
    </row>
    <row r="91" spans="1:5" s="823" customFormat="1" ht="17.5" customHeight="1" x14ac:dyDescent="0.2">
      <c r="A91" s="1648"/>
      <c r="B91" s="841" t="s">
        <v>1145</v>
      </c>
      <c r="C91" s="292" t="s">
        <v>158</v>
      </c>
      <c r="D91" s="827" t="s">
        <v>126</v>
      </c>
      <c r="E91" s="284" t="s">
        <v>591</v>
      </c>
    </row>
    <row r="92" spans="1:5" s="823" customFormat="1" ht="17.5" customHeight="1" x14ac:dyDescent="0.2">
      <c r="A92" s="1648"/>
      <c r="B92" s="841" t="s">
        <v>1146</v>
      </c>
      <c r="C92" s="292" t="s">
        <v>158</v>
      </c>
      <c r="D92" s="827" t="s">
        <v>126</v>
      </c>
      <c r="E92" s="284" t="s">
        <v>591</v>
      </c>
    </row>
    <row r="93" spans="1:5" s="823" customFormat="1" ht="17.5" customHeight="1" x14ac:dyDescent="0.2">
      <c r="A93" s="1648"/>
      <c r="B93" s="841" t="s">
        <v>1147</v>
      </c>
      <c r="C93" s="292" t="s">
        <v>158</v>
      </c>
      <c r="D93" s="827" t="s">
        <v>592</v>
      </c>
      <c r="E93" s="852"/>
    </row>
    <row r="94" spans="1:5" s="823" customFormat="1" ht="17.5" customHeight="1" x14ac:dyDescent="0.2">
      <c r="A94" s="1648"/>
      <c r="B94" s="841" t="s">
        <v>1148</v>
      </c>
      <c r="C94" s="292" t="s">
        <v>158</v>
      </c>
      <c r="D94" s="827" t="s">
        <v>1111</v>
      </c>
      <c r="E94" s="852"/>
    </row>
    <row r="95" spans="1:5" s="823" customFormat="1" ht="27.5" customHeight="1" x14ac:dyDescent="0.2">
      <c r="A95" s="1648"/>
      <c r="B95" s="840" t="s">
        <v>1169</v>
      </c>
      <c r="C95" s="292" t="s">
        <v>158</v>
      </c>
      <c r="D95" s="826" t="s">
        <v>126</v>
      </c>
      <c r="E95" s="854" t="s">
        <v>1152</v>
      </c>
    </row>
    <row r="96" spans="1:5" s="823" customFormat="1" ht="27.5" customHeight="1" x14ac:dyDescent="0.2">
      <c r="A96" s="1648"/>
      <c r="B96" s="840" t="s">
        <v>1170</v>
      </c>
      <c r="C96" s="292" t="s">
        <v>158</v>
      </c>
      <c r="D96" s="826" t="s">
        <v>126</v>
      </c>
      <c r="E96" s="855"/>
    </row>
    <row r="97" spans="1:5" s="823" customFormat="1" ht="17.5" customHeight="1" x14ac:dyDescent="0.2">
      <c r="A97" s="1648"/>
      <c r="B97" s="844" t="s">
        <v>1203</v>
      </c>
      <c r="C97" s="292" t="s">
        <v>158</v>
      </c>
      <c r="D97" s="830" t="s">
        <v>126</v>
      </c>
      <c r="E97" s="855"/>
    </row>
    <row r="98" spans="1:5" s="823" customFormat="1" ht="16.5" customHeight="1" x14ac:dyDescent="0.2">
      <c r="A98" s="1648"/>
      <c r="B98" s="839" t="s">
        <v>1171</v>
      </c>
      <c r="C98" s="824"/>
      <c r="D98" s="825"/>
      <c r="E98" s="858"/>
    </row>
    <row r="99" spans="1:5" s="823" customFormat="1" ht="27" customHeight="1" x14ac:dyDescent="0.2">
      <c r="A99" s="1648"/>
      <c r="B99" s="841" t="s">
        <v>1150</v>
      </c>
      <c r="C99" s="292" t="s">
        <v>158</v>
      </c>
      <c r="D99" s="827" t="s">
        <v>126</v>
      </c>
      <c r="E99" s="853" t="s">
        <v>1124</v>
      </c>
    </row>
    <row r="100" spans="1:5" s="823" customFormat="1" ht="27" customHeight="1" x14ac:dyDescent="0.2">
      <c r="A100" s="1649"/>
      <c r="B100" s="841" t="s">
        <v>593</v>
      </c>
      <c r="C100" s="292" t="s">
        <v>158</v>
      </c>
      <c r="D100" s="827" t="s">
        <v>126</v>
      </c>
      <c r="E100" s="859" t="s">
        <v>1116</v>
      </c>
    </row>
    <row r="101" spans="1:5" s="823" customFormat="1" ht="55" customHeight="1" x14ac:dyDescent="0.2">
      <c r="A101" s="1647" t="s">
        <v>1172</v>
      </c>
      <c r="B101" s="843" t="s">
        <v>1173</v>
      </c>
      <c r="C101" s="294" t="s">
        <v>158</v>
      </c>
      <c r="D101" s="846" t="s">
        <v>1156</v>
      </c>
      <c r="E101" s="857" t="s">
        <v>1193</v>
      </c>
    </row>
    <row r="102" spans="1:5" s="823" customFormat="1" ht="17.5" customHeight="1" x14ac:dyDescent="0.2">
      <c r="A102" s="1648"/>
      <c r="B102" s="845" t="s">
        <v>1142</v>
      </c>
      <c r="C102" s="292" t="s">
        <v>158</v>
      </c>
      <c r="D102" s="832" t="s">
        <v>126</v>
      </c>
      <c r="E102" s="284" t="s">
        <v>1139</v>
      </c>
    </row>
    <row r="103" spans="1:5" s="823" customFormat="1" ht="17.5" customHeight="1" x14ac:dyDescent="0.2">
      <c r="A103" s="1648"/>
      <c r="B103" s="841" t="s">
        <v>1143</v>
      </c>
      <c r="C103" s="292" t="s">
        <v>158</v>
      </c>
      <c r="D103" s="827" t="s">
        <v>126</v>
      </c>
      <c r="E103" s="284" t="s">
        <v>1139</v>
      </c>
    </row>
    <row r="104" spans="1:5" s="823" customFormat="1" ht="17.5" customHeight="1" x14ac:dyDescent="0.2">
      <c r="A104" s="1648"/>
      <c r="B104" s="841" t="s">
        <v>1174</v>
      </c>
      <c r="C104" s="292" t="s">
        <v>158</v>
      </c>
      <c r="D104" s="827" t="s">
        <v>126</v>
      </c>
      <c r="E104" s="284" t="s">
        <v>591</v>
      </c>
    </row>
    <row r="105" spans="1:5" s="823" customFormat="1" ht="17.5" customHeight="1" x14ac:dyDescent="0.2">
      <c r="A105" s="1648"/>
      <c r="B105" s="841" t="s">
        <v>1175</v>
      </c>
      <c r="C105" s="292" t="s">
        <v>158</v>
      </c>
      <c r="D105" s="827" t="s">
        <v>126</v>
      </c>
      <c r="E105" s="284" t="s">
        <v>591</v>
      </c>
    </row>
    <row r="106" spans="1:5" s="823" customFormat="1" ht="17.5" customHeight="1" x14ac:dyDescent="0.2">
      <c r="A106" s="1648"/>
      <c r="B106" s="841" t="s">
        <v>1176</v>
      </c>
      <c r="C106" s="292" t="s">
        <v>158</v>
      </c>
      <c r="D106" s="827" t="s">
        <v>592</v>
      </c>
      <c r="E106" s="284"/>
    </row>
    <row r="107" spans="1:5" s="823" customFormat="1" ht="17.5" customHeight="1" x14ac:dyDescent="0.2">
      <c r="A107" s="1648"/>
      <c r="B107" s="841" t="s">
        <v>1177</v>
      </c>
      <c r="C107" s="292" t="s">
        <v>158</v>
      </c>
      <c r="D107" s="827" t="s">
        <v>1111</v>
      </c>
      <c r="E107" s="852"/>
    </row>
    <row r="108" spans="1:5" s="823" customFormat="1" ht="27.5" customHeight="1" x14ac:dyDescent="0.2">
      <c r="A108" s="1648"/>
      <c r="B108" s="848" t="s">
        <v>1178</v>
      </c>
      <c r="C108" s="292" t="s">
        <v>158</v>
      </c>
      <c r="D108" s="834" t="s">
        <v>126</v>
      </c>
      <c r="E108" s="854" t="s">
        <v>1152</v>
      </c>
    </row>
    <row r="109" spans="1:5" s="823" customFormat="1" ht="17.5" customHeight="1" x14ac:dyDescent="0.2">
      <c r="A109" s="1648"/>
      <c r="B109" s="845" t="s">
        <v>1149</v>
      </c>
      <c r="C109" s="831"/>
      <c r="D109" s="832"/>
      <c r="E109" s="858"/>
    </row>
    <row r="110" spans="1:5" s="823" customFormat="1" ht="27.5" customHeight="1" x14ac:dyDescent="0.2">
      <c r="A110" s="1648"/>
      <c r="B110" s="841" t="s">
        <v>1150</v>
      </c>
      <c r="C110" s="292" t="s">
        <v>158</v>
      </c>
      <c r="D110" s="827" t="s">
        <v>126</v>
      </c>
      <c r="E110" s="853" t="s">
        <v>1124</v>
      </c>
    </row>
    <row r="111" spans="1:5" s="823" customFormat="1" ht="27.5" customHeight="1" x14ac:dyDescent="0.2">
      <c r="A111" s="1648"/>
      <c r="B111" s="841" t="s">
        <v>593</v>
      </c>
      <c r="C111" s="292" t="s">
        <v>158</v>
      </c>
      <c r="D111" s="827" t="s">
        <v>126</v>
      </c>
      <c r="E111" s="853" t="s">
        <v>1116</v>
      </c>
    </row>
    <row r="112" spans="1:5" s="823" customFormat="1" ht="46.5" customHeight="1" x14ac:dyDescent="0.2">
      <c r="A112" s="1649"/>
      <c r="B112" s="850" t="s">
        <v>1123</v>
      </c>
      <c r="C112" s="871" t="s">
        <v>158</v>
      </c>
      <c r="D112" s="837" t="s">
        <v>126</v>
      </c>
      <c r="E112" s="859" t="s">
        <v>1124</v>
      </c>
    </row>
    <row r="113" spans="1:5" s="823" customFormat="1" ht="50" customHeight="1" x14ac:dyDescent="0.2">
      <c r="A113" s="1647" t="s">
        <v>1179</v>
      </c>
      <c r="B113" s="843" t="s">
        <v>1180</v>
      </c>
      <c r="C113" s="294" t="s">
        <v>158</v>
      </c>
      <c r="D113" s="846" t="s">
        <v>1156</v>
      </c>
      <c r="E113" s="857" t="s">
        <v>1193</v>
      </c>
    </row>
    <row r="114" spans="1:5" s="823" customFormat="1" ht="17.5" customHeight="1" x14ac:dyDescent="0.2">
      <c r="A114" s="1648"/>
      <c r="B114" s="845" t="s">
        <v>1142</v>
      </c>
      <c r="C114" s="292" t="s">
        <v>158</v>
      </c>
      <c r="D114" s="832" t="s">
        <v>126</v>
      </c>
      <c r="E114" s="284" t="s">
        <v>1139</v>
      </c>
    </row>
    <row r="115" spans="1:5" s="823" customFormat="1" ht="17.5" customHeight="1" x14ac:dyDescent="0.2">
      <c r="A115" s="1648"/>
      <c r="B115" s="840" t="s">
        <v>1143</v>
      </c>
      <c r="C115" s="292" t="s">
        <v>158</v>
      </c>
      <c r="D115" s="826" t="s">
        <v>126</v>
      </c>
      <c r="E115" s="284" t="s">
        <v>1139</v>
      </c>
    </row>
    <row r="116" spans="1:5" s="823" customFormat="1" ht="66.5" customHeight="1" x14ac:dyDescent="0.2">
      <c r="A116" s="1648"/>
      <c r="B116" s="839" t="s">
        <v>1144</v>
      </c>
      <c r="C116" s="292" t="s">
        <v>158</v>
      </c>
      <c r="D116" s="825" t="s">
        <v>126</v>
      </c>
      <c r="E116" s="284" t="s">
        <v>591</v>
      </c>
    </row>
    <row r="117" spans="1:5" s="823" customFormat="1" ht="17" customHeight="1" x14ac:dyDescent="0.2">
      <c r="A117" s="1648"/>
      <c r="B117" s="841" t="s">
        <v>1145</v>
      </c>
      <c r="C117" s="292" t="s">
        <v>158</v>
      </c>
      <c r="D117" s="827" t="s">
        <v>126</v>
      </c>
      <c r="E117" s="284" t="s">
        <v>591</v>
      </c>
    </row>
    <row r="118" spans="1:5" s="823" customFormat="1" ht="17" customHeight="1" x14ac:dyDescent="0.2">
      <c r="A118" s="1648"/>
      <c r="B118" s="841" t="s">
        <v>1146</v>
      </c>
      <c r="C118" s="292" t="s">
        <v>158</v>
      </c>
      <c r="D118" s="827" t="s">
        <v>126</v>
      </c>
      <c r="E118" s="284" t="s">
        <v>591</v>
      </c>
    </row>
    <row r="119" spans="1:5" s="823" customFormat="1" ht="17" customHeight="1" x14ac:dyDescent="0.2">
      <c r="A119" s="1648"/>
      <c r="B119" s="841" t="s">
        <v>1147</v>
      </c>
      <c r="C119" s="292" t="s">
        <v>158</v>
      </c>
      <c r="D119" s="827" t="s">
        <v>592</v>
      </c>
      <c r="E119" s="852"/>
    </row>
    <row r="120" spans="1:5" s="823" customFormat="1" ht="17" customHeight="1" x14ac:dyDescent="0.2">
      <c r="A120" s="1648"/>
      <c r="B120" s="841" t="s">
        <v>1148</v>
      </c>
      <c r="C120" s="292" t="s">
        <v>158</v>
      </c>
      <c r="D120" s="827" t="s">
        <v>1111</v>
      </c>
      <c r="E120" s="852"/>
    </row>
    <row r="121" spans="1:5" s="823" customFormat="1" ht="27.5" customHeight="1" x14ac:dyDescent="0.2">
      <c r="A121" s="1648"/>
      <c r="B121" s="840" t="s">
        <v>1169</v>
      </c>
      <c r="C121" s="292" t="s">
        <v>158</v>
      </c>
      <c r="D121" s="826" t="s">
        <v>126</v>
      </c>
      <c r="E121" s="854" t="s">
        <v>1152</v>
      </c>
    </row>
    <row r="122" spans="1:5" s="823" customFormat="1" ht="27.5" customHeight="1" x14ac:dyDescent="0.2">
      <c r="A122" s="1648"/>
      <c r="B122" s="840" t="s">
        <v>1170</v>
      </c>
      <c r="C122" s="292" t="s">
        <v>158</v>
      </c>
      <c r="D122" s="826" t="s">
        <v>126</v>
      </c>
      <c r="E122" s="855"/>
    </row>
    <row r="123" spans="1:5" s="823" customFormat="1" ht="17" customHeight="1" x14ac:dyDescent="0.2">
      <c r="A123" s="1648"/>
      <c r="B123" s="841" t="s">
        <v>1171</v>
      </c>
      <c r="C123" s="801"/>
      <c r="D123" s="827"/>
      <c r="E123" s="858"/>
    </row>
    <row r="124" spans="1:5" s="823" customFormat="1" ht="27.5" customHeight="1" x14ac:dyDescent="0.2">
      <c r="A124" s="1648"/>
      <c r="B124" s="841" t="s">
        <v>1150</v>
      </c>
      <c r="C124" s="292" t="s">
        <v>158</v>
      </c>
      <c r="D124" s="827" t="s">
        <v>126</v>
      </c>
      <c r="E124" s="853" t="s">
        <v>1124</v>
      </c>
    </row>
    <row r="125" spans="1:5" s="823" customFormat="1" ht="27.5" customHeight="1" x14ac:dyDescent="0.2">
      <c r="A125" s="1649"/>
      <c r="B125" s="841" t="s">
        <v>593</v>
      </c>
      <c r="C125" s="292" t="s">
        <v>158</v>
      </c>
      <c r="D125" s="827" t="s">
        <v>126</v>
      </c>
      <c r="E125" s="859" t="s">
        <v>1116</v>
      </c>
    </row>
    <row r="126" spans="1:5" s="823" customFormat="1" ht="55.5" customHeight="1" x14ac:dyDescent="0.2">
      <c r="A126" s="1647" t="s">
        <v>1181</v>
      </c>
      <c r="B126" s="843" t="s">
        <v>1182</v>
      </c>
      <c r="C126" s="294" t="s">
        <v>158</v>
      </c>
      <c r="D126" s="846" t="s">
        <v>1156</v>
      </c>
      <c r="E126" s="857" t="s">
        <v>1193</v>
      </c>
    </row>
    <row r="127" spans="1:5" s="823" customFormat="1" ht="17.5" customHeight="1" x14ac:dyDescent="0.2">
      <c r="A127" s="1648"/>
      <c r="B127" s="845" t="s">
        <v>1142</v>
      </c>
      <c r="C127" s="292" t="s">
        <v>158</v>
      </c>
      <c r="D127" s="832" t="s">
        <v>126</v>
      </c>
      <c r="E127" s="284" t="s">
        <v>1139</v>
      </c>
    </row>
    <row r="128" spans="1:5" s="823" customFormat="1" ht="17.5" customHeight="1" x14ac:dyDescent="0.2">
      <c r="A128" s="1648"/>
      <c r="B128" s="840" t="s">
        <v>1143</v>
      </c>
      <c r="C128" s="292" t="s">
        <v>158</v>
      </c>
      <c r="D128" s="826" t="s">
        <v>126</v>
      </c>
      <c r="E128" s="284" t="s">
        <v>1139</v>
      </c>
    </row>
    <row r="129" spans="1:5" s="823" customFormat="1" ht="67" customHeight="1" x14ac:dyDescent="0.2">
      <c r="A129" s="1648"/>
      <c r="B129" s="839" t="s">
        <v>1144</v>
      </c>
      <c r="C129" s="292" t="s">
        <v>158</v>
      </c>
      <c r="D129" s="825" t="s">
        <v>126</v>
      </c>
      <c r="E129" s="284" t="s">
        <v>591</v>
      </c>
    </row>
    <row r="130" spans="1:5" s="823" customFormat="1" ht="17.5" customHeight="1" x14ac:dyDescent="0.2">
      <c r="A130" s="1648"/>
      <c r="B130" s="841" t="s">
        <v>1145</v>
      </c>
      <c r="C130" s="292" t="s">
        <v>158</v>
      </c>
      <c r="D130" s="827" t="s">
        <v>126</v>
      </c>
      <c r="E130" s="284" t="s">
        <v>591</v>
      </c>
    </row>
    <row r="131" spans="1:5" s="823" customFormat="1" ht="17.5" customHeight="1" x14ac:dyDescent="0.2">
      <c r="A131" s="1648"/>
      <c r="B131" s="841" t="s">
        <v>1146</v>
      </c>
      <c r="C131" s="292" t="s">
        <v>158</v>
      </c>
      <c r="D131" s="827" t="s">
        <v>126</v>
      </c>
      <c r="E131" s="284" t="s">
        <v>591</v>
      </c>
    </row>
    <row r="132" spans="1:5" s="823" customFormat="1" ht="17.5" customHeight="1" x14ac:dyDescent="0.2">
      <c r="A132" s="1648"/>
      <c r="B132" s="841" t="s">
        <v>1147</v>
      </c>
      <c r="C132" s="292" t="s">
        <v>158</v>
      </c>
      <c r="D132" s="827" t="s">
        <v>592</v>
      </c>
      <c r="E132" s="852"/>
    </row>
    <row r="133" spans="1:5" s="823" customFormat="1" ht="17.5" customHeight="1" x14ac:dyDescent="0.2">
      <c r="A133" s="1648"/>
      <c r="B133" s="841" t="s">
        <v>1148</v>
      </c>
      <c r="C133" s="292" t="s">
        <v>158</v>
      </c>
      <c r="D133" s="827" t="s">
        <v>1111</v>
      </c>
      <c r="E133" s="852"/>
    </row>
    <row r="134" spans="1:5" s="823" customFormat="1" ht="27.5" customHeight="1" x14ac:dyDescent="0.2">
      <c r="A134" s="1648"/>
      <c r="B134" s="840" t="s">
        <v>1169</v>
      </c>
      <c r="C134" s="292" t="s">
        <v>158</v>
      </c>
      <c r="D134" s="826" t="s">
        <v>126</v>
      </c>
      <c r="E134" s="854" t="s">
        <v>1152</v>
      </c>
    </row>
    <row r="135" spans="1:5" s="823" customFormat="1" ht="27.5" customHeight="1" x14ac:dyDescent="0.2">
      <c r="A135" s="1648"/>
      <c r="B135" s="840" t="s">
        <v>1170</v>
      </c>
      <c r="C135" s="292" t="s">
        <v>158</v>
      </c>
      <c r="D135" s="826" t="s">
        <v>126</v>
      </c>
      <c r="E135" s="855"/>
    </row>
    <row r="136" spans="1:5" s="823" customFormat="1" ht="17.5" customHeight="1" x14ac:dyDescent="0.2">
      <c r="A136" s="1648"/>
      <c r="B136" s="849" t="s">
        <v>1203</v>
      </c>
      <c r="C136" s="292" t="s">
        <v>158</v>
      </c>
      <c r="D136" s="835" t="s">
        <v>126</v>
      </c>
      <c r="E136" s="855"/>
    </row>
    <row r="137" spans="1:5" s="823" customFormat="1" ht="17.5" customHeight="1" x14ac:dyDescent="0.2">
      <c r="A137" s="1648"/>
      <c r="B137" s="845" t="s">
        <v>1171</v>
      </c>
      <c r="C137" s="831"/>
      <c r="D137" s="832"/>
      <c r="E137" s="858"/>
    </row>
    <row r="138" spans="1:5" s="823" customFormat="1" ht="27.5" customHeight="1" x14ac:dyDescent="0.2">
      <c r="A138" s="1648"/>
      <c r="B138" s="841" t="s">
        <v>1150</v>
      </c>
      <c r="C138" s="292" t="s">
        <v>158</v>
      </c>
      <c r="D138" s="827" t="s">
        <v>126</v>
      </c>
      <c r="E138" s="853" t="s">
        <v>1124</v>
      </c>
    </row>
    <row r="139" spans="1:5" s="823" customFormat="1" ht="27.5" customHeight="1" x14ac:dyDescent="0.2">
      <c r="A139" s="1649"/>
      <c r="B139" s="841" t="s">
        <v>593</v>
      </c>
      <c r="C139" s="292" t="s">
        <v>158</v>
      </c>
      <c r="D139" s="827" t="s">
        <v>126</v>
      </c>
      <c r="E139" s="859" t="s">
        <v>1116</v>
      </c>
    </row>
    <row r="140" spans="1:5" s="823" customFormat="1" ht="55" customHeight="1" x14ac:dyDescent="0.2">
      <c r="A140" s="1647" t="s">
        <v>1183</v>
      </c>
      <c r="B140" s="843" t="s">
        <v>1184</v>
      </c>
      <c r="C140" s="294" t="s">
        <v>158</v>
      </c>
      <c r="D140" s="846" t="s">
        <v>1156</v>
      </c>
      <c r="E140" s="857" t="s">
        <v>1193</v>
      </c>
    </row>
    <row r="141" spans="1:5" s="823" customFormat="1" ht="17.5" customHeight="1" x14ac:dyDescent="0.2">
      <c r="A141" s="1648"/>
      <c r="B141" s="845" t="s">
        <v>1142</v>
      </c>
      <c r="C141" s="292" t="s">
        <v>158</v>
      </c>
      <c r="D141" s="832" t="s">
        <v>126</v>
      </c>
      <c r="E141" s="284" t="s">
        <v>1139</v>
      </c>
    </row>
    <row r="142" spans="1:5" s="823" customFormat="1" ht="17.5" customHeight="1" x14ac:dyDescent="0.2">
      <c r="A142" s="1648"/>
      <c r="B142" s="841" t="s">
        <v>1143</v>
      </c>
      <c r="C142" s="292" t="s">
        <v>158</v>
      </c>
      <c r="D142" s="827" t="s">
        <v>126</v>
      </c>
      <c r="E142" s="284" t="s">
        <v>1139</v>
      </c>
    </row>
    <row r="143" spans="1:5" s="823" customFormat="1" ht="17.5" customHeight="1" x14ac:dyDescent="0.2">
      <c r="A143" s="1648"/>
      <c r="B143" s="841" t="s">
        <v>1174</v>
      </c>
      <c r="C143" s="292" t="s">
        <v>158</v>
      </c>
      <c r="D143" s="827" t="s">
        <v>126</v>
      </c>
      <c r="E143" s="284" t="s">
        <v>591</v>
      </c>
    </row>
    <row r="144" spans="1:5" s="823" customFormat="1" ht="17.5" customHeight="1" x14ac:dyDescent="0.2">
      <c r="A144" s="1648"/>
      <c r="B144" s="841" t="s">
        <v>1175</v>
      </c>
      <c r="C144" s="292" t="s">
        <v>158</v>
      </c>
      <c r="D144" s="827" t="s">
        <v>126</v>
      </c>
      <c r="E144" s="284" t="s">
        <v>591</v>
      </c>
    </row>
    <row r="145" spans="1:7" s="823" customFormat="1" ht="17.5" customHeight="1" x14ac:dyDescent="0.2">
      <c r="A145" s="1648"/>
      <c r="B145" s="841" t="s">
        <v>1176</v>
      </c>
      <c r="C145" s="292" t="s">
        <v>158</v>
      </c>
      <c r="D145" s="827" t="s">
        <v>592</v>
      </c>
      <c r="E145" s="852"/>
    </row>
    <row r="146" spans="1:7" s="823" customFormat="1" ht="17.5" customHeight="1" x14ac:dyDescent="0.2">
      <c r="A146" s="1648"/>
      <c r="B146" s="841" t="s">
        <v>1177</v>
      </c>
      <c r="C146" s="292" t="s">
        <v>158</v>
      </c>
      <c r="D146" s="827" t="s">
        <v>1111</v>
      </c>
      <c r="E146" s="852"/>
    </row>
    <row r="147" spans="1:7" s="823" customFormat="1" ht="27" customHeight="1" x14ac:dyDescent="0.2">
      <c r="A147" s="1648"/>
      <c r="B147" s="848" t="s">
        <v>1178</v>
      </c>
      <c r="C147" s="292" t="s">
        <v>158</v>
      </c>
      <c r="D147" s="834" t="s">
        <v>126</v>
      </c>
      <c r="E147" s="854" t="s">
        <v>1152</v>
      </c>
    </row>
    <row r="148" spans="1:7" s="823" customFormat="1" ht="17" customHeight="1" x14ac:dyDescent="0.2">
      <c r="A148" s="1648"/>
      <c r="B148" s="845" t="s">
        <v>1157</v>
      </c>
      <c r="C148" s="831"/>
      <c r="D148" s="832"/>
      <c r="E148" s="858"/>
    </row>
    <row r="149" spans="1:7" s="823" customFormat="1" ht="27" customHeight="1" x14ac:dyDescent="0.2">
      <c r="A149" s="1648"/>
      <c r="B149" s="841" t="s">
        <v>1158</v>
      </c>
      <c r="C149" s="292" t="s">
        <v>158</v>
      </c>
      <c r="D149" s="827" t="s">
        <v>126</v>
      </c>
      <c r="E149" s="853" t="s">
        <v>1124</v>
      </c>
    </row>
    <row r="150" spans="1:7" s="823" customFormat="1" ht="27" customHeight="1" x14ac:dyDescent="0.2">
      <c r="A150" s="1649"/>
      <c r="B150" s="850" t="s">
        <v>593</v>
      </c>
      <c r="C150" s="871" t="s">
        <v>158</v>
      </c>
      <c r="D150" s="837" t="s">
        <v>126</v>
      </c>
      <c r="E150" s="859" t="s">
        <v>1116</v>
      </c>
    </row>
    <row r="151" spans="1:7" s="823" customFormat="1" ht="55.5" customHeight="1" x14ac:dyDescent="0.2">
      <c r="A151" s="1647" t="s">
        <v>1185</v>
      </c>
      <c r="B151" s="843" t="s">
        <v>1186</v>
      </c>
      <c r="C151" s="294" t="s">
        <v>158</v>
      </c>
      <c r="D151" s="846" t="s">
        <v>1156</v>
      </c>
      <c r="E151" s="857" t="s">
        <v>1193</v>
      </c>
    </row>
    <row r="152" spans="1:7" s="823" customFormat="1" ht="17.5" customHeight="1" x14ac:dyDescent="0.2">
      <c r="A152" s="1648"/>
      <c r="B152" s="845" t="s">
        <v>1142</v>
      </c>
      <c r="C152" s="292" t="s">
        <v>158</v>
      </c>
      <c r="D152" s="832" t="s">
        <v>126</v>
      </c>
      <c r="E152" s="284" t="s">
        <v>1139</v>
      </c>
    </row>
    <row r="153" spans="1:7" s="823" customFormat="1" ht="17.5" customHeight="1" x14ac:dyDescent="0.2">
      <c r="A153" s="1648"/>
      <c r="B153" s="840" t="s">
        <v>1143</v>
      </c>
      <c r="C153" s="292" t="s">
        <v>158</v>
      </c>
      <c r="D153" s="834" t="s">
        <v>126</v>
      </c>
      <c r="E153" s="284" t="s">
        <v>1139</v>
      </c>
      <c r="G153" s="836"/>
    </row>
    <row r="154" spans="1:7" s="823" customFormat="1" ht="65.5" customHeight="1" x14ac:dyDescent="0.2">
      <c r="A154" s="1648"/>
      <c r="B154" s="845" t="s">
        <v>1144</v>
      </c>
      <c r="C154" s="292" t="s">
        <v>158</v>
      </c>
      <c r="D154" s="832" t="s">
        <v>126</v>
      </c>
      <c r="E154" s="284" t="s">
        <v>591</v>
      </c>
      <c r="G154" s="836"/>
    </row>
    <row r="155" spans="1:7" s="823" customFormat="1" ht="17.5" customHeight="1" x14ac:dyDescent="0.2">
      <c r="A155" s="1648"/>
      <c r="B155" s="841" t="s">
        <v>1145</v>
      </c>
      <c r="C155" s="292" t="s">
        <v>158</v>
      </c>
      <c r="D155" s="827" t="s">
        <v>126</v>
      </c>
      <c r="E155" s="284" t="s">
        <v>591</v>
      </c>
    </row>
    <row r="156" spans="1:7" s="823" customFormat="1" ht="17.5" customHeight="1" x14ac:dyDescent="0.2">
      <c r="A156" s="1648"/>
      <c r="B156" s="841" t="s">
        <v>1146</v>
      </c>
      <c r="C156" s="292" t="s">
        <v>158</v>
      </c>
      <c r="D156" s="827" t="s">
        <v>126</v>
      </c>
      <c r="E156" s="284" t="s">
        <v>591</v>
      </c>
    </row>
    <row r="157" spans="1:7" s="823" customFormat="1" ht="17.5" customHeight="1" x14ac:dyDescent="0.2">
      <c r="A157" s="1648"/>
      <c r="B157" s="841" t="s">
        <v>1147</v>
      </c>
      <c r="C157" s="292" t="s">
        <v>158</v>
      </c>
      <c r="D157" s="827" t="s">
        <v>592</v>
      </c>
      <c r="E157" s="852"/>
    </row>
    <row r="158" spans="1:7" s="823" customFormat="1" ht="17.5" customHeight="1" x14ac:dyDescent="0.2">
      <c r="A158" s="1648"/>
      <c r="B158" s="841" t="s">
        <v>1148</v>
      </c>
      <c r="C158" s="292" t="s">
        <v>158</v>
      </c>
      <c r="D158" s="827" t="s">
        <v>1111</v>
      </c>
      <c r="E158" s="852"/>
    </row>
    <row r="159" spans="1:7" s="823" customFormat="1" ht="27" customHeight="1" x14ac:dyDescent="0.2">
      <c r="A159" s="1648"/>
      <c r="B159" s="840" t="s">
        <v>1169</v>
      </c>
      <c r="C159" s="292" t="s">
        <v>158</v>
      </c>
      <c r="D159" s="826" t="s">
        <v>126</v>
      </c>
      <c r="E159" s="854" t="s">
        <v>1152</v>
      </c>
    </row>
    <row r="160" spans="1:7" s="823" customFormat="1" ht="27" customHeight="1" x14ac:dyDescent="0.2">
      <c r="A160" s="1648"/>
      <c r="B160" s="840" t="s">
        <v>1170</v>
      </c>
      <c r="C160" s="292" t="s">
        <v>158</v>
      </c>
      <c r="D160" s="826" t="s">
        <v>126</v>
      </c>
      <c r="E160" s="855"/>
    </row>
    <row r="161" spans="1:5" s="823" customFormat="1" ht="16.5" customHeight="1" x14ac:dyDescent="0.2">
      <c r="A161" s="1648"/>
      <c r="B161" s="841" t="s">
        <v>1187</v>
      </c>
      <c r="C161" s="801"/>
      <c r="D161" s="827"/>
      <c r="E161" s="858"/>
    </row>
    <row r="162" spans="1:5" s="823" customFormat="1" ht="27.5" customHeight="1" x14ac:dyDescent="0.2">
      <c r="A162" s="1648"/>
      <c r="B162" s="841" t="s">
        <v>1150</v>
      </c>
      <c r="C162" s="292" t="s">
        <v>158</v>
      </c>
      <c r="D162" s="827" t="s">
        <v>126</v>
      </c>
      <c r="E162" s="853" t="s">
        <v>1124</v>
      </c>
    </row>
    <row r="163" spans="1:5" s="823" customFormat="1" ht="27.5" customHeight="1" x14ac:dyDescent="0.2">
      <c r="A163" s="1649"/>
      <c r="B163" s="841" t="s">
        <v>593</v>
      </c>
      <c r="C163" s="292" t="s">
        <v>158</v>
      </c>
      <c r="D163" s="827" t="s">
        <v>126</v>
      </c>
      <c r="E163" s="859" t="s">
        <v>1116</v>
      </c>
    </row>
    <row r="164" spans="1:5" s="823" customFormat="1" ht="55.5" customHeight="1" x14ac:dyDescent="0.2">
      <c r="A164" s="1647" t="s">
        <v>1188</v>
      </c>
      <c r="B164" s="843" t="s">
        <v>1189</v>
      </c>
      <c r="C164" s="294" t="s">
        <v>158</v>
      </c>
      <c r="D164" s="846" t="s">
        <v>1156</v>
      </c>
      <c r="E164" s="857" t="s">
        <v>1193</v>
      </c>
    </row>
    <row r="165" spans="1:5" s="823" customFormat="1" ht="17.5" customHeight="1" x14ac:dyDescent="0.2">
      <c r="A165" s="1648"/>
      <c r="B165" s="845" t="s">
        <v>1142</v>
      </c>
      <c r="C165" s="292" t="s">
        <v>158</v>
      </c>
      <c r="D165" s="832" t="s">
        <v>126</v>
      </c>
      <c r="E165" s="284" t="s">
        <v>1139</v>
      </c>
    </row>
    <row r="166" spans="1:5" s="823" customFormat="1" ht="17.5" customHeight="1" x14ac:dyDescent="0.2">
      <c r="A166" s="1648"/>
      <c r="B166" s="841" t="s">
        <v>1143</v>
      </c>
      <c r="C166" s="292" t="s">
        <v>158</v>
      </c>
      <c r="D166" s="827" t="s">
        <v>126</v>
      </c>
      <c r="E166" s="284" t="s">
        <v>1139</v>
      </c>
    </row>
    <row r="167" spans="1:5" s="823" customFormat="1" ht="17.5" customHeight="1" x14ac:dyDescent="0.2">
      <c r="A167" s="1648"/>
      <c r="B167" s="841" t="s">
        <v>1174</v>
      </c>
      <c r="C167" s="292" t="s">
        <v>158</v>
      </c>
      <c r="D167" s="827" t="s">
        <v>126</v>
      </c>
      <c r="E167" s="284" t="s">
        <v>591</v>
      </c>
    </row>
    <row r="168" spans="1:5" s="823" customFormat="1" ht="17.5" customHeight="1" x14ac:dyDescent="0.2">
      <c r="A168" s="1648"/>
      <c r="B168" s="841" t="s">
        <v>1175</v>
      </c>
      <c r="C168" s="292" t="s">
        <v>158</v>
      </c>
      <c r="D168" s="827" t="s">
        <v>126</v>
      </c>
      <c r="E168" s="284" t="s">
        <v>591</v>
      </c>
    </row>
    <row r="169" spans="1:5" s="823" customFormat="1" ht="17.5" customHeight="1" x14ac:dyDescent="0.2">
      <c r="A169" s="1648"/>
      <c r="B169" s="841" t="s">
        <v>1176</v>
      </c>
      <c r="C169" s="292" t="s">
        <v>158</v>
      </c>
      <c r="D169" s="827" t="s">
        <v>592</v>
      </c>
      <c r="E169" s="284"/>
    </row>
    <row r="170" spans="1:5" s="823" customFormat="1" ht="17.5" customHeight="1" x14ac:dyDescent="0.2">
      <c r="A170" s="1648"/>
      <c r="B170" s="841" t="s">
        <v>1177</v>
      </c>
      <c r="C170" s="292" t="s">
        <v>158</v>
      </c>
      <c r="D170" s="827" t="s">
        <v>1111</v>
      </c>
      <c r="E170" s="852"/>
    </row>
    <row r="171" spans="1:5" s="823" customFormat="1" ht="27.5" customHeight="1" x14ac:dyDescent="0.2">
      <c r="A171" s="1648"/>
      <c r="B171" s="848" t="s">
        <v>1178</v>
      </c>
      <c r="C171" s="292" t="s">
        <v>158</v>
      </c>
      <c r="D171" s="834" t="s">
        <v>126</v>
      </c>
      <c r="E171" s="854" t="s">
        <v>1152</v>
      </c>
    </row>
    <row r="172" spans="1:5" s="823" customFormat="1" ht="17.5" customHeight="1" x14ac:dyDescent="0.2">
      <c r="A172" s="1648"/>
      <c r="B172" s="845" t="s">
        <v>1190</v>
      </c>
      <c r="C172" s="831"/>
      <c r="D172" s="832"/>
      <c r="E172" s="858"/>
    </row>
    <row r="173" spans="1:5" s="823" customFormat="1" ht="26.5" customHeight="1" x14ac:dyDescent="0.2">
      <c r="A173" s="1648"/>
      <c r="B173" s="841" t="s">
        <v>1150</v>
      </c>
      <c r="C173" s="292" t="s">
        <v>158</v>
      </c>
      <c r="D173" s="827" t="s">
        <v>126</v>
      </c>
      <c r="E173" s="853" t="s">
        <v>1124</v>
      </c>
    </row>
    <row r="174" spans="1:5" s="823" customFormat="1" ht="26.5" customHeight="1" x14ac:dyDescent="0.2">
      <c r="A174" s="1649"/>
      <c r="B174" s="841" t="s">
        <v>593</v>
      </c>
      <c r="C174" s="292" t="s">
        <v>158</v>
      </c>
      <c r="D174" s="827" t="s">
        <v>126</v>
      </c>
      <c r="E174" s="859" t="s">
        <v>1116</v>
      </c>
    </row>
    <row r="175" spans="1:5" s="823" customFormat="1" ht="55" customHeight="1" x14ac:dyDescent="0.2">
      <c r="A175" s="1647" t="s">
        <v>1191</v>
      </c>
      <c r="B175" s="843" t="s">
        <v>1192</v>
      </c>
      <c r="C175" s="294" t="s">
        <v>158</v>
      </c>
      <c r="D175" s="846" t="s">
        <v>1156</v>
      </c>
      <c r="E175" s="857" t="s">
        <v>1193</v>
      </c>
    </row>
    <row r="176" spans="1:5" s="823" customFormat="1" ht="17.5" customHeight="1" x14ac:dyDescent="0.2">
      <c r="A176" s="1648"/>
      <c r="B176" s="845" t="s">
        <v>1142</v>
      </c>
      <c r="C176" s="292" t="s">
        <v>158</v>
      </c>
      <c r="D176" s="832" t="s">
        <v>126</v>
      </c>
      <c r="E176" s="284" t="s">
        <v>1139</v>
      </c>
    </row>
    <row r="177" spans="1:5" s="823" customFormat="1" ht="17.5" customHeight="1" x14ac:dyDescent="0.2">
      <c r="A177" s="1648"/>
      <c r="B177" s="841" t="s">
        <v>1143</v>
      </c>
      <c r="C177" s="292" t="s">
        <v>158</v>
      </c>
      <c r="D177" s="827" t="s">
        <v>126</v>
      </c>
      <c r="E177" s="284" t="s">
        <v>1139</v>
      </c>
    </row>
    <row r="178" spans="1:5" s="823" customFormat="1" ht="17.5" customHeight="1" x14ac:dyDescent="0.2">
      <c r="A178" s="1648"/>
      <c r="B178" s="841" t="s">
        <v>1174</v>
      </c>
      <c r="C178" s="292" t="s">
        <v>158</v>
      </c>
      <c r="D178" s="827" t="s">
        <v>126</v>
      </c>
      <c r="E178" s="284" t="s">
        <v>591</v>
      </c>
    </row>
    <row r="179" spans="1:5" s="823" customFormat="1" ht="17.5" customHeight="1" x14ac:dyDescent="0.2">
      <c r="A179" s="1648"/>
      <c r="B179" s="841" t="s">
        <v>1175</v>
      </c>
      <c r="C179" s="292" t="s">
        <v>158</v>
      </c>
      <c r="D179" s="827" t="s">
        <v>126</v>
      </c>
      <c r="E179" s="284" t="s">
        <v>591</v>
      </c>
    </row>
    <row r="180" spans="1:5" s="823" customFormat="1" ht="17.5" customHeight="1" x14ac:dyDescent="0.2">
      <c r="A180" s="1648"/>
      <c r="B180" s="841" t="s">
        <v>1176</v>
      </c>
      <c r="C180" s="292" t="s">
        <v>158</v>
      </c>
      <c r="D180" s="827" t="s">
        <v>592</v>
      </c>
      <c r="E180" s="852"/>
    </row>
    <row r="181" spans="1:5" s="823" customFormat="1" ht="17.5" customHeight="1" x14ac:dyDescent="0.2">
      <c r="A181" s="1648"/>
      <c r="B181" s="841" t="s">
        <v>1177</v>
      </c>
      <c r="C181" s="292" t="s">
        <v>158</v>
      </c>
      <c r="D181" s="827" t="s">
        <v>1111</v>
      </c>
      <c r="E181" s="852"/>
    </row>
    <row r="182" spans="1:5" s="823" customFormat="1" ht="27" customHeight="1" x14ac:dyDescent="0.2">
      <c r="A182" s="1648"/>
      <c r="B182" s="848" t="s">
        <v>1178</v>
      </c>
      <c r="C182" s="292" t="s">
        <v>158</v>
      </c>
      <c r="D182" s="834" t="s">
        <v>126</v>
      </c>
      <c r="E182" s="854" t="s">
        <v>1152</v>
      </c>
    </row>
    <row r="183" spans="1:5" s="823" customFormat="1" ht="17.5" customHeight="1" x14ac:dyDescent="0.2">
      <c r="A183" s="1648"/>
      <c r="B183" s="845" t="s">
        <v>1190</v>
      </c>
      <c r="C183" s="831"/>
      <c r="D183" s="832"/>
      <c r="E183" s="858"/>
    </row>
    <row r="184" spans="1:5" s="823" customFormat="1" ht="27.5" customHeight="1" x14ac:dyDescent="0.2">
      <c r="A184" s="1648"/>
      <c r="B184" s="841" t="s">
        <v>1150</v>
      </c>
      <c r="C184" s="292" t="s">
        <v>158</v>
      </c>
      <c r="D184" s="827" t="s">
        <v>126</v>
      </c>
      <c r="E184" s="853" t="s">
        <v>1124</v>
      </c>
    </row>
    <row r="185" spans="1:5" s="823" customFormat="1" ht="27.5" customHeight="1" x14ac:dyDescent="0.2">
      <c r="A185" s="1649"/>
      <c r="B185" s="850" t="s">
        <v>593</v>
      </c>
      <c r="C185" s="871" t="s">
        <v>158</v>
      </c>
      <c r="D185" s="837" t="s">
        <v>126</v>
      </c>
      <c r="E185" s="859" t="s">
        <v>1116</v>
      </c>
    </row>
    <row r="186" spans="1:5" ht="18.75" customHeight="1" x14ac:dyDescent="0.2"/>
  </sheetData>
  <mergeCells count="16">
    <mergeCell ref="A1:E1"/>
    <mergeCell ref="C3:D3"/>
    <mergeCell ref="A33:A46"/>
    <mergeCell ref="A19:A32"/>
    <mergeCell ref="A4:A18"/>
    <mergeCell ref="A47:A59"/>
    <mergeCell ref="A151:A163"/>
    <mergeCell ref="A60:A72"/>
    <mergeCell ref="A175:A185"/>
    <mergeCell ref="A164:A174"/>
    <mergeCell ref="A140:A150"/>
    <mergeCell ref="A126:A139"/>
    <mergeCell ref="A113:A125"/>
    <mergeCell ref="A101:A112"/>
    <mergeCell ref="A87:A100"/>
    <mergeCell ref="A74:A86"/>
  </mergeCells>
  <phoneticPr fontId="3"/>
  <dataValidations count="1">
    <dataValidation type="list" allowBlank="1" showInputMessage="1" showErrorMessage="1" sqref="C42:C54 C4:C11 C13:C26 C28:C40 C184:C185 C99:C108 C110:C122 C124:C136 C138:C147 C149:C160 C162:C171 C173:C182 C56:C67 C69:C81 C83:C97">
      <formula1>"□,■"</formula1>
    </dataValidation>
  </dataValidations>
  <printOptions horizontalCentered="1"/>
  <pageMargins left="0.59055118110236227" right="0.59055118110236227" top="0.59055118110236227" bottom="0.59055118110236227" header="0.39370078740157483" footer="0.59055118110236227"/>
  <pageSetup paperSize="9" scale="72" fitToHeight="0" orientation="portrait" horizontalDpi="300" verticalDpi="300" r:id="rId1"/>
  <headerFooter alignWithMargins="0">
    <oddFooter xml:space="preserve">&amp;R&amp;P / &amp;N </oddFooter>
  </headerFooter>
  <rowBreaks count="3" manualBreakCount="3">
    <brk id="32" max="4" man="1"/>
    <brk id="112" max="4" man="1"/>
    <brk id="150"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Z94"/>
  <sheetViews>
    <sheetView view="pageBreakPreview" zoomScale="79" zoomScaleNormal="100" zoomScaleSheetLayoutView="79" zoomScalePageLayoutView="87" workbookViewId="0">
      <selection activeCell="F8" sqref="F8:I8"/>
    </sheetView>
  </sheetViews>
  <sheetFormatPr defaultColWidth="9.81640625" defaultRowHeight="13" x14ac:dyDescent="0.2"/>
  <cols>
    <col min="1" max="1" width="1.7265625" style="690" customWidth="1"/>
    <col min="2" max="2" width="10.453125" style="690" customWidth="1"/>
    <col min="3" max="3" width="9.36328125" style="690" customWidth="1"/>
    <col min="4" max="4" width="6.08984375" style="690" customWidth="1"/>
    <col min="5" max="6" width="17" style="690" customWidth="1"/>
    <col min="7" max="7" width="6.08984375" style="690" customWidth="1"/>
    <col min="8" max="8" width="18.08984375" style="690" customWidth="1"/>
    <col min="9" max="9" width="6.08984375" style="690" customWidth="1"/>
    <col min="10" max="10" width="17" style="690" customWidth="1"/>
    <col min="11" max="11" width="6.08984375" style="690" customWidth="1"/>
    <col min="12" max="12" width="3.36328125" style="690" customWidth="1"/>
    <col min="13" max="18" width="5" style="690" customWidth="1"/>
    <col min="19" max="19" width="1.7265625" style="690" customWidth="1"/>
    <col min="20" max="21" width="9.81640625" style="690"/>
    <col min="22" max="22" width="20.1796875" style="690" bestFit="1" customWidth="1"/>
    <col min="23" max="23" width="32.6328125" style="690" bestFit="1" customWidth="1"/>
    <col min="24" max="24" width="33.1796875" style="690" bestFit="1" customWidth="1"/>
    <col min="25" max="25" width="29.453125" style="690" customWidth="1"/>
    <col min="26" max="26" width="29.36328125" style="690" customWidth="1"/>
    <col min="27" max="16384" width="9.81640625" style="690"/>
  </cols>
  <sheetData>
    <row r="1" spans="2:26" x14ac:dyDescent="0.2">
      <c r="B1" s="690" t="s">
        <v>948</v>
      </c>
      <c r="K1" s="691" t="s">
        <v>662</v>
      </c>
      <c r="L1" s="1666"/>
      <c r="M1" s="1666"/>
      <c r="N1" s="692" t="s">
        <v>664</v>
      </c>
      <c r="O1" s="693"/>
      <c r="P1" s="692" t="s">
        <v>665</v>
      </c>
      <c r="Q1" s="693"/>
      <c r="R1" s="692" t="s">
        <v>675</v>
      </c>
    </row>
    <row r="2" spans="2:26" ht="19" x14ac:dyDescent="0.2">
      <c r="B2" s="1667" t="s">
        <v>949</v>
      </c>
      <c r="C2" s="1667"/>
      <c r="D2" s="1667"/>
      <c r="E2" s="1667"/>
      <c r="F2" s="1667"/>
      <c r="G2" s="1667"/>
      <c r="H2" s="1667"/>
      <c r="I2" s="1667"/>
      <c r="J2" s="1667"/>
      <c r="K2" s="1667"/>
      <c r="L2" s="1667"/>
      <c r="M2" s="1667"/>
      <c r="N2" s="1667"/>
      <c r="O2" s="1667"/>
      <c r="P2" s="1667"/>
      <c r="Q2" s="1667"/>
      <c r="R2" s="1667"/>
    </row>
    <row r="3" spans="2:26" ht="7.5" customHeight="1" x14ac:dyDescent="0.2">
      <c r="B3" s="694"/>
      <c r="C3" s="694"/>
      <c r="D3" s="694"/>
      <c r="E3" s="694"/>
      <c r="F3" s="694"/>
      <c r="G3" s="694"/>
      <c r="H3" s="694"/>
      <c r="I3" s="694"/>
      <c r="J3" s="694"/>
      <c r="K3" s="694"/>
      <c r="L3" s="694"/>
      <c r="M3" s="694"/>
      <c r="N3" s="694"/>
      <c r="O3" s="694"/>
      <c r="P3" s="694"/>
      <c r="Q3" s="694"/>
      <c r="R3" s="694"/>
    </row>
    <row r="4" spans="2:26" ht="24.9" customHeight="1" x14ac:dyDescent="0.2">
      <c r="I4" s="691" t="s">
        <v>666</v>
      </c>
      <c r="J4" s="1668"/>
      <c r="K4" s="1668"/>
      <c r="L4" s="1668"/>
      <c r="M4" s="1668"/>
      <c r="N4" s="1668"/>
      <c r="O4" s="1668"/>
      <c r="P4" s="1668"/>
      <c r="Q4" s="1668"/>
      <c r="R4" s="1668"/>
    </row>
    <row r="5" spans="2:26" ht="24.9" customHeight="1" x14ac:dyDescent="0.2">
      <c r="I5" s="691" t="s">
        <v>950</v>
      </c>
      <c r="J5" s="1669"/>
      <c r="K5" s="1669"/>
      <c r="L5" s="1669"/>
      <c r="M5" s="1669"/>
      <c r="N5" s="1669"/>
      <c r="O5" s="1669"/>
      <c r="P5" s="1669"/>
      <c r="Q5" s="1669"/>
      <c r="R5" s="1669"/>
    </row>
    <row r="6" spans="2:26" ht="24.9" customHeight="1" x14ac:dyDescent="0.2">
      <c r="I6" s="691" t="s">
        <v>951</v>
      </c>
      <c r="J6" s="1669"/>
      <c r="K6" s="1669"/>
      <c r="L6" s="1669"/>
      <c r="M6" s="1669"/>
      <c r="N6" s="1669"/>
      <c r="O6" s="1669"/>
      <c r="P6" s="1669"/>
      <c r="Q6" s="1669"/>
      <c r="R6" s="1669"/>
    </row>
    <row r="7" spans="2:26" ht="9" customHeight="1" x14ac:dyDescent="0.2">
      <c r="I7" s="691"/>
      <c r="J7" s="695"/>
      <c r="K7" s="695"/>
      <c r="L7" s="695"/>
      <c r="M7" s="695"/>
      <c r="N7" s="695"/>
      <c r="O7" s="695"/>
      <c r="P7" s="695"/>
      <c r="Q7" s="695"/>
      <c r="R7" s="695"/>
    </row>
    <row r="8" spans="2:26" x14ac:dyDescent="0.2">
      <c r="B8" s="1670" t="s">
        <v>952</v>
      </c>
      <c r="C8" s="1670"/>
      <c r="D8" s="1670"/>
      <c r="E8" s="696"/>
      <c r="F8" s="1671" t="s">
        <v>791</v>
      </c>
      <c r="G8" s="1671"/>
      <c r="H8" s="1671"/>
      <c r="I8" s="1671"/>
    </row>
    <row r="9" spans="2:26" hidden="1" x14ac:dyDescent="0.2">
      <c r="E9" s="696"/>
      <c r="F9" s="1672" t="str">
        <f>VLOOKUP(F8,W17:X27,2,FALSE)</f>
        <v>介護職員</v>
      </c>
      <c r="G9" s="1672"/>
      <c r="H9" s="1672"/>
      <c r="I9" s="1672"/>
    </row>
    <row r="10" spans="2:26" ht="9" customHeight="1" x14ac:dyDescent="0.2"/>
    <row r="11" spans="2:26" x14ac:dyDescent="0.2">
      <c r="B11" s="697" t="s">
        <v>953</v>
      </c>
      <c r="F11" s="1673" t="s">
        <v>954</v>
      </c>
      <c r="G11" s="1673"/>
      <c r="H11" s="1673"/>
      <c r="I11" s="1673"/>
      <c r="J11" s="691" t="s">
        <v>955</v>
      </c>
      <c r="K11" s="698"/>
    </row>
    <row r="12" spans="2:26" ht="9" customHeight="1" x14ac:dyDescent="0.2"/>
    <row r="13" spans="2:26" x14ac:dyDescent="0.2">
      <c r="B13" s="697" t="s">
        <v>956</v>
      </c>
    </row>
    <row r="14" spans="2:26" x14ac:dyDescent="0.2">
      <c r="B14" s="693" t="s">
        <v>158</v>
      </c>
      <c r="C14" s="1674" t="s">
        <v>957</v>
      </c>
      <c r="D14" s="1674"/>
      <c r="E14" s="1674"/>
      <c r="F14" s="1674"/>
      <c r="G14" s="1674"/>
      <c r="H14" s="1674"/>
      <c r="I14" s="1674"/>
      <c r="J14" s="1674"/>
      <c r="K14" s="1674"/>
      <c r="M14" s="1675" t="s">
        <v>958</v>
      </c>
      <c r="N14" s="1676"/>
      <c r="O14" s="1676"/>
      <c r="P14" s="1676"/>
      <c r="Q14" s="1676"/>
      <c r="R14" s="1677"/>
    </row>
    <row r="15" spans="2:26" ht="80.150000000000006" customHeight="1" x14ac:dyDescent="0.2">
      <c r="B15" s="699"/>
      <c r="C15" s="1678" t="s">
        <v>959</v>
      </c>
      <c r="D15" s="1678"/>
      <c r="E15" s="699"/>
      <c r="F15" s="1679" t="s">
        <v>960</v>
      </c>
      <c r="G15" s="1679"/>
      <c r="H15" s="1679" t="s">
        <v>961</v>
      </c>
      <c r="I15" s="1679"/>
      <c r="J15" s="1678" t="s">
        <v>962</v>
      </c>
      <c r="K15" s="1678"/>
      <c r="M15" s="1680" t="str">
        <f>F8</f>
        <v>介護福祉士</v>
      </c>
      <c r="N15" s="1681"/>
      <c r="O15" s="1682"/>
      <c r="P15" s="1680" t="str">
        <f>F9</f>
        <v>介護職員</v>
      </c>
      <c r="Q15" s="1681"/>
      <c r="R15" s="1682"/>
    </row>
    <row r="16" spans="2:26" ht="26.15" customHeight="1" x14ac:dyDescent="0.2">
      <c r="B16" s="700" t="s">
        <v>963</v>
      </c>
      <c r="C16" s="1686"/>
      <c r="D16" s="1687" t="s">
        <v>964</v>
      </c>
      <c r="E16" s="701" t="str">
        <f>$F$8</f>
        <v>介護福祉士</v>
      </c>
      <c r="F16" s="702"/>
      <c r="G16" s="703" t="s">
        <v>965</v>
      </c>
      <c r="H16" s="702"/>
      <c r="I16" s="703" t="s">
        <v>964</v>
      </c>
      <c r="J16" s="702"/>
      <c r="K16" s="703" t="s">
        <v>964</v>
      </c>
      <c r="M16" s="1688" t="str">
        <f>IF(C16="","",F16+ROUNDDOWN((H16+J16)/C16,1))</f>
        <v/>
      </c>
      <c r="N16" s="1689"/>
      <c r="O16" s="1690"/>
      <c r="P16" s="1688" t="str">
        <f>IF(C16="","",F17+ROUNDDOWN((H17+J17)/C16,1))</f>
        <v/>
      </c>
      <c r="Q16" s="1689"/>
      <c r="R16" s="1690"/>
      <c r="V16" s="704"/>
      <c r="W16" s="705" t="s">
        <v>966</v>
      </c>
      <c r="X16" s="705" t="s">
        <v>967</v>
      </c>
      <c r="Y16" s="706" t="s">
        <v>968</v>
      </c>
      <c r="Z16" s="706" t="s">
        <v>969</v>
      </c>
    </row>
    <row r="17" spans="2:26" ht="30" customHeight="1" x14ac:dyDescent="0.2">
      <c r="B17" s="707" t="s">
        <v>970</v>
      </c>
      <c r="C17" s="1686"/>
      <c r="D17" s="1685"/>
      <c r="E17" s="708" t="str">
        <f>$F$9</f>
        <v>介護職員</v>
      </c>
      <c r="F17" s="709"/>
      <c r="G17" s="710" t="s">
        <v>965</v>
      </c>
      <c r="H17" s="709"/>
      <c r="I17" s="710" t="s">
        <v>964</v>
      </c>
      <c r="J17" s="709"/>
      <c r="K17" s="710" t="s">
        <v>964</v>
      </c>
      <c r="M17" s="1691"/>
      <c r="N17" s="1692"/>
      <c r="O17" s="1693"/>
      <c r="P17" s="1691"/>
      <c r="Q17" s="1692"/>
      <c r="R17" s="1693"/>
      <c r="V17" s="1694" t="s">
        <v>971</v>
      </c>
      <c r="W17" s="704" t="s">
        <v>791</v>
      </c>
      <c r="X17" s="704" t="s">
        <v>972</v>
      </c>
      <c r="Y17" s="1696" t="s">
        <v>973</v>
      </c>
      <c r="Z17" s="1683" t="s">
        <v>974</v>
      </c>
    </row>
    <row r="18" spans="2:26" ht="30" customHeight="1" x14ac:dyDescent="0.2">
      <c r="B18" s="711"/>
      <c r="C18" s="1686"/>
      <c r="D18" s="1687" t="s">
        <v>964</v>
      </c>
      <c r="E18" s="712" t="str">
        <f>$F$8</f>
        <v>介護福祉士</v>
      </c>
      <c r="F18" s="713"/>
      <c r="G18" s="714" t="s">
        <v>965</v>
      </c>
      <c r="H18" s="702"/>
      <c r="I18" s="714" t="s">
        <v>964</v>
      </c>
      <c r="J18" s="702"/>
      <c r="K18" s="714" t="s">
        <v>964</v>
      </c>
      <c r="M18" s="1688" t="str">
        <f>IF(C18="","",F18+ROUNDDOWN((H18+J18)/C18,1))</f>
        <v/>
      </c>
      <c r="N18" s="1689"/>
      <c r="O18" s="1690"/>
      <c r="P18" s="1688" t="str">
        <f>IF(C18="","",F19+ROUNDDOWN((H19+J19)/C18,1))</f>
        <v/>
      </c>
      <c r="Q18" s="1689"/>
      <c r="R18" s="1690"/>
      <c r="V18" s="1695"/>
      <c r="W18" s="704" t="s">
        <v>975</v>
      </c>
      <c r="X18" s="715" t="s">
        <v>972</v>
      </c>
      <c r="Y18" s="1697"/>
      <c r="Z18" s="1684"/>
    </row>
    <row r="19" spans="2:26" ht="30" customHeight="1" x14ac:dyDescent="0.2">
      <c r="B19" s="707" t="s">
        <v>976</v>
      </c>
      <c r="C19" s="1686"/>
      <c r="D19" s="1685"/>
      <c r="E19" s="708" t="str">
        <f>$F$9</f>
        <v>介護職員</v>
      </c>
      <c r="F19" s="709"/>
      <c r="G19" s="710" t="s">
        <v>965</v>
      </c>
      <c r="H19" s="709"/>
      <c r="I19" s="710" t="s">
        <v>964</v>
      </c>
      <c r="J19" s="709"/>
      <c r="K19" s="710" t="s">
        <v>964</v>
      </c>
      <c r="M19" s="1691"/>
      <c r="N19" s="1692"/>
      <c r="O19" s="1693"/>
      <c r="P19" s="1691"/>
      <c r="Q19" s="1692"/>
      <c r="R19" s="1693"/>
      <c r="V19" s="1695"/>
      <c r="W19" s="704" t="s">
        <v>977</v>
      </c>
      <c r="X19" s="704" t="s">
        <v>978</v>
      </c>
      <c r="Y19" s="1698"/>
      <c r="Z19" s="1685"/>
    </row>
    <row r="20" spans="2:26" ht="30" customHeight="1" x14ac:dyDescent="0.2">
      <c r="B20" s="711"/>
      <c r="C20" s="1686"/>
      <c r="D20" s="1687" t="s">
        <v>964</v>
      </c>
      <c r="E20" s="712" t="str">
        <f>$F$8</f>
        <v>介護福祉士</v>
      </c>
      <c r="F20" s="713"/>
      <c r="G20" s="714" t="s">
        <v>965</v>
      </c>
      <c r="H20" s="702"/>
      <c r="I20" s="714" t="s">
        <v>964</v>
      </c>
      <c r="J20" s="702"/>
      <c r="K20" s="714" t="s">
        <v>964</v>
      </c>
      <c r="M20" s="1688" t="str">
        <f>IF(C20="","",F20+ROUNDDOWN((H20+J20)/C20,1))</f>
        <v/>
      </c>
      <c r="N20" s="1689"/>
      <c r="O20" s="1690"/>
      <c r="P20" s="1688" t="str">
        <f>IF(C20="","",F21+ROUNDDOWN((H21+J21)/C20,1))</f>
        <v/>
      </c>
      <c r="Q20" s="1689"/>
      <c r="R20" s="1690"/>
      <c r="V20" s="1695"/>
      <c r="W20" s="716" t="s">
        <v>979</v>
      </c>
      <c r="X20" s="715" t="s">
        <v>972</v>
      </c>
      <c r="Y20" s="717" t="s">
        <v>980</v>
      </c>
      <c r="Z20" s="718"/>
    </row>
    <row r="21" spans="2:26" ht="26.15" customHeight="1" x14ac:dyDescent="0.2">
      <c r="B21" s="707" t="s">
        <v>981</v>
      </c>
      <c r="C21" s="1686"/>
      <c r="D21" s="1685"/>
      <c r="E21" s="708" t="str">
        <f>$F$9</f>
        <v>介護職員</v>
      </c>
      <c r="F21" s="709"/>
      <c r="G21" s="710" t="s">
        <v>965</v>
      </c>
      <c r="H21" s="709"/>
      <c r="I21" s="710" t="s">
        <v>964</v>
      </c>
      <c r="J21" s="709"/>
      <c r="K21" s="710" t="s">
        <v>964</v>
      </c>
      <c r="M21" s="1691"/>
      <c r="N21" s="1692"/>
      <c r="O21" s="1693"/>
      <c r="P21" s="1691"/>
      <c r="Q21" s="1692"/>
      <c r="R21" s="1693"/>
      <c r="V21" s="1695"/>
      <c r="W21" s="715" t="s">
        <v>982</v>
      </c>
      <c r="X21" s="715" t="s">
        <v>983</v>
      </c>
      <c r="Y21" s="1704" t="s">
        <v>984</v>
      </c>
      <c r="Z21" s="1699"/>
    </row>
    <row r="22" spans="2:26" ht="26.15" customHeight="1" x14ac:dyDescent="0.2">
      <c r="B22" s="711"/>
      <c r="C22" s="1686"/>
      <c r="D22" s="1687" t="s">
        <v>964</v>
      </c>
      <c r="E22" s="712" t="str">
        <f>$F$8</f>
        <v>介護福祉士</v>
      </c>
      <c r="F22" s="713"/>
      <c r="G22" s="714" t="s">
        <v>965</v>
      </c>
      <c r="H22" s="702"/>
      <c r="I22" s="714" t="s">
        <v>964</v>
      </c>
      <c r="J22" s="702"/>
      <c r="K22" s="714" t="s">
        <v>964</v>
      </c>
      <c r="M22" s="1688" t="str">
        <f>IF(C22="","",F22+ROUNDDOWN((H22+J22)/C22,1))</f>
        <v/>
      </c>
      <c r="N22" s="1689"/>
      <c r="O22" s="1690"/>
      <c r="P22" s="1688" t="str">
        <f>IF(C22="","",F23+ROUNDDOWN((H23+J23)/C22,1))</f>
        <v/>
      </c>
      <c r="Q22" s="1689"/>
      <c r="R22" s="1690"/>
      <c r="V22" s="1695"/>
      <c r="W22" s="715" t="s">
        <v>985</v>
      </c>
      <c r="X22" s="715" t="s">
        <v>983</v>
      </c>
      <c r="Y22" s="1705"/>
      <c r="Z22" s="1700"/>
    </row>
    <row r="23" spans="2:26" ht="27.75" customHeight="1" x14ac:dyDescent="0.2">
      <c r="B23" s="707" t="s">
        <v>986</v>
      </c>
      <c r="C23" s="1686"/>
      <c r="D23" s="1685"/>
      <c r="E23" s="708" t="str">
        <f>$F$9</f>
        <v>介護職員</v>
      </c>
      <c r="F23" s="709"/>
      <c r="G23" s="710" t="s">
        <v>965</v>
      </c>
      <c r="H23" s="709"/>
      <c r="I23" s="710" t="s">
        <v>964</v>
      </c>
      <c r="J23" s="709"/>
      <c r="K23" s="710" t="s">
        <v>964</v>
      </c>
      <c r="M23" s="1691"/>
      <c r="N23" s="1692"/>
      <c r="O23" s="1693"/>
      <c r="P23" s="1691"/>
      <c r="Q23" s="1692"/>
      <c r="R23" s="1693"/>
      <c r="V23" s="1695"/>
      <c r="W23" s="1701" t="s">
        <v>987</v>
      </c>
      <c r="X23" s="1701" t="s">
        <v>988</v>
      </c>
      <c r="Y23" s="1696" t="s">
        <v>989</v>
      </c>
      <c r="Z23" s="1683" t="s">
        <v>990</v>
      </c>
    </row>
    <row r="24" spans="2:26" ht="26.15" customHeight="1" x14ac:dyDescent="0.2">
      <c r="B24" s="711"/>
      <c r="C24" s="1686"/>
      <c r="D24" s="1687" t="s">
        <v>964</v>
      </c>
      <c r="E24" s="712" t="str">
        <f>$F$8</f>
        <v>介護福祉士</v>
      </c>
      <c r="F24" s="713"/>
      <c r="G24" s="714" t="s">
        <v>965</v>
      </c>
      <c r="H24" s="702"/>
      <c r="I24" s="714" t="s">
        <v>964</v>
      </c>
      <c r="J24" s="702"/>
      <c r="K24" s="714" t="s">
        <v>964</v>
      </c>
      <c r="M24" s="1688" t="str">
        <f>IF(C24="","",F24+ROUNDDOWN((H24+J24)/C24,1))</f>
        <v/>
      </c>
      <c r="N24" s="1689"/>
      <c r="O24" s="1690"/>
      <c r="P24" s="1688" t="str">
        <f>IF(C24="","",F25+ROUNDDOWN((H25+J25)/C24,1))</f>
        <v/>
      </c>
      <c r="Q24" s="1689"/>
      <c r="R24" s="1690"/>
      <c r="V24" s="1695"/>
      <c r="W24" s="1702"/>
      <c r="X24" s="1702"/>
      <c r="Y24" s="1697"/>
      <c r="Z24" s="1703"/>
    </row>
    <row r="25" spans="2:26" ht="26.15" customHeight="1" x14ac:dyDescent="0.2">
      <c r="B25" s="707" t="s">
        <v>991</v>
      </c>
      <c r="C25" s="1686"/>
      <c r="D25" s="1685"/>
      <c r="E25" s="708" t="str">
        <f>$F$9</f>
        <v>介護職員</v>
      </c>
      <c r="F25" s="709"/>
      <c r="G25" s="710" t="s">
        <v>965</v>
      </c>
      <c r="H25" s="709"/>
      <c r="I25" s="710" t="s">
        <v>964</v>
      </c>
      <c r="J25" s="709"/>
      <c r="K25" s="710" t="s">
        <v>964</v>
      </c>
      <c r="M25" s="1691"/>
      <c r="N25" s="1692"/>
      <c r="O25" s="1693"/>
      <c r="P25" s="1691"/>
      <c r="Q25" s="1692"/>
      <c r="R25" s="1693"/>
      <c r="V25" s="1695"/>
      <c r="W25" s="1702"/>
      <c r="X25" s="1702"/>
      <c r="Y25" s="1697"/>
      <c r="Z25" s="1703"/>
    </row>
    <row r="26" spans="2:26" ht="26.15" customHeight="1" x14ac:dyDescent="0.2">
      <c r="B26" s="711"/>
      <c r="C26" s="1686"/>
      <c r="D26" s="1687" t="s">
        <v>964</v>
      </c>
      <c r="E26" s="712" t="str">
        <f>$F$8</f>
        <v>介護福祉士</v>
      </c>
      <c r="F26" s="713"/>
      <c r="G26" s="714" t="s">
        <v>965</v>
      </c>
      <c r="H26" s="702"/>
      <c r="I26" s="714" t="s">
        <v>964</v>
      </c>
      <c r="J26" s="702"/>
      <c r="K26" s="714" t="s">
        <v>964</v>
      </c>
      <c r="M26" s="1688" t="str">
        <f>IF(C26="","",F26+ROUNDDOWN((H26+J26)/C26,1))</f>
        <v/>
      </c>
      <c r="N26" s="1689"/>
      <c r="O26" s="1690"/>
      <c r="P26" s="1688" t="str">
        <f>IF(C26="","",F27+ROUNDDOWN((H27+J27)/C26,1))</f>
        <v/>
      </c>
      <c r="Q26" s="1689"/>
      <c r="R26" s="1690"/>
      <c r="V26" s="719"/>
      <c r="W26" s="720"/>
      <c r="X26" s="720"/>
      <c r="Y26" s="721"/>
      <c r="Z26" s="722"/>
    </row>
    <row r="27" spans="2:26" ht="26.15" customHeight="1" x14ac:dyDescent="0.2">
      <c r="B27" s="707" t="s">
        <v>992</v>
      </c>
      <c r="C27" s="1686"/>
      <c r="D27" s="1685"/>
      <c r="E27" s="708" t="str">
        <f>$F$9</f>
        <v>介護職員</v>
      </c>
      <c r="F27" s="709"/>
      <c r="G27" s="710" t="s">
        <v>965</v>
      </c>
      <c r="H27" s="709"/>
      <c r="I27" s="710" t="s">
        <v>964</v>
      </c>
      <c r="J27" s="709"/>
      <c r="K27" s="710" t="s">
        <v>964</v>
      </c>
      <c r="M27" s="1691"/>
      <c r="N27" s="1692"/>
      <c r="O27" s="1693"/>
      <c r="P27" s="1691"/>
      <c r="Q27" s="1692"/>
      <c r="R27" s="1693"/>
      <c r="V27" s="723"/>
      <c r="W27" s="724"/>
      <c r="X27" s="724"/>
      <c r="Y27" s="725"/>
    </row>
    <row r="28" spans="2:26" ht="26.15" customHeight="1" x14ac:dyDescent="0.2">
      <c r="B28" s="711"/>
      <c r="C28" s="1686"/>
      <c r="D28" s="1687" t="s">
        <v>964</v>
      </c>
      <c r="E28" s="712" t="str">
        <f>$F$8</f>
        <v>介護福祉士</v>
      </c>
      <c r="F28" s="713"/>
      <c r="G28" s="714" t="s">
        <v>965</v>
      </c>
      <c r="H28" s="702"/>
      <c r="I28" s="714" t="s">
        <v>964</v>
      </c>
      <c r="J28" s="702"/>
      <c r="K28" s="714" t="s">
        <v>964</v>
      </c>
      <c r="M28" s="1688" t="str">
        <f>IF(C28="","",F28+ROUNDDOWN((H28+J28)/C28,1))</f>
        <v/>
      </c>
      <c r="N28" s="1689"/>
      <c r="O28" s="1690"/>
      <c r="P28" s="1688" t="str">
        <f>IF(C28="","",F29+ROUNDDOWN((H29+J29)/C28,1))</f>
        <v/>
      </c>
      <c r="Q28" s="1689"/>
      <c r="R28" s="1690"/>
    </row>
    <row r="29" spans="2:26" ht="26.15" customHeight="1" x14ac:dyDescent="0.2">
      <c r="B29" s="707" t="s">
        <v>993</v>
      </c>
      <c r="C29" s="1686"/>
      <c r="D29" s="1685"/>
      <c r="E29" s="708" t="str">
        <f>$F$9</f>
        <v>介護職員</v>
      </c>
      <c r="F29" s="709"/>
      <c r="G29" s="710" t="s">
        <v>965</v>
      </c>
      <c r="H29" s="709"/>
      <c r="I29" s="710" t="s">
        <v>964</v>
      </c>
      <c r="J29" s="709"/>
      <c r="K29" s="710" t="s">
        <v>964</v>
      </c>
      <c r="M29" s="1691"/>
      <c r="N29" s="1692"/>
      <c r="O29" s="1693"/>
      <c r="P29" s="1691"/>
      <c r="Q29" s="1692"/>
      <c r="R29" s="1693"/>
    </row>
    <row r="30" spans="2:26" ht="26.15" customHeight="1" x14ac:dyDescent="0.2">
      <c r="B30" s="711"/>
      <c r="C30" s="1686"/>
      <c r="D30" s="1687" t="s">
        <v>964</v>
      </c>
      <c r="E30" s="712" t="str">
        <f>$F$8</f>
        <v>介護福祉士</v>
      </c>
      <c r="F30" s="713"/>
      <c r="G30" s="714" t="s">
        <v>965</v>
      </c>
      <c r="H30" s="702"/>
      <c r="I30" s="714" t="s">
        <v>964</v>
      </c>
      <c r="J30" s="702"/>
      <c r="K30" s="714" t="s">
        <v>964</v>
      </c>
      <c r="M30" s="1688" t="str">
        <f>IF(C30="","",F30+ROUNDDOWN((H30+J30)/C30,1))</f>
        <v/>
      </c>
      <c r="N30" s="1689"/>
      <c r="O30" s="1690"/>
      <c r="P30" s="1688" t="str">
        <f>IF(C30="","",F31+ROUNDDOWN((H31+J31)/C30,1))</f>
        <v/>
      </c>
      <c r="Q30" s="1689"/>
      <c r="R30" s="1690"/>
    </row>
    <row r="31" spans="2:26" ht="26.15" customHeight="1" x14ac:dyDescent="0.2">
      <c r="B31" s="707" t="s">
        <v>994</v>
      </c>
      <c r="C31" s="1686"/>
      <c r="D31" s="1685"/>
      <c r="E31" s="708" t="str">
        <f>$F$9</f>
        <v>介護職員</v>
      </c>
      <c r="F31" s="709"/>
      <c r="G31" s="710" t="s">
        <v>965</v>
      </c>
      <c r="H31" s="709"/>
      <c r="I31" s="710" t="s">
        <v>964</v>
      </c>
      <c r="J31" s="709"/>
      <c r="K31" s="710" t="s">
        <v>964</v>
      </c>
      <c r="M31" s="1691"/>
      <c r="N31" s="1692"/>
      <c r="O31" s="1693"/>
      <c r="P31" s="1691"/>
      <c r="Q31" s="1692"/>
      <c r="R31" s="1693"/>
    </row>
    <row r="32" spans="2:26" ht="26.15" customHeight="1" x14ac:dyDescent="0.2">
      <c r="B32" s="711"/>
      <c r="C32" s="1686"/>
      <c r="D32" s="1687" t="s">
        <v>964</v>
      </c>
      <c r="E32" s="712" t="str">
        <f>$F$8</f>
        <v>介護福祉士</v>
      </c>
      <c r="F32" s="713"/>
      <c r="G32" s="714" t="s">
        <v>965</v>
      </c>
      <c r="H32" s="702"/>
      <c r="I32" s="714" t="s">
        <v>964</v>
      </c>
      <c r="J32" s="702"/>
      <c r="K32" s="714" t="s">
        <v>964</v>
      </c>
      <c r="M32" s="1688" t="str">
        <f>IF(C32="","",F32+ROUNDDOWN((H32+J32)/C32,1))</f>
        <v/>
      </c>
      <c r="N32" s="1689"/>
      <c r="O32" s="1690"/>
      <c r="P32" s="1688" t="str">
        <f>IF(C32="","",F33+ROUNDDOWN((H33+J33)/C32,1))</f>
        <v/>
      </c>
      <c r="Q32" s="1689"/>
      <c r="R32" s="1690"/>
    </row>
    <row r="33" spans="2:18" ht="26.15" customHeight="1" x14ac:dyDescent="0.2">
      <c r="B33" s="707" t="s">
        <v>995</v>
      </c>
      <c r="C33" s="1686"/>
      <c r="D33" s="1685"/>
      <c r="E33" s="708" t="str">
        <f>$F$9</f>
        <v>介護職員</v>
      </c>
      <c r="F33" s="709"/>
      <c r="G33" s="710" t="s">
        <v>965</v>
      </c>
      <c r="H33" s="709"/>
      <c r="I33" s="710" t="s">
        <v>964</v>
      </c>
      <c r="J33" s="709"/>
      <c r="K33" s="710" t="s">
        <v>964</v>
      </c>
      <c r="M33" s="1691"/>
      <c r="N33" s="1692"/>
      <c r="O33" s="1693"/>
      <c r="P33" s="1691"/>
      <c r="Q33" s="1692"/>
      <c r="R33" s="1693"/>
    </row>
    <row r="34" spans="2:18" ht="26.15" customHeight="1" x14ac:dyDescent="0.2">
      <c r="B34" s="700" t="s">
        <v>963</v>
      </c>
      <c r="C34" s="1686"/>
      <c r="D34" s="1687" t="s">
        <v>964</v>
      </c>
      <c r="E34" s="712" t="str">
        <f>$F$8</f>
        <v>介護福祉士</v>
      </c>
      <c r="F34" s="713"/>
      <c r="G34" s="714" t="s">
        <v>965</v>
      </c>
      <c r="H34" s="702"/>
      <c r="I34" s="714" t="s">
        <v>964</v>
      </c>
      <c r="J34" s="702"/>
      <c r="K34" s="714" t="s">
        <v>964</v>
      </c>
      <c r="M34" s="1688" t="str">
        <f>IF(C34="","",F34+ROUNDDOWN((H34+J34)/C34,1))</f>
        <v/>
      </c>
      <c r="N34" s="1689"/>
      <c r="O34" s="1690"/>
      <c r="P34" s="1688" t="str">
        <f>IF(C34="","",F35+ROUNDDOWN((H35+J35)/C34,1))</f>
        <v/>
      </c>
      <c r="Q34" s="1689"/>
      <c r="R34" s="1690"/>
    </row>
    <row r="35" spans="2:18" ht="26.15" customHeight="1" x14ac:dyDescent="0.2">
      <c r="B35" s="707" t="s">
        <v>996</v>
      </c>
      <c r="C35" s="1686"/>
      <c r="D35" s="1685"/>
      <c r="E35" s="708" t="str">
        <f>$F$9</f>
        <v>介護職員</v>
      </c>
      <c r="F35" s="709"/>
      <c r="G35" s="710" t="s">
        <v>965</v>
      </c>
      <c r="H35" s="709"/>
      <c r="I35" s="710" t="s">
        <v>964</v>
      </c>
      <c r="J35" s="709"/>
      <c r="K35" s="710" t="s">
        <v>964</v>
      </c>
      <c r="M35" s="1691"/>
      <c r="N35" s="1692"/>
      <c r="O35" s="1693"/>
      <c r="P35" s="1691"/>
      <c r="Q35" s="1692"/>
      <c r="R35" s="1693"/>
    </row>
    <row r="36" spans="2:18" ht="26.15" customHeight="1" x14ac:dyDescent="0.2">
      <c r="B36" s="711"/>
      <c r="C36" s="1686"/>
      <c r="D36" s="1687" t="s">
        <v>964</v>
      </c>
      <c r="E36" s="712" t="str">
        <f>$F$8</f>
        <v>介護福祉士</v>
      </c>
      <c r="F36" s="713"/>
      <c r="G36" s="714" t="s">
        <v>965</v>
      </c>
      <c r="H36" s="702"/>
      <c r="I36" s="714" t="s">
        <v>964</v>
      </c>
      <c r="J36" s="702"/>
      <c r="K36" s="714" t="s">
        <v>964</v>
      </c>
      <c r="M36" s="1688" t="str">
        <f>IF(C36="","",F36+ROUNDDOWN((H36+J36)/C36,1))</f>
        <v/>
      </c>
      <c r="N36" s="1689"/>
      <c r="O36" s="1690"/>
      <c r="P36" s="1688" t="str">
        <f>IF(C36="","",F37+ROUNDDOWN((H37+J37)/C36,1))</f>
        <v/>
      </c>
      <c r="Q36" s="1689"/>
      <c r="R36" s="1690"/>
    </row>
    <row r="37" spans="2:18" ht="26.15" customHeight="1" x14ac:dyDescent="0.2">
      <c r="B37" s="707" t="s">
        <v>997</v>
      </c>
      <c r="C37" s="1686"/>
      <c r="D37" s="1685"/>
      <c r="E37" s="708" t="str">
        <f>$F$9</f>
        <v>介護職員</v>
      </c>
      <c r="F37" s="709"/>
      <c r="G37" s="710" t="s">
        <v>965</v>
      </c>
      <c r="H37" s="709"/>
      <c r="I37" s="710" t="s">
        <v>964</v>
      </c>
      <c r="J37" s="709"/>
      <c r="K37" s="710" t="s">
        <v>964</v>
      </c>
      <c r="M37" s="1691"/>
      <c r="N37" s="1692"/>
      <c r="O37" s="1693"/>
      <c r="P37" s="1691"/>
      <c r="Q37" s="1692"/>
      <c r="R37" s="1693"/>
    </row>
    <row r="38" spans="2:18" ht="6.75" customHeight="1" x14ac:dyDescent="0.2">
      <c r="B38" s="692"/>
      <c r="C38" s="726"/>
      <c r="D38" s="692"/>
      <c r="E38" s="727"/>
      <c r="F38" s="728"/>
      <c r="H38" s="728"/>
      <c r="J38" s="728"/>
      <c r="M38" s="729"/>
      <c r="N38" s="729"/>
      <c r="O38" s="729"/>
      <c r="P38" s="729"/>
      <c r="Q38" s="729"/>
      <c r="R38" s="729"/>
    </row>
    <row r="39" spans="2:18" ht="20.149999999999999" customHeight="1" x14ac:dyDescent="0.2">
      <c r="H39" s="692"/>
      <c r="J39" s="1672" t="s">
        <v>700</v>
      </c>
      <c r="K39" s="1672"/>
      <c r="L39" s="1672"/>
      <c r="M39" s="1706" t="str">
        <f>IF(SUM(M16:O37)=0,"",SUM(M16:O37))</f>
        <v/>
      </c>
      <c r="N39" s="1707"/>
      <c r="O39" s="1708"/>
      <c r="P39" s="1706" t="str">
        <f>IF(SUM(P16:R37)=0,"",SUM(P16:R37))</f>
        <v/>
      </c>
      <c r="Q39" s="1707"/>
      <c r="R39" s="1708"/>
    </row>
    <row r="40" spans="2:18" ht="20.149999999999999" customHeight="1" x14ac:dyDescent="0.2">
      <c r="H40" s="692"/>
      <c r="J40" s="1672" t="s">
        <v>998</v>
      </c>
      <c r="K40" s="1672"/>
      <c r="L40" s="1672"/>
      <c r="M40" s="1706" t="str">
        <f>IF(M39="","",ROUNDDOWN(M39/$K$11,1))</f>
        <v/>
      </c>
      <c r="N40" s="1707"/>
      <c r="O40" s="1708"/>
      <c r="P40" s="1706" t="str">
        <f>IF(P39="","",ROUNDDOWN(P39/$K$11,1))</f>
        <v/>
      </c>
      <c r="Q40" s="1707"/>
      <c r="R40" s="1708"/>
    </row>
    <row r="41" spans="2:18" ht="18.75" customHeight="1" x14ac:dyDescent="0.2">
      <c r="J41" s="1709" t="str">
        <f>$M$15</f>
        <v>介護福祉士</v>
      </c>
      <c r="K41" s="1710"/>
      <c r="L41" s="1710"/>
      <c r="M41" s="1710"/>
      <c r="N41" s="1710"/>
      <c r="O41" s="1711"/>
      <c r="P41" s="1712" t="str">
        <f>IF(M40="","",M40/P40)</f>
        <v/>
      </c>
      <c r="Q41" s="1713"/>
      <c r="R41" s="1714"/>
    </row>
    <row r="42" spans="2:18" ht="18.75" customHeight="1" x14ac:dyDescent="0.2">
      <c r="J42" s="1718" t="s">
        <v>999</v>
      </c>
      <c r="K42" s="1719"/>
      <c r="L42" s="1719"/>
      <c r="M42" s="1719"/>
      <c r="N42" s="1719"/>
      <c r="O42" s="1720"/>
      <c r="P42" s="1715"/>
      <c r="Q42" s="1716"/>
      <c r="R42" s="1717"/>
    </row>
    <row r="43" spans="2:18" ht="18.75" customHeight="1" x14ac:dyDescent="0.2">
      <c r="J43" s="692"/>
      <c r="K43" s="692"/>
      <c r="L43" s="692"/>
      <c r="M43" s="692"/>
      <c r="N43" s="692"/>
      <c r="O43" s="692"/>
      <c r="P43" s="692"/>
      <c r="Q43" s="692"/>
      <c r="R43" s="730"/>
    </row>
    <row r="44" spans="2:18" ht="18.75" customHeight="1" x14ac:dyDescent="0.2">
      <c r="B44" s="693" t="s">
        <v>158</v>
      </c>
      <c r="C44" s="1674" t="s">
        <v>1000</v>
      </c>
      <c r="D44" s="1674"/>
      <c r="E44" s="1674"/>
      <c r="F44" s="1674"/>
      <c r="G44" s="1674"/>
      <c r="H44" s="1674"/>
      <c r="I44" s="1674"/>
      <c r="J44" s="1674"/>
      <c r="K44" s="1674"/>
      <c r="M44" s="1675" t="s">
        <v>958</v>
      </c>
      <c r="N44" s="1676"/>
      <c r="O44" s="1676"/>
      <c r="P44" s="1676"/>
      <c r="Q44" s="1676"/>
      <c r="R44" s="1677"/>
    </row>
    <row r="45" spans="2:18" ht="79.5" customHeight="1" x14ac:dyDescent="0.2">
      <c r="B45" s="699"/>
      <c r="C45" s="1678" t="s">
        <v>959</v>
      </c>
      <c r="D45" s="1678"/>
      <c r="E45" s="699"/>
      <c r="F45" s="1679" t="s">
        <v>960</v>
      </c>
      <c r="G45" s="1679"/>
      <c r="H45" s="1679" t="s">
        <v>961</v>
      </c>
      <c r="I45" s="1679"/>
      <c r="J45" s="1678" t="s">
        <v>962</v>
      </c>
      <c r="K45" s="1678"/>
      <c r="M45" s="1680" t="str">
        <f>F8</f>
        <v>介護福祉士</v>
      </c>
      <c r="N45" s="1681"/>
      <c r="O45" s="1682"/>
      <c r="P45" s="1680" t="str">
        <f>F9</f>
        <v>介護職員</v>
      </c>
      <c r="Q45" s="1681"/>
      <c r="R45" s="1682"/>
    </row>
    <row r="46" spans="2:18" ht="25.5" customHeight="1" x14ac:dyDescent="0.2">
      <c r="B46" s="700" t="s">
        <v>963</v>
      </c>
      <c r="C46" s="1686"/>
      <c r="D46" s="1687" t="s">
        <v>964</v>
      </c>
      <c r="E46" s="731" t="str">
        <f>$F$8</f>
        <v>介護福祉士</v>
      </c>
      <c r="F46" s="702"/>
      <c r="G46" s="703" t="s">
        <v>965</v>
      </c>
      <c r="H46" s="702"/>
      <c r="I46" s="703" t="s">
        <v>964</v>
      </c>
      <c r="J46" s="702"/>
      <c r="K46" s="703" t="s">
        <v>964</v>
      </c>
      <c r="M46" s="1688" t="str">
        <f>IF(C46="","",F46+ROUNDDOWN((H46+J46)/C46,1))</f>
        <v/>
      </c>
      <c r="N46" s="1689"/>
      <c r="O46" s="1690"/>
      <c r="P46" s="1688" t="str">
        <f>IF(C46="","",F47+ROUNDDOWN((H47+J47)/C46,1))</f>
        <v/>
      </c>
      <c r="Q46" s="1689"/>
      <c r="R46" s="1690"/>
    </row>
    <row r="47" spans="2:18" ht="25.5" customHeight="1" x14ac:dyDescent="0.2">
      <c r="B47" s="732" t="s">
        <v>970</v>
      </c>
      <c r="C47" s="1686"/>
      <c r="D47" s="1685"/>
      <c r="E47" s="733" t="str">
        <f>$F$9</f>
        <v>介護職員</v>
      </c>
      <c r="F47" s="709"/>
      <c r="G47" s="710" t="s">
        <v>965</v>
      </c>
      <c r="H47" s="709"/>
      <c r="I47" s="710" t="s">
        <v>964</v>
      </c>
      <c r="J47" s="709"/>
      <c r="K47" s="710" t="s">
        <v>964</v>
      </c>
      <c r="M47" s="1691"/>
      <c r="N47" s="1692"/>
      <c r="O47" s="1693"/>
      <c r="P47" s="1691"/>
      <c r="Q47" s="1692"/>
      <c r="R47" s="1693"/>
    </row>
    <row r="48" spans="2:18" ht="25.5" customHeight="1" x14ac:dyDescent="0.2">
      <c r="B48" s="734"/>
      <c r="C48" s="1686"/>
      <c r="D48" s="1687" t="s">
        <v>964</v>
      </c>
      <c r="E48" s="735" t="str">
        <f>$F$8</f>
        <v>介護福祉士</v>
      </c>
      <c r="F48" s="713"/>
      <c r="G48" s="714" t="s">
        <v>965</v>
      </c>
      <c r="H48" s="702"/>
      <c r="I48" s="714" t="s">
        <v>964</v>
      </c>
      <c r="J48" s="702"/>
      <c r="K48" s="714" t="s">
        <v>964</v>
      </c>
      <c r="M48" s="1688" t="str">
        <f>IF(C48="","",F48+ROUNDDOWN((H48+J48)/C48,1))</f>
        <v/>
      </c>
      <c r="N48" s="1689"/>
      <c r="O48" s="1690"/>
      <c r="P48" s="1688" t="str">
        <f>IF(C48="","",F49+ROUNDDOWN((H49+J49)/C48,1))</f>
        <v/>
      </c>
      <c r="Q48" s="1689"/>
      <c r="R48" s="1690"/>
    </row>
    <row r="49" spans="2:18" ht="25.5" customHeight="1" x14ac:dyDescent="0.2">
      <c r="B49" s="732" t="s">
        <v>976</v>
      </c>
      <c r="C49" s="1686"/>
      <c r="D49" s="1685"/>
      <c r="E49" s="733" t="str">
        <f>$F$9</f>
        <v>介護職員</v>
      </c>
      <c r="F49" s="709"/>
      <c r="G49" s="710" t="s">
        <v>965</v>
      </c>
      <c r="H49" s="709"/>
      <c r="I49" s="710" t="s">
        <v>964</v>
      </c>
      <c r="J49" s="709"/>
      <c r="K49" s="710" t="s">
        <v>964</v>
      </c>
      <c r="M49" s="1691"/>
      <c r="N49" s="1692"/>
      <c r="O49" s="1693"/>
      <c r="P49" s="1691"/>
      <c r="Q49" s="1692"/>
      <c r="R49" s="1693"/>
    </row>
    <row r="50" spans="2:18" ht="25.5" customHeight="1" x14ac:dyDescent="0.2">
      <c r="B50" s="734"/>
      <c r="C50" s="1686"/>
      <c r="D50" s="1687" t="s">
        <v>964</v>
      </c>
      <c r="E50" s="735" t="str">
        <f>$F$8</f>
        <v>介護福祉士</v>
      </c>
      <c r="F50" s="713"/>
      <c r="G50" s="714" t="s">
        <v>965</v>
      </c>
      <c r="H50" s="702"/>
      <c r="I50" s="714" t="s">
        <v>964</v>
      </c>
      <c r="J50" s="702"/>
      <c r="K50" s="714" t="s">
        <v>964</v>
      </c>
      <c r="M50" s="1688" t="str">
        <f>IF(C50="","",F50+ROUNDDOWN((H50+J50)/C50,1))</f>
        <v/>
      </c>
      <c r="N50" s="1689"/>
      <c r="O50" s="1690"/>
      <c r="P50" s="1688" t="str">
        <f>IF(C50="","",F51+ROUNDDOWN((H51+J51)/C50,1))</f>
        <v/>
      </c>
      <c r="Q50" s="1689"/>
      <c r="R50" s="1690"/>
    </row>
    <row r="51" spans="2:18" ht="25.5" customHeight="1" x14ac:dyDescent="0.2">
      <c r="B51" s="732" t="s">
        <v>981</v>
      </c>
      <c r="C51" s="1686"/>
      <c r="D51" s="1685"/>
      <c r="E51" s="736" t="str">
        <f>$F$9</f>
        <v>介護職員</v>
      </c>
      <c r="F51" s="709"/>
      <c r="G51" s="710" t="s">
        <v>965</v>
      </c>
      <c r="H51" s="709"/>
      <c r="I51" s="710" t="s">
        <v>964</v>
      </c>
      <c r="J51" s="709"/>
      <c r="K51" s="710" t="s">
        <v>964</v>
      </c>
      <c r="M51" s="1691"/>
      <c r="N51" s="1692"/>
      <c r="O51" s="1693"/>
      <c r="P51" s="1691"/>
      <c r="Q51" s="1692"/>
      <c r="R51" s="1693"/>
    </row>
    <row r="52" spans="2:18" ht="6.75" customHeight="1" x14ac:dyDescent="0.2">
      <c r="J52" s="692"/>
      <c r="K52" s="692"/>
      <c r="L52" s="692"/>
      <c r="M52" s="692"/>
      <c r="N52" s="692"/>
      <c r="O52" s="692"/>
      <c r="P52" s="692"/>
      <c r="Q52" s="692"/>
      <c r="R52" s="730"/>
    </row>
    <row r="53" spans="2:18" ht="20.149999999999999" customHeight="1" x14ac:dyDescent="0.2">
      <c r="J53" s="1672" t="s">
        <v>700</v>
      </c>
      <c r="K53" s="1672"/>
      <c r="L53" s="1672"/>
      <c r="M53" s="1706" t="str">
        <f>IF(SUM(M46:O51)=0,"",SUM(M46:O51))</f>
        <v/>
      </c>
      <c r="N53" s="1707"/>
      <c r="O53" s="1708"/>
      <c r="P53" s="1706" t="str">
        <f>IF(SUM(P46:R51)=0,"",SUM(P46:R51))</f>
        <v/>
      </c>
      <c r="Q53" s="1707"/>
      <c r="R53" s="1708"/>
    </row>
    <row r="54" spans="2:18" ht="20.149999999999999" customHeight="1" x14ac:dyDescent="0.2">
      <c r="J54" s="1672" t="s">
        <v>998</v>
      </c>
      <c r="K54" s="1672"/>
      <c r="L54" s="1672"/>
      <c r="M54" s="1706" t="str">
        <f>IF(M53="","",ROUNDDOWN(M53/3,1))</f>
        <v/>
      </c>
      <c r="N54" s="1707"/>
      <c r="O54" s="1708"/>
      <c r="P54" s="1706" t="str">
        <f>IF(P53="","",ROUNDDOWN(P53/3,1))</f>
        <v/>
      </c>
      <c r="Q54" s="1707"/>
      <c r="R54" s="1708"/>
    </row>
    <row r="55" spans="2:18" ht="18.75" customHeight="1" x14ac:dyDescent="0.2">
      <c r="J55" s="1709" t="str">
        <f>$M$15</f>
        <v>介護福祉士</v>
      </c>
      <c r="K55" s="1710"/>
      <c r="L55" s="1710"/>
      <c r="M55" s="1710"/>
      <c r="N55" s="1710"/>
      <c r="O55" s="1711"/>
      <c r="P55" s="1712" t="str">
        <f>IF(M54="","",M54/P54)</f>
        <v/>
      </c>
      <c r="Q55" s="1713"/>
      <c r="R55" s="1714"/>
    </row>
    <row r="56" spans="2:18" ht="18.75" customHeight="1" x14ac:dyDescent="0.2">
      <c r="J56" s="1718" t="s">
        <v>999</v>
      </c>
      <c r="K56" s="1719"/>
      <c r="L56" s="1719"/>
      <c r="M56" s="1719"/>
      <c r="N56" s="1719"/>
      <c r="O56" s="1720"/>
      <c r="P56" s="1715"/>
      <c r="Q56" s="1716"/>
      <c r="R56" s="1717"/>
    </row>
    <row r="57" spans="2:18" ht="18.75" customHeight="1" x14ac:dyDescent="0.2">
      <c r="J57" s="692"/>
      <c r="K57" s="692"/>
      <c r="L57" s="692"/>
      <c r="M57" s="692"/>
      <c r="N57" s="692"/>
      <c r="O57" s="692"/>
      <c r="P57" s="692"/>
      <c r="Q57" s="692"/>
      <c r="R57" s="730"/>
    </row>
    <row r="59" spans="2:18" x14ac:dyDescent="0.2">
      <c r="B59" s="690" t="s">
        <v>1001</v>
      </c>
    </row>
    <row r="60" spans="2:18" x14ac:dyDescent="0.2">
      <c r="B60" s="1721" t="s">
        <v>1002</v>
      </c>
      <c r="C60" s="1721"/>
      <c r="D60" s="1721"/>
      <c r="E60" s="1721"/>
      <c r="F60" s="1721"/>
      <c r="G60" s="1721"/>
      <c r="H60" s="1721"/>
      <c r="I60" s="1721"/>
      <c r="J60" s="1721"/>
      <c r="K60" s="1721"/>
      <c r="L60" s="1721"/>
      <c r="M60" s="1721"/>
      <c r="N60" s="1721"/>
      <c r="O60" s="1721"/>
      <c r="P60" s="1721"/>
      <c r="Q60" s="1721"/>
      <c r="R60" s="1721"/>
    </row>
    <row r="61" spans="2:18" x14ac:dyDescent="0.2">
      <c r="B61" s="1721" t="s">
        <v>1003</v>
      </c>
      <c r="C61" s="1721"/>
      <c r="D61" s="1721"/>
      <c r="E61" s="1721"/>
      <c r="F61" s="1721"/>
      <c r="G61" s="1721"/>
      <c r="H61" s="1721"/>
      <c r="I61" s="1721"/>
      <c r="J61" s="1721"/>
      <c r="K61" s="1721"/>
      <c r="L61" s="1721"/>
      <c r="M61" s="1721"/>
      <c r="N61" s="1721"/>
      <c r="O61" s="1721"/>
      <c r="P61" s="1721"/>
      <c r="Q61" s="1721"/>
      <c r="R61" s="1721"/>
    </row>
    <row r="62" spans="2:18" x14ac:dyDescent="0.2">
      <c r="B62" s="1721" t="s">
        <v>1004</v>
      </c>
      <c r="C62" s="1721"/>
      <c r="D62" s="1721"/>
      <c r="E62" s="1721"/>
      <c r="F62" s="1721"/>
      <c r="G62" s="1721"/>
      <c r="H62" s="1721"/>
      <c r="I62" s="1721"/>
      <c r="J62" s="1721"/>
      <c r="K62" s="1721"/>
      <c r="L62" s="1721"/>
      <c r="M62" s="1721"/>
      <c r="N62" s="1721"/>
      <c r="O62" s="1721"/>
      <c r="P62" s="1721"/>
      <c r="Q62" s="1721"/>
      <c r="R62" s="1721"/>
    </row>
    <row r="63" spans="2:18" x14ac:dyDescent="0.2">
      <c r="B63" s="737" t="s">
        <v>1005</v>
      </c>
      <c r="C63" s="737"/>
      <c r="D63" s="737"/>
      <c r="E63" s="737"/>
      <c r="F63" s="737"/>
      <c r="G63" s="737"/>
      <c r="H63" s="737"/>
      <c r="I63" s="737"/>
      <c r="J63" s="737"/>
      <c r="K63" s="737"/>
      <c r="L63" s="737"/>
      <c r="M63" s="737"/>
      <c r="N63" s="737"/>
      <c r="O63" s="737"/>
      <c r="P63" s="737"/>
      <c r="Q63" s="737"/>
      <c r="R63" s="737"/>
    </row>
    <row r="64" spans="2:18" x14ac:dyDescent="0.2">
      <c r="B64" s="1721" t="s">
        <v>1006</v>
      </c>
      <c r="C64" s="1721"/>
      <c r="D64" s="1721"/>
      <c r="E64" s="1721"/>
      <c r="F64" s="1721"/>
      <c r="G64" s="1721"/>
      <c r="H64" s="1721"/>
      <c r="I64" s="1721"/>
      <c r="J64" s="1721"/>
      <c r="K64" s="1721"/>
      <c r="L64" s="1721"/>
      <c r="M64" s="1721"/>
      <c r="N64" s="1721"/>
      <c r="O64" s="1721"/>
      <c r="P64" s="1721"/>
      <c r="Q64" s="1721"/>
      <c r="R64" s="1721"/>
    </row>
    <row r="65" spans="2:18" x14ac:dyDescent="0.2">
      <c r="B65" s="1721" t="s">
        <v>1007</v>
      </c>
      <c r="C65" s="1721"/>
      <c r="D65" s="1721"/>
      <c r="E65" s="1721"/>
      <c r="F65" s="1721"/>
      <c r="G65" s="1721"/>
      <c r="H65" s="1721"/>
      <c r="I65" s="1721"/>
      <c r="J65" s="1721"/>
      <c r="K65" s="1721"/>
      <c r="L65" s="1721"/>
      <c r="M65" s="1721"/>
      <c r="N65" s="1721"/>
      <c r="O65" s="1721"/>
      <c r="P65" s="1721"/>
      <c r="Q65" s="1721"/>
      <c r="R65" s="1721"/>
    </row>
    <row r="66" spans="2:18" x14ac:dyDescent="0.2">
      <c r="B66" s="1721" t="s">
        <v>1008</v>
      </c>
      <c r="C66" s="1721"/>
      <c r="D66" s="1721"/>
      <c r="E66" s="1721"/>
      <c r="F66" s="1721"/>
      <c r="G66" s="1721"/>
      <c r="H66" s="1721"/>
      <c r="I66" s="1721"/>
      <c r="J66" s="1721"/>
      <c r="K66" s="1721"/>
      <c r="L66" s="1721"/>
      <c r="M66" s="1721"/>
      <c r="N66" s="1721"/>
      <c r="O66" s="1721"/>
      <c r="P66" s="1721"/>
      <c r="Q66" s="1721"/>
      <c r="R66" s="1721"/>
    </row>
    <row r="67" spans="2:18" x14ac:dyDescent="0.2">
      <c r="B67" s="1721" t="s">
        <v>1009</v>
      </c>
      <c r="C67" s="1721"/>
      <c r="D67" s="1721"/>
      <c r="E67" s="1721"/>
      <c r="F67" s="1721"/>
      <c r="G67" s="1721"/>
      <c r="H67" s="1721"/>
      <c r="I67" s="1721"/>
      <c r="J67" s="1721"/>
      <c r="K67" s="1721"/>
      <c r="L67" s="1721"/>
      <c r="M67" s="1721"/>
      <c r="N67" s="1721"/>
      <c r="O67" s="1721"/>
      <c r="P67" s="1721"/>
      <c r="Q67" s="1721"/>
      <c r="R67" s="1721"/>
    </row>
    <row r="68" spans="2:18" x14ac:dyDescent="0.2">
      <c r="B68" s="1721" t="s">
        <v>1010</v>
      </c>
      <c r="C68" s="1721"/>
      <c r="D68" s="1721"/>
      <c r="E68" s="1721"/>
      <c r="F68" s="1721"/>
      <c r="G68" s="1721"/>
      <c r="H68" s="1721"/>
      <c r="I68" s="1721"/>
      <c r="J68" s="1721"/>
      <c r="K68" s="1721"/>
      <c r="L68" s="1721"/>
      <c r="M68" s="1721"/>
      <c r="N68" s="1721"/>
      <c r="O68" s="1721"/>
      <c r="P68" s="1721"/>
      <c r="Q68" s="1721"/>
      <c r="R68" s="1721"/>
    </row>
    <row r="69" spans="2:18" x14ac:dyDescent="0.2">
      <c r="B69" s="1721" t="s">
        <v>1011</v>
      </c>
      <c r="C69" s="1721"/>
      <c r="D69" s="1721"/>
      <c r="E69" s="1721"/>
      <c r="F69" s="1721"/>
      <c r="G69" s="1721"/>
      <c r="H69" s="1721"/>
      <c r="I69" s="1721"/>
      <c r="J69" s="1721"/>
      <c r="K69" s="1721"/>
      <c r="L69" s="1721"/>
      <c r="M69" s="1721"/>
      <c r="N69" s="1721"/>
      <c r="O69" s="1721"/>
      <c r="P69" s="1721"/>
      <c r="Q69" s="1721"/>
      <c r="R69" s="1721"/>
    </row>
    <row r="70" spans="2:18" x14ac:dyDescent="0.2">
      <c r="B70" s="1721" t="s">
        <v>1012</v>
      </c>
      <c r="C70" s="1721"/>
      <c r="D70" s="1721"/>
      <c r="E70" s="1721"/>
      <c r="F70" s="1721"/>
      <c r="G70" s="1721"/>
      <c r="H70" s="1721"/>
      <c r="I70" s="1721"/>
      <c r="J70" s="1721"/>
      <c r="K70" s="1721"/>
      <c r="L70" s="1721"/>
      <c r="M70" s="1721"/>
      <c r="N70" s="1721"/>
      <c r="O70" s="1721"/>
      <c r="P70" s="1721"/>
      <c r="Q70" s="1721"/>
      <c r="R70" s="1721"/>
    </row>
    <row r="71" spans="2:18" x14ac:dyDescent="0.2">
      <c r="B71" s="1721" t="s">
        <v>1013</v>
      </c>
      <c r="C71" s="1721"/>
      <c r="D71" s="1721"/>
      <c r="E71" s="1721"/>
      <c r="F71" s="1721"/>
      <c r="G71" s="1721"/>
      <c r="H71" s="1721"/>
      <c r="I71" s="1721"/>
      <c r="J71" s="1721"/>
      <c r="K71" s="1721"/>
      <c r="L71" s="1721"/>
      <c r="M71" s="1721"/>
      <c r="N71" s="1721"/>
      <c r="O71" s="1721"/>
      <c r="P71" s="1721"/>
      <c r="Q71" s="1721"/>
      <c r="R71" s="1721"/>
    </row>
    <row r="72" spans="2:18" x14ac:dyDescent="0.2">
      <c r="B72" s="1721" t="s">
        <v>1014</v>
      </c>
      <c r="C72" s="1721"/>
      <c r="D72" s="1721"/>
      <c r="E72" s="1721"/>
      <c r="F72" s="1721"/>
      <c r="G72" s="1721"/>
      <c r="H72" s="1721"/>
      <c r="I72" s="1721"/>
      <c r="J72" s="1721"/>
      <c r="K72" s="1721"/>
      <c r="L72" s="1721"/>
      <c r="M72" s="1721"/>
      <c r="N72" s="1721"/>
      <c r="O72" s="1721"/>
      <c r="P72" s="1721"/>
      <c r="Q72" s="1721"/>
      <c r="R72" s="1721"/>
    </row>
    <row r="73" spans="2:18" x14ac:dyDescent="0.2">
      <c r="B73" s="1721" t="s">
        <v>1015</v>
      </c>
      <c r="C73" s="1721"/>
      <c r="D73" s="1721"/>
      <c r="E73" s="1721"/>
      <c r="F73" s="1721"/>
      <c r="G73" s="1721"/>
      <c r="H73" s="1721"/>
      <c r="I73" s="1721"/>
      <c r="J73" s="1721"/>
      <c r="K73" s="1721"/>
      <c r="L73" s="1721"/>
      <c r="M73" s="1721"/>
      <c r="N73" s="1721"/>
      <c r="O73" s="1721"/>
      <c r="P73" s="1721"/>
      <c r="Q73" s="1721"/>
      <c r="R73" s="1721"/>
    </row>
    <row r="74" spans="2:18" x14ac:dyDescent="0.2">
      <c r="B74" s="1721" t="s">
        <v>1016</v>
      </c>
      <c r="C74" s="1721"/>
      <c r="D74" s="1721"/>
      <c r="E74" s="1721"/>
      <c r="F74" s="1721"/>
      <c r="G74" s="1721"/>
      <c r="H74" s="1721"/>
      <c r="I74" s="1721"/>
      <c r="J74" s="1721"/>
      <c r="K74" s="1721"/>
      <c r="L74" s="1721"/>
      <c r="M74" s="1721"/>
      <c r="N74" s="1721"/>
      <c r="O74" s="1721"/>
      <c r="P74" s="1721"/>
      <c r="Q74" s="1721"/>
      <c r="R74" s="1721"/>
    </row>
    <row r="75" spans="2:18" x14ac:dyDescent="0.2">
      <c r="B75" s="1721" t="s">
        <v>1017</v>
      </c>
      <c r="C75" s="1721"/>
      <c r="D75" s="1721"/>
      <c r="E75" s="1721"/>
      <c r="F75" s="1721"/>
      <c r="G75" s="1721"/>
      <c r="H75" s="1721"/>
      <c r="I75" s="1721"/>
      <c r="J75" s="1721"/>
      <c r="K75" s="1721"/>
      <c r="L75" s="1721"/>
      <c r="M75" s="1721"/>
      <c r="N75" s="1721"/>
      <c r="O75" s="1721"/>
      <c r="P75" s="1721"/>
      <c r="Q75" s="1721"/>
      <c r="R75" s="1721"/>
    </row>
    <row r="76" spans="2:18" x14ac:dyDescent="0.2">
      <c r="B76" s="1721" t="s">
        <v>1018</v>
      </c>
      <c r="C76" s="1721"/>
      <c r="D76" s="1721"/>
      <c r="E76" s="1721"/>
      <c r="F76" s="1721"/>
      <c r="G76" s="1721"/>
      <c r="H76" s="1721"/>
      <c r="I76" s="1721"/>
      <c r="J76" s="1721"/>
      <c r="K76" s="1721"/>
      <c r="L76" s="1721"/>
      <c r="M76" s="1721"/>
      <c r="N76" s="1721"/>
      <c r="O76" s="1721"/>
      <c r="P76" s="1721"/>
      <c r="Q76" s="1721"/>
      <c r="R76" s="1721"/>
    </row>
    <row r="77" spans="2:18" x14ac:dyDescent="0.2">
      <c r="B77" s="1721" t="s">
        <v>1019</v>
      </c>
      <c r="C77" s="1721"/>
      <c r="D77" s="1721"/>
      <c r="E77" s="1721"/>
      <c r="F77" s="1721"/>
      <c r="G77" s="1721"/>
      <c r="H77" s="1721"/>
      <c r="I77" s="1721"/>
      <c r="J77" s="1721"/>
      <c r="K77" s="1721"/>
      <c r="L77" s="1721"/>
      <c r="M77" s="1721"/>
      <c r="N77" s="1721"/>
      <c r="O77" s="1721"/>
      <c r="P77" s="1721"/>
      <c r="Q77" s="1721"/>
      <c r="R77" s="1721"/>
    </row>
    <row r="78" spans="2:18" x14ac:dyDescent="0.2">
      <c r="B78" s="1721" t="s">
        <v>1020</v>
      </c>
      <c r="C78" s="1721"/>
      <c r="D78" s="1721"/>
      <c r="E78" s="1721"/>
      <c r="F78" s="1721"/>
      <c r="G78" s="1721"/>
      <c r="H78" s="1721"/>
      <c r="I78" s="1721"/>
      <c r="J78" s="1721"/>
      <c r="K78" s="1721"/>
      <c r="L78" s="1721"/>
      <c r="M78" s="1721"/>
      <c r="N78" s="1721"/>
      <c r="O78" s="1721"/>
      <c r="P78" s="1721"/>
      <c r="Q78" s="1721"/>
      <c r="R78" s="1721"/>
    </row>
    <row r="79" spans="2:18" x14ac:dyDescent="0.2">
      <c r="B79" s="1721" t="s">
        <v>1021</v>
      </c>
      <c r="C79" s="1721"/>
      <c r="D79" s="1721"/>
      <c r="E79" s="1721"/>
      <c r="F79" s="1721"/>
      <c r="G79" s="1721"/>
      <c r="H79" s="1721"/>
      <c r="I79" s="1721"/>
      <c r="J79" s="1721"/>
      <c r="K79" s="1721"/>
      <c r="L79" s="1721"/>
      <c r="M79" s="1721"/>
      <c r="N79" s="1721"/>
      <c r="O79" s="1721"/>
      <c r="P79" s="1721"/>
      <c r="Q79" s="1721"/>
      <c r="R79" s="1721"/>
    </row>
    <row r="80" spans="2:18" x14ac:dyDescent="0.2">
      <c r="B80" s="1721" t="s">
        <v>1022</v>
      </c>
      <c r="C80" s="1721"/>
      <c r="D80" s="1721"/>
      <c r="E80" s="1721"/>
      <c r="F80" s="1721"/>
      <c r="G80" s="1721"/>
      <c r="H80" s="1721"/>
      <c r="I80" s="1721"/>
      <c r="J80" s="1721"/>
      <c r="K80" s="1721"/>
      <c r="L80" s="1721"/>
      <c r="M80" s="1721"/>
      <c r="N80" s="1721"/>
      <c r="O80" s="1721"/>
      <c r="P80" s="1721"/>
      <c r="Q80" s="1721"/>
      <c r="R80" s="1721"/>
    </row>
    <row r="81" spans="2:18" x14ac:dyDescent="0.2">
      <c r="B81" s="1721" t="s">
        <v>1023</v>
      </c>
      <c r="C81" s="1721"/>
      <c r="D81" s="1721"/>
      <c r="E81" s="1721"/>
      <c r="F81" s="1721"/>
      <c r="G81" s="1721"/>
      <c r="H81" s="1721"/>
      <c r="I81" s="1721"/>
      <c r="J81" s="1721"/>
      <c r="K81" s="1721"/>
      <c r="L81" s="1721"/>
      <c r="M81" s="1721"/>
      <c r="N81" s="1721"/>
      <c r="O81" s="1721"/>
      <c r="P81" s="1721"/>
      <c r="Q81" s="1721"/>
      <c r="R81" s="1721"/>
    </row>
    <row r="82" spans="2:18" x14ac:dyDescent="0.2">
      <c r="B82" s="1721" t="s">
        <v>1024</v>
      </c>
      <c r="C82" s="1721"/>
      <c r="D82" s="1721"/>
      <c r="E82" s="1721"/>
      <c r="F82" s="1721"/>
      <c r="G82" s="1721"/>
      <c r="H82" s="1721"/>
      <c r="I82" s="1721"/>
      <c r="J82" s="1721"/>
      <c r="K82" s="1721"/>
      <c r="L82" s="1721"/>
      <c r="M82" s="1721"/>
      <c r="N82" s="1721"/>
      <c r="O82" s="1721"/>
      <c r="P82" s="1721"/>
      <c r="Q82" s="1721"/>
      <c r="R82" s="1721"/>
    </row>
    <row r="83" spans="2:18" ht="18" customHeight="1" x14ac:dyDescent="0.2">
      <c r="B83" s="1722" t="s">
        <v>1025</v>
      </c>
      <c r="C83" s="1721"/>
      <c r="D83" s="1721"/>
      <c r="E83" s="1721"/>
      <c r="F83" s="1721"/>
      <c r="G83" s="1721"/>
      <c r="H83" s="1721"/>
      <c r="I83" s="1721"/>
      <c r="J83" s="1721"/>
      <c r="K83" s="1721"/>
      <c r="L83" s="1721"/>
      <c r="M83" s="1721"/>
      <c r="N83" s="1721"/>
      <c r="O83" s="1721"/>
      <c r="P83" s="1721"/>
      <c r="Q83" s="1721"/>
      <c r="R83" s="1721"/>
    </row>
    <row r="84" spans="2:18" x14ac:dyDescent="0.2">
      <c r="B84" s="1721" t="s">
        <v>1026</v>
      </c>
      <c r="C84" s="1721"/>
      <c r="D84" s="1721"/>
      <c r="E84" s="1721"/>
      <c r="F84" s="1721"/>
      <c r="G84" s="1721"/>
      <c r="H84" s="1721"/>
      <c r="I84" s="1721"/>
      <c r="J84" s="1721"/>
      <c r="K84" s="1721"/>
      <c r="L84" s="1721"/>
      <c r="M84" s="1721"/>
      <c r="N84" s="1721"/>
      <c r="O84" s="1721"/>
      <c r="P84" s="1721"/>
      <c r="Q84" s="1721"/>
      <c r="R84" s="1721"/>
    </row>
    <row r="85" spans="2:18" x14ac:dyDescent="0.2">
      <c r="B85" s="1721" t="s">
        <v>1027</v>
      </c>
      <c r="C85" s="1721"/>
      <c r="D85" s="1721"/>
      <c r="E85" s="1721"/>
      <c r="F85" s="1721"/>
      <c r="G85" s="1721"/>
      <c r="H85" s="1721"/>
      <c r="I85" s="1721"/>
      <c r="J85" s="1721"/>
      <c r="K85" s="1721"/>
      <c r="L85" s="1721"/>
      <c r="M85" s="1721"/>
      <c r="N85" s="1721"/>
      <c r="O85" s="1721"/>
      <c r="P85" s="1721"/>
      <c r="Q85" s="1721"/>
      <c r="R85" s="1721"/>
    </row>
    <row r="86" spans="2:18" x14ac:dyDescent="0.2">
      <c r="B86" s="1721"/>
      <c r="C86" s="1721"/>
      <c r="D86" s="1721"/>
      <c r="E86" s="1721"/>
      <c r="F86" s="1721"/>
      <c r="G86" s="1721"/>
      <c r="H86" s="1721"/>
      <c r="I86" s="1721"/>
      <c r="J86" s="1721"/>
      <c r="K86" s="1721"/>
      <c r="L86" s="1721"/>
      <c r="M86" s="1721"/>
      <c r="N86" s="1721"/>
      <c r="O86" s="1721"/>
      <c r="P86" s="1721"/>
      <c r="Q86" s="1721"/>
      <c r="R86" s="1721"/>
    </row>
    <row r="87" spans="2:18" x14ac:dyDescent="0.2">
      <c r="B87" s="1721"/>
      <c r="C87" s="1721"/>
      <c r="D87" s="1721"/>
      <c r="E87" s="1721"/>
      <c r="F87" s="1721"/>
      <c r="G87" s="1721"/>
      <c r="H87" s="1721"/>
      <c r="I87" s="1721"/>
      <c r="J87" s="1721"/>
      <c r="K87" s="1721"/>
      <c r="L87" s="1721"/>
      <c r="M87" s="1721"/>
      <c r="N87" s="1721"/>
      <c r="O87" s="1721"/>
      <c r="P87" s="1721"/>
      <c r="Q87" s="1721"/>
      <c r="R87" s="1721"/>
    </row>
    <row r="88" spans="2:18" x14ac:dyDescent="0.2">
      <c r="B88" s="1721"/>
      <c r="C88" s="1721"/>
      <c r="D88" s="1721"/>
      <c r="E88" s="1721"/>
      <c r="F88" s="1721"/>
      <c r="G88" s="1721"/>
      <c r="H88" s="1721"/>
      <c r="I88" s="1721"/>
      <c r="J88" s="1721"/>
      <c r="K88" s="1721"/>
      <c r="L88" s="1721"/>
      <c r="M88" s="1721"/>
      <c r="N88" s="1721"/>
      <c r="O88" s="1721"/>
      <c r="P88" s="1721"/>
      <c r="Q88" s="1721"/>
      <c r="R88" s="1721"/>
    </row>
    <row r="89" spans="2:18" x14ac:dyDescent="0.2">
      <c r="B89" s="1721"/>
      <c r="C89" s="1721"/>
      <c r="D89" s="1721"/>
      <c r="E89" s="1721"/>
      <c r="F89" s="1721"/>
      <c r="G89" s="1721"/>
      <c r="H89" s="1721"/>
      <c r="I89" s="1721"/>
      <c r="J89" s="1721"/>
      <c r="K89" s="1721"/>
      <c r="L89" s="1721"/>
      <c r="M89" s="1721"/>
      <c r="N89" s="1721"/>
      <c r="O89" s="1721"/>
      <c r="P89" s="1721"/>
      <c r="Q89" s="1721"/>
      <c r="R89" s="1721"/>
    </row>
    <row r="90" spans="2:18" x14ac:dyDescent="0.2">
      <c r="B90" s="1721"/>
      <c r="C90" s="1721"/>
      <c r="D90" s="1721"/>
      <c r="E90" s="1721"/>
      <c r="F90" s="1721"/>
      <c r="G90" s="1721"/>
      <c r="H90" s="1721"/>
      <c r="I90" s="1721"/>
      <c r="J90" s="1721"/>
      <c r="K90" s="1721"/>
      <c r="L90" s="1721"/>
      <c r="M90" s="1721"/>
      <c r="N90" s="1721"/>
      <c r="O90" s="1721"/>
      <c r="P90" s="1721"/>
      <c r="Q90" s="1721"/>
      <c r="R90" s="1721"/>
    </row>
    <row r="91" spans="2:18" x14ac:dyDescent="0.2">
      <c r="B91" s="1721"/>
      <c r="C91" s="1721"/>
      <c r="D91" s="1721"/>
      <c r="E91" s="1721"/>
      <c r="F91" s="1721"/>
      <c r="G91" s="1721"/>
      <c r="H91" s="1721"/>
      <c r="I91" s="1721"/>
      <c r="J91" s="1721"/>
      <c r="K91" s="1721"/>
      <c r="L91" s="1721"/>
      <c r="M91" s="1721"/>
      <c r="N91" s="1721"/>
      <c r="O91" s="1721"/>
      <c r="P91" s="1721"/>
      <c r="Q91" s="1721"/>
      <c r="R91" s="1721"/>
    </row>
    <row r="92" spans="2:18" x14ac:dyDescent="0.2">
      <c r="B92" s="1721"/>
      <c r="C92" s="1721"/>
      <c r="D92" s="1721"/>
      <c r="E92" s="1721"/>
      <c r="F92" s="1721"/>
      <c r="G92" s="1721"/>
      <c r="H92" s="1721"/>
      <c r="I92" s="1721"/>
      <c r="J92" s="1721"/>
      <c r="K92" s="1721"/>
      <c r="L92" s="1721"/>
      <c r="M92" s="1721"/>
      <c r="N92" s="1721"/>
      <c r="O92" s="1721"/>
      <c r="P92" s="1721"/>
      <c r="Q92" s="1721"/>
      <c r="R92" s="1721"/>
    </row>
    <row r="93" spans="2:18" x14ac:dyDescent="0.2">
      <c r="B93" s="1721"/>
      <c r="C93" s="1721"/>
      <c r="D93" s="1721"/>
      <c r="E93" s="1721"/>
      <c r="F93" s="1721"/>
      <c r="G93" s="1721"/>
      <c r="H93" s="1721"/>
      <c r="I93" s="1721"/>
      <c r="J93" s="1721"/>
      <c r="K93" s="1721"/>
      <c r="L93" s="1721"/>
      <c r="M93" s="1721"/>
      <c r="N93" s="1721"/>
      <c r="O93" s="1721"/>
      <c r="P93" s="1721"/>
      <c r="Q93" s="1721"/>
      <c r="R93" s="1721"/>
    </row>
    <row r="94" spans="2:18" x14ac:dyDescent="0.2">
      <c r="B94" s="1721"/>
      <c r="C94" s="1721"/>
      <c r="D94" s="1721"/>
      <c r="E94" s="1721"/>
      <c r="F94" s="1721"/>
      <c r="G94" s="1721"/>
      <c r="H94" s="1721"/>
      <c r="I94" s="1721"/>
      <c r="J94" s="1721"/>
      <c r="K94" s="1721"/>
      <c r="L94" s="1721"/>
      <c r="M94" s="1721"/>
      <c r="N94" s="1721"/>
      <c r="O94" s="1721"/>
      <c r="P94" s="1721"/>
      <c r="Q94" s="1721"/>
      <c r="R94" s="1721"/>
    </row>
  </sheetData>
  <mergeCells count="142">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J54:L54"/>
    <mergeCell ref="M54:O54"/>
    <mergeCell ref="P54:R54"/>
    <mergeCell ref="J41:O41"/>
    <mergeCell ref="P41:R42"/>
    <mergeCell ref="J42:O42"/>
    <mergeCell ref="C44:K44"/>
    <mergeCell ref="M44:R44"/>
    <mergeCell ref="C45:D45"/>
    <mergeCell ref="F45:G45"/>
    <mergeCell ref="H45:I45"/>
    <mergeCell ref="J45:K45"/>
    <mergeCell ref="M45:O45"/>
    <mergeCell ref="P45:R45"/>
    <mergeCell ref="J39:L39"/>
    <mergeCell ref="M39:O39"/>
    <mergeCell ref="P39:R39"/>
    <mergeCell ref="J40:L40"/>
    <mergeCell ref="M40:O40"/>
    <mergeCell ref="P40:R40"/>
    <mergeCell ref="C34:C35"/>
    <mergeCell ref="D34:D35"/>
    <mergeCell ref="M34:O35"/>
    <mergeCell ref="P34:R35"/>
    <mergeCell ref="C36:C37"/>
    <mergeCell ref="D36:D37"/>
    <mergeCell ref="M36:O37"/>
    <mergeCell ref="P36:R37"/>
    <mergeCell ref="C30:C31"/>
    <mergeCell ref="D30:D31"/>
    <mergeCell ref="M30:O31"/>
    <mergeCell ref="P30:R31"/>
    <mergeCell ref="C32:C33"/>
    <mergeCell ref="D32:D33"/>
    <mergeCell ref="M32:O33"/>
    <mergeCell ref="P32:R33"/>
    <mergeCell ref="C26:C27"/>
    <mergeCell ref="D26:D27"/>
    <mergeCell ref="M26:O27"/>
    <mergeCell ref="P26:R27"/>
    <mergeCell ref="C28:C29"/>
    <mergeCell ref="D28:D29"/>
    <mergeCell ref="M28:O29"/>
    <mergeCell ref="P28:R29"/>
    <mergeCell ref="D22:D23"/>
    <mergeCell ref="M22:O23"/>
    <mergeCell ref="P22:R23"/>
    <mergeCell ref="W23:W25"/>
    <mergeCell ref="X23:X25"/>
    <mergeCell ref="Y23:Y25"/>
    <mergeCell ref="Z23:Z25"/>
    <mergeCell ref="C24:C25"/>
    <mergeCell ref="C20:C21"/>
    <mergeCell ref="D20:D21"/>
    <mergeCell ref="M20:O21"/>
    <mergeCell ref="P20:R21"/>
    <mergeCell ref="Y21:Y22"/>
    <mergeCell ref="C14:K14"/>
    <mergeCell ref="M14:R14"/>
    <mergeCell ref="C15:D15"/>
    <mergeCell ref="F15:G15"/>
    <mergeCell ref="H15:I15"/>
    <mergeCell ref="J15:K15"/>
    <mergeCell ref="M15:O15"/>
    <mergeCell ref="P15:R15"/>
    <mergeCell ref="Z17:Z19"/>
    <mergeCell ref="C18:C19"/>
    <mergeCell ref="D18:D19"/>
    <mergeCell ref="M18:O19"/>
    <mergeCell ref="P18:R19"/>
    <mergeCell ref="C16:C17"/>
    <mergeCell ref="D16:D17"/>
    <mergeCell ref="M16:O17"/>
    <mergeCell ref="P16:R17"/>
    <mergeCell ref="V17:V25"/>
    <mergeCell ref="Y17:Y19"/>
    <mergeCell ref="D24:D25"/>
    <mergeCell ref="M24:O25"/>
    <mergeCell ref="P24:R25"/>
    <mergeCell ref="Z21:Z22"/>
    <mergeCell ref="C22:C23"/>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$W$17:$W$23</formula1>
    </dataValidation>
  </dataValidations>
  <printOptions horizontalCentered="1"/>
  <pageMargins left="0.23622047244094491" right="0.23622047244094491" top="0.74803149606299213" bottom="0.74803149606299213" header="0.31496062992125984" footer="0.31496062992125984"/>
  <pageSetup paperSize="9" scale="53" orientation="portrait" r:id="rId1"/>
  <headerFooter alignWithMargins="0"/>
  <rowBreaks count="1" manualBreakCount="1">
    <brk id="56" max="1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123"/>
  <sheetViews>
    <sheetView view="pageBreakPreview" zoomScale="85" zoomScaleNormal="100" zoomScaleSheetLayoutView="85" workbookViewId="0">
      <selection activeCell="AL23" sqref="AL23"/>
    </sheetView>
  </sheetViews>
  <sheetFormatPr defaultColWidth="9" defaultRowHeight="13" x14ac:dyDescent="0.2"/>
  <cols>
    <col min="1" max="1" width="2.08984375" style="738" customWidth="1"/>
    <col min="2" max="11" width="3.6328125" style="738" customWidth="1"/>
    <col min="12" max="12" width="5.6328125" style="738" customWidth="1"/>
    <col min="13" max="18" width="3.6328125" style="738" customWidth="1"/>
    <col min="19" max="19" width="5.6328125" style="738" customWidth="1"/>
    <col min="20" max="25" width="3.6328125" style="738" customWidth="1"/>
    <col min="26" max="26" width="5.6328125" style="738" customWidth="1"/>
    <col min="27" max="32" width="3.6328125" style="738" customWidth="1"/>
    <col min="33" max="33" width="5.6328125" style="738" customWidth="1"/>
    <col min="34" max="34" width="4" style="738" customWidth="1"/>
    <col min="35" max="35" width="2.08984375" style="738" customWidth="1"/>
    <col min="36" max="37" width="5.6328125" style="738" customWidth="1"/>
    <col min="38" max="16384" width="9" style="738"/>
  </cols>
  <sheetData>
    <row r="1" spans="2:34" x14ac:dyDescent="0.2">
      <c r="B1" s="738" t="s">
        <v>1028</v>
      </c>
      <c r="M1" s="739"/>
      <c r="N1" s="740"/>
      <c r="O1" s="740"/>
      <c r="P1" s="740"/>
      <c r="T1" s="740"/>
      <c r="U1" s="740"/>
      <c r="V1" s="740"/>
      <c r="W1" s="740"/>
      <c r="X1" s="740"/>
      <c r="Y1" s="740"/>
      <c r="AB1" s="739" t="s">
        <v>1029</v>
      </c>
      <c r="AC1" s="741"/>
      <c r="AD1" s="740" t="s">
        <v>1030</v>
      </c>
      <c r="AE1" s="741"/>
      <c r="AF1" s="740" t="s">
        <v>1031</v>
      </c>
      <c r="AG1" s="741"/>
      <c r="AH1" s="740" t="s">
        <v>1032</v>
      </c>
    </row>
    <row r="2" spans="2:34" ht="5.15" customHeight="1" x14ac:dyDescent="0.2">
      <c r="M2" s="739"/>
      <c r="N2" s="740"/>
      <c r="O2" s="740"/>
      <c r="P2" s="740"/>
      <c r="Q2" s="739"/>
      <c r="R2" s="740"/>
      <c r="S2" s="740"/>
      <c r="T2" s="740"/>
      <c r="U2" s="740"/>
      <c r="V2" s="740"/>
      <c r="W2" s="740"/>
      <c r="X2" s="740"/>
      <c r="Y2" s="740"/>
      <c r="Z2" s="740"/>
      <c r="AA2" s="740"/>
      <c r="AB2" s="740"/>
      <c r="AC2" s="740"/>
      <c r="AD2" s="740"/>
      <c r="AE2" s="740"/>
      <c r="AF2" s="740"/>
      <c r="AG2" s="740"/>
      <c r="AH2" s="740"/>
    </row>
    <row r="3" spans="2:34" ht="27" customHeight="1" x14ac:dyDescent="0.2">
      <c r="B3" s="1723" t="s">
        <v>1033</v>
      </c>
      <c r="C3" s="1723"/>
      <c r="D3" s="1723"/>
      <c r="E3" s="1723"/>
      <c r="F3" s="1723"/>
      <c r="G3" s="1723"/>
      <c r="H3" s="1723"/>
      <c r="I3" s="1723"/>
      <c r="J3" s="1723"/>
      <c r="K3" s="1723"/>
      <c r="L3" s="1723"/>
      <c r="M3" s="1723"/>
      <c r="N3" s="1723"/>
      <c r="O3" s="1723"/>
      <c r="P3" s="1723"/>
      <c r="Q3" s="1723"/>
      <c r="R3" s="1723"/>
      <c r="S3" s="1723"/>
      <c r="T3" s="1723"/>
      <c r="U3" s="1723"/>
      <c r="V3" s="1723"/>
      <c r="W3" s="1723"/>
      <c r="X3" s="1723"/>
      <c r="Y3" s="1723"/>
      <c r="Z3" s="1723"/>
      <c r="AA3" s="1723"/>
      <c r="AB3" s="1723"/>
      <c r="AC3" s="1723"/>
      <c r="AD3" s="1723"/>
      <c r="AE3" s="1723"/>
      <c r="AF3" s="1723"/>
      <c r="AG3" s="1723"/>
      <c r="AH3" s="1723"/>
    </row>
    <row r="4" spans="2:34" ht="5.15" customHeight="1" x14ac:dyDescent="0.2">
      <c r="B4" s="740"/>
      <c r="C4" s="740"/>
      <c r="D4" s="740"/>
      <c r="E4" s="740"/>
      <c r="F4" s="740"/>
      <c r="G4" s="740"/>
      <c r="H4" s="740"/>
      <c r="I4" s="740"/>
      <c r="J4" s="740"/>
      <c r="K4" s="740"/>
      <c r="L4" s="740"/>
      <c r="M4" s="740"/>
      <c r="N4" s="740"/>
      <c r="O4" s="740"/>
      <c r="P4" s="740"/>
      <c r="Q4" s="740"/>
      <c r="R4" s="740"/>
      <c r="S4" s="740"/>
      <c r="T4" s="740"/>
      <c r="U4" s="740"/>
      <c r="V4" s="740"/>
      <c r="W4" s="740"/>
      <c r="X4" s="740"/>
      <c r="Y4" s="740"/>
      <c r="Z4" s="740"/>
      <c r="AA4" s="740"/>
      <c r="AB4" s="740"/>
      <c r="AC4" s="740"/>
      <c r="AD4" s="740"/>
      <c r="AE4" s="740"/>
      <c r="AF4" s="740"/>
      <c r="AG4" s="740"/>
      <c r="AH4" s="740"/>
    </row>
    <row r="5" spans="2:34" x14ac:dyDescent="0.2">
      <c r="B5" s="740"/>
      <c r="C5" s="740"/>
      <c r="D5" s="740"/>
      <c r="E5" s="740"/>
      <c r="F5" s="740"/>
      <c r="G5" s="740"/>
      <c r="H5" s="740"/>
      <c r="I5" s="740"/>
      <c r="J5" s="740"/>
      <c r="K5" s="740"/>
      <c r="L5" s="740"/>
      <c r="M5" s="740"/>
      <c r="N5" s="740"/>
      <c r="O5" s="740"/>
      <c r="P5" s="739" t="s">
        <v>1034</v>
      </c>
      <c r="Q5" s="1724"/>
      <c r="R5" s="1724"/>
      <c r="S5" s="1724"/>
      <c r="T5" s="1724"/>
      <c r="U5" s="1724"/>
      <c r="V5" s="1724"/>
      <c r="W5" s="1724"/>
      <c r="X5" s="1724"/>
      <c r="Y5" s="1724"/>
      <c r="Z5" s="1724"/>
      <c r="AA5" s="1724"/>
      <c r="AB5" s="1724"/>
      <c r="AC5" s="1724"/>
      <c r="AD5" s="1724"/>
      <c r="AE5" s="1724"/>
      <c r="AF5" s="1724"/>
      <c r="AG5" s="1724"/>
      <c r="AH5" s="1724"/>
    </row>
    <row r="6" spans="2:34" x14ac:dyDescent="0.2">
      <c r="B6" s="740"/>
      <c r="C6" s="740"/>
      <c r="D6" s="740"/>
      <c r="E6" s="740"/>
      <c r="F6" s="740"/>
      <c r="G6" s="740"/>
      <c r="H6" s="740"/>
      <c r="I6" s="740"/>
      <c r="J6" s="740"/>
      <c r="K6" s="740"/>
      <c r="L6" s="740"/>
      <c r="M6" s="740"/>
      <c r="N6" s="740"/>
      <c r="O6" s="740"/>
      <c r="P6" s="739" t="s">
        <v>1035</v>
      </c>
      <c r="Q6" s="1725"/>
      <c r="R6" s="1725"/>
      <c r="S6" s="1725"/>
      <c r="T6" s="1725"/>
      <c r="U6" s="1725"/>
      <c r="V6" s="1725"/>
      <c r="W6" s="1725"/>
      <c r="X6" s="1725"/>
      <c r="Y6" s="1725"/>
      <c r="Z6" s="1725"/>
      <c r="AA6" s="1725"/>
      <c r="AB6" s="1725"/>
      <c r="AC6" s="1725"/>
      <c r="AD6" s="1725"/>
      <c r="AE6" s="1725"/>
      <c r="AF6" s="1725"/>
      <c r="AG6" s="1725"/>
      <c r="AH6" s="1725"/>
    </row>
    <row r="7" spans="2:34" ht="10.5" customHeight="1" x14ac:dyDescent="0.2">
      <c r="B7" s="740"/>
      <c r="C7" s="740"/>
      <c r="D7" s="740"/>
      <c r="E7" s="740"/>
      <c r="F7" s="740"/>
      <c r="G7" s="740"/>
      <c r="H7" s="740"/>
      <c r="I7" s="740"/>
      <c r="J7" s="740"/>
      <c r="K7" s="740"/>
      <c r="L7" s="740"/>
      <c r="M7" s="740"/>
      <c r="N7" s="740"/>
      <c r="O7" s="740"/>
      <c r="P7" s="740"/>
      <c r="Q7" s="740"/>
      <c r="R7" s="740"/>
      <c r="S7" s="740"/>
      <c r="T7" s="740"/>
      <c r="U7" s="740"/>
      <c r="V7" s="740"/>
      <c r="W7" s="740"/>
      <c r="X7" s="740"/>
      <c r="Y7" s="740"/>
      <c r="Z7" s="740"/>
      <c r="AA7" s="740"/>
      <c r="AB7" s="740"/>
      <c r="AC7" s="740"/>
      <c r="AD7" s="740"/>
      <c r="AE7" s="740"/>
      <c r="AF7" s="740"/>
      <c r="AG7" s="740"/>
      <c r="AH7" s="740"/>
    </row>
    <row r="8" spans="2:34" x14ac:dyDescent="0.2">
      <c r="B8" s="738" t="s">
        <v>1036</v>
      </c>
    </row>
    <row r="9" spans="2:34" x14ac:dyDescent="0.2">
      <c r="C9" s="741" t="s">
        <v>158</v>
      </c>
      <c r="D9" s="738" t="s">
        <v>1037</v>
      </c>
      <c r="J9" s="741" t="s">
        <v>158</v>
      </c>
      <c r="K9" s="738" t="s">
        <v>1038</v>
      </c>
    </row>
    <row r="10" spans="2:34" ht="10.5" customHeight="1" x14ac:dyDescent="0.2"/>
    <row r="11" spans="2:34" x14ac:dyDescent="0.2">
      <c r="B11" s="738" t="s">
        <v>1039</v>
      </c>
    </row>
    <row r="12" spans="2:34" x14ac:dyDescent="0.2">
      <c r="C12" s="741" t="s">
        <v>158</v>
      </c>
      <c r="D12" s="738" t="s">
        <v>1040</v>
      </c>
    </row>
    <row r="13" spans="2:34" x14ac:dyDescent="0.2">
      <c r="C13" s="741" t="s">
        <v>158</v>
      </c>
      <c r="D13" s="738" t="s">
        <v>1041</v>
      </c>
    </row>
    <row r="14" spans="2:34" ht="10.5" customHeight="1" x14ac:dyDescent="0.2"/>
    <row r="15" spans="2:34" x14ac:dyDescent="0.2">
      <c r="B15" s="738" t="s">
        <v>1042</v>
      </c>
    </row>
    <row r="16" spans="2:34" ht="60" customHeight="1" x14ac:dyDescent="0.2">
      <c r="B16" s="1726"/>
      <c r="C16" s="1727"/>
      <c r="D16" s="1727"/>
      <c r="E16" s="1728"/>
      <c r="F16" s="1729" t="s">
        <v>1043</v>
      </c>
      <c r="G16" s="1730"/>
      <c r="H16" s="1730"/>
      <c r="I16" s="1730"/>
      <c r="J16" s="1730"/>
      <c r="K16" s="1730"/>
      <c r="L16" s="1731"/>
      <c r="M16" s="1729" t="s">
        <v>1044</v>
      </c>
      <c r="N16" s="1730"/>
      <c r="O16" s="1730"/>
      <c r="P16" s="1730"/>
      <c r="Q16" s="1730"/>
      <c r="R16" s="1730"/>
      <c r="S16" s="1731"/>
      <c r="T16" s="1729" t="s">
        <v>1045</v>
      </c>
      <c r="U16" s="1730"/>
      <c r="V16" s="1730"/>
      <c r="W16" s="1730"/>
      <c r="X16" s="1730"/>
      <c r="Y16" s="1730"/>
      <c r="Z16" s="1731"/>
      <c r="AA16" s="1729" t="s">
        <v>1046</v>
      </c>
      <c r="AB16" s="1730"/>
      <c r="AC16" s="1730"/>
      <c r="AD16" s="1730"/>
      <c r="AE16" s="1730"/>
      <c r="AF16" s="1730"/>
      <c r="AG16" s="1731"/>
    </row>
    <row r="17" spans="2:33" x14ac:dyDescent="0.2">
      <c r="B17" s="1726">
        <v>4</v>
      </c>
      <c r="C17" s="1727"/>
      <c r="D17" s="1727" t="s">
        <v>1031</v>
      </c>
      <c r="E17" s="1728"/>
      <c r="F17" s="1732"/>
      <c r="G17" s="1733"/>
      <c r="H17" s="1733"/>
      <c r="I17" s="1733"/>
      <c r="J17" s="1733"/>
      <c r="K17" s="1733"/>
      <c r="L17" s="742" t="s">
        <v>1047</v>
      </c>
      <c r="M17" s="1732"/>
      <c r="N17" s="1733"/>
      <c r="O17" s="1733"/>
      <c r="P17" s="1733"/>
      <c r="Q17" s="1733"/>
      <c r="R17" s="1733"/>
      <c r="S17" s="742" t="s">
        <v>1047</v>
      </c>
      <c r="T17" s="1732"/>
      <c r="U17" s="1733"/>
      <c r="V17" s="1733"/>
      <c r="W17" s="1733"/>
      <c r="X17" s="1733"/>
      <c r="Y17" s="1733"/>
      <c r="Z17" s="742" t="s">
        <v>1047</v>
      </c>
      <c r="AA17" s="1732"/>
      <c r="AB17" s="1733"/>
      <c r="AC17" s="1733"/>
      <c r="AD17" s="1733"/>
      <c r="AE17" s="1733"/>
      <c r="AF17" s="1733"/>
      <c r="AG17" s="742" t="s">
        <v>1047</v>
      </c>
    </row>
    <row r="18" spans="2:33" x14ac:dyDescent="0.2">
      <c r="B18" s="1726">
        <v>5</v>
      </c>
      <c r="C18" s="1727"/>
      <c r="D18" s="1727" t="s">
        <v>1031</v>
      </c>
      <c r="E18" s="1728"/>
      <c r="F18" s="1732"/>
      <c r="G18" s="1733"/>
      <c r="H18" s="1733"/>
      <c r="I18" s="1733"/>
      <c r="J18" s="1733"/>
      <c r="K18" s="1733"/>
      <c r="L18" s="742" t="s">
        <v>1047</v>
      </c>
      <c r="M18" s="1732"/>
      <c r="N18" s="1733"/>
      <c r="O18" s="1733"/>
      <c r="P18" s="1733"/>
      <c r="Q18" s="1733"/>
      <c r="R18" s="1733"/>
      <c r="S18" s="742" t="s">
        <v>1047</v>
      </c>
      <c r="T18" s="1732"/>
      <c r="U18" s="1733"/>
      <c r="V18" s="1733"/>
      <c r="W18" s="1733"/>
      <c r="X18" s="1733"/>
      <c r="Y18" s="1733"/>
      <c r="Z18" s="742" t="s">
        <v>1047</v>
      </c>
      <c r="AA18" s="1732"/>
      <c r="AB18" s="1733"/>
      <c r="AC18" s="1733"/>
      <c r="AD18" s="1733"/>
      <c r="AE18" s="1733"/>
      <c r="AF18" s="1733"/>
      <c r="AG18" s="742" t="s">
        <v>1047</v>
      </c>
    </row>
    <row r="19" spans="2:33" x14ac:dyDescent="0.2">
      <c r="B19" s="1726">
        <v>6</v>
      </c>
      <c r="C19" s="1727"/>
      <c r="D19" s="1727" t="s">
        <v>1031</v>
      </c>
      <c r="E19" s="1728"/>
      <c r="F19" s="1732"/>
      <c r="G19" s="1733"/>
      <c r="H19" s="1733"/>
      <c r="I19" s="1733"/>
      <c r="J19" s="1733"/>
      <c r="K19" s="1733"/>
      <c r="L19" s="742" t="s">
        <v>1047</v>
      </c>
      <c r="M19" s="1732"/>
      <c r="N19" s="1733"/>
      <c r="O19" s="1733"/>
      <c r="P19" s="1733"/>
      <c r="Q19" s="1733"/>
      <c r="R19" s="1733"/>
      <c r="S19" s="742" t="s">
        <v>1047</v>
      </c>
      <c r="T19" s="1732"/>
      <c r="U19" s="1733"/>
      <c r="V19" s="1733"/>
      <c r="W19" s="1733"/>
      <c r="X19" s="1733"/>
      <c r="Y19" s="1733"/>
      <c r="Z19" s="742" t="s">
        <v>1047</v>
      </c>
      <c r="AA19" s="1732"/>
      <c r="AB19" s="1733"/>
      <c r="AC19" s="1733"/>
      <c r="AD19" s="1733"/>
      <c r="AE19" s="1733"/>
      <c r="AF19" s="1733"/>
      <c r="AG19" s="742" t="s">
        <v>1047</v>
      </c>
    </row>
    <row r="20" spans="2:33" x14ac:dyDescent="0.2">
      <c r="B20" s="1726">
        <v>7</v>
      </c>
      <c r="C20" s="1727"/>
      <c r="D20" s="1727" t="s">
        <v>1031</v>
      </c>
      <c r="E20" s="1728"/>
      <c r="F20" s="1732"/>
      <c r="G20" s="1733"/>
      <c r="H20" s="1733"/>
      <c r="I20" s="1733"/>
      <c r="J20" s="1733"/>
      <c r="K20" s="1733"/>
      <c r="L20" s="742" t="s">
        <v>1047</v>
      </c>
      <c r="M20" s="1732"/>
      <c r="N20" s="1733"/>
      <c r="O20" s="1733"/>
      <c r="P20" s="1733"/>
      <c r="Q20" s="1733"/>
      <c r="R20" s="1733"/>
      <c r="S20" s="742" t="s">
        <v>1047</v>
      </c>
      <c r="T20" s="1732"/>
      <c r="U20" s="1733"/>
      <c r="V20" s="1733"/>
      <c r="W20" s="1733"/>
      <c r="X20" s="1733"/>
      <c r="Y20" s="1733"/>
      <c r="Z20" s="742" t="s">
        <v>1047</v>
      </c>
      <c r="AA20" s="1732"/>
      <c r="AB20" s="1733"/>
      <c r="AC20" s="1733"/>
      <c r="AD20" s="1733"/>
      <c r="AE20" s="1733"/>
      <c r="AF20" s="1733"/>
      <c r="AG20" s="742" t="s">
        <v>1047</v>
      </c>
    </row>
    <row r="21" spans="2:33" ht="13.5" customHeight="1" x14ac:dyDescent="0.2">
      <c r="B21" s="1726">
        <v>8</v>
      </c>
      <c r="C21" s="1727"/>
      <c r="D21" s="1727" t="s">
        <v>1031</v>
      </c>
      <c r="E21" s="1728"/>
      <c r="F21" s="1732"/>
      <c r="G21" s="1733"/>
      <c r="H21" s="1733"/>
      <c r="I21" s="1733"/>
      <c r="J21" s="1733"/>
      <c r="K21" s="1733"/>
      <c r="L21" s="742" t="s">
        <v>1047</v>
      </c>
      <c r="M21" s="1732"/>
      <c r="N21" s="1733"/>
      <c r="O21" s="1733"/>
      <c r="P21" s="1733"/>
      <c r="Q21" s="1733"/>
      <c r="R21" s="1733"/>
      <c r="S21" s="742" t="s">
        <v>1047</v>
      </c>
      <c r="T21" s="1732"/>
      <c r="U21" s="1733"/>
      <c r="V21" s="1733"/>
      <c r="W21" s="1733"/>
      <c r="X21" s="1733"/>
      <c r="Y21" s="1733"/>
      <c r="Z21" s="742" t="s">
        <v>1047</v>
      </c>
      <c r="AA21" s="1732"/>
      <c r="AB21" s="1733"/>
      <c r="AC21" s="1733"/>
      <c r="AD21" s="1733"/>
      <c r="AE21" s="1733"/>
      <c r="AF21" s="1733"/>
      <c r="AG21" s="742" t="s">
        <v>1047</v>
      </c>
    </row>
    <row r="22" spans="2:33" x14ac:dyDescent="0.2">
      <c r="B22" s="1726">
        <v>9</v>
      </c>
      <c r="C22" s="1727"/>
      <c r="D22" s="1727" t="s">
        <v>1031</v>
      </c>
      <c r="E22" s="1728"/>
      <c r="F22" s="1732"/>
      <c r="G22" s="1733"/>
      <c r="H22" s="1733"/>
      <c r="I22" s="1733"/>
      <c r="J22" s="1733"/>
      <c r="K22" s="1733"/>
      <c r="L22" s="742" t="s">
        <v>1047</v>
      </c>
      <c r="M22" s="1732"/>
      <c r="N22" s="1733"/>
      <c r="O22" s="1733"/>
      <c r="P22" s="1733"/>
      <c r="Q22" s="1733"/>
      <c r="R22" s="1733"/>
      <c r="S22" s="742" t="s">
        <v>1047</v>
      </c>
      <c r="T22" s="1732"/>
      <c r="U22" s="1733"/>
      <c r="V22" s="1733"/>
      <c r="W22" s="1733"/>
      <c r="X22" s="1733"/>
      <c r="Y22" s="1733"/>
      <c r="Z22" s="742" t="s">
        <v>1047</v>
      </c>
      <c r="AA22" s="1732"/>
      <c r="AB22" s="1733"/>
      <c r="AC22" s="1733"/>
      <c r="AD22" s="1733"/>
      <c r="AE22" s="1733"/>
      <c r="AF22" s="1733"/>
      <c r="AG22" s="742" t="s">
        <v>1047</v>
      </c>
    </row>
    <row r="23" spans="2:33" ht="13.5" customHeight="1" x14ac:dyDescent="0.2">
      <c r="B23" s="1726">
        <v>10</v>
      </c>
      <c r="C23" s="1727"/>
      <c r="D23" s="1727" t="s">
        <v>1031</v>
      </c>
      <c r="E23" s="1728"/>
      <c r="F23" s="1732"/>
      <c r="G23" s="1733"/>
      <c r="H23" s="1733"/>
      <c r="I23" s="1733"/>
      <c r="J23" s="1733"/>
      <c r="K23" s="1733"/>
      <c r="L23" s="742" t="s">
        <v>1047</v>
      </c>
      <c r="M23" s="1732"/>
      <c r="N23" s="1733"/>
      <c r="O23" s="1733"/>
      <c r="P23" s="1733"/>
      <c r="Q23" s="1733"/>
      <c r="R23" s="1733"/>
      <c r="S23" s="742" t="s">
        <v>1047</v>
      </c>
      <c r="T23" s="1732"/>
      <c r="U23" s="1733"/>
      <c r="V23" s="1733"/>
      <c r="W23" s="1733"/>
      <c r="X23" s="1733"/>
      <c r="Y23" s="1733"/>
      <c r="Z23" s="742" t="s">
        <v>1047</v>
      </c>
      <c r="AA23" s="1732"/>
      <c r="AB23" s="1733"/>
      <c r="AC23" s="1733"/>
      <c r="AD23" s="1733"/>
      <c r="AE23" s="1733"/>
      <c r="AF23" s="1733"/>
      <c r="AG23" s="742" t="s">
        <v>1047</v>
      </c>
    </row>
    <row r="24" spans="2:33" ht="13.5" customHeight="1" x14ac:dyDescent="0.2">
      <c r="B24" s="1726">
        <v>11</v>
      </c>
      <c r="C24" s="1727"/>
      <c r="D24" s="1727" t="s">
        <v>1031</v>
      </c>
      <c r="E24" s="1728"/>
      <c r="F24" s="1732"/>
      <c r="G24" s="1733"/>
      <c r="H24" s="1733"/>
      <c r="I24" s="1733"/>
      <c r="J24" s="1733"/>
      <c r="K24" s="1733"/>
      <c r="L24" s="742" t="s">
        <v>1047</v>
      </c>
      <c r="M24" s="1732"/>
      <c r="N24" s="1733"/>
      <c r="O24" s="1733"/>
      <c r="P24" s="1733"/>
      <c r="Q24" s="1733"/>
      <c r="R24" s="1733"/>
      <c r="S24" s="742" t="s">
        <v>1047</v>
      </c>
      <c r="T24" s="1732"/>
      <c r="U24" s="1733"/>
      <c r="V24" s="1733"/>
      <c r="W24" s="1733"/>
      <c r="X24" s="1733"/>
      <c r="Y24" s="1733"/>
      <c r="Z24" s="742" t="s">
        <v>1047</v>
      </c>
      <c r="AA24" s="1732"/>
      <c r="AB24" s="1733"/>
      <c r="AC24" s="1733"/>
      <c r="AD24" s="1733"/>
      <c r="AE24" s="1733"/>
      <c r="AF24" s="1733"/>
      <c r="AG24" s="742" t="s">
        <v>1047</v>
      </c>
    </row>
    <row r="25" spans="2:33" ht="13.5" customHeight="1" x14ac:dyDescent="0.2">
      <c r="B25" s="1726">
        <v>12</v>
      </c>
      <c r="C25" s="1727"/>
      <c r="D25" s="1727" t="s">
        <v>1031</v>
      </c>
      <c r="E25" s="1728"/>
      <c r="F25" s="1732"/>
      <c r="G25" s="1733"/>
      <c r="H25" s="1733"/>
      <c r="I25" s="1733"/>
      <c r="J25" s="1733"/>
      <c r="K25" s="1733"/>
      <c r="L25" s="742" t="s">
        <v>1047</v>
      </c>
      <c r="M25" s="1732"/>
      <c r="N25" s="1733"/>
      <c r="O25" s="1733"/>
      <c r="P25" s="1733"/>
      <c r="Q25" s="1733"/>
      <c r="R25" s="1733"/>
      <c r="S25" s="742" t="s">
        <v>1047</v>
      </c>
      <c r="T25" s="1732"/>
      <c r="U25" s="1733"/>
      <c r="V25" s="1733"/>
      <c r="W25" s="1733"/>
      <c r="X25" s="1733"/>
      <c r="Y25" s="1733"/>
      <c r="Z25" s="742" t="s">
        <v>1047</v>
      </c>
      <c r="AA25" s="1732"/>
      <c r="AB25" s="1733"/>
      <c r="AC25" s="1733"/>
      <c r="AD25" s="1733"/>
      <c r="AE25" s="1733"/>
      <c r="AF25" s="1733"/>
      <c r="AG25" s="742" t="s">
        <v>1047</v>
      </c>
    </row>
    <row r="26" spans="2:33" ht="13.5" customHeight="1" x14ac:dyDescent="0.2">
      <c r="B26" s="1726">
        <v>1</v>
      </c>
      <c r="C26" s="1727"/>
      <c r="D26" s="1727" t="s">
        <v>1031</v>
      </c>
      <c r="E26" s="1728"/>
      <c r="F26" s="1732"/>
      <c r="G26" s="1733"/>
      <c r="H26" s="1733"/>
      <c r="I26" s="1733"/>
      <c r="J26" s="1733"/>
      <c r="K26" s="1733"/>
      <c r="L26" s="742" t="s">
        <v>1047</v>
      </c>
      <c r="M26" s="1732"/>
      <c r="N26" s="1733"/>
      <c r="O26" s="1733"/>
      <c r="P26" s="1733"/>
      <c r="Q26" s="1733"/>
      <c r="R26" s="1733"/>
      <c r="S26" s="742" t="s">
        <v>1047</v>
      </c>
      <c r="T26" s="1732"/>
      <c r="U26" s="1733"/>
      <c r="V26" s="1733"/>
      <c r="W26" s="1733"/>
      <c r="X26" s="1733"/>
      <c r="Y26" s="1733"/>
      <c r="Z26" s="742" t="s">
        <v>1047</v>
      </c>
      <c r="AA26" s="1732"/>
      <c r="AB26" s="1733"/>
      <c r="AC26" s="1733"/>
      <c r="AD26" s="1733"/>
      <c r="AE26" s="1733"/>
      <c r="AF26" s="1733"/>
      <c r="AG26" s="742" t="s">
        <v>1047</v>
      </c>
    </row>
    <row r="27" spans="2:33" x14ac:dyDescent="0.2">
      <c r="B27" s="1726">
        <v>2</v>
      </c>
      <c r="C27" s="1727"/>
      <c r="D27" s="1727" t="s">
        <v>1031</v>
      </c>
      <c r="E27" s="1728"/>
      <c r="F27" s="1732"/>
      <c r="G27" s="1733"/>
      <c r="H27" s="1733"/>
      <c r="I27" s="1733"/>
      <c r="J27" s="1733"/>
      <c r="K27" s="1733"/>
      <c r="L27" s="742" t="s">
        <v>1047</v>
      </c>
      <c r="M27" s="1732"/>
      <c r="N27" s="1733"/>
      <c r="O27" s="1733"/>
      <c r="P27" s="1733"/>
      <c r="Q27" s="1733"/>
      <c r="R27" s="1733"/>
      <c r="S27" s="742" t="s">
        <v>1047</v>
      </c>
      <c r="T27" s="1732"/>
      <c r="U27" s="1733"/>
      <c r="V27" s="1733"/>
      <c r="W27" s="1733"/>
      <c r="X27" s="1733"/>
      <c r="Y27" s="1733"/>
      <c r="Z27" s="742" t="s">
        <v>1047</v>
      </c>
      <c r="AA27" s="1732"/>
      <c r="AB27" s="1733"/>
      <c r="AC27" s="1733"/>
      <c r="AD27" s="1733"/>
      <c r="AE27" s="1733"/>
      <c r="AF27" s="1733"/>
      <c r="AG27" s="742" t="s">
        <v>1047</v>
      </c>
    </row>
    <row r="28" spans="2:33" x14ac:dyDescent="0.2">
      <c r="B28" s="1726" t="s">
        <v>1048</v>
      </c>
      <c r="C28" s="1727"/>
      <c r="D28" s="1727"/>
      <c r="E28" s="1728"/>
      <c r="F28" s="1726" t="str">
        <f>IF(SUM(F17:K27)=0,"",SUM(F17:K27))</f>
        <v/>
      </c>
      <c r="G28" s="1727"/>
      <c r="H28" s="1727"/>
      <c r="I28" s="1727"/>
      <c r="J28" s="1727"/>
      <c r="K28" s="1727"/>
      <c r="L28" s="742" t="s">
        <v>1047</v>
      </c>
      <c r="M28" s="1726" t="str">
        <f>IF(SUM(M17:R27)=0,"",SUM(M17:R27))</f>
        <v/>
      </c>
      <c r="N28" s="1727"/>
      <c r="O28" s="1727"/>
      <c r="P28" s="1727"/>
      <c r="Q28" s="1727"/>
      <c r="R28" s="1727"/>
      <c r="S28" s="742" t="s">
        <v>1047</v>
      </c>
      <c r="T28" s="1726" t="str">
        <f>IF(SUM(T17:Y27)=0,"",SUM(T17:Y27))</f>
        <v/>
      </c>
      <c r="U28" s="1727"/>
      <c r="V28" s="1727"/>
      <c r="W28" s="1727"/>
      <c r="X28" s="1727"/>
      <c r="Y28" s="1727"/>
      <c r="Z28" s="742" t="s">
        <v>1047</v>
      </c>
      <c r="AA28" s="1726" t="str">
        <f>IF(SUM(AA17:AF27)=0,"",SUM(AA17:AF27))</f>
        <v/>
      </c>
      <c r="AB28" s="1727"/>
      <c r="AC28" s="1727"/>
      <c r="AD28" s="1727"/>
      <c r="AE28" s="1727"/>
      <c r="AF28" s="1727"/>
      <c r="AG28" s="742" t="s">
        <v>1047</v>
      </c>
    </row>
    <row r="30" spans="2:33" ht="13.5" customHeight="1" x14ac:dyDescent="0.2">
      <c r="B30" s="1734" t="s">
        <v>1049</v>
      </c>
      <c r="C30" s="1735"/>
      <c r="D30" s="1735"/>
      <c r="E30" s="1736"/>
      <c r="F30" s="1740" t="str">
        <f>IF(SUM(M28,T28,AA28)=0,"",SUM(M28,T28,AA28))</f>
        <v/>
      </c>
      <c r="G30" s="1741"/>
      <c r="H30" s="1741"/>
      <c r="I30" s="1741"/>
      <c r="J30" s="1741"/>
      <c r="K30" s="1742"/>
      <c r="L30" s="1746" t="s">
        <v>1047</v>
      </c>
    </row>
    <row r="31" spans="2:33" ht="19.5" customHeight="1" x14ac:dyDescent="0.2">
      <c r="B31" s="1737"/>
      <c r="C31" s="1738"/>
      <c r="D31" s="1738"/>
      <c r="E31" s="1739"/>
      <c r="F31" s="1743"/>
      <c r="G31" s="1744"/>
      <c r="H31" s="1744"/>
      <c r="I31" s="1744"/>
      <c r="J31" s="1744"/>
      <c r="K31" s="1745"/>
      <c r="L31" s="1746"/>
    </row>
    <row r="32" spans="2:33" ht="9" customHeight="1" x14ac:dyDescent="0.2">
      <c r="B32" s="743"/>
      <c r="C32" s="743"/>
      <c r="D32" s="743"/>
      <c r="E32" s="743"/>
      <c r="F32" s="744"/>
      <c r="G32" s="744"/>
      <c r="H32" s="744"/>
      <c r="I32" s="744"/>
      <c r="J32" s="744"/>
      <c r="K32" s="744"/>
      <c r="L32" s="740"/>
    </row>
    <row r="33" spans="1:33" ht="19.5" customHeight="1" x14ac:dyDescent="0.2">
      <c r="B33" s="1747" t="s">
        <v>1050</v>
      </c>
      <c r="C33" s="1748"/>
      <c r="D33" s="1748"/>
      <c r="E33" s="1749"/>
      <c r="F33" s="1753" t="str">
        <f>IF(F28="","",ROUNDDOWN(F28/F30,3))</f>
        <v/>
      </c>
      <c r="G33" s="1754"/>
      <c r="H33" s="1754"/>
      <c r="I33" s="1754"/>
      <c r="J33" s="1754"/>
      <c r="K33" s="1755"/>
      <c r="L33" s="1746" t="s">
        <v>1051</v>
      </c>
    </row>
    <row r="34" spans="1:33" ht="19.5" customHeight="1" x14ac:dyDescent="0.2">
      <c r="B34" s="1750"/>
      <c r="C34" s="1751"/>
      <c r="D34" s="1751"/>
      <c r="E34" s="1752"/>
      <c r="F34" s="1756"/>
      <c r="G34" s="1757"/>
      <c r="H34" s="1757"/>
      <c r="I34" s="1757"/>
      <c r="J34" s="1757"/>
      <c r="K34" s="1758"/>
      <c r="L34" s="1746"/>
    </row>
    <row r="35" spans="1:33" ht="19.5" customHeight="1" x14ac:dyDescent="0.2">
      <c r="B35" s="745"/>
      <c r="C35" s="745"/>
      <c r="D35" s="745"/>
      <c r="E35" s="746"/>
      <c r="F35" s="747"/>
      <c r="G35" s="747"/>
      <c r="H35" s="747"/>
      <c r="I35" s="748"/>
      <c r="J35" s="748"/>
      <c r="K35" s="748"/>
      <c r="L35" s="740"/>
    </row>
    <row r="36" spans="1:33" x14ac:dyDescent="0.2">
      <c r="B36" s="738" t="s">
        <v>1052</v>
      </c>
    </row>
    <row r="37" spans="1:33" ht="60" customHeight="1" x14ac:dyDescent="0.2">
      <c r="B37" s="1726"/>
      <c r="C37" s="1727"/>
      <c r="D37" s="1727"/>
      <c r="E37" s="1728"/>
      <c r="F37" s="1729" t="s">
        <v>1043</v>
      </c>
      <c r="G37" s="1730"/>
      <c r="H37" s="1730"/>
      <c r="I37" s="1730"/>
      <c r="J37" s="1730"/>
      <c r="K37" s="1730"/>
      <c r="L37" s="1731"/>
      <c r="M37" s="1729" t="s">
        <v>1044</v>
      </c>
      <c r="N37" s="1730"/>
      <c r="O37" s="1730"/>
      <c r="P37" s="1730"/>
      <c r="Q37" s="1730"/>
      <c r="R37" s="1730"/>
      <c r="S37" s="1731"/>
      <c r="T37" s="1729" t="s">
        <v>1045</v>
      </c>
      <c r="U37" s="1730"/>
      <c r="V37" s="1730"/>
      <c r="W37" s="1730"/>
      <c r="X37" s="1730"/>
      <c r="Y37" s="1730"/>
      <c r="Z37" s="1731"/>
      <c r="AA37" s="1729" t="s">
        <v>1046</v>
      </c>
      <c r="AB37" s="1730"/>
      <c r="AC37" s="1730"/>
      <c r="AD37" s="1730"/>
      <c r="AE37" s="1730"/>
      <c r="AF37" s="1730"/>
      <c r="AG37" s="1731"/>
    </row>
    <row r="38" spans="1:33" ht="13.5" customHeight="1" x14ac:dyDescent="0.2">
      <c r="B38" s="1732"/>
      <c r="C38" s="1733"/>
      <c r="D38" s="1733"/>
      <c r="E38" s="749" t="s">
        <v>1031</v>
      </c>
      <c r="F38" s="1732"/>
      <c r="G38" s="1733"/>
      <c r="H38" s="1733"/>
      <c r="I38" s="1733"/>
      <c r="J38" s="1733"/>
      <c r="K38" s="1733"/>
      <c r="L38" s="742" t="s">
        <v>1047</v>
      </c>
      <c r="M38" s="1732"/>
      <c r="N38" s="1733"/>
      <c r="O38" s="1733"/>
      <c r="P38" s="1733"/>
      <c r="Q38" s="1733"/>
      <c r="R38" s="1733"/>
      <c r="S38" s="742" t="s">
        <v>1047</v>
      </c>
      <c r="T38" s="1732"/>
      <c r="U38" s="1733"/>
      <c r="V38" s="1733"/>
      <c r="W38" s="1733"/>
      <c r="X38" s="1733"/>
      <c r="Y38" s="1733"/>
      <c r="Z38" s="742" t="s">
        <v>1047</v>
      </c>
      <c r="AA38" s="1732"/>
      <c r="AB38" s="1733"/>
      <c r="AC38" s="1733"/>
      <c r="AD38" s="1733"/>
      <c r="AE38" s="1733"/>
      <c r="AF38" s="1733"/>
      <c r="AG38" s="742" t="s">
        <v>1047</v>
      </c>
    </row>
    <row r="39" spans="1:33" x14ac:dyDescent="0.2">
      <c r="A39" s="750"/>
      <c r="B39" s="1743"/>
      <c r="C39" s="1733"/>
      <c r="D39" s="1744"/>
      <c r="E39" s="751" t="s">
        <v>1031</v>
      </c>
      <c r="F39" s="1743"/>
      <c r="G39" s="1744"/>
      <c r="H39" s="1744"/>
      <c r="I39" s="1744"/>
      <c r="J39" s="1744"/>
      <c r="K39" s="1744"/>
      <c r="L39" s="752" t="s">
        <v>1047</v>
      </c>
      <c r="M39" s="1743"/>
      <c r="N39" s="1744"/>
      <c r="O39" s="1744"/>
      <c r="P39" s="1744"/>
      <c r="Q39" s="1744"/>
      <c r="R39" s="1744"/>
      <c r="S39" s="752" t="s">
        <v>1047</v>
      </c>
      <c r="T39" s="1743"/>
      <c r="U39" s="1744"/>
      <c r="V39" s="1744"/>
      <c r="W39" s="1744"/>
      <c r="X39" s="1744"/>
      <c r="Y39" s="1744"/>
      <c r="Z39" s="752" t="s">
        <v>1047</v>
      </c>
      <c r="AA39" s="1743"/>
      <c r="AB39" s="1744"/>
      <c r="AC39" s="1744"/>
      <c r="AD39" s="1744"/>
      <c r="AE39" s="1744"/>
      <c r="AF39" s="1744"/>
      <c r="AG39" s="742" t="s">
        <v>1047</v>
      </c>
    </row>
    <row r="40" spans="1:33" x14ac:dyDescent="0.2">
      <c r="B40" s="1732"/>
      <c r="C40" s="1733"/>
      <c r="D40" s="1733"/>
      <c r="E40" s="749" t="s">
        <v>1053</v>
      </c>
      <c r="F40" s="1732"/>
      <c r="G40" s="1733"/>
      <c r="H40" s="1733"/>
      <c r="I40" s="1733"/>
      <c r="J40" s="1733"/>
      <c r="K40" s="1733"/>
      <c r="L40" s="742" t="s">
        <v>1047</v>
      </c>
      <c r="M40" s="1732"/>
      <c r="N40" s="1733"/>
      <c r="O40" s="1733"/>
      <c r="P40" s="1733"/>
      <c r="Q40" s="1733"/>
      <c r="R40" s="1733"/>
      <c r="S40" s="742" t="s">
        <v>1047</v>
      </c>
      <c r="T40" s="1732"/>
      <c r="U40" s="1733"/>
      <c r="V40" s="1733"/>
      <c r="W40" s="1733"/>
      <c r="X40" s="1733"/>
      <c r="Y40" s="1733"/>
      <c r="Z40" s="742" t="s">
        <v>1047</v>
      </c>
      <c r="AA40" s="1732"/>
      <c r="AB40" s="1733"/>
      <c r="AC40" s="1733"/>
      <c r="AD40" s="1733"/>
      <c r="AE40" s="1733"/>
      <c r="AF40" s="1733"/>
      <c r="AG40" s="742" t="s">
        <v>1047</v>
      </c>
    </row>
    <row r="41" spans="1:33" x14ac:dyDescent="0.2">
      <c r="B41" s="1726" t="s">
        <v>1048</v>
      </c>
      <c r="C41" s="1727"/>
      <c r="D41" s="1727"/>
      <c r="E41" s="1728"/>
      <c r="F41" s="1726" t="str">
        <f>IF(SUM(F38:K40)=0,"",SUM(F38:K40))</f>
        <v/>
      </c>
      <c r="G41" s="1727"/>
      <c r="H41" s="1727"/>
      <c r="I41" s="1727"/>
      <c r="J41" s="1727"/>
      <c r="K41" s="1727"/>
      <c r="L41" s="742" t="s">
        <v>1047</v>
      </c>
      <c r="M41" s="1726" t="str">
        <f>IF(SUM(M38:R40)=0,"",SUM(M38:R40))</f>
        <v/>
      </c>
      <c r="N41" s="1727"/>
      <c r="O41" s="1727"/>
      <c r="P41" s="1727"/>
      <c r="Q41" s="1727"/>
      <c r="R41" s="1727"/>
      <c r="S41" s="742" t="s">
        <v>1047</v>
      </c>
      <c r="T41" s="1726" t="str">
        <f>IF(SUM(T38:Y40)=0,"",SUM(T38:Y40))</f>
        <v/>
      </c>
      <c r="U41" s="1727"/>
      <c r="V41" s="1727"/>
      <c r="W41" s="1727"/>
      <c r="X41" s="1727"/>
      <c r="Y41" s="1727"/>
      <c r="Z41" s="742" t="s">
        <v>1047</v>
      </c>
      <c r="AA41" s="1726" t="str">
        <f>IF(SUM(AA38:AF40)=0,"",SUM(AA38:AF40))</f>
        <v/>
      </c>
      <c r="AB41" s="1727"/>
      <c r="AC41" s="1727"/>
      <c r="AD41" s="1727"/>
      <c r="AE41" s="1727"/>
      <c r="AF41" s="1727"/>
      <c r="AG41" s="742" t="s">
        <v>1047</v>
      </c>
    </row>
    <row r="42" spans="1:33" ht="13.5" customHeight="1" x14ac:dyDescent="0.2">
      <c r="B42" s="740"/>
      <c r="C42" s="740"/>
      <c r="D42" s="740"/>
      <c r="E42" s="740"/>
      <c r="F42" s="740"/>
      <c r="G42" s="740"/>
      <c r="H42" s="740"/>
      <c r="I42" s="740"/>
      <c r="J42" s="740"/>
      <c r="K42" s="740"/>
      <c r="L42" s="740"/>
      <c r="M42" s="740"/>
      <c r="N42" s="740"/>
      <c r="O42" s="740"/>
      <c r="P42" s="740"/>
      <c r="Q42" s="740"/>
      <c r="R42" s="740"/>
      <c r="S42" s="740"/>
      <c r="T42" s="740"/>
      <c r="U42" s="740"/>
      <c r="V42" s="740"/>
      <c r="W42" s="740"/>
      <c r="X42" s="740"/>
      <c r="Y42" s="740"/>
      <c r="Z42" s="740"/>
      <c r="AA42" s="740"/>
      <c r="AB42" s="740"/>
      <c r="AC42" s="740"/>
      <c r="AD42" s="740"/>
      <c r="AE42" s="740"/>
      <c r="AF42" s="740"/>
      <c r="AG42" s="740"/>
    </row>
    <row r="43" spans="1:33" ht="19.5" customHeight="1" x14ac:dyDescent="0.2">
      <c r="B43" s="1734" t="s">
        <v>1049</v>
      </c>
      <c r="C43" s="1735"/>
      <c r="D43" s="1735"/>
      <c r="E43" s="1736"/>
      <c r="F43" s="1740" t="str">
        <f>IF(SUM(M41,T41,AA41)=0,"",SUM(M41,T41,AA41))</f>
        <v/>
      </c>
      <c r="G43" s="1741"/>
      <c r="H43" s="1741"/>
      <c r="I43" s="1741"/>
      <c r="J43" s="1741"/>
      <c r="K43" s="1742"/>
      <c r="L43" s="1746" t="s">
        <v>1047</v>
      </c>
      <c r="M43" s="740"/>
      <c r="N43" s="740"/>
      <c r="O43" s="740"/>
      <c r="P43" s="740"/>
      <c r="Q43" s="740"/>
      <c r="R43" s="740"/>
      <c r="S43" s="740"/>
      <c r="T43" s="740"/>
      <c r="U43" s="740"/>
      <c r="V43" s="740"/>
      <c r="W43" s="740"/>
      <c r="X43" s="740"/>
      <c r="Y43" s="740"/>
      <c r="Z43" s="740"/>
      <c r="AA43" s="740"/>
      <c r="AB43" s="740"/>
      <c r="AC43" s="740"/>
      <c r="AD43" s="740"/>
      <c r="AE43" s="740"/>
      <c r="AF43" s="740"/>
      <c r="AG43" s="740"/>
    </row>
    <row r="44" spans="1:33" ht="19.5" customHeight="1" x14ac:dyDescent="0.2">
      <c r="B44" s="1737"/>
      <c r="C44" s="1738"/>
      <c r="D44" s="1738"/>
      <c r="E44" s="1739"/>
      <c r="F44" s="1743"/>
      <c r="G44" s="1744"/>
      <c r="H44" s="1744"/>
      <c r="I44" s="1744"/>
      <c r="J44" s="1744"/>
      <c r="K44" s="1745"/>
      <c r="L44" s="1746"/>
      <c r="M44" s="740"/>
      <c r="N44" s="740"/>
      <c r="O44" s="740"/>
      <c r="P44" s="740"/>
      <c r="Q44" s="740"/>
      <c r="R44" s="740"/>
      <c r="S44" s="740"/>
      <c r="T44" s="740"/>
      <c r="U44" s="740"/>
      <c r="V44" s="740"/>
      <c r="W44" s="740"/>
      <c r="X44" s="740"/>
      <c r="Y44" s="740"/>
      <c r="Z44" s="740"/>
      <c r="AA44" s="740"/>
      <c r="AB44" s="740"/>
      <c r="AC44" s="740"/>
      <c r="AD44" s="740"/>
      <c r="AE44" s="740"/>
      <c r="AF44" s="740"/>
      <c r="AG44" s="740"/>
    </row>
    <row r="45" spans="1:33" ht="9" customHeight="1" x14ac:dyDescent="0.2">
      <c r="B45" s="743"/>
      <c r="C45" s="743"/>
      <c r="D45" s="743"/>
      <c r="E45" s="743"/>
      <c r="F45" s="744"/>
      <c r="G45" s="744"/>
      <c r="H45" s="744"/>
      <c r="I45" s="744"/>
      <c r="J45" s="744"/>
      <c r="K45" s="744"/>
      <c r="L45" s="740"/>
      <c r="M45" s="740"/>
      <c r="N45" s="740"/>
      <c r="O45" s="740"/>
      <c r="P45" s="740"/>
      <c r="Q45" s="740"/>
      <c r="R45" s="740"/>
      <c r="S45" s="740"/>
      <c r="T45" s="740"/>
      <c r="U45" s="740"/>
      <c r="V45" s="740"/>
      <c r="W45" s="740"/>
      <c r="X45" s="740"/>
      <c r="Y45" s="740"/>
      <c r="Z45" s="740"/>
      <c r="AA45" s="740"/>
      <c r="AB45" s="740"/>
      <c r="AC45" s="740"/>
      <c r="AD45" s="740"/>
      <c r="AE45" s="740"/>
      <c r="AF45" s="740"/>
      <c r="AG45" s="740"/>
    </row>
    <row r="46" spans="1:33" ht="19.5" customHeight="1" x14ac:dyDescent="0.2">
      <c r="B46" s="1747" t="s">
        <v>1050</v>
      </c>
      <c r="C46" s="1748"/>
      <c r="D46" s="1748"/>
      <c r="E46" s="1749"/>
      <c r="F46" s="1753" t="str">
        <f>IF(F41="","",ROUNDDOWN(F41/F43,3))</f>
        <v/>
      </c>
      <c r="G46" s="1754"/>
      <c r="H46" s="1754"/>
      <c r="I46" s="1754"/>
      <c r="J46" s="1754"/>
      <c r="K46" s="1755"/>
      <c r="L46" s="1746" t="s">
        <v>1051</v>
      </c>
      <c r="M46" s="740"/>
      <c r="N46" s="740"/>
      <c r="O46" s="740"/>
      <c r="P46" s="740"/>
      <c r="Q46" s="740"/>
      <c r="R46" s="740"/>
      <c r="S46" s="740"/>
      <c r="T46" s="740"/>
      <c r="U46" s="740"/>
      <c r="V46" s="740"/>
      <c r="W46" s="740"/>
      <c r="X46" s="740"/>
      <c r="Y46" s="740"/>
      <c r="Z46" s="740"/>
      <c r="AA46" s="740"/>
      <c r="AB46" s="740"/>
      <c r="AC46" s="740"/>
      <c r="AD46" s="740"/>
      <c r="AE46" s="740"/>
      <c r="AF46" s="740"/>
      <c r="AG46" s="740"/>
    </row>
    <row r="47" spans="1:33" ht="19.5" customHeight="1" x14ac:dyDescent="0.2">
      <c r="B47" s="1750"/>
      <c r="C47" s="1751"/>
      <c r="D47" s="1751"/>
      <c r="E47" s="1752"/>
      <c r="F47" s="1756"/>
      <c r="G47" s="1757"/>
      <c r="H47" s="1757"/>
      <c r="I47" s="1757"/>
      <c r="J47" s="1757"/>
      <c r="K47" s="1758"/>
      <c r="L47" s="1746"/>
      <c r="M47" s="753"/>
      <c r="N47" s="753"/>
      <c r="O47" s="753"/>
      <c r="P47" s="753"/>
      <c r="Q47" s="753"/>
      <c r="R47" s="753"/>
      <c r="S47" s="740"/>
      <c r="T47" s="740"/>
      <c r="U47" s="740"/>
      <c r="V47" s="740"/>
      <c r="W47" s="740"/>
      <c r="X47" s="740"/>
      <c r="Y47" s="740"/>
      <c r="Z47" s="740"/>
      <c r="AA47" s="740"/>
      <c r="AB47" s="740"/>
      <c r="AC47" s="740"/>
      <c r="AD47" s="740"/>
      <c r="AE47" s="740"/>
      <c r="AF47" s="740"/>
      <c r="AG47" s="740"/>
    </row>
    <row r="48" spans="1:33" ht="19.5" customHeight="1" x14ac:dyDescent="0.2">
      <c r="B48" s="745"/>
      <c r="C48" s="745"/>
      <c r="D48" s="745"/>
      <c r="E48" s="745"/>
      <c r="F48" s="747"/>
      <c r="G48" s="747"/>
      <c r="H48" s="747"/>
      <c r="I48" s="747"/>
      <c r="J48" s="747"/>
      <c r="K48" s="747"/>
      <c r="L48" s="740"/>
      <c r="M48" s="753"/>
      <c r="N48" s="753"/>
      <c r="O48" s="753"/>
      <c r="P48" s="753"/>
      <c r="Q48" s="753"/>
      <c r="R48" s="753"/>
      <c r="S48" s="740"/>
      <c r="T48" s="740"/>
      <c r="U48" s="740"/>
      <c r="V48" s="740"/>
      <c r="W48" s="740"/>
      <c r="X48" s="740"/>
      <c r="Y48" s="740"/>
      <c r="Z48" s="740"/>
      <c r="AA48" s="740"/>
      <c r="AB48" s="740"/>
      <c r="AC48" s="740"/>
      <c r="AD48" s="740"/>
      <c r="AE48" s="740"/>
      <c r="AF48" s="740"/>
      <c r="AG48" s="740"/>
    </row>
    <row r="49" spans="2:34" x14ac:dyDescent="0.2">
      <c r="B49" s="738" t="s">
        <v>1054</v>
      </c>
    </row>
    <row r="50" spans="2:34" x14ac:dyDescent="0.2">
      <c r="B50" s="1759" t="s">
        <v>1055</v>
      </c>
      <c r="C50" s="1759"/>
      <c r="D50" s="1759"/>
      <c r="E50" s="1759"/>
      <c r="F50" s="1759"/>
      <c r="G50" s="1759"/>
      <c r="H50" s="1759"/>
      <c r="I50" s="1759"/>
      <c r="J50" s="1759"/>
      <c r="K50" s="1759"/>
      <c r="L50" s="1759"/>
      <c r="M50" s="1759"/>
      <c r="N50" s="1759"/>
      <c r="O50" s="1759"/>
      <c r="P50" s="1759"/>
      <c r="Q50" s="1759"/>
      <c r="R50" s="1759"/>
      <c r="S50" s="1759"/>
      <c r="T50" s="1759"/>
      <c r="U50" s="1759"/>
      <c r="V50" s="1759"/>
      <c r="W50" s="1759"/>
      <c r="X50" s="1759"/>
      <c r="Y50" s="1759"/>
      <c r="Z50" s="1759"/>
      <c r="AA50" s="1759"/>
      <c r="AB50" s="1759"/>
      <c r="AC50" s="1759"/>
      <c r="AD50" s="1759"/>
      <c r="AE50" s="1759"/>
      <c r="AF50" s="1759"/>
      <c r="AG50" s="1759"/>
      <c r="AH50" s="1759"/>
    </row>
    <row r="51" spans="2:34" x14ac:dyDescent="0.2">
      <c r="B51" s="1759" t="s">
        <v>1056</v>
      </c>
      <c r="C51" s="1759"/>
      <c r="D51" s="1759"/>
      <c r="E51" s="1759"/>
      <c r="F51" s="1759"/>
      <c r="G51" s="1759"/>
      <c r="H51" s="1759"/>
      <c r="I51" s="1759"/>
      <c r="J51" s="1759"/>
      <c r="K51" s="1759"/>
      <c r="L51" s="1759"/>
      <c r="M51" s="1759"/>
      <c r="N51" s="1759"/>
      <c r="O51" s="1759"/>
      <c r="P51" s="1759"/>
      <c r="Q51" s="1759"/>
      <c r="R51" s="1759"/>
      <c r="S51" s="1759"/>
      <c r="T51" s="1759"/>
      <c r="U51" s="1759"/>
      <c r="V51" s="1759"/>
      <c r="W51" s="1759"/>
      <c r="X51" s="1759"/>
      <c r="Y51" s="1759"/>
      <c r="Z51" s="1759"/>
      <c r="AA51" s="1759"/>
      <c r="AB51" s="1759"/>
      <c r="AC51" s="1759"/>
      <c r="AD51" s="1759"/>
      <c r="AE51" s="1759"/>
      <c r="AF51" s="1759"/>
      <c r="AG51" s="1759"/>
      <c r="AH51" s="1759"/>
    </row>
    <row r="52" spans="2:34" x14ac:dyDescent="0.2">
      <c r="B52" s="1759" t="s">
        <v>1057</v>
      </c>
      <c r="C52" s="1759"/>
      <c r="D52" s="1759"/>
      <c r="E52" s="1759"/>
      <c r="F52" s="1759"/>
      <c r="G52" s="1759"/>
      <c r="H52" s="1759"/>
      <c r="I52" s="1759"/>
      <c r="J52" s="1759"/>
      <c r="K52" s="1759"/>
      <c r="L52" s="1759"/>
      <c r="M52" s="1759"/>
      <c r="N52" s="1759"/>
      <c r="O52" s="1759"/>
      <c r="P52" s="1759"/>
      <c r="Q52" s="1759"/>
      <c r="R52" s="1759"/>
      <c r="S52" s="1759"/>
      <c r="T52" s="1759"/>
      <c r="U52" s="1759"/>
      <c r="V52" s="1759"/>
      <c r="W52" s="1759"/>
      <c r="X52" s="1759"/>
      <c r="Y52" s="1759"/>
      <c r="Z52" s="1759"/>
      <c r="AA52" s="1759"/>
      <c r="AB52" s="1759"/>
      <c r="AC52" s="1759"/>
      <c r="AD52" s="1759"/>
      <c r="AE52" s="1759"/>
      <c r="AF52" s="1759"/>
      <c r="AG52" s="1759"/>
      <c r="AH52" s="1759"/>
    </row>
    <row r="53" spans="2:34" x14ac:dyDescent="0.2">
      <c r="B53" s="1759" t="s">
        <v>1058</v>
      </c>
      <c r="C53" s="1759"/>
      <c r="D53" s="1759"/>
      <c r="E53" s="1759"/>
      <c r="F53" s="1759"/>
      <c r="G53" s="1759"/>
      <c r="H53" s="1759"/>
      <c r="I53" s="1759"/>
      <c r="J53" s="1759"/>
      <c r="K53" s="1759"/>
      <c r="L53" s="1759"/>
      <c r="M53" s="1759"/>
      <c r="N53" s="1759"/>
      <c r="O53" s="1759"/>
      <c r="P53" s="1759"/>
      <c r="Q53" s="1759"/>
      <c r="R53" s="1759"/>
      <c r="S53" s="1759"/>
      <c r="T53" s="1759"/>
      <c r="U53" s="1759"/>
      <c r="V53" s="1759"/>
      <c r="W53" s="1759"/>
      <c r="X53" s="1759"/>
      <c r="Y53" s="1759"/>
      <c r="Z53" s="1759"/>
      <c r="AA53" s="1759"/>
      <c r="AB53" s="1759"/>
      <c r="AC53" s="1759"/>
      <c r="AD53" s="1759"/>
      <c r="AE53" s="1759"/>
      <c r="AF53" s="1759"/>
      <c r="AG53" s="1759"/>
      <c r="AH53" s="1759"/>
    </row>
    <row r="54" spans="2:34" x14ac:dyDescent="0.2">
      <c r="B54" s="1759" t="s">
        <v>1059</v>
      </c>
      <c r="C54" s="1759"/>
      <c r="D54" s="1759"/>
      <c r="E54" s="1759"/>
      <c r="F54" s="1759"/>
      <c r="G54" s="1759"/>
      <c r="H54" s="1759"/>
      <c r="I54" s="1759"/>
      <c r="J54" s="1759"/>
      <c r="K54" s="1759"/>
      <c r="L54" s="1759"/>
      <c r="M54" s="1759"/>
      <c r="N54" s="1759"/>
      <c r="O54" s="1759"/>
      <c r="P54" s="1759"/>
      <c r="Q54" s="1759"/>
      <c r="R54" s="1759"/>
      <c r="S54" s="1759"/>
      <c r="T54" s="1759"/>
      <c r="U54" s="1759"/>
      <c r="V54" s="1759"/>
      <c r="W54" s="1759"/>
      <c r="X54" s="1759"/>
      <c r="Y54" s="1759"/>
      <c r="Z54" s="1759"/>
      <c r="AA54" s="1759"/>
      <c r="AB54" s="1759"/>
      <c r="AC54" s="1759"/>
      <c r="AD54" s="1759"/>
      <c r="AE54" s="1759"/>
      <c r="AF54" s="1759"/>
      <c r="AG54" s="1759"/>
      <c r="AH54" s="1759"/>
    </row>
    <row r="55" spans="2:34" x14ac:dyDescent="0.2">
      <c r="B55" s="1759" t="s">
        <v>1060</v>
      </c>
      <c r="C55" s="1759"/>
      <c r="D55" s="1759"/>
      <c r="E55" s="1759"/>
      <c r="F55" s="1759"/>
      <c r="G55" s="1759"/>
      <c r="H55" s="1759"/>
      <c r="I55" s="1759"/>
      <c r="J55" s="1759"/>
      <c r="K55" s="1759"/>
      <c r="L55" s="1759"/>
      <c r="M55" s="1759"/>
      <c r="N55" s="1759"/>
      <c r="O55" s="1759"/>
      <c r="P55" s="1759"/>
      <c r="Q55" s="1759"/>
      <c r="R55" s="1759"/>
      <c r="S55" s="1759"/>
      <c r="T55" s="1759"/>
      <c r="U55" s="1759"/>
      <c r="V55" s="1759"/>
      <c r="W55" s="1759"/>
      <c r="X55" s="1759"/>
      <c r="Y55" s="1759"/>
      <c r="Z55" s="1759"/>
      <c r="AA55" s="1759"/>
      <c r="AB55" s="1759"/>
      <c r="AC55" s="1759"/>
      <c r="AD55" s="1759"/>
      <c r="AE55" s="1759"/>
      <c r="AF55" s="1759"/>
      <c r="AG55" s="1759"/>
      <c r="AH55" s="1759"/>
    </row>
    <row r="56" spans="2:34" x14ac:dyDescent="0.2">
      <c r="B56" s="1760"/>
      <c r="C56" s="1760"/>
      <c r="D56" s="1760"/>
      <c r="E56" s="1760"/>
      <c r="F56" s="1760"/>
      <c r="G56" s="1760"/>
      <c r="H56" s="1760"/>
      <c r="I56" s="1760"/>
      <c r="J56" s="1760"/>
      <c r="K56" s="1760"/>
      <c r="L56" s="1760"/>
      <c r="M56" s="1760"/>
      <c r="N56" s="1760"/>
      <c r="O56" s="1760"/>
      <c r="P56" s="1760"/>
      <c r="Q56" s="1760"/>
      <c r="R56" s="1760"/>
      <c r="S56" s="1760"/>
      <c r="T56" s="1760"/>
      <c r="U56" s="1760"/>
      <c r="V56" s="1760"/>
      <c r="W56" s="1760"/>
      <c r="X56" s="1760"/>
      <c r="Y56" s="1760"/>
      <c r="Z56" s="1760"/>
      <c r="AA56" s="1760"/>
      <c r="AB56" s="1760"/>
      <c r="AC56" s="1760"/>
      <c r="AD56" s="1760"/>
      <c r="AE56" s="1760"/>
      <c r="AF56" s="1760"/>
      <c r="AG56" s="1760"/>
      <c r="AH56" s="1760"/>
    </row>
    <row r="57" spans="2:34" x14ac:dyDescent="0.2">
      <c r="B57" s="1760"/>
      <c r="C57" s="1760"/>
      <c r="D57" s="1760"/>
      <c r="E57" s="1760"/>
      <c r="F57" s="1760"/>
      <c r="G57" s="1760"/>
      <c r="H57" s="1760"/>
      <c r="I57" s="1760"/>
      <c r="J57" s="1760"/>
      <c r="K57" s="1760"/>
      <c r="L57" s="1760"/>
      <c r="M57" s="1760"/>
      <c r="N57" s="1760"/>
      <c r="O57" s="1760"/>
      <c r="P57" s="1760"/>
      <c r="Q57" s="1760"/>
      <c r="R57" s="1760"/>
      <c r="S57" s="1760"/>
      <c r="T57" s="1760"/>
      <c r="U57" s="1760"/>
      <c r="V57" s="1760"/>
      <c r="W57" s="1760"/>
      <c r="X57" s="1760"/>
      <c r="Y57" s="1760"/>
      <c r="Z57" s="1760"/>
      <c r="AA57" s="1760"/>
      <c r="AB57" s="1760"/>
      <c r="AC57" s="1760"/>
      <c r="AD57" s="1760"/>
      <c r="AE57" s="1760"/>
      <c r="AF57" s="1760"/>
      <c r="AG57" s="1760"/>
      <c r="AH57" s="1760"/>
    </row>
    <row r="58" spans="2:34" x14ac:dyDescent="0.2">
      <c r="B58" s="1760"/>
      <c r="C58" s="1760"/>
      <c r="D58" s="1760"/>
      <c r="E58" s="1760"/>
      <c r="F58" s="1760"/>
      <c r="G58" s="1760"/>
      <c r="H58" s="1760"/>
      <c r="I58" s="1760"/>
      <c r="J58" s="1760"/>
      <c r="K58" s="1760"/>
      <c r="L58" s="1760"/>
      <c r="M58" s="1760"/>
      <c r="N58" s="1760"/>
      <c r="O58" s="1760"/>
      <c r="P58" s="1760"/>
      <c r="Q58" s="1760"/>
      <c r="R58" s="1760"/>
      <c r="S58" s="1760"/>
      <c r="T58" s="1760"/>
      <c r="U58" s="1760"/>
      <c r="V58" s="1760"/>
      <c r="W58" s="1760"/>
      <c r="X58" s="1760"/>
      <c r="Y58" s="1760"/>
      <c r="Z58" s="1760"/>
      <c r="AA58" s="1760"/>
      <c r="AB58" s="1760"/>
      <c r="AC58" s="1760"/>
      <c r="AD58" s="1760"/>
      <c r="AE58" s="1760"/>
      <c r="AF58" s="1760"/>
      <c r="AG58" s="1760"/>
      <c r="AH58" s="1760"/>
    </row>
    <row r="59" spans="2:34" x14ac:dyDescent="0.2">
      <c r="B59" s="1760"/>
      <c r="C59" s="1760"/>
      <c r="D59" s="1760"/>
      <c r="E59" s="1760"/>
      <c r="F59" s="1760"/>
      <c r="G59" s="1760"/>
      <c r="H59" s="1760"/>
      <c r="I59" s="1760"/>
      <c r="J59" s="1760"/>
      <c r="K59" s="1760"/>
      <c r="L59" s="1760"/>
      <c r="M59" s="1760"/>
      <c r="N59" s="1760"/>
      <c r="O59" s="1760"/>
      <c r="P59" s="1760"/>
      <c r="Q59" s="1760"/>
      <c r="R59" s="1760"/>
      <c r="S59" s="1760"/>
      <c r="T59" s="1760"/>
      <c r="U59" s="1760"/>
      <c r="V59" s="1760"/>
      <c r="W59" s="1760"/>
      <c r="X59" s="1760"/>
      <c r="Y59" s="1760"/>
      <c r="Z59" s="1760"/>
      <c r="AA59" s="1760"/>
      <c r="AB59" s="1760"/>
      <c r="AC59" s="1760"/>
      <c r="AD59" s="1760"/>
      <c r="AE59" s="1760"/>
      <c r="AF59" s="1760"/>
      <c r="AG59" s="1760"/>
      <c r="AH59" s="1760"/>
    </row>
    <row r="60" spans="2:34" x14ac:dyDescent="0.2">
      <c r="B60" s="1760"/>
      <c r="C60" s="1760"/>
      <c r="D60" s="1760"/>
      <c r="E60" s="1760"/>
      <c r="F60" s="1760"/>
      <c r="G60" s="1760"/>
      <c r="H60" s="1760"/>
      <c r="I60" s="1760"/>
      <c r="J60" s="1760"/>
      <c r="K60" s="1760"/>
      <c r="L60" s="1760"/>
      <c r="M60" s="1760"/>
      <c r="N60" s="1760"/>
      <c r="O60" s="1760"/>
      <c r="P60" s="1760"/>
      <c r="Q60" s="1760"/>
      <c r="R60" s="1760"/>
      <c r="S60" s="1760"/>
      <c r="T60" s="1760"/>
      <c r="U60" s="1760"/>
      <c r="V60" s="1760"/>
      <c r="W60" s="1760"/>
      <c r="X60" s="1760"/>
      <c r="Y60" s="1760"/>
      <c r="Z60" s="1760"/>
      <c r="AA60" s="1760"/>
      <c r="AB60" s="1760"/>
      <c r="AC60" s="1760"/>
      <c r="AD60" s="1760"/>
      <c r="AE60" s="1760"/>
      <c r="AF60" s="1760"/>
      <c r="AG60" s="1760"/>
      <c r="AH60" s="1760"/>
    </row>
    <row r="61" spans="2:34" x14ac:dyDescent="0.2">
      <c r="B61" s="1760"/>
      <c r="C61" s="1760"/>
      <c r="D61" s="1760"/>
      <c r="E61" s="1760"/>
      <c r="F61" s="1760"/>
      <c r="G61" s="1760"/>
      <c r="H61" s="1760"/>
      <c r="I61" s="1760"/>
      <c r="J61" s="1760"/>
      <c r="K61" s="1760"/>
      <c r="L61" s="1760"/>
      <c r="M61" s="1760"/>
      <c r="N61" s="1760"/>
      <c r="O61" s="1760"/>
      <c r="P61" s="1760"/>
      <c r="Q61" s="1760"/>
      <c r="R61" s="1760"/>
      <c r="S61" s="1760"/>
      <c r="T61" s="1760"/>
      <c r="U61" s="1760"/>
      <c r="V61" s="1760"/>
      <c r="W61" s="1760"/>
      <c r="X61" s="1760"/>
      <c r="Y61" s="1760"/>
      <c r="Z61" s="1760"/>
      <c r="AA61" s="1760"/>
      <c r="AB61" s="1760"/>
      <c r="AC61" s="1760"/>
      <c r="AD61" s="1760"/>
      <c r="AE61" s="1760"/>
      <c r="AF61" s="1760"/>
      <c r="AG61" s="1760"/>
      <c r="AH61" s="1760"/>
    </row>
    <row r="62" spans="2:34" x14ac:dyDescent="0.2">
      <c r="B62" s="1760"/>
      <c r="C62" s="1760"/>
      <c r="D62" s="1760"/>
      <c r="E62" s="1760"/>
      <c r="F62" s="1760"/>
      <c r="G62" s="1760"/>
      <c r="H62" s="1760"/>
      <c r="I62" s="1760"/>
      <c r="J62" s="1760"/>
      <c r="K62" s="1760"/>
      <c r="L62" s="1760"/>
      <c r="M62" s="1760"/>
      <c r="N62" s="1760"/>
      <c r="O62" s="1760"/>
      <c r="P62" s="1760"/>
      <c r="Q62" s="1760"/>
      <c r="R62" s="1760"/>
      <c r="S62" s="1760"/>
      <c r="T62" s="1760"/>
      <c r="U62" s="1760"/>
      <c r="V62" s="1760"/>
      <c r="W62" s="1760"/>
      <c r="X62" s="1760"/>
      <c r="Y62" s="1760"/>
      <c r="Z62" s="1760"/>
      <c r="AA62" s="1760"/>
      <c r="AB62" s="1760"/>
      <c r="AC62" s="1760"/>
      <c r="AD62" s="1760"/>
      <c r="AE62" s="1760"/>
      <c r="AF62" s="1760"/>
      <c r="AG62" s="1760"/>
      <c r="AH62" s="1760"/>
    </row>
    <row r="63" spans="2:34" x14ac:dyDescent="0.2">
      <c r="B63" s="1760"/>
      <c r="C63" s="1760"/>
      <c r="D63" s="1760"/>
      <c r="E63" s="1760"/>
      <c r="F63" s="1760"/>
      <c r="G63" s="1760"/>
      <c r="H63" s="1760"/>
      <c r="I63" s="1760"/>
      <c r="J63" s="1760"/>
      <c r="K63" s="1760"/>
      <c r="L63" s="1760"/>
      <c r="M63" s="1760"/>
      <c r="N63" s="1760"/>
      <c r="O63" s="1760"/>
      <c r="P63" s="1760"/>
      <c r="Q63" s="1760"/>
      <c r="R63" s="1760"/>
      <c r="S63" s="1760"/>
      <c r="T63" s="1760"/>
      <c r="U63" s="1760"/>
      <c r="V63" s="1760"/>
      <c r="W63" s="1760"/>
      <c r="X63" s="1760"/>
      <c r="Y63" s="1760"/>
      <c r="Z63" s="1760"/>
      <c r="AA63" s="1760"/>
      <c r="AB63" s="1760"/>
      <c r="AC63" s="1760"/>
      <c r="AD63" s="1760"/>
      <c r="AE63" s="1760"/>
      <c r="AF63" s="1760"/>
      <c r="AG63" s="1760"/>
      <c r="AH63" s="1760"/>
    </row>
    <row r="64" spans="2:34" x14ac:dyDescent="0.2">
      <c r="B64" s="1760"/>
      <c r="C64" s="1760"/>
      <c r="D64" s="1760"/>
      <c r="E64" s="1760"/>
      <c r="F64" s="1760"/>
      <c r="G64" s="1760"/>
      <c r="H64" s="1760"/>
      <c r="I64" s="1760"/>
      <c r="J64" s="1760"/>
      <c r="K64" s="1760"/>
      <c r="L64" s="1760"/>
      <c r="M64" s="1760"/>
      <c r="N64" s="1760"/>
      <c r="O64" s="1760"/>
      <c r="P64" s="1760"/>
      <c r="Q64" s="1760"/>
      <c r="R64" s="1760"/>
      <c r="S64" s="1760"/>
      <c r="T64" s="1760"/>
      <c r="U64" s="1760"/>
      <c r="V64" s="1760"/>
      <c r="W64" s="1760"/>
      <c r="X64" s="1760"/>
      <c r="Y64" s="1760"/>
      <c r="Z64" s="1760"/>
      <c r="AA64" s="1760"/>
      <c r="AB64" s="1760"/>
      <c r="AC64" s="1760"/>
      <c r="AD64" s="1760"/>
      <c r="AE64" s="1760"/>
      <c r="AF64" s="1760"/>
      <c r="AG64" s="1760"/>
      <c r="AH64" s="1760"/>
    </row>
    <row r="88" spans="12:12" x14ac:dyDescent="0.2">
      <c r="L88" s="754"/>
    </row>
    <row r="122" spans="3:7" x14ac:dyDescent="0.2">
      <c r="C122" s="755"/>
      <c r="D122" s="755"/>
      <c r="E122" s="755"/>
      <c r="F122" s="755"/>
      <c r="G122" s="755"/>
    </row>
    <row r="123" spans="3:7" x14ac:dyDescent="0.2">
      <c r="C123" s="756"/>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3"/>
  <dataValidations count="1">
    <dataValidation type="list" allowBlank="1" showInputMessage="1" showErrorMessage="1" sqref="C9 J9 C12:C13">
      <formula1>"□,■"</formula1>
    </dataValidation>
  </dataValidation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163"/>
  <sheetViews>
    <sheetView showGridLines="0" view="pageBreakPreview" zoomScaleNormal="100" zoomScaleSheetLayoutView="100" workbookViewId="0">
      <selection activeCell="C2" sqref="C2:H2"/>
    </sheetView>
  </sheetViews>
  <sheetFormatPr defaultColWidth="9" defaultRowHeight="11" x14ac:dyDescent="0.2"/>
  <cols>
    <col min="1" max="1" width="3.26953125" style="683" customWidth="1"/>
    <col min="2" max="2" width="10.453125" style="683" customWidth="1"/>
    <col min="3" max="3" width="43.36328125" style="541" customWidth="1"/>
    <col min="4" max="4" width="10.26953125" style="541" customWidth="1"/>
    <col min="5" max="5" width="21" style="541" customWidth="1"/>
    <col min="6" max="8" width="4.6328125" style="541" customWidth="1"/>
    <col min="9" max="9" width="0.6328125" style="541" customWidth="1"/>
    <col min="10" max="10" width="9" style="541"/>
    <col min="11" max="16384" width="9" style="1"/>
  </cols>
  <sheetData>
    <row r="1" spans="1:10" ht="30.75" customHeight="1" thickBot="1" x14ac:dyDescent="0.25">
      <c r="A1" s="989" t="s">
        <v>497</v>
      </c>
      <c r="B1" s="989"/>
      <c r="C1" s="989"/>
      <c r="D1" s="989"/>
      <c r="E1" s="989"/>
      <c r="F1" s="989"/>
      <c r="G1" s="989"/>
      <c r="H1" s="989"/>
    </row>
    <row r="2" spans="1:10" ht="30" customHeight="1" thickTop="1" x14ac:dyDescent="0.2">
      <c r="A2" s="990" t="s">
        <v>29</v>
      </c>
      <c r="B2" s="991"/>
      <c r="C2" s="1011"/>
      <c r="D2" s="1012"/>
      <c r="E2" s="1012"/>
      <c r="F2" s="1012"/>
      <c r="G2" s="1012"/>
      <c r="H2" s="1013"/>
    </row>
    <row r="3" spans="1:10" ht="30" customHeight="1" x14ac:dyDescent="0.2">
      <c r="A3" s="992" t="s">
        <v>30</v>
      </c>
      <c r="B3" s="993"/>
      <c r="C3" s="1014"/>
      <c r="D3" s="1015"/>
      <c r="E3" s="1015"/>
      <c r="F3" s="1015"/>
      <c r="G3" s="1015"/>
      <c r="H3" s="1016"/>
    </row>
    <row r="4" spans="1:10" ht="30" customHeight="1" thickBot="1" x14ac:dyDescent="0.25">
      <c r="A4" s="994" t="s">
        <v>31</v>
      </c>
      <c r="B4" s="995"/>
      <c r="C4" s="1008" t="s">
        <v>32</v>
      </c>
      <c r="D4" s="1009"/>
      <c r="E4" s="1009"/>
      <c r="F4" s="1009"/>
      <c r="G4" s="1009"/>
      <c r="H4" s="1010"/>
    </row>
    <row r="5" spans="1:10" ht="15.4" customHeight="1" thickTop="1" x14ac:dyDescent="0.2">
      <c r="A5" s="999" t="s">
        <v>313</v>
      </c>
      <c r="B5" s="999"/>
      <c r="C5" s="1000" t="s">
        <v>33</v>
      </c>
      <c r="D5" s="1002" t="s">
        <v>34</v>
      </c>
      <c r="E5" s="1002" t="s">
        <v>35</v>
      </c>
      <c r="F5" s="996" t="s">
        <v>314</v>
      </c>
      <c r="G5" s="997"/>
      <c r="H5" s="998"/>
    </row>
    <row r="6" spans="1:10" ht="15.4" customHeight="1" x14ac:dyDescent="0.2">
      <c r="A6" s="999"/>
      <c r="B6" s="999"/>
      <c r="C6" s="1001"/>
      <c r="D6" s="1003"/>
      <c r="E6" s="1006"/>
      <c r="F6" s="542" t="s">
        <v>36</v>
      </c>
      <c r="G6" s="542" t="s">
        <v>37</v>
      </c>
      <c r="H6" s="543" t="s">
        <v>626</v>
      </c>
    </row>
    <row r="7" spans="1:10" ht="25.5" customHeight="1" x14ac:dyDescent="0.2">
      <c r="A7" s="1004" t="s">
        <v>38</v>
      </c>
      <c r="B7" s="1005"/>
      <c r="C7" s="1005"/>
      <c r="D7" s="544"/>
      <c r="E7" s="544"/>
      <c r="F7" s="544"/>
      <c r="G7" s="544"/>
      <c r="H7" s="545"/>
    </row>
    <row r="8" spans="1:10" ht="66" customHeight="1" x14ac:dyDescent="0.2">
      <c r="A8" s="546">
        <v>1</v>
      </c>
      <c r="B8" s="547" t="s">
        <v>39</v>
      </c>
      <c r="C8" s="548" t="s">
        <v>397</v>
      </c>
      <c r="D8" s="549" t="s">
        <v>40</v>
      </c>
      <c r="E8" s="550" t="s">
        <v>41</v>
      </c>
      <c r="F8" s="307" t="s">
        <v>158</v>
      </c>
      <c r="G8" s="314" t="s">
        <v>158</v>
      </c>
      <c r="H8" s="314" t="s">
        <v>158</v>
      </c>
    </row>
    <row r="9" spans="1:10" ht="25.5" customHeight="1" x14ac:dyDescent="0.2">
      <c r="A9" s="1004" t="s">
        <v>42</v>
      </c>
      <c r="B9" s="1005"/>
      <c r="C9" s="1005"/>
      <c r="D9" s="544"/>
      <c r="E9" s="544"/>
      <c r="F9" s="544"/>
      <c r="G9" s="544"/>
      <c r="H9" s="545"/>
    </row>
    <row r="10" spans="1:10" s="2" customFormat="1" ht="30" customHeight="1" x14ac:dyDescent="0.2">
      <c r="A10" s="959">
        <v>2</v>
      </c>
      <c r="B10" s="963" t="s">
        <v>43</v>
      </c>
      <c r="C10" s="551" t="s">
        <v>398</v>
      </c>
      <c r="D10" s="552" t="s">
        <v>44</v>
      </c>
      <c r="E10" s="982" t="s">
        <v>920</v>
      </c>
      <c r="F10" s="309"/>
      <c r="G10" s="309"/>
      <c r="H10" s="476"/>
      <c r="I10" s="553"/>
      <c r="J10" s="553"/>
    </row>
    <row r="11" spans="1:10" s="2" customFormat="1" ht="18" customHeight="1" x14ac:dyDescent="0.2">
      <c r="A11" s="960"/>
      <c r="B11" s="970"/>
      <c r="C11" s="551" t="s">
        <v>45</v>
      </c>
      <c r="D11" s="554"/>
      <c r="E11" s="983"/>
      <c r="F11" s="555"/>
      <c r="G11" s="555"/>
      <c r="H11" s="556"/>
      <c r="I11" s="553"/>
      <c r="J11" s="553"/>
    </row>
    <row r="12" spans="1:10" s="2" customFormat="1" ht="54" customHeight="1" x14ac:dyDescent="0.2">
      <c r="A12" s="960"/>
      <c r="B12" s="970"/>
      <c r="C12" s="557" t="s">
        <v>114</v>
      </c>
      <c r="D12" s="558"/>
      <c r="E12" s="983"/>
      <c r="F12" s="315" t="s">
        <v>158</v>
      </c>
      <c r="G12" s="315" t="s">
        <v>158</v>
      </c>
      <c r="H12" s="318" t="s">
        <v>158</v>
      </c>
      <c r="I12" s="553"/>
      <c r="J12" s="553"/>
    </row>
    <row r="13" spans="1:10" s="2" customFormat="1" ht="34.5" customHeight="1" x14ac:dyDescent="0.2">
      <c r="A13" s="960"/>
      <c r="B13" s="970"/>
      <c r="C13" s="559" t="s">
        <v>921</v>
      </c>
      <c r="D13" s="560"/>
      <c r="E13" s="1007"/>
      <c r="F13" s="555"/>
      <c r="G13" s="555"/>
      <c r="H13" s="556"/>
      <c r="I13" s="553"/>
      <c r="J13" s="553"/>
    </row>
    <row r="14" spans="1:10" s="2" customFormat="1" ht="34" customHeight="1" x14ac:dyDescent="0.2">
      <c r="A14" s="960"/>
      <c r="B14" s="970"/>
      <c r="C14" s="557" t="s">
        <v>115</v>
      </c>
      <c r="D14" s="561"/>
      <c r="E14" s="562"/>
      <c r="F14" s="555"/>
      <c r="G14" s="555"/>
      <c r="H14" s="556"/>
      <c r="I14" s="553"/>
      <c r="J14" s="553"/>
    </row>
    <row r="15" spans="1:10" s="2" customFormat="1" ht="34" customHeight="1" x14ac:dyDescent="0.2">
      <c r="A15" s="960"/>
      <c r="B15" s="970"/>
      <c r="C15" s="563" t="s">
        <v>922</v>
      </c>
      <c r="D15" s="561"/>
      <c r="E15" s="564"/>
      <c r="F15" s="565"/>
      <c r="G15" s="565"/>
      <c r="H15" s="566"/>
      <c r="I15" s="553"/>
      <c r="J15" s="553"/>
    </row>
    <row r="16" spans="1:10" s="2" customFormat="1" ht="34.5" customHeight="1" x14ac:dyDescent="0.2">
      <c r="A16" s="961"/>
      <c r="B16" s="971"/>
      <c r="C16" s="567" t="s">
        <v>632</v>
      </c>
      <c r="D16" s="568"/>
      <c r="E16" s="568" t="s">
        <v>633</v>
      </c>
      <c r="F16" s="299" t="s">
        <v>158</v>
      </c>
      <c r="G16" s="319" t="s">
        <v>158</v>
      </c>
      <c r="H16" s="319" t="s">
        <v>158</v>
      </c>
      <c r="I16" s="553"/>
      <c r="J16" s="553"/>
    </row>
    <row r="17" spans="1:10" s="2" customFormat="1" ht="92.25" customHeight="1" x14ac:dyDescent="0.2">
      <c r="A17" s="959">
        <v>3</v>
      </c>
      <c r="B17" s="982" t="s">
        <v>157</v>
      </c>
      <c r="C17" s="569" t="s">
        <v>923</v>
      </c>
      <c r="D17" s="972" t="s">
        <v>647</v>
      </c>
      <c r="E17" s="1019" t="s">
        <v>649</v>
      </c>
      <c r="F17" s="1017" t="s">
        <v>158</v>
      </c>
      <c r="G17" s="1017" t="s">
        <v>645</v>
      </c>
      <c r="H17" s="1017" t="s">
        <v>158</v>
      </c>
      <c r="I17" s="553"/>
      <c r="J17" s="553"/>
    </row>
    <row r="18" spans="1:10" s="2" customFormat="1" ht="74.5" customHeight="1" x14ac:dyDescent="0.2">
      <c r="A18" s="967"/>
      <c r="B18" s="973"/>
      <c r="C18" s="564" t="s">
        <v>535</v>
      </c>
      <c r="D18" s="973"/>
      <c r="E18" s="1020"/>
      <c r="F18" s="1018"/>
      <c r="G18" s="1018"/>
      <c r="H18" s="1018"/>
      <c r="I18" s="553"/>
      <c r="J18" s="553"/>
    </row>
    <row r="19" spans="1:10" s="2" customFormat="1" ht="61" customHeight="1" x14ac:dyDescent="0.2">
      <c r="A19" s="967"/>
      <c r="B19" s="973"/>
      <c r="C19" s="557" t="s">
        <v>646</v>
      </c>
      <c r="D19" s="570"/>
      <c r="E19" s="963" t="s">
        <v>648</v>
      </c>
      <c r="F19" s="315"/>
      <c r="G19" s="315"/>
      <c r="H19" s="318"/>
      <c r="I19" s="553"/>
      <c r="J19" s="553"/>
    </row>
    <row r="20" spans="1:10" s="2" customFormat="1" ht="53.25" customHeight="1" x14ac:dyDescent="0.2">
      <c r="A20" s="967"/>
      <c r="B20" s="973"/>
      <c r="C20" s="571" t="s">
        <v>399</v>
      </c>
      <c r="D20" s="570"/>
      <c r="E20" s="970"/>
      <c r="F20" s="315" t="s">
        <v>158</v>
      </c>
      <c r="G20" s="318" t="s">
        <v>158</v>
      </c>
      <c r="H20" s="318" t="s">
        <v>158</v>
      </c>
      <c r="I20" s="553"/>
      <c r="J20" s="553"/>
    </row>
    <row r="21" spans="1:10" s="2" customFormat="1" ht="26.5" customHeight="1" x14ac:dyDescent="0.2">
      <c r="A21" s="967"/>
      <c r="B21" s="973"/>
      <c r="C21" s="557" t="s">
        <v>116</v>
      </c>
      <c r="D21" s="572"/>
      <c r="E21" s="572"/>
      <c r="F21" s="555"/>
      <c r="G21" s="556"/>
      <c r="H21" s="555"/>
      <c r="I21" s="553"/>
      <c r="J21" s="553"/>
    </row>
    <row r="22" spans="1:10" s="2" customFormat="1" ht="34" customHeight="1" x14ac:dyDescent="0.2">
      <c r="A22" s="967"/>
      <c r="B22" s="973"/>
      <c r="C22" s="573" t="s">
        <v>159</v>
      </c>
      <c r="D22" s="572"/>
      <c r="E22" s="562"/>
      <c r="F22" s="555"/>
      <c r="G22" s="556"/>
      <c r="H22" s="555"/>
      <c r="I22" s="553"/>
      <c r="J22" s="553"/>
    </row>
    <row r="23" spans="1:10" s="2" customFormat="1" ht="34" customHeight="1" x14ac:dyDescent="0.2">
      <c r="A23" s="968"/>
      <c r="B23" s="974"/>
      <c r="C23" s="567" t="s">
        <v>924</v>
      </c>
      <c r="D23" s="568"/>
      <c r="E23" s="568"/>
      <c r="F23" s="574"/>
      <c r="G23" s="575"/>
      <c r="H23" s="574"/>
      <c r="I23" s="553"/>
      <c r="J23" s="553"/>
    </row>
    <row r="24" spans="1:10" s="2" customFormat="1" ht="36.75" customHeight="1" x14ac:dyDescent="0.2">
      <c r="A24" s="959">
        <v>3</v>
      </c>
      <c r="B24" s="982" t="s">
        <v>650</v>
      </c>
      <c r="C24" s="576" t="s">
        <v>400</v>
      </c>
      <c r="D24" s="577"/>
      <c r="E24" s="576"/>
      <c r="F24" s="578"/>
      <c r="G24" s="579"/>
      <c r="H24" s="578"/>
      <c r="I24" s="553"/>
      <c r="J24" s="553"/>
    </row>
    <row r="25" spans="1:10" s="2" customFormat="1" ht="36.75" customHeight="1" x14ac:dyDescent="0.2">
      <c r="A25" s="960"/>
      <c r="B25" s="983"/>
      <c r="C25" s="571" t="s">
        <v>160</v>
      </c>
      <c r="D25" s="570"/>
      <c r="E25" s="557"/>
      <c r="F25" s="315" t="s">
        <v>158</v>
      </c>
      <c r="G25" s="315" t="s">
        <v>158</v>
      </c>
      <c r="H25" s="318" t="s">
        <v>158</v>
      </c>
      <c r="I25" s="553"/>
      <c r="J25" s="553"/>
    </row>
    <row r="26" spans="1:10" s="2" customFormat="1" ht="82" customHeight="1" x14ac:dyDescent="0.2">
      <c r="A26" s="960"/>
      <c r="B26" s="983"/>
      <c r="C26" s="571" t="s">
        <v>925</v>
      </c>
      <c r="D26" s="570"/>
      <c r="E26" s="557"/>
      <c r="F26" s="555"/>
      <c r="G26" s="556"/>
      <c r="H26" s="555"/>
      <c r="I26" s="553"/>
      <c r="J26" s="553"/>
    </row>
    <row r="27" spans="1:10" s="2" customFormat="1" ht="311.5" customHeight="1" x14ac:dyDescent="0.2">
      <c r="A27" s="960"/>
      <c r="B27" s="983"/>
      <c r="C27" s="580" t="s">
        <v>926</v>
      </c>
      <c r="D27" s="570"/>
      <c r="E27" s="557"/>
      <c r="F27" s="565"/>
      <c r="G27" s="566"/>
      <c r="H27" s="566"/>
      <c r="I27" s="553"/>
      <c r="J27" s="553"/>
    </row>
    <row r="28" spans="1:10" s="2" customFormat="1" ht="77.25" customHeight="1" x14ac:dyDescent="0.2">
      <c r="A28" s="546"/>
      <c r="B28" s="982" t="s">
        <v>652</v>
      </c>
      <c r="C28" s="581" t="s">
        <v>410</v>
      </c>
      <c r="D28" s="582" t="s">
        <v>415</v>
      </c>
      <c r="E28" s="583"/>
      <c r="F28" s="309" t="s">
        <v>158</v>
      </c>
      <c r="G28" s="476" t="s">
        <v>158</v>
      </c>
      <c r="H28" s="476" t="s">
        <v>158</v>
      </c>
      <c r="I28" s="553"/>
      <c r="J28" s="553"/>
    </row>
    <row r="29" spans="1:10" s="2" customFormat="1" ht="51.75" customHeight="1" x14ac:dyDescent="0.2">
      <c r="A29" s="584">
        <v>3</v>
      </c>
      <c r="B29" s="973"/>
      <c r="C29" s="573" t="s">
        <v>399</v>
      </c>
      <c r="D29" s="585"/>
      <c r="E29" s="562"/>
      <c r="F29" s="586"/>
      <c r="G29" s="587"/>
      <c r="H29" s="587"/>
      <c r="I29" s="553"/>
      <c r="J29" s="553"/>
    </row>
    <row r="30" spans="1:10" s="2" customFormat="1" ht="34" customHeight="1" x14ac:dyDescent="0.2">
      <c r="A30" s="584"/>
      <c r="B30" s="973"/>
      <c r="C30" s="573" t="s">
        <v>45</v>
      </c>
      <c r="D30" s="585"/>
      <c r="E30" s="562"/>
      <c r="F30" s="586"/>
      <c r="G30" s="587"/>
      <c r="H30" s="587"/>
      <c r="I30" s="553"/>
      <c r="J30" s="553"/>
    </row>
    <row r="31" spans="1:10" s="2" customFormat="1" ht="37" customHeight="1" x14ac:dyDescent="0.2">
      <c r="A31" s="584"/>
      <c r="B31" s="562"/>
      <c r="C31" s="573" t="s">
        <v>159</v>
      </c>
      <c r="D31" s="585"/>
      <c r="E31" s="562"/>
      <c r="F31" s="586"/>
      <c r="G31" s="587"/>
      <c r="H31" s="587"/>
      <c r="I31" s="553"/>
      <c r="J31" s="553"/>
    </row>
    <row r="32" spans="1:10" s="2" customFormat="1" ht="37" customHeight="1" x14ac:dyDescent="0.2">
      <c r="A32" s="584"/>
      <c r="B32" s="562"/>
      <c r="C32" s="573" t="s">
        <v>927</v>
      </c>
      <c r="D32" s="585"/>
      <c r="E32" s="562"/>
      <c r="F32" s="588"/>
      <c r="G32" s="589"/>
      <c r="H32" s="589"/>
      <c r="I32" s="553"/>
      <c r="J32" s="553"/>
    </row>
    <row r="33" spans="1:10" s="2" customFormat="1" ht="66" customHeight="1" x14ac:dyDescent="0.2">
      <c r="A33" s="542"/>
      <c r="B33" s="590"/>
      <c r="C33" s="591" t="s">
        <v>411</v>
      </c>
      <c r="D33" s="592"/>
      <c r="E33" s="593" t="s">
        <v>423</v>
      </c>
      <c r="F33" s="299" t="s">
        <v>158</v>
      </c>
      <c r="G33" s="338" t="s">
        <v>158</v>
      </c>
      <c r="H33" s="338" t="s">
        <v>158</v>
      </c>
      <c r="I33" s="553"/>
      <c r="J33" s="553"/>
    </row>
    <row r="34" spans="1:10" s="2" customFormat="1" ht="87" customHeight="1" x14ac:dyDescent="0.2">
      <c r="A34" s="960">
        <v>3</v>
      </c>
      <c r="B34" s="963" t="s">
        <v>651</v>
      </c>
      <c r="C34" s="594" t="s">
        <v>424</v>
      </c>
      <c r="D34" s="549"/>
      <c r="E34" s="595" t="s">
        <v>419</v>
      </c>
      <c r="F34" s="311" t="s">
        <v>158</v>
      </c>
      <c r="G34" s="311" t="s">
        <v>158</v>
      </c>
      <c r="H34" s="317" t="s">
        <v>158</v>
      </c>
      <c r="I34" s="553"/>
      <c r="J34" s="553"/>
    </row>
    <row r="35" spans="1:10" s="2" customFormat="1" ht="34.5" customHeight="1" x14ac:dyDescent="0.2">
      <c r="A35" s="967"/>
      <c r="B35" s="970"/>
      <c r="C35" s="563" t="s">
        <v>412</v>
      </c>
      <c r="D35" s="585"/>
      <c r="E35" s="564"/>
      <c r="F35" s="336" t="s">
        <v>158</v>
      </c>
      <c r="G35" s="337" t="s">
        <v>158</v>
      </c>
      <c r="H35" s="337" t="s">
        <v>158</v>
      </c>
      <c r="I35" s="553"/>
      <c r="J35" s="553"/>
    </row>
    <row r="36" spans="1:10" s="2" customFormat="1" ht="53.25" customHeight="1" x14ac:dyDescent="0.2">
      <c r="A36" s="967"/>
      <c r="B36" s="970"/>
      <c r="C36" s="596" t="s">
        <v>413</v>
      </c>
      <c r="D36" s="585"/>
      <c r="E36" s="597"/>
      <c r="F36" s="316" t="s">
        <v>158</v>
      </c>
      <c r="G36" s="320" t="s">
        <v>158</v>
      </c>
      <c r="H36" s="320" t="s">
        <v>158</v>
      </c>
      <c r="I36" s="553"/>
      <c r="J36" s="553"/>
    </row>
    <row r="37" spans="1:10" s="2" customFormat="1" ht="74.25" customHeight="1" x14ac:dyDescent="0.2">
      <c r="A37" s="967"/>
      <c r="B37" s="970"/>
      <c r="C37" s="596" t="s">
        <v>421</v>
      </c>
      <c r="D37" s="585"/>
      <c r="E37" s="597"/>
      <c r="F37" s="316" t="s">
        <v>158</v>
      </c>
      <c r="G37" s="320" t="s">
        <v>158</v>
      </c>
      <c r="H37" s="320" t="s">
        <v>158</v>
      </c>
      <c r="I37" s="553"/>
      <c r="J37" s="553"/>
    </row>
    <row r="38" spans="1:10" s="2" customFormat="1" ht="57" customHeight="1" x14ac:dyDescent="0.2">
      <c r="A38" s="584"/>
      <c r="B38" s="562"/>
      <c r="C38" s="598" t="s">
        <v>420</v>
      </c>
      <c r="D38" s="599"/>
      <c r="E38" s="597"/>
      <c r="F38" s="336" t="s">
        <v>158</v>
      </c>
      <c r="G38" s="320" t="s">
        <v>158</v>
      </c>
      <c r="H38" s="320" t="s">
        <v>158</v>
      </c>
      <c r="I38" s="553"/>
      <c r="J38" s="553"/>
    </row>
    <row r="39" spans="1:10" s="2" customFormat="1" ht="30.75" customHeight="1" x14ac:dyDescent="0.2">
      <c r="A39" s="584"/>
      <c r="B39" s="562"/>
      <c r="C39" s="600" t="s">
        <v>414</v>
      </c>
      <c r="D39" s="585"/>
      <c r="E39" s="562"/>
      <c r="F39" s="586"/>
      <c r="G39" s="587"/>
      <c r="H39" s="587"/>
      <c r="I39" s="553"/>
      <c r="J39" s="553"/>
    </row>
    <row r="40" spans="1:10" s="2" customFormat="1" ht="22.5" customHeight="1" x14ac:dyDescent="0.2">
      <c r="A40" s="584"/>
      <c r="B40" s="1021"/>
      <c r="C40" s="600" t="s">
        <v>416</v>
      </c>
      <c r="D40" s="585"/>
      <c r="E40" s="562"/>
      <c r="F40" s="586"/>
      <c r="G40" s="587"/>
      <c r="H40" s="587"/>
      <c r="I40" s="553"/>
      <c r="J40" s="553"/>
    </row>
    <row r="41" spans="1:10" s="2" customFormat="1" ht="211" customHeight="1" x14ac:dyDescent="0.2">
      <c r="A41" s="542"/>
      <c r="B41" s="1027"/>
      <c r="C41" s="601"/>
      <c r="D41" s="592"/>
      <c r="E41" s="590"/>
      <c r="F41" s="602"/>
      <c r="G41" s="603"/>
      <c r="H41" s="603"/>
      <c r="I41" s="553"/>
      <c r="J41" s="553"/>
    </row>
    <row r="42" spans="1:10" s="2" customFormat="1" ht="25.5" customHeight="1" x14ac:dyDescent="0.2">
      <c r="A42" s="959">
        <v>4</v>
      </c>
      <c r="B42" s="982" t="s">
        <v>161</v>
      </c>
      <c r="C42" s="604" t="s">
        <v>127</v>
      </c>
      <c r="D42" s="577" t="s">
        <v>162</v>
      </c>
      <c r="E42" s="576"/>
      <c r="F42" s="309" t="s">
        <v>158</v>
      </c>
      <c r="G42" s="476" t="s">
        <v>158</v>
      </c>
      <c r="H42" s="476" t="s">
        <v>158</v>
      </c>
      <c r="I42" s="553"/>
      <c r="J42" s="553"/>
    </row>
    <row r="43" spans="1:10" s="2" customFormat="1" ht="34" customHeight="1" x14ac:dyDescent="0.2">
      <c r="A43" s="960"/>
      <c r="B43" s="973"/>
      <c r="C43" s="605" t="s">
        <v>128</v>
      </c>
      <c r="D43" s="606"/>
      <c r="E43" s="572" t="s">
        <v>634</v>
      </c>
      <c r="F43" s="555"/>
      <c r="G43" s="556"/>
      <c r="H43" s="556"/>
      <c r="I43" s="553"/>
      <c r="J43" s="553"/>
    </row>
    <row r="44" spans="1:10" s="2" customFormat="1" ht="15.25" customHeight="1" x14ac:dyDescent="0.2">
      <c r="A44" s="960"/>
      <c r="B44" s="973"/>
      <c r="C44" s="605" t="s">
        <v>129</v>
      </c>
      <c r="D44" s="572"/>
      <c r="E44" s="1021" t="s">
        <v>635</v>
      </c>
      <c r="F44" s="555"/>
      <c r="G44" s="556"/>
      <c r="H44" s="556"/>
      <c r="I44" s="553"/>
      <c r="J44" s="553"/>
    </row>
    <row r="45" spans="1:10" s="2" customFormat="1" ht="15.25" customHeight="1" x14ac:dyDescent="0.2">
      <c r="A45" s="960"/>
      <c r="B45" s="973"/>
      <c r="C45" s="605" t="s">
        <v>163</v>
      </c>
      <c r="D45" s="572"/>
      <c r="E45" s="1022"/>
      <c r="F45" s="555"/>
      <c r="G45" s="556"/>
      <c r="H45" s="556"/>
      <c r="I45" s="553"/>
      <c r="J45" s="553"/>
    </row>
    <row r="46" spans="1:10" s="2" customFormat="1" ht="30" customHeight="1" x14ac:dyDescent="0.2">
      <c r="A46" s="960"/>
      <c r="B46" s="973"/>
      <c r="C46" s="605" t="s">
        <v>164</v>
      </c>
      <c r="D46" s="572"/>
      <c r="E46" s="1022"/>
      <c r="F46" s="555"/>
      <c r="G46" s="556"/>
      <c r="H46" s="556"/>
      <c r="I46" s="553"/>
      <c r="J46" s="553"/>
    </row>
    <row r="47" spans="1:10" s="2" customFormat="1" ht="18" customHeight="1" x14ac:dyDescent="0.2">
      <c r="A47" s="960"/>
      <c r="B47" s="973"/>
      <c r="C47" s="586" t="s">
        <v>117</v>
      </c>
      <c r="D47" s="572"/>
      <c r="E47" s="572"/>
      <c r="F47" s="555"/>
      <c r="G47" s="556"/>
      <c r="H47" s="556"/>
      <c r="I47" s="553"/>
      <c r="J47" s="553"/>
    </row>
    <row r="48" spans="1:10" s="2" customFormat="1" ht="42" customHeight="1" x14ac:dyDescent="0.2">
      <c r="A48" s="960"/>
      <c r="B48" s="973"/>
      <c r="C48" s="562" t="s">
        <v>625</v>
      </c>
      <c r="D48" s="572"/>
      <c r="E48" s="572"/>
      <c r="F48" s="555"/>
      <c r="G48" s="556"/>
      <c r="H48" s="556"/>
      <c r="I48" s="553"/>
      <c r="J48" s="553"/>
    </row>
    <row r="49" spans="1:10" s="2" customFormat="1" ht="42.75" customHeight="1" x14ac:dyDescent="0.2">
      <c r="A49" s="961"/>
      <c r="B49" s="974"/>
      <c r="C49" s="590" t="s">
        <v>165</v>
      </c>
      <c r="D49" s="568"/>
      <c r="E49" s="568"/>
      <c r="F49" s="574"/>
      <c r="G49" s="575"/>
      <c r="H49" s="575"/>
      <c r="I49" s="553"/>
      <c r="J49" s="553"/>
    </row>
    <row r="50" spans="1:10" s="2" customFormat="1" ht="25.5" customHeight="1" x14ac:dyDescent="0.2">
      <c r="A50" s="1028" t="s">
        <v>166</v>
      </c>
      <c r="B50" s="1029"/>
      <c r="C50" s="1029"/>
      <c r="D50" s="1029"/>
      <c r="E50" s="1029"/>
      <c r="F50" s="1029"/>
      <c r="G50" s="1029"/>
      <c r="H50" s="1030"/>
      <c r="I50" s="553"/>
      <c r="J50" s="553"/>
    </row>
    <row r="51" spans="1:10" s="2" customFormat="1" ht="51" customHeight="1" x14ac:dyDescent="0.2">
      <c r="A51" s="1024">
        <v>5</v>
      </c>
      <c r="B51" s="962" t="s">
        <v>167</v>
      </c>
      <c r="C51" s="594" t="s">
        <v>168</v>
      </c>
      <c r="D51" s="552" t="s">
        <v>448</v>
      </c>
      <c r="E51" s="594" t="s">
        <v>205</v>
      </c>
      <c r="F51" s="311" t="s">
        <v>158</v>
      </c>
      <c r="G51" s="317" t="s">
        <v>158</v>
      </c>
      <c r="H51" s="317" t="s">
        <v>158</v>
      </c>
      <c r="I51" s="553"/>
      <c r="J51" s="553"/>
    </row>
    <row r="52" spans="1:10" s="2" customFormat="1" ht="51" customHeight="1" x14ac:dyDescent="0.2">
      <c r="A52" s="1025"/>
      <c r="B52" s="963"/>
      <c r="C52" s="596" t="s">
        <v>206</v>
      </c>
      <c r="D52" s="607"/>
      <c r="E52" s="596"/>
      <c r="F52" s="316" t="s">
        <v>158</v>
      </c>
      <c r="G52" s="320" t="s">
        <v>158</v>
      </c>
      <c r="H52" s="320" t="s">
        <v>158</v>
      </c>
      <c r="I52" s="553"/>
      <c r="J52" s="553"/>
    </row>
    <row r="53" spans="1:10" s="2" customFormat="1" ht="51" customHeight="1" x14ac:dyDescent="0.2">
      <c r="A53" s="1026"/>
      <c r="B53" s="964"/>
      <c r="C53" s="601" t="s">
        <v>403</v>
      </c>
      <c r="D53" s="608"/>
      <c r="E53" s="609" t="s">
        <v>97</v>
      </c>
      <c r="F53" s="299" t="s">
        <v>158</v>
      </c>
      <c r="G53" s="319" t="s">
        <v>158</v>
      </c>
      <c r="H53" s="319" t="s">
        <v>158</v>
      </c>
      <c r="I53" s="553"/>
      <c r="J53" s="553"/>
    </row>
    <row r="54" spans="1:10" s="2" customFormat="1" ht="25.5" customHeight="1" x14ac:dyDescent="0.2">
      <c r="A54" s="1004" t="s">
        <v>207</v>
      </c>
      <c r="B54" s="1005"/>
      <c r="C54" s="1005"/>
      <c r="D54" s="1005"/>
      <c r="E54" s="1005"/>
      <c r="F54" s="1005"/>
      <c r="G54" s="1005"/>
      <c r="H54" s="1023"/>
      <c r="I54" s="553"/>
      <c r="J54" s="553"/>
    </row>
    <row r="55" spans="1:10" s="2" customFormat="1" ht="88.5" customHeight="1" x14ac:dyDescent="0.2">
      <c r="A55" s="610">
        <v>6</v>
      </c>
      <c r="B55" s="576" t="s">
        <v>208</v>
      </c>
      <c r="C55" s="576" t="s">
        <v>404</v>
      </c>
      <c r="D55" s="582" t="s">
        <v>449</v>
      </c>
      <c r="E55" s="583" t="s">
        <v>631</v>
      </c>
      <c r="F55" s="307" t="s">
        <v>158</v>
      </c>
      <c r="G55" s="314" t="s">
        <v>158</v>
      </c>
      <c r="H55" s="314" t="s">
        <v>158</v>
      </c>
      <c r="I55" s="553"/>
      <c r="J55" s="553"/>
    </row>
    <row r="56" spans="1:10" s="2" customFormat="1" ht="60" customHeight="1" x14ac:dyDescent="0.2">
      <c r="A56" s="610">
        <v>7</v>
      </c>
      <c r="B56" s="576" t="s">
        <v>209</v>
      </c>
      <c r="C56" s="576" t="s">
        <v>210</v>
      </c>
      <c r="D56" s="582" t="s">
        <v>450</v>
      </c>
      <c r="E56" s="583"/>
      <c r="F56" s="307" t="s">
        <v>158</v>
      </c>
      <c r="G56" s="314" t="s">
        <v>158</v>
      </c>
      <c r="H56" s="314" t="s">
        <v>158</v>
      </c>
      <c r="I56" s="553"/>
      <c r="J56" s="553"/>
    </row>
    <row r="57" spans="1:10" s="2" customFormat="1" ht="60" customHeight="1" x14ac:dyDescent="0.2">
      <c r="A57" s="610">
        <v>8</v>
      </c>
      <c r="B57" s="576" t="s">
        <v>211</v>
      </c>
      <c r="C57" s="576" t="s">
        <v>405</v>
      </c>
      <c r="D57" s="582" t="s">
        <v>451</v>
      </c>
      <c r="E57" s="583"/>
      <c r="F57" s="307" t="s">
        <v>158</v>
      </c>
      <c r="G57" s="314" t="s">
        <v>158</v>
      </c>
      <c r="H57" s="314" t="s">
        <v>158</v>
      </c>
      <c r="I57" s="553"/>
      <c r="J57" s="553"/>
    </row>
    <row r="58" spans="1:10" s="2" customFormat="1" ht="51" customHeight="1" x14ac:dyDescent="0.2">
      <c r="A58" s="959">
        <v>9</v>
      </c>
      <c r="B58" s="962" t="s">
        <v>212</v>
      </c>
      <c r="C58" s="594" t="s">
        <v>406</v>
      </c>
      <c r="D58" s="549" t="s">
        <v>477</v>
      </c>
      <c r="E58" s="962" t="s">
        <v>636</v>
      </c>
      <c r="F58" s="311" t="s">
        <v>158</v>
      </c>
      <c r="G58" s="317" t="s">
        <v>158</v>
      </c>
      <c r="H58" s="317" t="s">
        <v>158</v>
      </c>
      <c r="I58" s="553"/>
      <c r="J58" s="553"/>
    </row>
    <row r="59" spans="1:10" s="2" customFormat="1" ht="51" customHeight="1" x14ac:dyDescent="0.2">
      <c r="A59" s="961"/>
      <c r="B59" s="964"/>
      <c r="C59" s="591" t="s">
        <v>407</v>
      </c>
      <c r="D59" s="611" t="s">
        <v>478</v>
      </c>
      <c r="E59" s="964"/>
      <c r="F59" s="299" t="s">
        <v>158</v>
      </c>
      <c r="G59" s="319" t="s">
        <v>158</v>
      </c>
      <c r="H59" s="319" t="s">
        <v>158</v>
      </c>
      <c r="I59" s="553"/>
      <c r="J59" s="553"/>
    </row>
    <row r="60" spans="1:10" s="2" customFormat="1" ht="42.5" customHeight="1" x14ac:dyDescent="0.2">
      <c r="A60" s="959">
        <v>10</v>
      </c>
      <c r="B60" s="962" t="s">
        <v>214</v>
      </c>
      <c r="C60" s="563" t="s">
        <v>408</v>
      </c>
      <c r="D60" s="599" t="s">
        <v>479</v>
      </c>
      <c r="E60" s="962" t="s">
        <v>213</v>
      </c>
      <c r="F60" s="311" t="s">
        <v>158</v>
      </c>
      <c r="G60" s="317" t="s">
        <v>158</v>
      </c>
      <c r="H60" s="317" t="s">
        <v>158</v>
      </c>
      <c r="I60" s="553"/>
      <c r="J60" s="553"/>
    </row>
    <row r="61" spans="1:10" s="2" customFormat="1" ht="42.5" customHeight="1" x14ac:dyDescent="0.2">
      <c r="A61" s="961"/>
      <c r="B61" s="964"/>
      <c r="C61" s="609" t="s">
        <v>215</v>
      </c>
      <c r="D61" s="592" t="s">
        <v>480</v>
      </c>
      <c r="E61" s="964"/>
      <c r="F61" s="299" t="s">
        <v>158</v>
      </c>
      <c r="G61" s="319" t="s">
        <v>158</v>
      </c>
      <c r="H61" s="319" t="s">
        <v>158</v>
      </c>
      <c r="I61" s="553"/>
      <c r="J61" s="553"/>
    </row>
    <row r="62" spans="1:10" s="2" customFormat="1" ht="50" customHeight="1" x14ac:dyDescent="0.2">
      <c r="A62" s="610">
        <v>11</v>
      </c>
      <c r="B62" s="612" t="s">
        <v>216</v>
      </c>
      <c r="C62" s="613" t="s">
        <v>217</v>
      </c>
      <c r="D62" s="614" t="s">
        <v>481</v>
      </c>
      <c r="E62" s="613" t="s">
        <v>928</v>
      </c>
      <c r="F62" s="307" t="s">
        <v>158</v>
      </c>
      <c r="G62" s="314" t="s">
        <v>158</v>
      </c>
      <c r="H62" s="314" t="s">
        <v>158</v>
      </c>
      <c r="I62" s="553"/>
      <c r="J62" s="553"/>
    </row>
    <row r="63" spans="1:10" s="2" customFormat="1" ht="55.5" customHeight="1" x14ac:dyDescent="0.2">
      <c r="A63" s="959">
        <v>12</v>
      </c>
      <c r="B63" s="962" t="s">
        <v>218</v>
      </c>
      <c r="C63" s="615" t="s">
        <v>515</v>
      </c>
      <c r="D63" s="549" t="s">
        <v>452</v>
      </c>
      <c r="E63" s="982" t="s">
        <v>929</v>
      </c>
      <c r="F63" s="311" t="s">
        <v>158</v>
      </c>
      <c r="G63" s="317" t="s">
        <v>158</v>
      </c>
      <c r="H63" s="317" t="s">
        <v>158</v>
      </c>
      <c r="I63" s="553"/>
      <c r="J63" s="553"/>
    </row>
    <row r="64" spans="1:10" s="2" customFormat="1" ht="66.75" customHeight="1" x14ac:dyDescent="0.2">
      <c r="A64" s="961"/>
      <c r="B64" s="964"/>
      <c r="C64" s="590" t="s">
        <v>0</v>
      </c>
      <c r="D64" s="592" t="s">
        <v>482</v>
      </c>
      <c r="E64" s="974"/>
      <c r="F64" s="299" t="s">
        <v>158</v>
      </c>
      <c r="G64" s="319" t="s">
        <v>158</v>
      </c>
      <c r="H64" s="319" t="s">
        <v>158</v>
      </c>
      <c r="I64" s="553"/>
      <c r="J64" s="553"/>
    </row>
    <row r="65" spans="1:10" s="2" customFormat="1" ht="78" customHeight="1" x14ac:dyDescent="0.2">
      <c r="A65" s="610">
        <v>13</v>
      </c>
      <c r="B65" s="612" t="s">
        <v>219</v>
      </c>
      <c r="C65" s="613" t="s">
        <v>171</v>
      </c>
      <c r="D65" s="614" t="s">
        <v>483</v>
      </c>
      <c r="E65" s="613"/>
      <c r="F65" s="307" t="s">
        <v>158</v>
      </c>
      <c r="G65" s="314" t="s">
        <v>158</v>
      </c>
      <c r="H65" s="314" t="s">
        <v>158</v>
      </c>
      <c r="I65" s="553"/>
      <c r="J65" s="553"/>
    </row>
    <row r="66" spans="1:10" s="2" customFormat="1" ht="55.5" customHeight="1" x14ac:dyDescent="0.2">
      <c r="A66" s="610">
        <v>14</v>
      </c>
      <c r="B66" s="576" t="s">
        <v>220</v>
      </c>
      <c r="C66" s="583" t="s">
        <v>172</v>
      </c>
      <c r="D66" s="582" t="s">
        <v>484</v>
      </c>
      <c r="E66" s="583" t="s">
        <v>239</v>
      </c>
      <c r="F66" s="307" t="s">
        <v>158</v>
      </c>
      <c r="G66" s="314" t="s">
        <v>158</v>
      </c>
      <c r="H66" s="314" t="s">
        <v>158</v>
      </c>
      <c r="I66" s="553"/>
      <c r="J66" s="553"/>
    </row>
    <row r="67" spans="1:10" s="2" customFormat="1" ht="49.5" customHeight="1" x14ac:dyDescent="0.2">
      <c r="A67" s="610">
        <v>15</v>
      </c>
      <c r="B67" s="576" t="s">
        <v>221</v>
      </c>
      <c r="C67" s="583" t="s">
        <v>173</v>
      </c>
      <c r="D67" s="582" t="s">
        <v>485</v>
      </c>
      <c r="E67" s="583"/>
      <c r="F67" s="307" t="s">
        <v>158</v>
      </c>
      <c r="G67" s="314" t="s">
        <v>158</v>
      </c>
      <c r="H67" s="314" t="s">
        <v>158</v>
      </c>
      <c r="I67" s="553"/>
      <c r="J67" s="553"/>
    </row>
    <row r="68" spans="1:10" s="2" customFormat="1" ht="49.5" customHeight="1" x14ac:dyDescent="0.2">
      <c r="A68" s="610">
        <v>16</v>
      </c>
      <c r="B68" s="576" t="s">
        <v>222</v>
      </c>
      <c r="C68" s="583" t="s">
        <v>174</v>
      </c>
      <c r="D68" s="582" t="s">
        <v>486</v>
      </c>
      <c r="E68" s="583" t="s">
        <v>223</v>
      </c>
      <c r="F68" s="307" t="s">
        <v>158</v>
      </c>
      <c r="G68" s="314" t="s">
        <v>158</v>
      </c>
      <c r="H68" s="314" t="s">
        <v>158</v>
      </c>
      <c r="I68" s="553"/>
      <c r="J68" s="553"/>
    </row>
    <row r="69" spans="1:10" s="2" customFormat="1" ht="45" customHeight="1" x14ac:dyDescent="0.2">
      <c r="A69" s="959">
        <v>17</v>
      </c>
      <c r="B69" s="962" t="s">
        <v>224</v>
      </c>
      <c r="C69" s="615" t="s">
        <v>175</v>
      </c>
      <c r="D69" s="549" t="s">
        <v>487</v>
      </c>
      <c r="E69" s="962" t="s">
        <v>930</v>
      </c>
      <c r="F69" s="311" t="s">
        <v>158</v>
      </c>
      <c r="G69" s="317" t="s">
        <v>158</v>
      </c>
      <c r="H69" s="317" t="s">
        <v>158</v>
      </c>
      <c r="I69" s="553"/>
      <c r="J69" s="553"/>
    </row>
    <row r="70" spans="1:10" s="2" customFormat="1" ht="60" customHeight="1" x14ac:dyDescent="0.2">
      <c r="A70" s="961"/>
      <c r="B70" s="964"/>
      <c r="C70" s="590" t="s">
        <v>176</v>
      </c>
      <c r="D70" s="592" t="s">
        <v>488</v>
      </c>
      <c r="E70" s="964"/>
      <c r="F70" s="299" t="s">
        <v>158</v>
      </c>
      <c r="G70" s="319" t="s">
        <v>158</v>
      </c>
      <c r="H70" s="319" t="s">
        <v>158</v>
      </c>
      <c r="I70" s="553"/>
      <c r="J70" s="553"/>
    </row>
    <row r="71" spans="1:10" s="2" customFormat="1" ht="42.5" customHeight="1" x14ac:dyDescent="0.2">
      <c r="A71" s="959">
        <v>18</v>
      </c>
      <c r="B71" s="982" t="s">
        <v>225</v>
      </c>
      <c r="C71" s="583" t="s">
        <v>177</v>
      </c>
      <c r="D71" s="582" t="s">
        <v>489</v>
      </c>
      <c r="E71" s="583" t="s">
        <v>931</v>
      </c>
      <c r="F71" s="311" t="s">
        <v>158</v>
      </c>
      <c r="G71" s="317" t="s">
        <v>158</v>
      </c>
      <c r="H71" s="317" t="s">
        <v>158</v>
      </c>
      <c r="I71" s="553"/>
      <c r="J71" s="553"/>
    </row>
    <row r="72" spans="1:10" s="2" customFormat="1" ht="42.5" customHeight="1" x14ac:dyDescent="0.2">
      <c r="A72" s="960"/>
      <c r="B72" s="983"/>
      <c r="C72" s="597" t="s">
        <v>178</v>
      </c>
      <c r="D72" s="616" t="s">
        <v>490</v>
      </c>
      <c r="E72" s="617" t="s">
        <v>226</v>
      </c>
      <c r="F72" s="316" t="s">
        <v>158</v>
      </c>
      <c r="G72" s="320" t="s">
        <v>158</v>
      </c>
      <c r="H72" s="320" t="s">
        <v>158</v>
      </c>
      <c r="I72" s="553"/>
      <c r="J72" s="553"/>
    </row>
    <row r="73" spans="1:10" s="2" customFormat="1" ht="42.5" customHeight="1" x14ac:dyDescent="0.2">
      <c r="A73" s="960"/>
      <c r="B73" s="983"/>
      <c r="C73" s="597" t="s">
        <v>179</v>
      </c>
      <c r="D73" s="616" t="s">
        <v>491</v>
      </c>
      <c r="E73" s="617" t="s">
        <v>75</v>
      </c>
      <c r="F73" s="316" t="s">
        <v>158</v>
      </c>
      <c r="G73" s="320" t="s">
        <v>158</v>
      </c>
      <c r="H73" s="320" t="s">
        <v>158</v>
      </c>
      <c r="I73" s="553"/>
      <c r="J73" s="553"/>
    </row>
    <row r="74" spans="1:10" s="2" customFormat="1" ht="53" customHeight="1" x14ac:dyDescent="0.2">
      <c r="A74" s="960"/>
      <c r="B74" s="983"/>
      <c r="C74" s="618" t="s">
        <v>180</v>
      </c>
      <c r="D74" s="619" t="s">
        <v>492</v>
      </c>
      <c r="E74" s="620" t="s">
        <v>130</v>
      </c>
      <c r="F74" s="316" t="s">
        <v>158</v>
      </c>
      <c r="G74" s="320" t="s">
        <v>158</v>
      </c>
      <c r="H74" s="320" t="s">
        <v>158</v>
      </c>
      <c r="I74" s="553"/>
      <c r="J74" s="553"/>
    </row>
    <row r="75" spans="1:10" s="4" customFormat="1" ht="42.5" customHeight="1" x14ac:dyDescent="0.2">
      <c r="A75" s="960"/>
      <c r="B75" s="983"/>
      <c r="C75" s="621" t="s">
        <v>118</v>
      </c>
      <c r="D75" s="622" t="s">
        <v>227</v>
      </c>
      <c r="E75" s="623" t="s">
        <v>228</v>
      </c>
      <c r="F75" s="316" t="s">
        <v>158</v>
      </c>
      <c r="G75" s="320" t="s">
        <v>158</v>
      </c>
      <c r="H75" s="320" t="s">
        <v>158</v>
      </c>
      <c r="I75" s="624"/>
      <c r="J75" s="624"/>
    </row>
    <row r="76" spans="1:10" s="4" customFormat="1" ht="43" customHeight="1" x14ac:dyDescent="0.2">
      <c r="A76" s="961"/>
      <c r="B76" s="984"/>
      <c r="C76" s="625" t="s">
        <v>119</v>
      </c>
      <c r="D76" s="626" t="s">
        <v>229</v>
      </c>
      <c r="E76" s="627" t="s">
        <v>228</v>
      </c>
      <c r="F76" s="299" t="s">
        <v>158</v>
      </c>
      <c r="G76" s="319" t="s">
        <v>158</v>
      </c>
      <c r="H76" s="319" t="s">
        <v>158</v>
      </c>
      <c r="I76" s="624"/>
      <c r="J76" s="624"/>
    </row>
    <row r="77" spans="1:10" s="2" customFormat="1" ht="60" customHeight="1" x14ac:dyDescent="0.2">
      <c r="A77" s="610">
        <v>19</v>
      </c>
      <c r="B77" s="612" t="s">
        <v>230</v>
      </c>
      <c r="C77" s="613" t="s">
        <v>184</v>
      </c>
      <c r="D77" s="628" t="s">
        <v>493</v>
      </c>
      <c r="E77" s="629" t="s">
        <v>231</v>
      </c>
      <c r="F77" s="307" t="s">
        <v>158</v>
      </c>
      <c r="G77" s="314" t="s">
        <v>158</v>
      </c>
      <c r="H77" s="314" t="s">
        <v>158</v>
      </c>
      <c r="I77" s="553"/>
      <c r="J77" s="553"/>
    </row>
    <row r="78" spans="1:10" s="2" customFormat="1" ht="50" customHeight="1" x14ac:dyDescent="0.2">
      <c r="A78" s="959">
        <v>20</v>
      </c>
      <c r="B78" s="982" t="s">
        <v>232</v>
      </c>
      <c r="C78" s="615" t="s">
        <v>185</v>
      </c>
      <c r="D78" s="630" t="s">
        <v>233</v>
      </c>
      <c r="E78" s="631" t="s">
        <v>234</v>
      </c>
      <c r="F78" s="311" t="s">
        <v>158</v>
      </c>
      <c r="G78" s="317" t="s">
        <v>158</v>
      </c>
      <c r="H78" s="317" t="s">
        <v>158</v>
      </c>
      <c r="I78" s="553"/>
      <c r="J78" s="553"/>
    </row>
    <row r="79" spans="1:10" s="2" customFormat="1" ht="45.5" customHeight="1" x14ac:dyDescent="0.2">
      <c r="A79" s="960"/>
      <c r="B79" s="983"/>
      <c r="C79" s="562" t="s">
        <v>186</v>
      </c>
      <c r="D79" s="632" t="s">
        <v>494</v>
      </c>
      <c r="E79" s="573"/>
      <c r="F79" s="316" t="s">
        <v>158</v>
      </c>
      <c r="G79" s="320" t="s">
        <v>158</v>
      </c>
      <c r="H79" s="320" t="s">
        <v>158</v>
      </c>
      <c r="I79" s="553"/>
      <c r="J79" s="553"/>
    </row>
    <row r="80" spans="1:10" s="2" customFormat="1" ht="45.5" customHeight="1" x14ac:dyDescent="0.2">
      <c r="A80" s="961"/>
      <c r="B80" s="984"/>
      <c r="C80" s="633" t="s">
        <v>14</v>
      </c>
      <c r="D80" s="634" t="s">
        <v>15</v>
      </c>
      <c r="E80" s="635"/>
      <c r="F80" s="299" t="s">
        <v>158</v>
      </c>
      <c r="G80" s="319" t="s">
        <v>158</v>
      </c>
      <c r="H80" s="319" t="s">
        <v>158</v>
      </c>
      <c r="I80" s="553"/>
      <c r="J80" s="553"/>
    </row>
    <row r="81" spans="1:10" s="2" customFormat="1" ht="50" customHeight="1" x14ac:dyDescent="0.2">
      <c r="A81" s="959">
        <v>21</v>
      </c>
      <c r="B81" s="962" t="s">
        <v>235</v>
      </c>
      <c r="C81" s="615" t="s">
        <v>1068</v>
      </c>
      <c r="D81" s="954" t="s">
        <v>495</v>
      </c>
      <c r="E81" s="615" t="s">
        <v>82</v>
      </c>
      <c r="F81" s="311" t="s">
        <v>158</v>
      </c>
      <c r="G81" s="317" t="s">
        <v>158</v>
      </c>
      <c r="H81" s="317" t="s">
        <v>158</v>
      </c>
      <c r="I81" s="553"/>
      <c r="J81" s="553"/>
    </row>
    <row r="82" spans="1:10" s="2" customFormat="1" ht="50" customHeight="1" x14ac:dyDescent="0.2">
      <c r="A82" s="985"/>
      <c r="B82" s="987"/>
      <c r="C82" s="760" t="s">
        <v>187</v>
      </c>
      <c r="D82" s="987"/>
      <c r="E82" s="573"/>
      <c r="F82" s="316" t="s">
        <v>158</v>
      </c>
      <c r="G82" s="320" t="s">
        <v>158</v>
      </c>
      <c r="H82" s="320" t="s">
        <v>158</v>
      </c>
      <c r="I82" s="553"/>
      <c r="J82" s="553"/>
    </row>
    <row r="83" spans="1:10" s="2" customFormat="1" ht="45" customHeight="1" x14ac:dyDescent="0.2">
      <c r="A83" s="985"/>
      <c r="B83" s="987"/>
      <c r="C83" s="597" t="s">
        <v>627</v>
      </c>
      <c r="D83" s="987"/>
      <c r="E83" s="597"/>
      <c r="F83" s="316" t="s">
        <v>158</v>
      </c>
      <c r="G83" s="320" t="s">
        <v>158</v>
      </c>
      <c r="H83" s="320" t="s">
        <v>158</v>
      </c>
      <c r="I83" s="553"/>
      <c r="J83" s="553"/>
    </row>
    <row r="84" spans="1:10" s="2" customFormat="1" ht="45" customHeight="1" x14ac:dyDescent="0.2">
      <c r="A84" s="985"/>
      <c r="B84" s="987"/>
      <c r="C84" s="597" t="s">
        <v>628</v>
      </c>
      <c r="D84" s="987"/>
      <c r="E84" s="617" t="s">
        <v>629</v>
      </c>
      <c r="F84" s="316" t="s">
        <v>158</v>
      </c>
      <c r="G84" s="320" t="s">
        <v>158</v>
      </c>
      <c r="H84" s="320" t="s">
        <v>158</v>
      </c>
      <c r="I84" s="553"/>
      <c r="J84" s="553"/>
    </row>
    <row r="85" spans="1:10" s="2" customFormat="1" ht="45" customHeight="1" x14ac:dyDescent="0.2">
      <c r="A85" s="985"/>
      <c r="B85" s="987"/>
      <c r="C85" s="564" t="s">
        <v>188</v>
      </c>
      <c r="D85" s="987"/>
      <c r="E85" s="773" t="s">
        <v>236</v>
      </c>
      <c r="F85" s="336" t="s">
        <v>158</v>
      </c>
      <c r="G85" s="337" t="s">
        <v>158</v>
      </c>
      <c r="H85" s="337" t="s">
        <v>158</v>
      </c>
      <c r="I85" s="553"/>
      <c r="J85" s="553"/>
    </row>
    <row r="86" spans="1:10" s="2" customFormat="1" ht="45" customHeight="1" x14ac:dyDescent="0.2">
      <c r="A86" s="986"/>
      <c r="B86" s="988"/>
      <c r="C86" s="597" t="s">
        <v>169</v>
      </c>
      <c r="D86" s="988"/>
      <c r="E86" s="573" t="s">
        <v>237</v>
      </c>
      <c r="F86" s="316" t="s">
        <v>158</v>
      </c>
      <c r="G86" s="320" t="s">
        <v>158</v>
      </c>
      <c r="H86" s="320" t="s">
        <v>158</v>
      </c>
      <c r="I86" s="553"/>
      <c r="J86" s="553"/>
    </row>
    <row r="87" spans="1:10" s="2" customFormat="1" ht="60" customHeight="1" x14ac:dyDescent="0.2">
      <c r="A87" s="959">
        <v>22</v>
      </c>
      <c r="B87" s="956" t="s">
        <v>238</v>
      </c>
      <c r="C87" s="594" t="s">
        <v>334</v>
      </c>
      <c r="D87" s="954" t="s">
        <v>638</v>
      </c>
      <c r="E87" s="962" t="s">
        <v>932</v>
      </c>
      <c r="F87" s="311" t="s">
        <v>158</v>
      </c>
      <c r="G87" s="317" t="s">
        <v>158</v>
      </c>
      <c r="H87" s="317" t="s">
        <v>158</v>
      </c>
      <c r="I87" s="553"/>
      <c r="J87" s="553"/>
    </row>
    <row r="88" spans="1:10" s="2" customFormat="1" ht="61" customHeight="1" x14ac:dyDescent="0.2">
      <c r="A88" s="960"/>
      <c r="B88" s="957"/>
      <c r="C88" s="597" t="s">
        <v>637</v>
      </c>
      <c r="D88" s="955"/>
      <c r="E88" s="963"/>
      <c r="F88" s="316" t="s">
        <v>158</v>
      </c>
      <c r="G88" s="320" t="s">
        <v>158</v>
      </c>
      <c r="H88" s="320" t="s">
        <v>158</v>
      </c>
      <c r="I88" s="553"/>
      <c r="J88" s="553"/>
    </row>
    <row r="89" spans="1:10" s="2" customFormat="1" ht="45" customHeight="1" x14ac:dyDescent="0.2">
      <c r="A89" s="960"/>
      <c r="B89" s="957"/>
      <c r="C89" s="597" t="s">
        <v>332</v>
      </c>
      <c r="D89" s="955"/>
      <c r="E89" s="963"/>
      <c r="F89" s="316" t="s">
        <v>158</v>
      </c>
      <c r="G89" s="320" t="s">
        <v>158</v>
      </c>
      <c r="H89" s="320" t="s">
        <v>158</v>
      </c>
      <c r="I89" s="553"/>
      <c r="J89" s="553"/>
    </row>
    <row r="90" spans="1:10" s="2" customFormat="1" ht="45" customHeight="1" x14ac:dyDescent="0.2">
      <c r="A90" s="960"/>
      <c r="B90" s="957"/>
      <c r="C90" s="597" t="s">
        <v>189</v>
      </c>
      <c r="D90" s="955"/>
      <c r="E90" s="963"/>
      <c r="F90" s="316" t="s">
        <v>158</v>
      </c>
      <c r="G90" s="320" t="s">
        <v>158</v>
      </c>
      <c r="H90" s="320" t="s">
        <v>158</v>
      </c>
      <c r="I90" s="553"/>
      <c r="J90" s="553"/>
    </row>
    <row r="91" spans="1:10" s="2" customFormat="1" ht="45" customHeight="1" x14ac:dyDescent="0.2">
      <c r="A91" s="960"/>
      <c r="B91" s="957"/>
      <c r="C91" s="618" t="s">
        <v>83</v>
      </c>
      <c r="D91" s="955"/>
      <c r="E91" s="963"/>
      <c r="F91" s="316" t="s">
        <v>158</v>
      </c>
      <c r="G91" s="320" t="s">
        <v>158</v>
      </c>
      <c r="H91" s="320" t="s">
        <v>158</v>
      </c>
      <c r="I91" s="553"/>
      <c r="J91" s="553"/>
    </row>
    <row r="92" spans="1:10" s="2" customFormat="1" ht="45" customHeight="1" x14ac:dyDescent="0.2">
      <c r="A92" s="960"/>
      <c r="B92" s="957"/>
      <c r="C92" s="597" t="s">
        <v>331</v>
      </c>
      <c r="D92" s="955"/>
      <c r="E92" s="963"/>
      <c r="F92" s="316" t="s">
        <v>158</v>
      </c>
      <c r="G92" s="320" t="s">
        <v>158</v>
      </c>
      <c r="H92" s="320" t="s">
        <v>158</v>
      </c>
      <c r="I92" s="553"/>
      <c r="J92" s="553"/>
    </row>
    <row r="93" spans="1:10" s="2" customFormat="1" ht="60" customHeight="1" x14ac:dyDescent="0.2">
      <c r="A93" s="610">
        <v>23</v>
      </c>
      <c r="B93" s="612" t="s">
        <v>84</v>
      </c>
      <c r="C93" s="613" t="s">
        <v>85</v>
      </c>
      <c r="D93" s="614" t="s">
        <v>457</v>
      </c>
      <c r="E93" s="613" t="s">
        <v>640</v>
      </c>
      <c r="F93" s="307" t="s">
        <v>158</v>
      </c>
      <c r="G93" s="314" t="s">
        <v>158</v>
      </c>
      <c r="H93" s="314" t="s">
        <v>158</v>
      </c>
      <c r="I93" s="553"/>
      <c r="J93" s="553"/>
    </row>
    <row r="94" spans="1:10" s="2" customFormat="1" ht="105" customHeight="1" x14ac:dyDescent="0.2">
      <c r="A94" s="610">
        <v>24</v>
      </c>
      <c r="B94" s="612" t="s">
        <v>86</v>
      </c>
      <c r="C94" s="613" t="s">
        <v>190</v>
      </c>
      <c r="D94" s="614" t="s">
        <v>456</v>
      </c>
      <c r="E94" s="613" t="s">
        <v>87</v>
      </c>
      <c r="F94" s="307" t="s">
        <v>158</v>
      </c>
      <c r="G94" s="314" t="s">
        <v>158</v>
      </c>
      <c r="H94" s="314" t="s">
        <v>158</v>
      </c>
      <c r="I94" s="553"/>
      <c r="J94" s="553"/>
    </row>
    <row r="95" spans="1:10" s="2" customFormat="1" ht="66" customHeight="1" x14ac:dyDescent="0.2">
      <c r="A95" s="610">
        <v>25</v>
      </c>
      <c r="B95" s="612" t="s">
        <v>88</v>
      </c>
      <c r="C95" s="613" t="s">
        <v>191</v>
      </c>
      <c r="D95" s="614" t="s">
        <v>458</v>
      </c>
      <c r="E95" s="613" t="s">
        <v>933</v>
      </c>
      <c r="F95" s="307" t="s">
        <v>158</v>
      </c>
      <c r="G95" s="314" t="s">
        <v>158</v>
      </c>
      <c r="H95" s="314" t="s">
        <v>158</v>
      </c>
      <c r="I95" s="553"/>
      <c r="J95" s="553"/>
    </row>
    <row r="96" spans="1:10" s="2" customFormat="1" ht="44.25" customHeight="1" x14ac:dyDescent="0.2">
      <c r="A96" s="959">
        <v>26</v>
      </c>
      <c r="B96" s="956" t="s">
        <v>89</v>
      </c>
      <c r="C96" s="615" t="s">
        <v>192</v>
      </c>
      <c r="D96" s="972" t="s">
        <v>459</v>
      </c>
      <c r="E96" s="615" t="s">
        <v>333</v>
      </c>
      <c r="F96" s="311" t="s">
        <v>158</v>
      </c>
      <c r="G96" s="317" t="s">
        <v>158</v>
      </c>
      <c r="H96" s="317" t="s">
        <v>158</v>
      </c>
      <c r="I96" s="553"/>
      <c r="J96" s="553"/>
    </row>
    <row r="97" spans="1:10" s="2" customFormat="1" ht="183" customHeight="1" x14ac:dyDescent="0.2">
      <c r="A97" s="960"/>
      <c r="B97" s="957"/>
      <c r="C97" s="562" t="s">
        <v>567</v>
      </c>
      <c r="D97" s="975"/>
      <c r="E97" s="562"/>
      <c r="F97" s="316" t="s">
        <v>158</v>
      </c>
      <c r="G97" s="320" t="s">
        <v>158</v>
      </c>
      <c r="H97" s="320" t="s">
        <v>158</v>
      </c>
      <c r="I97" s="553"/>
      <c r="J97" s="553"/>
    </row>
    <row r="98" spans="1:10" s="2" customFormat="1" ht="72.75" customHeight="1" x14ac:dyDescent="0.2">
      <c r="A98" s="961"/>
      <c r="B98" s="958"/>
      <c r="C98" s="633" t="s">
        <v>501</v>
      </c>
      <c r="D98" s="636" t="s">
        <v>502</v>
      </c>
      <c r="E98" s="633"/>
      <c r="F98" s="299" t="s">
        <v>158</v>
      </c>
      <c r="G98" s="319" t="s">
        <v>158</v>
      </c>
      <c r="H98" s="319" t="s">
        <v>158</v>
      </c>
      <c r="I98" s="553"/>
      <c r="J98" s="553"/>
    </row>
    <row r="99" spans="1:10" s="2" customFormat="1" ht="145" customHeight="1" x14ac:dyDescent="0.2">
      <c r="A99" s="610">
        <v>27</v>
      </c>
      <c r="B99" s="637" t="s">
        <v>90</v>
      </c>
      <c r="C99" s="613" t="s">
        <v>536</v>
      </c>
      <c r="D99" s="638" t="s">
        <v>460</v>
      </c>
      <c r="E99" s="613" t="s">
        <v>41</v>
      </c>
      <c r="F99" s="307" t="s">
        <v>158</v>
      </c>
      <c r="G99" s="314" t="s">
        <v>158</v>
      </c>
      <c r="H99" s="314" t="s">
        <v>158</v>
      </c>
      <c r="I99" s="553"/>
      <c r="J99" s="553"/>
    </row>
    <row r="100" spans="1:10" s="2" customFormat="1" ht="60" customHeight="1" x14ac:dyDescent="0.2">
      <c r="A100" s="610">
        <v>28</v>
      </c>
      <c r="B100" s="637" t="s">
        <v>125</v>
      </c>
      <c r="C100" s="613" t="s">
        <v>193</v>
      </c>
      <c r="D100" s="638" t="s">
        <v>461</v>
      </c>
      <c r="E100" s="613" t="s">
        <v>639</v>
      </c>
      <c r="F100" s="307" t="s">
        <v>158</v>
      </c>
      <c r="G100" s="314" t="s">
        <v>158</v>
      </c>
      <c r="H100" s="314" t="s">
        <v>158</v>
      </c>
      <c r="I100" s="553"/>
      <c r="J100" s="553"/>
    </row>
    <row r="101" spans="1:10" s="2" customFormat="1" ht="60" customHeight="1" x14ac:dyDescent="0.2">
      <c r="A101" s="959">
        <v>29</v>
      </c>
      <c r="B101" s="962" t="s">
        <v>132</v>
      </c>
      <c r="C101" s="615" t="s">
        <v>120</v>
      </c>
      <c r="D101" s="549" t="s">
        <v>462</v>
      </c>
      <c r="E101" s="615" t="s">
        <v>1196</v>
      </c>
      <c r="F101" s="311" t="s">
        <v>158</v>
      </c>
      <c r="G101" s="317" t="s">
        <v>158</v>
      </c>
      <c r="H101" s="317" t="s">
        <v>158</v>
      </c>
      <c r="I101" s="553"/>
      <c r="J101" s="553"/>
    </row>
    <row r="102" spans="1:10" s="2" customFormat="1" ht="60" customHeight="1" x14ac:dyDescent="0.2">
      <c r="A102" s="960"/>
      <c r="B102" s="963"/>
      <c r="C102" s="597" t="s">
        <v>133</v>
      </c>
      <c r="D102" s="616" t="s">
        <v>463</v>
      </c>
      <c r="E102" s="639" t="s">
        <v>1197</v>
      </c>
      <c r="F102" s="316" t="s">
        <v>158</v>
      </c>
      <c r="G102" s="320" t="s">
        <v>158</v>
      </c>
      <c r="H102" s="320" t="s">
        <v>158</v>
      </c>
      <c r="I102" s="553"/>
      <c r="J102" s="553"/>
    </row>
    <row r="103" spans="1:10" s="2" customFormat="1" ht="60" customHeight="1" x14ac:dyDescent="0.2">
      <c r="A103" s="960"/>
      <c r="B103" s="963"/>
      <c r="C103" s="597" t="s">
        <v>121</v>
      </c>
      <c r="D103" s="616" t="s">
        <v>464</v>
      </c>
      <c r="E103" s="639" t="s">
        <v>124</v>
      </c>
      <c r="F103" s="316" t="s">
        <v>158</v>
      </c>
      <c r="G103" s="320" t="s">
        <v>158</v>
      </c>
      <c r="H103" s="320" t="s">
        <v>158</v>
      </c>
      <c r="I103" s="553"/>
      <c r="J103" s="553"/>
    </row>
    <row r="104" spans="1:10" s="2" customFormat="1" ht="83" customHeight="1" x14ac:dyDescent="0.2">
      <c r="A104" s="960"/>
      <c r="B104" s="963"/>
      <c r="C104" s="597" t="s">
        <v>548</v>
      </c>
      <c r="D104" s="616" t="s">
        <v>549</v>
      </c>
      <c r="E104" s="562" t="s">
        <v>581</v>
      </c>
      <c r="F104" s="316" t="s">
        <v>158</v>
      </c>
      <c r="G104" s="320" t="s">
        <v>158</v>
      </c>
      <c r="H104" s="320" t="s">
        <v>158</v>
      </c>
      <c r="I104" s="553"/>
      <c r="J104" s="553"/>
    </row>
    <row r="105" spans="1:10" s="2" customFormat="1" ht="42.65" customHeight="1" x14ac:dyDescent="0.2">
      <c r="A105" s="961"/>
      <c r="B105" s="964"/>
      <c r="C105" s="590" t="s">
        <v>550</v>
      </c>
      <c r="D105" s="611" t="s">
        <v>551</v>
      </c>
      <c r="E105" s="633"/>
      <c r="F105" s="299" t="s">
        <v>158</v>
      </c>
      <c r="G105" s="319" t="s">
        <v>158</v>
      </c>
      <c r="H105" s="319" t="s">
        <v>158</v>
      </c>
      <c r="I105" s="553"/>
      <c r="J105" s="553"/>
    </row>
    <row r="106" spans="1:10" s="2" customFormat="1" ht="53" customHeight="1" x14ac:dyDescent="0.2">
      <c r="A106" s="959">
        <v>30</v>
      </c>
      <c r="B106" s="956" t="s">
        <v>552</v>
      </c>
      <c r="C106" s="615" t="s">
        <v>934</v>
      </c>
      <c r="D106" s="549" t="s">
        <v>553</v>
      </c>
      <c r="E106" s="640" t="s">
        <v>935</v>
      </c>
      <c r="F106" s="311" t="s">
        <v>158</v>
      </c>
      <c r="G106" s="317" t="s">
        <v>158</v>
      </c>
      <c r="H106" s="317" t="s">
        <v>158</v>
      </c>
      <c r="I106" s="553"/>
      <c r="J106" s="553"/>
    </row>
    <row r="107" spans="1:10" s="2" customFormat="1" ht="58.5" customHeight="1" x14ac:dyDescent="0.2">
      <c r="A107" s="961"/>
      <c r="B107" s="958"/>
      <c r="C107" s="562" t="s">
        <v>554</v>
      </c>
      <c r="D107" s="585" t="s">
        <v>555</v>
      </c>
      <c r="E107" s="641"/>
      <c r="F107" s="299" t="s">
        <v>158</v>
      </c>
      <c r="G107" s="319" t="s">
        <v>158</v>
      </c>
      <c r="H107" s="319" t="s">
        <v>158</v>
      </c>
      <c r="I107" s="553"/>
      <c r="J107" s="553"/>
    </row>
    <row r="108" spans="1:10" s="2" customFormat="1" ht="70" customHeight="1" x14ac:dyDescent="0.2">
      <c r="A108" s="959">
        <v>31</v>
      </c>
      <c r="B108" s="982" t="s">
        <v>630</v>
      </c>
      <c r="C108" s="594" t="s">
        <v>546</v>
      </c>
      <c r="D108" s="549" t="s">
        <v>537</v>
      </c>
      <c r="E108" s="615" t="s">
        <v>540</v>
      </c>
      <c r="F108" s="311" t="s">
        <v>158</v>
      </c>
      <c r="G108" s="317" t="s">
        <v>158</v>
      </c>
      <c r="H108" s="317" t="s">
        <v>158</v>
      </c>
      <c r="I108" s="553"/>
      <c r="J108" s="553"/>
    </row>
    <row r="109" spans="1:10" s="2" customFormat="1" ht="177" customHeight="1" x14ac:dyDescent="0.2">
      <c r="A109" s="960"/>
      <c r="B109" s="983"/>
      <c r="C109" s="563" t="s">
        <v>556</v>
      </c>
      <c r="D109" s="616" t="s">
        <v>557</v>
      </c>
      <c r="E109" s="564" t="s">
        <v>540</v>
      </c>
      <c r="F109" s="316" t="s">
        <v>158</v>
      </c>
      <c r="G109" s="320" t="s">
        <v>158</v>
      </c>
      <c r="H109" s="320" t="s">
        <v>158</v>
      </c>
      <c r="I109" s="553"/>
      <c r="J109" s="553"/>
    </row>
    <row r="110" spans="1:10" s="2" customFormat="1" ht="42" customHeight="1" x14ac:dyDescent="0.2">
      <c r="A110" s="960"/>
      <c r="B110" s="983"/>
      <c r="C110" s="596" t="s">
        <v>541</v>
      </c>
      <c r="D110" s="616" t="s">
        <v>538</v>
      </c>
      <c r="E110" s="617" t="s">
        <v>936</v>
      </c>
      <c r="F110" s="316" t="s">
        <v>158</v>
      </c>
      <c r="G110" s="320" t="s">
        <v>158</v>
      </c>
      <c r="H110" s="320" t="s">
        <v>158</v>
      </c>
      <c r="I110" s="553"/>
      <c r="J110" s="553"/>
    </row>
    <row r="111" spans="1:10" s="2" customFormat="1" ht="48" customHeight="1" x14ac:dyDescent="0.2">
      <c r="A111" s="961"/>
      <c r="B111" s="984"/>
      <c r="C111" s="591" t="s">
        <v>542</v>
      </c>
      <c r="D111" s="585" t="s">
        <v>539</v>
      </c>
      <c r="E111" s="635"/>
      <c r="F111" s="299" t="s">
        <v>158</v>
      </c>
      <c r="G111" s="319" t="s">
        <v>158</v>
      </c>
      <c r="H111" s="319" t="s">
        <v>158</v>
      </c>
      <c r="I111" s="553"/>
      <c r="J111" s="553"/>
    </row>
    <row r="112" spans="1:10" s="2" customFormat="1" ht="60" customHeight="1" x14ac:dyDescent="0.2">
      <c r="A112" s="959">
        <v>32</v>
      </c>
      <c r="B112" s="962" t="s">
        <v>134</v>
      </c>
      <c r="C112" s="615" t="s">
        <v>135</v>
      </c>
      <c r="D112" s="549" t="s">
        <v>465</v>
      </c>
      <c r="E112" s="615" t="s">
        <v>136</v>
      </c>
      <c r="F112" s="311" t="s">
        <v>158</v>
      </c>
      <c r="G112" s="317" t="s">
        <v>158</v>
      </c>
      <c r="H112" s="317" t="s">
        <v>158</v>
      </c>
      <c r="I112" s="553"/>
      <c r="J112" s="553"/>
    </row>
    <row r="113" spans="1:10" s="2" customFormat="1" ht="60" customHeight="1" x14ac:dyDescent="0.2">
      <c r="A113" s="960"/>
      <c r="B113" s="963"/>
      <c r="C113" s="597" t="s">
        <v>194</v>
      </c>
      <c r="D113" s="616" t="s">
        <v>466</v>
      </c>
      <c r="E113" s="597"/>
      <c r="F113" s="316" t="s">
        <v>158</v>
      </c>
      <c r="G113" s="320" t="s">
        <v>158</v>
      </c>
      <c r="H113" s="320" t="s">
        <v>158</v>
      </c>
      <c r="I113" s="553"/>
      <c r="J113" s="553"/>
    </row>
    <row r="114" spans="1:10" s="2" customFormat="1" ht="162" customHeight="1" x14ac:dyDescent="0.2">
      <c r="A114" s="961"/>
      <c r="B114" s="964"/>
      <c r="C114" s="590" t="s">
        <v>937</v>
      </c>
      <c r="D114" s="592" t="s">
        <v>558</v>
      </c>
      <c r="E114" s="590" t="s">
        <v>938</v>
      </c>
      <c r="F114" s="299" t="s">
        <v>158</v>
      </c>
      <c r="G114" s="319" t="s">
        <v>158</v>
      </c>
      <c r="H114" s="319" t="s">
        <v>158</v>
      </c>
      <c r="I114" s="553"/>
      <c r="J114" s="553"/>
    </row>
    <row r="115" spans="1:10" s="2" customFormat="1" ht="106" customHeight="1" x14ac:dyDescent="0.2">
      <c r="A115" s="959">
        <v>33</v>
      </c>
      <c r="B115" s="1033" t="s">
        <v>137</v>
      </c>
      <c r="C115" s="583" t="s">
        <v>559</v>
      </c>
      <c r="D115" s="582" t="s">
        <v>641</v>
      </c>
      <c r="E115" s="642"/>
      <c r="F115" s="311" t="s">
        <v>158</v>
      </c>
      <c r="G115" s="317" t="s">
        <v>158</v>
      </c>
      <c r="H115" s="317" t="s">
        <v>158</v>
      </c>
      <c r="I115" s="553"/>
      <c r="J115" s="553"/>
    </row>
    <row r="116" spans="1:10" s="2" customFormat="1" ht="45" customHeight="1" x14ac:dyDescent="0.2">
      <c r="A116" s="968"/>
      <c r="B116" s="971"/>
      <c r="C116" s="633" t="s">
        <v>643</v>
      </c>
      <c r="D116" s="585"/>
      <c r="E116" s="562" t="s">
        <v>642</v>
      </c>
      <c r="F116" s="299" t="s">
        <v>158</v>
      </c>
      <c r="G116" s="319" t="s">
        <v>158</v>
      </c>
      <c r="H116" s="319" t="s">
        <v>158</v>
      </c>
      <c r="I116" s="553"/>
      <c r="J116" s="553"/>
    </row>
    <row r="117" spans="1:10" s="2" customFormat="1" ht="60" customHeight="1" x14ac:dyDescent="0.2">
      <c r="A117" s="959">
        <v>34</v>
      </c>
      <c r="B117" s="962" t="s">
        <v>138</v>
      </c>
      <c r="C117" s="583" t="s">
        <v>195</v>
      </c>
      <c r="D117" s="582" t="s">
        <v>467</v>
      </c>
      <c r="E117" s="962" t="s">
        <v>335</v>
      </c>
      <c r="F117" s="311" t="s">
        <v>158</v>
      </c>
      <c r="G117" s="317" t="s">
        <v>158</v>
      </c>
      <c r="H117" s="317" t="s">
        <v>158</v>
      </c>
      <c r="I117" s="553"/>
      <c r="J117" s="553"/>
    </row>
    <row r="118" spans="1:10" s="2" customFormat="1" ht="60" customHeight="1" x14ac:dyDescent="0.2">
      <c r="A118" s="960"/>
      <c r="B118" s="963"/>
      <c r="C118" s="597" t="s">
        <v>196</v>
      </c>
      <c r="D118" s="616" t="s">
        <v>468</v>
      </c>
      <c r="E118" s="1034"/>
      <c r="F118" s="336" t="s">
        <v>158</v>
      </c>
      <c r="G118" s="337" t="s">
        <v>158</v>
      </c>
      <c r="H118" s="337" t="s">
        <v>158</v>
      </c>
      <c r="I118" s="553"/>
      <c r="J118" s="553"/>
    </row>
    <row r="119" spans="1:10" s="2" customFormat="1" ht="60" customHeight="1" x14ac:dyDescent="0.2">
      <c r="A119" s="961"/>
      <c r="B119" s="971"/>
      <c r="C119" s="609" t="s">
        <v>122</v>
      </c>
      <c r="D119" s="643" t="s">
        <v>469</v>
      </c>
      <c r="E119" s="644" t="s">
        <v>139</v>
      </c>
      <c r="F119" s="299" t="s">
        <v>158</v>
      </c>
      <c r="G119" s="319" t="s">
        <v>158</v>
      </c>
      <c r="H119" s="319" t="s">
        <v>158</v>
      </c>
      <c r="I119" s="553"/>
      <c r="J119" s="553"/>
    </row>
    <row r="120" spans="1:10" s="2" customFormat="1" ht="51" customHeight="1" x14ac:dyDescent="0.2">
      <c r="A120" s="542">
        <v>35</v>
      </c>
      <c r="B120" s="645" t="s">
        <v>140</v>
      </c>
      <c r="C120" s="646" t="s">
        <v>141</v>
      </c>
      <c r="D120" s="647" t="s">
        <v>470</v>
      </c>
      <c r="E120" s="648" t="s">
        <v>336</v>
      </c>
      <c r="F120" s="307" t="s">
        <v>158</v>
      </c>
      <c r="G120" s="314" t="s">
        <v>158</v>
      </c>
      <c r="H120" s="314" t="s">
        <v>158</v>
      </c>
      <c r="I120" s="553"/>
      <c r="J120" s="553"/>
    </row>
    <row r="121" spans="1:10" s="2" customFormat="1" ht="60" customHeight="1" x14ac:dyDescent="0.2">
      <c r="A121" s="546">
        <v>36</v>
      </c>
      <c r="B121" s="612" t="s">
        <v>453</v>
      </c>
      <c r="C121" s="612" t="s">
        <v>514</v>
      </c>
      <c r="D121" s="649" t="s">
        <v>454</v>
      </c>
      <c r="E121" s="650"/>
      <c r="F121" s="307" t="s">
        <v>158</v>
      </c>
      <c r="G121" s="314" t="s">
        <v>158</v>
      </c>
      <c r="H121" s="314" t="s">
        <v>158</v>
      </c>
      <c r="I121" s="553"/>
      <c r="J121" s="553"/>
    </row>
    <row r="122" spans="1:10" s="2" customFormat="1" ht="60" customHeight="1" x14ac:dyDescent="0.2">
      <c r="A122" s="546">
        <v>37</v>
      </c>
      <c r="B122" s="576" t="s">
        <v>142</v>
      </c>
      <c r="C122" s="613" t="s">
        <v>197</v>
      </c>
      <c r="D122" s="651" t="s">
        <v>471</v>
      </c>
      <c r="E122" s="652"/>
      <c r="F122" s="307" t="s">
        <v>158</v>
      </c>
      <c r="G122" s="314" t="s">
        <v>158</v>
      </c>
      <c r="H122" s="314" t="s">
        <v>158</v>
      </c>
      <c r="I122" s="553"/>
      <c r="J122" s="553"/>
    </row>
    <row r="123" spans="1:10" s="2" customFormat="1" ht="54" customHeight="1" x14ac:dyDescent="0.2">
      <c r="A123" s="959">
        <v>38</v>
      </c>
      <c r="B123" s="962" t="s">
        <v>143</v>
      </c>
      <c r="C123" s="562" t="s">
        <v>198</v>
      </c>
      <c r="D123" s="972" t="s">
        <v>472</v>
      </c>
      <c r="E123" s="962" t="s">
        <v>939</v>
      </c>
      <c r="F123" s="684" t="s">
        <v>158</v>
      </c>
      <c r="G123" s="685" t="s">
        <v>158</v>
      </c>
      <c r="H123" s="685" t="s">
        <v>158</v>
      </c>
      <c r="I123" s="553"/>
      <c r="J123" s="553"/>
    </row>
    <row r="124" spans="1:10" s="4" customFormat="1" ht="54" customHeight="1" x14ac:dyDescent="0.2">
      <c r="A124" s="960"/>
      <c r="B124" s="970"/>
      <c r="C124" s="562" t="s">
        <v>144</v>
      </c>
      <c r="D124" s="975"/>
      <c r="E124" s="963"/>
      <c r="F124" s="653"/>
      <c r="G124" s="654"/>
      <c r="H124" s="654"/>
      <c r="I124" s="624"/>
      <c r="J124" s="624"/>
    </row>
    <row r="125" spans="1:10" s="2" customFormat="1" ht="60" customHeight="1" x14ac:dyDescent="0.2">
      <c r="A125" s="960"/>
      <c r="B125" s="970"/>
      <c r="C125" s="618" t="s">
        <v>170</v>
      </c>
      <c r="D125" s="975"/>
      <c r="E125" s="963"/>
      <c r="F125" s="299" t="s">
        <v>158</v>
      </c>
      <c r="G125" s="319" t="s">
        <v>158</v>
      </c>
      <c r="H125" s="319" t="s">
        <v>158</v>
      </c>
      <c r="I125" s="553"/>
      <c r="J125" s="553"/>
    </row>
    <row r="126" spans="1:10" s="3" customFormat="1" ht="60" customHeight="1" x14ac:dyDescent="0.2">
      <c r="A126" s="959">
        <v>39</v>
      </c>
      <c r="B126" s="956" t="s">
        <v>145</v>
      </c>
      <c r="C126" s="615" t="s">
        <v>199</v>
      </c>
      <c r="D126" s="549" t="s">
        <v>543</v>
      </c>
      <c r="E126" s="642"/>
      <c r="F126" s="311" t="s">
        <v>158</v>
      </c>
      <c r="G126" s="317" t="s">
        <v>158</v>
      </c>
      <c r="H126" s="317" t="s">
        <v>158</v>
      </c>
      <c r="I126" s="561"/>
      <c r="J126" s="561"/>
    </row>
    <row r="127" spans="1:10" s="3" customFormat="1" ht="60" customHeight="1" x14ac:dyDescent="0.2">
      <c r="A127" s="961"/>
      <c r="B127" s="958"/>
      <c r="C127" s="590" t="s">
        <v>547</v>
      </c>
      <c r="D127" s="592" t="s">
        <v>544</v>
      </c>
      <c r="E127" s="655"/>
      <c r="F127" s="299" t="s">
        <v>158</v>
      </c>
      <c r="G127" s="319" t="s">
        <v>158</v>
      </c>
      <c r="H127" s="319" t="s">
        <v>158</v>
      </c>
      <c r="I127" s="561"/>
      <c r="J127" s="561"/>
    </row>
    <row r="128" spans="1:10" s="4" customFormat="1" ht="117" customHeight="1" x14ac:dyDescent="0.2">
      <c r="A128" s="965">
        <v>40</v>
      </c>
      <c r="B128" s="979" t="s">
        <v>146</v>
      </c>
      <c r="C128" s="656" t="s">
        <v>200</v>
      </c>
      <c r="D128" s="972" t="s">
        <v>473</v>
      </c>
      <c r="E128" s="657" t="s">
        <v>940</v>
      </c>
      <c r="F128" s="311" t="s">
        <v>158</v>
      </c>
      <c r="G128" s="317" t="s">
        <v>158</v>
      </c>
      <c r="H128" s="317" t="s">
        <v>158</v>
      </c>
      <c r="I128" s="624"/>
      <c r="J128" s="624"/>
    </row>
    <row r="129" spans="1:10" s="4" customFormat="1" ht="75" customHeight="1" x14ac:dyDescent="0.2">
      <c r="A129" s="966"/>
      <c r="B129" s="980"/>
      <c r="C129" s="621" t="s">
        <v>131</v>
      </c>
      <c r="D129" s="976"/>
      <c r="E129" s="658" t="s">
        <v>147</v>
      </c>
      <c r="F129" s="336" t="s">
        <v>158</v>
      </c>
      <c r="G129" s="337" t="s">
        <v>158</v>
      </c>
      <c r="H129" s="337" t="s">
        <v>158</v>
      </c>
      <c r="I129" s="624"/>
      <c r="J129" s="624"/>
    </row>
    <row r="130" spans="1:10" s="4" customFormat="1" ht="54" customHeight="1" x14ac:dyDescent="0.2">
      <c r="A130" s="978"/>
      <c r="B130" s="981"/>
      <c r="C130" s="625" t="s">
        <v>201</v>
      </c>
      <c r="D130" s="977"/>
      <c r="E130" s="659" t="s">
        <v>148</v>
      </c>
      <c r="F130" s="299" t="s">
        <v>158</v>
      </c>
      <c r="G130" s="319" t="s">
        <v>158</v>
      </c>
      <c r="H130" s="319" t="s">
        <v>158</v>
      </c>
      <c r="I130" s="624"/>
      <c r="J130" s="624"/>
    </row>
    <row r="131" spans="1:10" s="4" customFormat="1" ht="108.5" customHeight="1" x14ac:dyDescent="0.2">
      <c r="A131" s="965">
        <v>41</v>
      </c>
      <c r="B131" s="969" t="s">
        <v>644</v>
      </c>
      <c r="C131" s="656" t="s">
        <v>915</v>
      </c>
      <c r="D131" s="972" t="s">
        <v>545</v>
      </c>
      <c r="E131" s="660" t="s">
        <v>919</v>
      </c>
      <c r="F131" s="311" t="s">
        <v>158</v>
      </c>
      <c r="G131" s="317" t="s">
        <v>158</v>
      </c>
      <c r="H131" s="317" t="s">
        <v>158</v>
      </c>
      <c r="I131" s="624"/>
      <c r="J131" s="624"/>
    </row>
    <row r="132" spans="1:10" s="4" customFormat="1" ht="35" customHeight="1" x14ac:dyDescent="0.2">
      <c r="A132" s="966"/>
      <c r="B132" s="970"/>
      <c r="C132" s="661" t="s">
        <v>914</v>
      </c>
      <c r="D132" s="973"/>
      <c r="E132" s="662" t="s">
        <v>918</v>
      </c>
      <c r="F132" s="336" t="s">
        <v>158</v>
      </c>
      <c r="G132" s="337" t="s">
        <v>158</v>
      </c>
      <c r="H132" s="337" t="s">
        <v>158</v>
      </c>
      <c r="I132" s="624"/>
      <c r="J132" s="624"/>
    </row>
    <row r="133" spans="1:10" s="4" customFormat="1" ht="35" customHeight="1" x14ac:dyDescent="0.2">
      <c r="A133" s="967"/>
      <c r="B133" s="970"/>
      <c r="C133" s="621" t="s">
        <v>1199</v>
      </c>
      <c r="D133" s="973"/>
      <c r="E133" s="658" t="s">
        <v>917</v>
      </c>
      <c r="F133" s="336" t="s">
        <v>158</v>
      </c>
      <c r="G133" s="337" t="s">
        <v>158</v>
      </c>
      <c r="H133" s="337" t="s">
        <v>158</v>
      </c>
      <c r="I133" s="624"/>
      <c r="J133" s="624"/>
    </row>
    <row r="134" spans="1:10" s="4" customFormat="1" ht="35" customHeight="1" x14ac:dyDescent="0.2">
      <c r="A134" s="968"/>
      <c r="B134" s="971"/>
      <c r="C134" s="625" t="s">
        <v>1198</v>
      </c>
      <c r="D134" s="974"/>
      <c r="E134" s="659" t="s">
        <v>916</v>
      </c>
      <c r="F134" s="299" t="s">
        <v>158</v>
      </c>
      <c r="G134" s="319" t="s">
        <v>158</v>
      </c>
      <c r="H134" s="319" t="s">
        <v>158</v>
      </c>
      <c r="I134" s="624"/>
      <c r="J134" s="624"/>
    </row>
    <row r="135" spans="1:10" s="4" customFormat="1" ht="60" customHeight="1" x14ac:dyDescent="0.2">
      <c r="A135" s="663">
        <v>42</v>
      </c>
      <c r="B135" s="645" t="s">
        <v>149</v>
      </c>
      <c r="C135" s="664" t="s">
        <v>202</v>
      </c>
      <c r="D135" s="665" t="s">
        <v>474</v>
      </c>
      <c r="E135" s="666" t="s">
        <v>150</v>
      </c>
      <c r="F135" s="307" t="s">
        <v>158</v>
      </c>
      <c r="G135" s="314" t="s">
        <v>158</v>
      </c>
      <c r="H135" s="314" t="s">
        <v>158</v>
      </c>
      <c r="I135" s="624"/>
      <c r="J135" s="624"/>
    </row>
    <row r="136" spans="1:10" s="2" customFormat="1" ht="60" customHeight="1" x14ac:dyDescent="0.2">
      <c r="A136" s="959">
        <v>43</v>
      </c>
      <c r="B136" s="982" t="s">
        <v>151</v>
      </c>
      <c r="C136" s="583" t="s">
        <v>203</v>
      </c>
      <c r="D136" s="582" t="s">
        <v>475</v>
      </c>
      <c r="E136" s="583" t="s">
        <v>152</v>
      </c>
      <c r="F136" s="311" t="s">
        <v>158</v>
      </c>
      <c r="G136" s="317" t="s">
        <v>158</v>
      </c>
      <c r="H136" s="317" t="s">
        <v>158</v>
      </c>
      <c r="I136" s="553"/>
      <c r="J136" s="553"/>
    </row>
    <row r="137" spans="1:10" s="2" customFormat="1" ht="146" customHeight="1" x14ac:dyDescent="0.2">
      <c r="A137" s="961"/>
      <c r="B137" s="974"/>
      <c r="C137" s="591" t="s">
        <v>941</v>
      </c>
      <c r="D137" s="611" t="s">
        <v>476</v>
      </c>
      <c r="E137" s="667" t="s">
        <v>942</v>
      </c>
      <c r="F137" s="299" t="s">
        <v>158</v>
      </c>
      <c r="G137" s="319" t="s">
        <v>158</v>
      </c>
      <c r="H137" s="319" t="s">
        <v>158</v>
      </c>
      <c r="I137" s="553"/>
      <c r="J137" s="553"/>
    </row>
    <row r="138" spans="1:10" s="2" customFormat="1" ht="25.5" customHeight="1" x14ac:dyDescent="0.2">
      <c r="A138" s="1004" t="s">
        <v>153</v>
      </c>
      <c r="B138" s="1005"/>
      <c r="C138" s="1005"/>
      <c r="D138" s="1005"/>
      <c r="E138" s="1005"/>
      <c r="F138" s="1005"/>
      <c r="G138" s="1005"/>
      <c r="H138" s="1023"/>
      <c r="I138" s="553"/>
      <c r="J138" s="553"/>
    </row>
    <row r="139" spans="1:10" ht="60" customHeight="1" x14ac:dyDescent="0.2">
      <c r="A139" s="610">
        <v>44</v>
      </c>
      <c r="B139" s="668" t="s">
        <v>154</v>
      </c>
      <c r="C139" s="669" t="s">
        <v>204</v>
      </c>
      <c r="D139" s="670" t="s">
        <v>155</v>
      </c>
      <c r="E139" s="669" t="s">
        <v>156</v>
      </c>
      <c r="F139" s="307" t="s">
        <v>158</v>
      </c>
      <c r="G139" s="314" t="s">
        <v>158</v>
      </c>
      <c r="H139" s="314" t="s">
        <v>158</v>
      </c>
    </row>
    <row r="140" spans="1:10" s="2" customFormat="1" ht="25.5" customHeight="1" x14ac:dyDescent="0.2">
      <c r="A140" s="1004" t="s">
        <v>46</v>
      </c>
      <c r="B140" s="1005"/>
      <c r="C140" s="1005"/>
      <c r="D140" s="1005"/>
      <c r="E140" s="1005"/>
      <c r="F140" s="1005"/>
      <c r="G140" s="1005"/>
      <c r="H140" s="1023"/>
      <c r="I140" s="553"/>
      <c r="J140" s="553"/>
    </row>
    <row r="141" spans="1:10" s="2" customFormat="1" ht="80.25" customHeight="1" x14ac:dyDescent="0.2">
      <c r="A141" s="610">
        <v>45</v>
      </c>
      <c r="B141" s="613" t="s">
        <v>47</v>
      </c>
      <c r="C141" s="613" t="s">
        <v>102</v>
      </c>
      <c r="D141" s="614" t="s">
        <v>444</v>
      </c>
      <c r="E141" s="671"/>
      <c r="F141" s="307" t="s">
        <v>158</v>
      </c>
      <c r="G141" s="314" t="s">
        <v>158</v>
      </c>
      <c r="H141" s="314" t="s">
        <v>158</v>
      </c>
      <c r="I141" s="553"/>
      <c r="J141" s="553"/>
    </row>
    <row r="142" spans="1:10" s="2" customFormat="1" ht="39" customHeight="1" x14ac:dyDescent="0.2">
      <c r="A142" s="959">
        <v>46</v>
      </c>
      <c r="B142" s="962" t="s">
        <v>103</v>
      </c>
      <c r="C142" s="557" t="s">
        <v>67</v>
      </c>
      <c r="D142" s="585" t="s">
        <v>68</v>
      </c>
      <c r="E142" s="606"/>
      <c r="F142" s="311" t="s">
        <v>158</v>
      </c>
      <c r="G142" s="317" t="s">
        <v>158</v>
      </c>
      <c r="H142" s="317" t="s">
        <v>158</v>
      </c>
      <c r="I142" s="553"/>
      <c r="J142" s="553"/>
    </row>
    <row r="143" spans="1:10" s="2" customFormat="1" ht="39" customHeight="1" x14ac:dyDescent="0.2">
      <c r="A143" s="960"/>
      <c r="B143" s="963"/>
      <c r="C143" s="597" t="s">
        <v>401</v>
      </c>
      <c r="D143" s="672"/>
      <c r="E143" s="673"/>
      <c r="F143" s="336" t="s">
        <v>158</v>
      </c>
      <c r="G143" s="337" t="s">
        <v>158</v>
      </c>
      <c r="H143" s="337" t="s">
        <v>158</v>
      </c>
      <c r="I143" s="553"/>
      <c r="J143" s="553"/>
    </row>
    <row r="144" spans="1:10" s="2" customFormat="1" ht="39" customHeight="1" x14ac:dyDescent="0.2">
      <c r="A144" s="960"/>
      <c r="B144" s="963"/>
      <c r="C144" s="618" t="s">
        <v>107</v>
      </c>
      <c r="D144" s="674"/>
      <c r="E144" s="675"/>
      <c r="F144" s="335"/>
      <c r="G144" s="335"/>
      <c r="H144" s="334"/>
      <c r="I144" s="553"/>
      <c r="J144" s="553"/>
    </row>
    <row r="145" spans="1:10" s="2" customFormat="1" ht="30" customHeight="1" x14ac:dyDescent="0.2">
      <c r="A145" s="960"/>
      <c r="B145" s="963"/>
      <c r="C145" s="562" t="s">
        <v>104</v>
      </c>
      <c r="D145" s="586"/>
      <c r="E145" s="606"/>
      <c r="F145" s="1031" t="s">
        <v>158</v>
      </c>
      <c r="G145" s="1031" t="s">
        <v>158</v>
      </c>
      <c r="H145" s="1031" t="s">
        <v>158</v>
      </c>
      <c r="I145" s="553"/>
      <c r="J145" s="553"/>
    </row>
    <row r="146" spans="1:10" s="2" customFormat="1" ht="15" customHeight="1" x14ac:dyDescent="0.2">
      <c r="A146" s="960"/>
      <c r="B146" s="963"/>
      <c r="C146" s="562" t="s">
        <v>69</v>
      </c>
      <c r="D146" s="586"/>
      <c r="E146" s="606"/>
      <c r="F146" s="1032"/>
      <c r="G146" s="1032"/>
      <c r="H146" s="1032"/>
      <c r="I146" s="553"/>
      <c r="J146" s="553"/>
    </row>
    <row r="147" spans="1:10" s="2" customFormat="1" ht="15" customHeight="1" x14ac:dyDescent="0.2">
      <c r="A147" s="960"/>
      <c r="B147" s="963"/>
      <c r="C147" s="562" t="s">
        <v>70</v>
      </c>
      <c r="D147" s="586"/>
      <c r="E147" s="606"/>
      <c r="F147" s="1032"/>
      <c r="G147" s="1032"/>
      <c r="H147" s="1032"/>
      <c r="I147" s="553"/>
      <c r="J147" s="553"/>
    </row>
    <row r="148" spans="1:10" s="2" customFormat="1" ht="30" customHeight="1" x14ac:dyDescent="0.2">
      <c r="A148" s="960"/>
      <c r="B148" s="963"/>
      <c r="C148" s="562" t="s">
        <v>105</v>
      </c>
      <c r="D148" s="586"/>
      <c r="E148" s="606"/>
      <c r="F148" s="555"/>
      <c r="G148" s="555"/>
      <c r="H148" s="555"/>
      <c r="I148" s="553"/>
      <c r="J148" s="553"/>
    </row>
    <row r="149" spans="1:10" s="2" customFormat="1" ht="15" customHeight="1" x14ac:dyDescent="0.2">
      <c r="A149" s="960"/>
      <c r="B149" s="963"/>
      <c r="C149" s="562" t="s">
        <v>71</v>
      </c>
      <c r="D149" s="586"/>
      <c r="E149" s="606"/>
      <c r="F149" s="555"/>
      <c r="G149" s="555"/>
      <c r="H149" s="555"/>
      <c r="I149" s="553"/>
      <c r="J149" s="553"/>
    </row>
    <row r="150" spans="1:10" s="2" customFormat="1" ht="15" customHeight="1" x14ac:dyDescent="0.2">
      <c r="A150" s="960"/>
      <c r="B150" s="963"/>
      <c r="C150" s="562" t="s">
        <v>72</v>
      </c>
      <c r="D150" s="586"/>
      <c r="E150" s="606"/>
      <c r="F150" s="565"/>
      <c r="G150" s="555"/>
      <c r="H150" s="555"/>
      <c r="I150" s="553"/>
      <c r="J150" s="553"/>
    </row>
    <row r="151" spans="1:10" s="2" customFormat="1" ht="30" customHeight="1" x14ac:dyDescent="0.2">
      <c r="A151" s="961"/>
      <c r="B151" s="964"/>
      <c r="C151" s="591" t="s">
        <v>106</v>
      </c>
      <c r="D151" s="633"/>
      <c r="E151" s="676"/>
      <c r="F151" s="299" t="s">
        <v>158</v>
      </c>
      <c r="G151" s="319" t="s">
        <v>158</v>
      </c>
      <c r="H151" s="319" t="s">
        <v>158</v>
      </c>
      <c r="I151" s="553"/>
      <c r="J151" s="553"/>
    </row>
    <row r="152" spans="1:10" s="2" customFormat="1" ht="15" customHeight="1" x14ac:dyDescent="0.2">
      <c r="A152" s="553" t="s">
        <v>98</v>
      </c>
      <c r="B152" s="677"/>
      <c r="C152" s="553"/>
      <c r="D152" s="553"/>
      <c r="E152" s="553"/>
      <c r="F152" s="553"/>
      <c r="G152" s="553"/>
      <c r="H152" s="553"/>
      <c r="I152" s="553"/>
      <c r="J152" s="553"/>
    </row>
    <row r="153" spans="1:10" s="2" customFormat="1" ht="15" customHeight="1" x14ac:dyDescent="0.2">
      <c r="A153" s="553"/>
      <c r="B153" s="678" t="s">
        <v>422</v>
      </c>
      <c r="C153" s="553"/>
      <c r="D153" s="553"/>
      <c r="E153" s="553"/>
      <c r="F153" s="553"/>
      <c r="G153" s="553"/>
      <c r="H153" s="553"/>
      <c r="I153" s="553"/>
      <c r="J153" s="553"/>
    </row>
    <row r="154" spans="1:10" s="2" customFormat="1" ht="15" customHeight="1" x14ac:dyDescent="0.2">
      <c r="A154" s="553"/>
      <c r="B154" s="553" t="s">
        <v>943</v>
      </c>
      <c r="C154" s="553"/>
      <c r="D154" s="553"/>
      <c r="E154" s="553"/>
      <c r="F154" s="553"/>
      <c r="G154" s="553"/>
      <c r="H154" s="553"/>
      <c r="I154" s="553"/>
      <c r="J154" s="553"/>
    </row>
    <row r="155" spans="1:10" s="5" customFormat="1" ht="15" customHeight="1" x14ac:dyDescent="0.2">
      <c r="A155" s="553"/>
      <c r="B155" s="679"/>
      <c r="C155" s="553" t="s">
        <v>944</v>
      </c>
      <c r="D155" s="553"/>
      <c r="E155" s="553"/>
      <c r="F155" s="553"/>
      <c r="G155" s="553"/>
      <c r="H155" s="553"/>
      <c r="I155" s="679"/>
      <c r="J155" s="679"/>
    </row>
    <row r="156" spans="1:10" s="2" customFormat="1" ht="15" customHeight="1" x14ac:dyDescent="0.2">
      <c r="A156" s="553"/>
      <c r="B156" s="678" t="s">
        <v>99</v>
      </c>
      <c r="C156" s="553"/>
      <c r="D156" s="553"/>
      <c r="E156" s="553"/>
      <c r="F156" s="553"/>
      <c r="G156" s="553"/>
      <c r="H156" s="553"/>
      <c r="I156" s="553"/>
      <c r="J156" s="553"/>
    </row>
    <row r="157" spans="1:10" s="2" customFormat="1" ht="15" customHeight="1" x14ac:dyDescent="0.2">
      <c r="A157" s="553" t="s">
        <v>100</v>
      </c>
      <c r="B157" s="677"/>
      <c r="C157" s="553"/>
      <c r="D157" s="553"/>
      <c r="E157" s="553"/>
      <c r="F157" s="553"/>
      <c r="G157" s="553"/>
      <c r="H157" s="553"/>
      <c r="I157" s="553"/>
      <c r="J157" s="553"/>
    </row>
    <row r="158" spans="1:10" s="2" customFormat="1" ht="15" customHeight="1" x14ac:dyDescent="0.2">
      <c r="A158" s="553"/>
      <c r="B158" s="678" t="s">
        <v>101</v>
      </c>
      <c r="C158" s="553"/>
      <c r="D158" s="553"/>
      <c r="E158" s="553"/>
      <c r="F158" s="553"/>
      <c r="G158" s="553"/>
      <c r="H158" s="553"/>
      <c r="I158" s="553"/>
      <c r="J158" s="553"/>
    </row>
    <row r="159" spans="1:10" s="2" customFormat="1" x14ac:dyDescent="0.2">
      <c r="A159" s="677"/>
      <c r="B159" s="678"/>
      <c r="C159" s="553"/>
      <c r="D159" s="680"/>
      <c r="E159" s="680"/>
      <c r="F159" s="553"/>
      <c r="G159" s="553"/>
      <c r="H159" s="553"/>
      <c r="I159" s="553"/>
      <c r="J159" s="553"/>
    </row>
    <row r="160" spans="1:10" s="2" customFormat="1" ht="12" customHeight="1" x14ac:dyDescent="0.2">
      <c r="A160" s="681" t="s">
        <v>289</v>
      </c>
      <c r="B160" s="678"/>
      <c r="C160" s="553"/>
      <c r="D160" s="680"/>
      <c r="E160" s="680"/>
      <c r="F160" s="553"/>
      <c r="G160" s="553"/>
      <c r="H160" s="553"/>
      <c r="I160" s="553"/>
      <c r="J160" s="553"/>
    </row>
    <row r="161" spans="1:10" s="2" customFormat="1" ht="12" customHeight="1" x14ac:dyDescent="0.2">
      <c r="A161" s="681" t="s">
        <v>945</v>
      </c>
      <c r="B161" s="678"/>
      <c r="C161" s="553"/>
      <c r="D161" s="680"/>
      <c r="E161" s="680"/>
      <c r="F161" s="553"/>
      <c r="G161" s="553"/>
      <c r="H161" s="553"/>
      <c r="I161" s="553"/>
      <c r="J161" s="553"/>
    </row>
    <row r="162" spans="1:10" ht="12" customHeight="1" x14ac:dyDescent="0.2">
      <c r="A162" s="686" t="s">
        <v>946</v>
      </c>
    </row>
    <row r="163" spans="1:10" ht="12" customHeight="1" x14ac:dyDescent="0.2">
      <c r="A163" s="682"/>
    </row>
  </sheetData>
  <mergeCells count="98">
    <mergeCell ref="F145:F147"/>
    <mergeCell ref="G145:G147"/>
    <mergeCell ref="H145:H147"/>
    <mergeCell ref="B78:B80"/>
    <mergeCell ref="E123:E125"/>
    <mergeCell ref="B115:B116"/>
    <mergeCell ref="A138:H138"/>
    <mergeCell ref="B87:B92"/>
    <mergeCell ref="E87:E92"/>
    <mergeCell ref="A142:A151"/>
    <mergeCell ref="B142:B151"/>
    <mergeCell ref="A140:H140"/>
    <mergeCell ref="A136:A137"/>
    <mergeCell ref="B136:B137"/>
    <mergeCell ref="D81:D86"/>
    <mergeCell ref="E117:E118"/>
    <mergeCell ref="B42:B49"/>
    <mergeCell ref="A50:H50"/>
    <mergeCell ref="A24:A27"/>
    <mergeCell ref="B24:B27"/>
    <mergeCell ref="E63:E64"/>
    <mergeCell ref="A63:A64"/>
    <mergeCell ref="B63:B64"/>
    <mergeCell ref="E60:E61"/>
    <mergeCell ref="A69:A70"/>
    <mergeCell ref="B69:B70"/>
    <mergeCell ref="E44:E46"/>
    <mergeCell ref="A34:A37"/>
    <mergeCell ref="B34:B37"/>
    <mergeCell ref="A42:A49"/>
    <mergeCell ref="E69:E70"/>
    <mergeCell ref="A54:H54"/>
    <mergeCell ref="A51:A53"/>
    <mergeCell ref="B40:B41"/>
    <mergeCell ref="B60:B61"/>
    <mergeCell ref="A58:A59"/>
    <mergeCell ref="B58:B59"/>
    <mergeCell ref="A60:A61"/>
    <mergeCell ref="E58:E59"/>
    <mergeCell ref="B51:B53"/>
    <mergeCell ref="C3:H3"/>
    <mergeCell ref="H17:H18"/>
    <mergeCell ref="E19:E20"/>
    <mergeCell ref="B28:B30"/>
    <mergeCell ref="B17:B23"/>
    <mergeCell ref="D17:D18"/>
    <mergeCell ref="F17:F18"/>
    <mergeCell ref="G17:G18"/>
    <mergeCell ref="E17:E18"/>
    <mergeCell ref="A1:H1"/>
    <mergeCell ref="A2:B2"/>
    <mergeCell ref="A3:B3"/>
    <mergeCell ref="A4:B4"/>
    <mergeCell ref="A10:A16"/>
    <mergeCell ref="F5:H5"/>
    <mergeCell ref="A5:B6"/>
    <mergeCell ref="C5:C6"/>
    <mergeCell ref="D5:D6"/>
    <mergeCell ref="A9:C9"/>
    <mergeCell ref="A7:C7"/>
    <mergeCell ref="E5:E6"/>
    <mergeCell ref="B10:B16"/>
    <mergeCell ref="E10:E13"/>
    <mergeCell ref="C4:H4"/>
    <mergeCell ref="C2:H2"/>
    <mergeCell ref="B71:B76"/>
    <mergeCell ref="A78:A80"/>
    <mergeCell ref="A117:A119"/>
    <mergeCell ref="A81:A86"/>
    <mergeCell ref="B81:B86"/>
    <mergeCell ref="A17:A23"/>
    <mergeCell ref="A128:A130"/>
    <mergeCell ref="B128:B130"/>
    <mergeCell ref="A123:A125"/>
    <mergeCell ref="B123:B125"/>
    <mergeCell ref="A126:A127"/>
    <mergeCell ref="B126:B127"/>
    <mergeCell ref="B106:B107"/>
    <mergeCell ref="A106:A107"/>
    <mergeCell ref="A87:A92"/>
    <mergeCell ref="A112:A114"/>
    <mergeCell ref="B112:B114"/>
    <mergeCell ref="A108:A111"/>
    <mergeCell ref="B108:B111"/>
    <mergeCell ref="A71:A76"/>
    <mergeCell ref="B117:B119"/>
    <mergeCell ref="A131:A134"/>
    <mergeCell ref="B131:B134"/>
    <mergeCell ref="D131:D134"/>
    <mergeCell ref="D123:D125"/>
    <mergeCell ref="D96:D97"/>
    <mergeCell ref="D128:D130"/>
    <mergeCell ref="A115:A116"/>
    <mergeCell ref="D87:D92"/>
    <mergeCell ref="B96:B98"/>
    <mergeCell ref="A96:A98"/>
    <mergeCell ref="A101:A105"/>
    <mergeCell ref="B101:B105"/>
  </mergeCells>
  <phoneticPr fontId="3"/>
  <dataValidations count="1">
    <dataValidation type="list" allowBlank="1" showInputMessage="1" showErrorMessage="1" sqref="F33:H38 F20:H20 F42:H42 F28:H28 F25:H25 F51:H53 F12:H12 F8:H8 F151:H151 F16:H17 F145:H147 F139:H139 F125:H137 F141:H143 F55:H123">
      <formula1>"□,■"</formula1>
    </dataValidation>
  </dataValidations>
  <pageMargins left="0.59055118110236227" right="0.59055118110236227" top="0.78740157480314965" bottom="0.59055118110236227" header="0.51181102362204722" footer="0.51181102362204722"/>
  <pageSetup paperSize="9" scale="89" fitToHeight="10" orientation="portrait" useFirstPageNumber="1" r:id="rId1"/>
  <headerFooter alignWithMargins="0"/>
  <rowBreaks count="5" manualBreakCount="5">
    <brk id="49" max="8" man="1"/>
    <brk id="80" max="8" man="1"/>
    <brk id="95" max="8" man="1"/>
    <brk id="114" max="8" man="1"/>
    <brk id="13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AC466"/>
  <sheetViews>
    <sheetView showGridLines="0" view="pageBreakPreview" zoomScaleNormal="100" zoomScaleSheetLayoutView="100" workbookViewId="0">
      <selection activeCell="F4" sqref="F4"/>
    </sheetView>
  </sheetViews>
  <sheetFormatPr defaultColWidth="9" defaultRowHeight="12" x14ac:dyDescent="0.2"/>
  <cols>
    <col min="1" max="1" width="3.26953125" style="6" customWidth="1"/>
    <col min="2" max="4" width="3.36328125" style="6" customWidth="1"/>
    <col min="5" max="5" width="4" style="6" customWidth="1"/>
    <col min="6" max="6" width="4.08984375" style="6" customWidth="1"/>
    <col min="7" max="7" width="4" style="6" customWidth="1"/>
    <col min="8" max="13" width="3.6328125" style="6" customWidth="1"/>
    <col min="14" max="18" width="3.36328125" style="6" customWidth="1"/>
    <col min="19" max="19" width="3.6328125" style="6" customWidth="1"/>
    <col min="20" max="22" width="3.36328125" style="6" customWidth="1"/>
    <col min="23" max="23" width="2.90625" style="6" customWidth="1"/>
    <col min="24" max="26" width="3.36328125" style="6" customWidth="1"/>
    <col min="27" max="32" width="3.08984375" style="6" customWidth="1"/>
    <col min="33" max="33" width="2.6328125" style="6" customWidth="1"/>
    <col min="34" max="16384" width="9" style="6"/>
  </cols>
  <sheetData>
    <row r="1" spans="1:29" ht="16.5" x14ac:dyDescent="0.2">
      <c r="A1" s="7"/>
      <c r="B1" s="7"/>
      <c r="C1" s="7"/>
      <c r="D1" s="7"/>
      <c r="E1" s="7"/>
      <c r="F1" s="7"/>
      <c r="G1" s="7"/>
      <c r="H1" s="7"/>
      <c r="I1" s="7"/>
      <c r="J1" s="7"/>
      <c r="K1" s="7"/>
      <c r="L1" s="7"/>
      <c r="M1" s="7"/>
      <c r="N1" s="7"/>
      <c r="O1" s="7"/>
      <c r="P1" s="7"/>
      <c r="Q1" s="7"/>
      <c r="R1" s="7"/>
      <c r="S1" s="7"/>
      <c r="T1" s="7"/>
      <c r="U1" s="7"/>
      <c r="V1" s="7"/>
      <c r="W1" s="7"/>
      <c r="X1" s="7"/>
      <c r="Y1" s="7"/>
      <c r="Z1" s="7"/>
      <c r="AA1" s="7"/>
    </row>
    <row r="2" spans="1:29" ht="18" customHeight="1" x14ac:dyDescent="0.2">
      <c r="A2" s="8" t="s">
        <v>524</v>
      </c>
    </row>
    <row r="3" spans="1:29" ht="15.75" customHeight="1" x14ac:dyDescent="0.2">
      <c r="B3" s="1136" t="s">
        <v>261</v>
      </c>
      <c r="C3" s="1137"/>
      <c r="D3" s="1137"/>
      <c r="E3" s="1138"/>
      <c r="F3" s="9" t="s">
        <v>262</v>
      </c>
      <c r="G3" s="10" t="s">
        <v>263</v>
      </c>
      <c r="H3" s="10" t="s">
        <v>264</v>
      </c>
      <c r="I3" s="10" t="s">
        <v>265</v>
      </c>
      <c r="J3" s="10" t="s">
        <v>266</v>
      </c>
      <c r="K3" s="10" t="s">
        <v>267</v>
      </c>
      <c r="L3" s="10" t="s">
        <v>268</v>
      </c>
      <c r="M3" s="11" t="s">
        <v>269</v>
      </c>
      <c r="N3" s="1136" t="s">
        <v>270</v>
      </c>
      <c r="O3" s="1137"/>
      <c r="P3" s="1137"/>
      <c r="Q3" s="1137"/>
      <c r="R3" s="1138"/>
      <c r="S3" s="1117"/>
      <c r="T3" s="1118"/>
      <c r="U3" s="1118"/>
      <c r="V3" s="1118"/>
      <c r="W3" s="1118"/>
      <c r="X3" s="1118"/>
      <c r="Y3" s="1118"/>
      <c r="Z3" s="1118"/>
      <c r="AA3" s="1118"/>
      <c r="AB3" s="1119"/>
    </row>
    <row r="4" spans="1:29" ht="18" customHeight="1" x14ac:dyDescent="0.2">
      <c r="B4" s="1139"/>
      <c r="C4" s="1140"/>
      <c r="D4" s="1140"/>
      <c r="E4" s="1141"/>
      <c r="F4" s="12"/>
      <c r="G4" s="13"/>
      <c r="H4" s="13"/>
      <c r="I4" s="13"/>
      <c r="J4" s="13"/>
      <c r="K4" s="13"/>
      <c r="L4" s="13"/>
      <c r="M4" s="14"/>
      <c r="N4" s="1139"/>
      <c r="O4" s="1140"/>
      <c r="P4" s="1140"/>
      <c r="Q4" s="1140"/>
      <c r="R4" s="1141"/>
      <c r="S4" s="1120"/>
      <c r="T4" s="1121"/>
      <c r="U4" s="1121"/>
      <c r="V4" s="1121"/>
      <c r="W4" s="1121"/>
      <c r="X4" s="1121"/>
      <c r="Y4" s="1121"/>
      <c r="Z4" s="1121"/>
      <c r="AA4" s="1121"/>
      <c r="AB4" s="1122"/>
    </row>
    <row r="5" spans="1:29" ht="18" customHeight="1" x14ac:dyDescent="0.2">
      <c r="B5" s="1136" t="s">
        <v>271</v>
      </c>
      <c r="C5" s="1137"/>
      <c r="D5" s="1137"/>
      <c r="E5" s="1138"/>
      <c r="F5" s="931" t="s">
        <v>272</v>
      </c>
      <c r="G5" s="933"/>
      <c r="H5" s="15"/>
      <c r="I5" s="16"/>
      <c r="J5" s="17" t="s">
        <v>52</v>
      </c>
      <c r="K5" s="16"/>
      <c r="L5" s="18"/>
      <c r="M5" s="931" t="s">
        <v>273</v>
      </c>
      <c r="N5" s="933"/>
      <c r="O5" s="15"/>
      <c r="P5" s="16"/>
      <c r="Q5" s="17" t="s">
        <v>53</v>
      </c>
      <c r="R5" s="16"/>
      <c r="S5" s="19"/>
      <c r="T5" s="1132" t="s">
        <v>274</v>
      </c>
      <c r="U5" s="902"/>
      <c r="V5" s="20"/>
      <c r="W5" s="21"/>
      <c r="X5" s="22" t="s">
        <v>54</v>
      </c>
      <c r="Y5" s="1123"/>
      <c r="Z5" s="1124"/>
      <c r="AA5" s="1124"/>
      <c r="AB5" s="1125"/>
    </row>
    <row r="6" spans="1:29" ht="18" customHeight="1" x14ac:dyDescent="0.2">
      <c r="B6" s="1139"/>
      <c r="C6" s="1140"/>
      <c r="D6" s="1140"/>
      <c r="E6" s="1141"/>
      <c r="F6" s="931" t="s">
        <v>275</v>
      </c>
      <c r="G6" s="932"/>
      <c r="H6" s="932"/>
      <c r="I6" s="932"/>
      <c r="J6" s="932"/>
      <c r="K6" s="932"/>
      <c r="L6" s="932"/>
      <c r="M6" s="932"/>
      <c r="N6" s="933"/>
      <c r="O6" s="1126"/>
      <c r="P6" s="1127"/>
      <c r="Q6" s="1127"/>
      <c r="R6" s="1127"/>
      <c r="S6" s="1127"/>
      <c r="T6" s="1127"/>
      <c r="U6" s="1127"/>
      <c r="V6" s="1127"/>
      <c r="W6" s="1127"/>
      <c r="X6" s="1127"/>
      <c r="Y6" s="1127"/>
      <c r="Z6" s="1127"/>
      <c r="AA6" s="1127"/>
      <c r="AB6" s="1128"/>
    </row>
    <row r="7" spans="1:29" ht="24" customHeight="1" x14ac:dyDescent="0.2">
      <c r="B7" s="1133" t="s">
        <v>366</v>
      </c>
      <c r="C7" s="1134"/>
      <c r="D7" s="1134"/>
      <c r="E7" s="1135"/>
      <c r="F7" s="1123"/>
      <c r="G7" s="1124"/>
      <c r="H7" s="1124"/>
      <c r="I7" s="1124"/>
      <c r="J7" s="1124"/>
      <c r="K7" s="1124"/>
      <c r="L7" s="1124"/>
      <c r="M7" s="1124"/>
      <c r="N7" s="1124"/>
      <c r="O7" s="1124"/>
      <c r="P7" s="1124"/>
      <c r="Q7" s="1124"/>
      <c r="R7" s="1124"/>
      <c r="S7" s="1124"/>
      <c r="T7" s="1124"/>
      <c r="U7" s="1124"/>
      <c r="V7" s="1124"/>
      <c r="W7" s="1124"/>
      <c r="X7" s="1124"/>
      <c r="Y7" s="1124"/>
      <c r="Z7" s="1124"/>
      <c r="AA7" s="1124"/>
      <c r="AB7" s="1125"/>
    </row>
    <row r="8" spans="1:29" ht="6.75" customHeight="1" x14ac:dyDescent="0.2">
      <c r="B8" s="1129"/>
      <c r="C8" s="1129"/>
      <c r="D8" s="1129"/>
      <c r="E8" s="1129"/>
      <c r="F8" s="1129"/>
      <c r="G8" s="1129"/>
      <c r="H8" s="1129"/>
      <c r="I8" s="1129"/>
      <c r="J8" s="1130"/>
      <c r="K8" s="1130"/>
      <c r="L8" s="1130"/>
      <c r="M8" s="1130"/>
      <c r="N8" s="1130"/>
      <c r="O8" s="1130"/>
      <c r="P8" s="1130"/>
      <c r="Q8" s="1130"/>
      <c r="R8" s="1130"/>
      <c r="S8" s="1130"/>
      <c r="T8" s="1129"/>
      <c r="U8" s="1129"/>
      <c r="V8" s="1130"/>
      <c r="W8" s="1130"/>
      <c r="X8" s="1130"/>
      <c r="Y8" s="1130"/>
      <c r="Z8" s="1130"/>
      <c r="AA8" s="1130"/>
      <c r="AB8" s="1130"/>
      <c r="AC8" s="23"/>
    </row>
    <row r="9" spans="1:29" ht="5.25" customHeight="1" x14ac:dyDescent="0.2">
      <c r="B9" s="1129"/>
      <c r="C9" s="1129"/>
      <c r="D9" s="1129"/>
      <c r="E9" s="1129"/>
      <c r="F9" s="1130"/>
      <c r="G9" s="1130"/>
      <c r="H9" s="1130"/>
      <c r="I9" s="1130"/>
      <c r="J9" s="1143"/>
      <c r="K9" s="1143"/>
      <c r="L9" s="1143"/>
      <c r="M9" s="1143"/>
      <c r="N9" s="1143"/>
      <c r="O9" s="1143"/>
      <c r="P9" s="1143"/>
      <c r="Q9" s="1143"/>
      <c r="R9" s="1143"/>
      <c r="S9" s="1143"/>
      <c r="T9" s="1143"/>
      <c r="U9" s="1143"/>
      <c r="V9" s="1143"/>
      <c r="W9" s="1143"/>
      <c r="X9" s="1143"/>
      <c r="Y9" s="1143"/>
      <c r="Z9" s="1143"/>
      <c r="AA9" s="1143"/>
      <c r="AB9" s="1143"/>
    </row>
    <row r="10" spans="1:29" ht="3" customHeight="1" x14ac:dyDescent="0.2">
      <c r="B10" s="1131"/>
      <c r="C10" s="1131"/>
      <c r="D10" s="1131"/>
      <c r="E10" s="1131"/>
      <c r="F10" s="1131"/>
      <c r="G10" s="1131"/>
      <c r="H10" s="1131"/>
      <c r="I10" s="1131"/>
      <c r="J10" s="1131"/>
      <c r="K10" s="1131"/>
      <c r="L10" s="1131"/>
      <c r="M10" s="1131"/>
      <c r="N10" s="1131"/>
      <c r="O10" s="1131"/>
      <c r="P10" s="1131"/>
      <c r="Q10" s="1131"/>
      <c r="R10" s="1131"/>
      <c r="S10" s="1131"/>
      <c r="T10" s="1131"/>
      <c r="U10" s="1131"/>
      <c r="V10" s="1131"/>
      <c r="W10" s="1131"/>
      <c r="X10" s="1131"/>
      <c r="Y10" s="1131"/>
      <c r="Z10" s="1131"/>
      <c r="AA10" s="1131"/>
      <c r="AB10" s="1131"/>
    </row>
    <row r="11" spans="1:29" ht="3" customHeight="1" x14ac:dyDescent="0.2">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row>
    <row r="12" spans="1:29" ht="18" customHeight="1" x14ac:dyDescent="0.2">
      <c r="A12" s="8" t="s">
        <v>525</v>
      </c>
    </row>
    <row r="13" spans="1:29" ht="45.75" customHeight="1" x14ac:dyDescent="0.2">
      <c r="B13" s="1144" t="s">
        <v>516</v>
      </c>
      <c r="C13" s="1145"/>
      <c r="D13" s="1145"/>
      <c r="E13" s="1145"/>
      <c r="F13" s="1145"/>
      <c r="G13" s="1145"/>
      <c r="H13" s="1145"/>
      <c r="I13" s="1145"/>
      <c r="J13" s="1145"/>
      <c r="K13" s="1145"/>
      <c r="L13" s="1145"/>
      <c r="M13" s="1145"/>
      <c r="N13" s="1145"/>
      <c r="O13" s="1145"/>
      <c r="P13" s="1145"/>
      <c r="Q13" s="1145"/>
      <c r="R13" s="1145"/>
      <c r="S13" s="1145"/>
      <c r="T13" s="1145"/>
      <c r="U13" s="1145"/>
      <c r="V13" s="1145"/>
      <c r="W13" s="1145"/>
      <c r="X13" s="1145"/>
      <c r="Y13" s="1145"/>
      <c r="Z13" s="1145"/>
      <c r="AA13" s="1145"/>
      <c r="AB13" s="1146"/>
    </row>
    <row r="14" spans="1:29" ht="18" customHeight="1" x14ac:dyDescent="0.2">
      <c r="A14" s="6" t="s">
        <v>282</v>
      </c>
    </row>
    <row r="15" spans="1:29" ht="18" customHeight="1" x14ac:dyDescent="0.2">
      <c r="B15" s="1095" t="s">
        <v>287</v>
      </c>
      <c r="C15" s="1095"/>
      <c r="D15" s="1147"/>
      <c r="E15" s="1147"/>
      <c r="F15" s="1147"/>
      <c r="G15" s="1147"/>
      <c r="H15" s="1147"/>
      <c r="I15" s="1147"/>
      <c r="J15" s="1095" t="s">
        <v>362</v>
      </c>
      <c r="K15" s="1095"/>
      <c r="L15" s="1095"/>
      <c r="M15" s="1148"/>
      <c r="N15" s="1148"/>
      <c r="O15" s="1148"/>
      <c r="P15" s="1148"/>
      <c r="Q15" s="1148"/>
      <c r="R15" s="1142" t="s">
        <v>358</v>
      </c>
      <c r="S15" s="1142"/>
      <c r="T15" s="1142"/>
      <c r="U15" s="1142"/>
      <c r="V15" s="1142"/>
      <c r="W15" s="1142"/>
      <c r="X15" s="1142"/>
      <c r="Y15" s="307" t="s">
        <v>158</v>
      </c>
      <c r="Z15" s="767" t="s">
        <v>1078</v>
      </c>
      <c r="AA15" s="282" t="s">
        <v>158</v>
      </c>
      <c r="AB15" s="766" t="s">
        <v>1074</v>
      </c>
    </row>
    <row r="16" spans="1:29" ht="23.5" customHeight="1" x14ac:dyDescent="0.2">
      <c r="B16" s="1163" t="s">
        <v>108</v>
      </c>
      <c r="C16" s="1163"/>
      <c r="D16" s="1163"/>
      <c r="E16" s="1163"/>
      <c r="F16" s="1163"/>
      <c r="G16" s="684" t="s">
        <v>158</v>
      </c>
      <c r="H16" s="1037" t="s">
        <v>1079</v>
      </c>
      <c r="I16" s="776" t="s">
        <v>158</v>
      </c>
      <c r="J16" s="1165" t="s">
        <v>359</v>
      </c>
      <c r="K16" s="1166"/>
      <c r="L16" s="1167"/>
      <c r="M16" s="684" t="s">
        <v>158</v>
      </c>
      <c r="N16" s="1037" t="s">
        <v>1079</v>
      </c>
      <c r="O16" s="776" t="s">
        <v>158</v>
      </c>
      <c r="P16" s="1062" t="s">
        <v>360</v>
      </c>
      <c r="Q16" s="1063"/>
      <c r="R16" s="1064"/>
      <c r="S16" s="1171"/>
      <c r="T16" s="1172"/>
      <c r="U16" s="1172"/>
      <c r="V16" s="1172"/>
      <c r="W16" s="1172"/>
      <c r="X16" s="1172"/>
      <c r="Y16" s="1172"/>
      <c r="Z16" s="1172"/>
      <c r="AA16" s="1172"/>
      <c r="AB16" s="1173"/>
    </row>
    <row r="17" spans="1:29" ht="23.5" customHeight="1" x14ac:dyDescent="0.2">
      <c r="B17" s="1164"/>
      <c r="C17" s="1164"/>
      <c r="D17" s="1164"/>
      <c r="E17" s="1164"/>
      <c r="F17" s="1164"/>
      <c r="G17" s="775" t="s">
        <v>1077</v>
      </c>
      <c r="H17" s="1038"/>
      <c r="I17" s="777" t="s">
        <v>1074</v>
      </c>
      <c r="J17" s="1168"/>
      <c r="K17" s="1169"/>
      <c r="L17" s="1170"/>
      <c r="M17" s="775" t="s">
        <v>1077</v>
      </c>
      <c r="N17" s="1038"/>
      <c r="O17" s="777" t="s">
        <v>1074</v>
      </c>
      <c r="P17" s="1159" t="s">
        <v>356</v>
      </c>
      <c r="Q17" s="1160"/>
      <c r="R17" s="1161"/>
      <c r="S17" s="1162"/>
      <c r="T17" s="1088"/>
      <c r="U17" s="1088"/>
      <c r="V17" s="1088"/>
      <c r="W17" s="1088"/>
      <c r="X17" s="1088"/>
      <c r="Y17" s="1088"/>
      <c r="Z17" s="1088"/>
      <c r="AA17" s="1088"/>
      <c r="AB17" s="1089"/>
    </row>
    <row r="18" spans="1:29" ht="15" customHeight="1" x14ac:dyDescent="0.2">
      <c r="B18" s="25" t="s">
        <v>55</v>
      </c>
      <c r="C18" s="1158" t="s">
        <v>109</v>
      </c>
      <c r="D18" s="1158"/>
      <c r="E18" s="1158"/>
      <c r="F18" s="1158"/>
      <c r="G18" s="1158"/>
      <c r="H18" s="1158"/>
      <c r="I18" s="1158"/>
      <c r="J18" s="1158"/>
      <c r="K18" s="1158"/>
      <c r="L18" s="1158"/>
      <c r="M18" s="1158"/>
      <c r="N18" s="1158"/>
      <c r="O18" s="1158"/>
      <c r="P18" s="1158"/>
      <c r="Q18" s="1158"/>
      <c r="R18" s="1158"/>
      <c r="S18" s="1158"/>
      <c r="T18" s="1158"/>
      <c r="U18" s="1158"/>
      <c r="V18" s="1158"/>
      <c r="W18" s="1158"/>
      <c r="X18" s="1158"/>
      <c r="Y18" s="1158"/>
      <c r="Z18" s="1158"/>
      <c r="AA18" s="1158"/>
      <c r="AB18" s="1158"/>
    </row>
    <row r="19" spans="1:29" ht="18" customHeight="1" thickBot="1" x14ac:dyDescent="0.25">
      <c r="A19" s="6" t="s">
        <v>28</v>
      </c>
    </row>
    <row r="20" spans="1:29" ht="13.5" customHeight="1" x14ac:dyDescent="0.2">
      <c r="B20" s="1182" t="s">
        <v>77</v>
      </c>
      <c r="C20" s="1183"/>
      <c r="D20" s="1183"/>
      <c r="E20" s="1183"/>
      <c r="F20" s="1184"/>
      <c r="G20" s="1047"/>
      <c r="H20" s="1048"/>
      <c r="I20" s="1048"/>
      <c r="J20" s="1045" t="s">
        <v>1080</v>
      </c>
      <c r="K20" s="1175" t="s">
        <v>76</v>
      </c>
      <c r="L20" s="1176"/>
      <c r="M20" s="1176"/>
      <c r="N20" s="1176"/>
      <c r="O20" s="1177"/>
      <c r="P20" s="1065" t="s">
        <v>19</v>
      </c>
      <c r="Q20" s="1066"/>
      <c r="R20" s="1066"/>
      <c r="S20" s="1066"/>
      <c r="T20" s="1066"/>
      <c r="U20" s="1066"/>
      <c r="V20" s="1066"/>
      <c r="W20" s="1067"/>
      <c r="X20" s="1041"/>
      <c r="Y20" s="1042"/>
      <c r="Z20" s="1042"/>
      <c r="AA20" s="1042"/>
      <c r="AB20" s="1039" t="s">
        <v>1080</v>
      </c>
    </row>
    <row r="21" spans="1:29" ht="13.5" customHeight="1" thickBot="1" x14ac:dyDescent="0.25">
      <c r="B21" s="1185"/>
      <c r="C21" s="1186"/>
      <c r="D21" s="1186"/>
      <c r="E21" s="1186"/>
      <c r="F21" s="1187"/>
      <c r="G21" s="1049"/>
      <c r="H21" s="1050"/>
      <c r="I21" s="1050"/>
      <c r="J21" s="1046"/>
      <c r="K21" s="1178"/>
      <c r="L21" s="1179"/>
      <c r="M21" s="1179"/>
      <c r="N21" s="1179"/>
      <c r="O21" s="1180"/>
      <c r="P21" s="1068"/>
      <c r="Q21" s="1069"/>
      <c r="R21" s="1069"/>
      <c r="S21" s="1069"/>
      <c r="T21" s="1069"/>
      <c r="U21" s="1069"/>
      <c r="V21" s="1069"/>
      <c r="W21" s="1070"/>
      <c r="X21" s="1043"/>
      <c r="Y21" s="1044"/>
      <c r="Z21" s="1044"/>
      <c r="AA21" s="1044"/>
      <c r="AB21" s="1040"/>
    </row>
    <row r="22" spans="1:29" ht="36.75" customHeight="1" x14ac:dyDescent="0.2">
      <c r="B22" s="1181" t="s">
        <v>392</v>
      </c>
      <c r="C22" s="1181"/>
      <c r="D22" s="1181"/>
      <c r="E22" s="1181"/>
      <c r="F22" s="1181"/>
      <c r="G22" s="1188" t="s">
        <v>389</v>
      </c>
      <c r="H22" s="1189"/>
      <c r="I22" s="1189"/>
      <c r="J22" s="1190"/>
      <c r="K22" s="1071" t="s">
        <v>391</v>
      </c>
      <c r="L22" s="1072"/>
      <c r="M22" s="900" t="s">
        <v>390</v>
      </c>
      <c r="N22" s="1071"/>
      <c r="O22" s="1072"/>
      <c r="P22" s="900" t="s">
        <v>522</v>
      </c>
      <c r="Q22" s="1071"/>
      <c r="R22" s="1071"/>
      <c r="S22" s="1072"/>
      <c r="T22" s="901" t="s">
        <v>363</v>
      </c>
      <c r="U22" s="901"/>
      <c r="V22" s="901"/>
      <c r="W22" s="902"/>
      <c r="X22" s="1059" t="s">
        <v>393</v>
      </c>
      <c r="Y22" s="1060"/>
      <c r="Z22" s="1060"/>
      <c r="AA22" s="1060"/>
      <c r="AB22" s="1061"/>
    </row>
    <row r="23" spans="1:29" ht="17.25" customHeight="1" x14ac:dyDescent="0.2">
      <c r="B23" s="1174"/>
      <c r="C23" s="1174"/>
      <c r="D23" s="1174"/>
      <c r="E23" s="1174"/>
      <c r="F23" s="1174"/>
      <c r="G23" s="1157"/>
      <c r="H23" s="1149"/>
      <c r="I23" s="1149"/>
      <c r="J23" s="1150"/>
      <c r="K23" s="1149"/>
      <c r="L23" s="1150"/>
      <c r="M23" s="1157"/>
      <c r="N23" s="1149"/>
      <c r="O23" s="1150"/>
      <c r="P23" s="1154"/>
      <c r="Q23" s="1155"/>
      <c r="R23" s="1155"/>
      <c r="S23" s="1156"/>
      <c r="T23" s="1157"/>
      <c r="U23" s="1149"/>
      <c r="V23" s="1149"/>
      <c r="W23" s="1150"/>
      <c r="X23" s="309" t="s">
        <v>158</v>
      </c>
      <c r="Y23" s="762" t="s">
        <v>1077</v>
      </c>
      <c r="Z23" s="310" t="s">
        <v>1079</v>
      </c>
      <c r="AA23" s="310" t="s">
        <v>158</v>
      </c>
      <c r="AB23" s="768" t="s">
        <v>1074</v>
      </c>
    </row>
    <row r="24" spans="1:29" ht="17.25" customHeight="1" x14ac:dyDescent="0.2">
      <c r="B24" s="1076"/>
      <c r="C24" s="1076"/>
      <c r="D24" s="1076"/>
      <c r="E24" s="1076"/>
      <c r="F24" s="1076"/>
      <c r="G24" s="1073"/>
      <c r="H24" s="1074"/>
      <c r="I24" s="1074"/>
      <c r="J24" s="1075"/>
      <c r="K24" s="1074"/>
      <c r="L24" s="1075"/>
      <c r="M24" s="1073"/>
      <c r="N24" s="1074"/>
      <c r="O24" s="1075"/>
      <c r="P24" s="1151"/>
      <c r="Q24" s="1152"/>
      <c r="R24" s="1152"/>
      <c r="S24" s="1153"/>
      <c r="T24" s="1073"/>
      <c r="U24" s="1074"/>
      <c r="V24" s="1074"/>
      <c r="W24" s="1075"/>
      <c r="X24" s="316" t="s">
        <v>158</v>
      </c>
      <c r="Y24" s="779" t="s">
        <v>1077</v>
      </c>
      <c r="Z24" s="539" t="s">
        <v>1079</v>
      </c>
      <c r="AA24" s="539" t="s">
        <v>158</v>
      </c>
      <c r="AB24" s="769" t="s">
        <v>1074</v>
      </c>
    </row>
    <row r="25" spans="1:29" ht="17.25" customHeight="1" x14ac:dyDescent="0.2">
      <c r="B25" s="1086"/>
      <c r="C25" s="1086"/>
      <c r="D25" s="1086"/>
      <c r="E25" s="1086"/>
      <c r="F25" s="1086"/>
      <c r="G25" s="1093"/>
      <c r="H25" s="1078"/>
      <c r="I25" s="1078"/>
      <c r="J25" s="1079"/>
      <c r="K25" s="1078"/>
      <c r="L25" s="1079"/>
      <c r="M25" s="1087"/>
      <c r="N25" s="1088"/>
      <c r="O25" s="1089"/>
      <c r="P25" s="1056"/>
      <c r="Q25" s="1057"/>
      <c r="R25" s="1057"/>
      <c r="S25" s="1058"/>
      <c r="T25" s="1093"/>
      <c r="U25" s="1078"/>
      <c r="V25" s="1078"/>
      <c r="W25" s="1079"/>
      <c r="X25" s="299" t="s">
        <v>158</v>
      </c>
      <c r="Y25" s="763" t="s">
        <v>1077</v>
      </c>
      <c r="Z25" s="302" t="s">
        <v>1079</v>
      </c>
      <c r="AA25" s="302" t="s">
        <v>158</v>
      </c>
      <c r="AB25" s="778" t="s">
        <v>1074</v>
      </c>
    </row>
    <row r="26" spans="1:29" ht="16.5" customHeight="1" x14ac:dyDescent="0.2">
      <c r="B26" s="26" t="s">
        <v>2</v>
      </c>
      <c r="C26" s="26"/>
      <c r="D26" s="26"/>
      <c r="E26" s="26"/>
      <c r="F26" s="26"/>
      <c r="G26" s="26"/>
      <c r="H26" s="26"/>
      <c r="I26" s="26"/>
      <c r="J26" s="26"/>
      <c r="K26" s="26"/>
      <c r="L26" s="26"/>
      <c r="M26" s="26"/>
      <c r="N26" s="26"/>
      <c r="O26" s="26"/>
      <c r="P26" s="26"/>
      <c r="Q26" s="26"/>
      <c r="R26" s="27"/>
      <c r="S26" s="27"/>
      <c r="T26" s="27"/>
      <c r="U26" s="27"/>
      <c r="V26" s="26"/>
      <c r="W26" s="26"/>
      <c r="X26" s="26"/>
      <c r="Y26" s="26"/>
      <c r="Z26" s="26"/>
      <c r="AA26" s="26"/>
      <c r="AB26" s="26"/>
    </row>
    <row r="27" spans="1:29" ht="84.75" customHeight="1" x14ac:dyDescent="0.2">
      <c r="B27" s="23"/>
      <c r="C27" s="1090" t="s">
        <v>425</v>
      </c>
      <c r="D27" s="1091"/>
      <c r="E27" s="1091"/>
      <c r="F27" s="1091"/>
      <c r="G27" s="1091"/>
      <c r="H27" s="1091"/>
      <c r="I27" s="1091"/>
      <c r="J27" s="1091"/>
      <c r="K27" s="1091"/>
      <c r="L27" s="1091"/>
      <c r="M27" s="1091"/>
      <c r="N27" s="1091"/>
      <c r="O27" s="1091"/>
      <c r="P27" s="1091"/>
      <c r="Q27" s="1091"/>
      <c r="R27" s="1091"/>
      <c r="S27" s="1091"/>
      <c r="T27" s="1091"/>
      <c r="U27" s="1092"/>
      <c r="V27" s="28"/>
      <c r="W27" s="28"/>
      <c r="X27" s="28"/>
      <c r="Y27" s="28"/>
      <c r="Z27" s="28"/>
      <c r="AA27" s="28"/>
      <c r="AB27" s="28"/>
      <c r="AC27" s="28"/>
    </row>
    <row r="28" spans="1:29" ht="21.75" customHeight="1" x14ac:dyDescent="0.2">
      <c r="A28" s="6" t="s">
        <v>8</v>
      </c>
    </row>
    <row r="29" spans="1:29" ht="14.25" customHeight="1" thickBot="1" x14ac:dyDescent="0.25">
      <c r="B29" s="1099" t="s">
        <v>365</v>
      </c>
      <c r="C29" s="1100"/>
      <c r="D29" s="931" t="s">
        <v>292</v>
      </c>
      <c r="E29" s="932"/>
      <c r="F29" s="932"/>
      <c r="G29" s="933"/>
      <c r="H29" s="931" t="s">
        <v>293</v>
      </c>
      <c r="I29" s="932"/>
      <c r="J29" s="932"/>
      <c r="K29" s="933"/>
      <c r="L29" s="931" t="s">
        <v>294</v>
      </c>
      <c r="M29" s="932"/>
      <c r="N29" s="932"/>
      <c r="O29" s="933"/>
      <c r="P29" s="931" t="s">
        <v>295</v>
      </c>
      <c r="Q29" s="932"/>
      <c r="R29" s="932"/>
      <c r="S29" s="932"/>
      <c r="T29" s="1054"/>
      <c r="U29" s="1052"/>
      <c r="V29" s="1052"/>
      <c r="W29" s="1055"/>
      <c r="X29" s="1051" t="s">
        <v>281</v>
      </c>
      <c r="Y29" s="1052"/>
      <c r="Z29" s="1052"/>
      <c r="AA29" s="1053"/>
      <c r="AB29" s="29"/>
    </row>
    <row r="30" spans="1:29" ht="17.25" customHeight="1" thickTop="1" x14ac:dyDescent="0.2">
      <c r="B30" s="1101"/>
      <c r="C30" s="1102"/>
      <c r="D30" s="1077"/>
      <c r="E30" s="1036"/>
      <c r="F30" s="1036"/>
      <c r="G30" s="30" t="s">
        <v>291</v>
      </c>
      <c r="H30" s="1035"/>
      <c r="I30" s="1036"/>
      <c r="J30" s="1036"/>
      <c r="K30" s="30" t="s">
        <v>291</v>
      </c>
      <c r="L30" s="1035"/>
      <c r="M30" s="1036"/>
      <c r="N30" s="1036"/>
      <c r="O30" s="30" t="s">
        <v>291</v>
      </c>
      <c r="P30" s="1035"/>
      <c r="Q30" s="1036"/>
      <c r="R30" s="1036"/>
      <c r="S30" s="18" t="s">
        <v>291</v>
      </c>
      <c r="T30" s="31"/>
      <c r="U30" s="32"/>
      <c r="V30" s="32"/>
      <c r="W30" s="30"/>
      <c r="X30" s="1115"/>
      <c r="Y30" s="1116"/>
      <c r="Z30" s="1116"/>
      <c r="AA30" s="30" t="s">
        <v>291</v>
      </c>
      <c r="AB30" s="29"/>
    </row>
    <row r="31" spans="1:29" ht="13.5" customHeight="1" x14ac:dyDescent="0.2">
      <c r="B31" s="1080" t="s">
        <v>364</v>
      </c>
      <c r="C31" s="1081"/>
      <c r="D31" s="932" t="s">
        <v>296</v>
      </c>
      <c r="E31" s="932"/>
      <c r="F31" s="932"/>
      <c r="G31" s="933"/>
      <c r="H31" s="1106" t="s">
        <v>111</v>
      </c>
      <c r="I31" s="1107"/>
      <c r="J31" s="1107"/>
      <c r="K31" s="1108"/>
      <c r="L31" s="1106" t="s">
        <v>317</v>
      </c>
      <c r="M31" s="1107"/>
      <c r="N31" s="1107"/>
      <c r="O31" s="1108"/>
      <c r="P31" s="1103" t="s">
        <v>395</v>
      </c>
      <c r="Q31" s="1104"/>
      <c r="R31" s="1104"/>
      <c r="S31" s="1105"/>
      <c r="T31" s="1109" t="s">
        <v>110</v>
      </c>
      <c r="U31" s="1110"/>
      <c r="V31" s="1110"/>
      <c r="W31" s="1111"/>
      <c r="X31" s="1095" t="s">
        <v>112</v>
      </c>
      <c r="Y31" s="1095"/>
      <c r="Z31" s="1095"/>
      <c r="AA31" s="1095"/>
      <c r="AB31" s="29"/>
    </row>
    <row r="32" spans="1:29" ht="17.25" customHeight="1" x14ac:dyDescent="0.2">
      <c r="B32" s="1082"/>
      <c r="C32" s="1083"/>
      <c r="D32" s="1077"/>
      <c r="E32" s="1036"/>
      <c r="F32" s="1036"/>
      <c r="G32" s="30" t="s">
        <v>291</v>
      </c>
      <c r="H32" s="1096"/>
      <c r="I32" s="1085"/>
      <c r="J32" s="1085"/>
      <c r="K32" s="33" t="s">
        <v>291</v>
      </c>
      <c r="L32" s="1096"/>
      <c r="M32" s="1085"/>
      <c r="N32" s="1085"/>
      <c r="O32" s="33" t="s">
        <v>291</v>
      </c>
      <c r="P32" s="1097"/>
      <c r="Q32" s="1098"/>
      <c r="R32" s="32"/>
      <c r="S32" s="18" t="s">
        <v>291</v>
      </c>
      <c r="T32" s="1096"/>
      <c r="U32" s="1085"/>
      <c r="V32" s="1085"/>
      <c r="W32" s="18" t="s">
        <v>291</v>
      </c>
      <c r="X32" s="1085"/>
      <c r="Y32" s="1085"/>
      <c r="Z32" s="1085"/>
      <c r="AA32" s="18" t="s">
        <v>291</v>
      </c>
      <c r="AB32" s="29"/>
    </row>
    <row r="33" spans="1:29" ht="17.25" customHeight="1" x14ac:dyDescent="0.2">
      <c r="B33" s="1082"/>
      <c r="C33" s="1083"/>
      <c r="D33" s="1112" t="s">
        <v>496</v>
      </c>
      <c r="E33" s="1113"/>
      <c r="F33" s="1113"/>
      <c r="G33" s="1114"/>
      <c r="H33" s="29"/>
      <c r="I33" s="29"/>
      <c r="J33" s="29"/>
      <c r="K33" s="34"/>
      <c r="L33" s="29"/>
      <c r="M33" s="29"/>
      <c r="N33" s="29"/>
      <c r="O33" s="34"/>
      <c r="P33" s="35"/>
      <c r="Q33" s="35"/>
      <c r="R33" s="29"/>
      <c r="S33" s="23"/>
      <c r="T33" s="29"/>
      <c r="U33" s="29"/>
      <c r="V33" s="29"/>
      <c r="W33" s="23"/>
      <c r="X33" s="29"/>
      <c r="Y33" s="29"/>
      <c r="Z33" s="29"/>
      <c r="AA33" s="23"/>
      <c r="AB33" s="29"/>
    </row>
    <row r="34" spans="1:29" ht="17.25" customHeight="1" x14ac:dyDescent="0.2">
      <c r="B34" s="900"/>
      <c r="C34" s="1072"/>
      <c r="D34" s="1084"/>
      <c r="E34" s="1085"/>
      <c r="F34" s="1085"/>
      <c r="G34" s="33" t="s">
        <v>291</v>
      </c>
      <c r="H34" s="29"/>
      <c r="I34" s="29"/>
      <c r="J34" s="29"/>
      <c r="K34" s="34"/>
      <c r="L34" s="29"/>
      <c r="M34" s="29"/>
      <c r="N34" s="29"/>
      <c r="O34" s="34"/>
      <c r="P34" s="35"/>
      <c r="Q34" s="35"/>
      <c r="R34" s="29"/>
      <c r="S34" s="23"/>
      <c r="T34" s="29"/>
      <c r="U34" s="29"/>
      <c r="V34" s="29"/>
      <c r="W34" s="23"/>
      <c r="X34" s="29"/>
      <c r="Y34" s="29"/>
      <c r="Z34" s="29"/>
      <c r="AA34" s="23"/>
      <c r="AB34" s="29"/>
    </row>
    <row r="35" spans="1:29" s="36" customFormat="1" ht="10.5" customHeight="1" x14ac:dyDescent="0.2">
      <c r="B35" s="37"/>
      <c r="C35" s="1094"/>
      <c r="D35" s="1094"/>
      <c r="E35" s="1094"/>
      <c r="F35" s="1094"/>
      <c r="G35" s="1094"/>
      <c r="H35" s="1094"/>
      <c r="I35" s="1094"/>
      <c r="J35" s="1094"/>
      <c r="K35" s="1094"/>
      <c r="L35" s="1094"/>
      <c r="M35" s="1094"/>
      <c r="N35" s="1094"/>
      <c r="O35" s="1094"/>
      <c r="P35" s="1094"/>
      <c r="Q35" s="1094"/>
      <c r="R35" s="1094"/>
      <c r="S35" s="1094"/>
      <c r="T35" s="1094"/>
      <c r="U35" s="1094"/>
      <c r="V35" s="1094"/>
      <c r="W35" s="1094"/>
      <c r="X35" s="1094"/>
      <c r="Y35" s="1094"/>
      <c r="Z35" s="1094"/>
      <c r="AA35" s="1094"/>
      <c r="AB35" s="1094"/>
      <c r="AC35" s="1094"/>
    </row>
    <row r="36" spans="1:29" s="36" customFormat="1" ht="10.5" customHeight="1" x14ac:dyDescent="0.2">
      <c r="B36" s="38" t="s">
        <v>361</v>
      </c>
      <c r="C36" s="36" t="s">
        <v>3</v>
      </c>
    </row>
    <row r="37" spans="1:29" s="36" customFormat="1" ht="10.5" customHeight="1" x14ac:dyDescent="0.2">
      <c r="B37" s="39" t="s">
        <v>56</v>
      </c>
      <c r="C37" s="36" t="s">
        <v>4</v>
      </c>
    </row>
    <row r="38" spans="1:29" s="36" customFormat="1" ht="21" customHeight="1" x14ac:dyDescent="0.2">
      <c r="B38" s="40" t="s">
        <v>57</v>
      </c>
      <c r="C38" s="1094" t="s">
        <v>181</v>
      </c>
      <c r="D38" s="1094"/>
      <c r="E38" s="1094"/>
      <c r="F38" s="1094"/>
      <c r="G38" s="1094"/>
      <c r="H38" s="1094"/>
      <c r="I38" s="1094"/>
      <c r="J38" s="1094"/>
      <c r="K38" s="1094"/>
      <c r="L38" s="1094"/>
      <c r="M38" s="1094"/>
      <c r="N38" s="1094"/>
      <c r="O38" s="1094"/>
      <c r="P38" s="1094"/>
      <c r="Q38" s="1094"/>
      <c r="R38" s="1094"/>
      <c r="S38" s="1094"/>
      <c r="T38" s="1094"/>
      <c r="U38" s="1094"/>
      <c r="V38" s="1094"/>
      <c r="W38" s="1094"/>
      <c r="X38" s="1094"/>
      <c r="Y38" s="1094"/>
      <c r="Z38" s="1094"/>
      <c r="AA38" s="1094"/>
      <c r="AB38" s="1094"/>
      <c r="AC38" s="28"/>
    </row>
    <row r="39" spans="1:29" s="36" customFormat="1" ht="10.5" customHeight="1" x14ac:dyDescent="0.2">
      <c r="B39" s="40" t="s">
        <v>58</v>
      </c>
      <c r="C39" s="36" t="s">
        <v>382</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row>
    <row r="40" spans="1:29" s="36" customFormat="1" ht="10.5" customHeight="1" x14ac:dyDescent="0.2">
      <c r="B40" s="39" t="s">
        <v>59</v>
      </c>
      <c r="C40" s="36" t="s">
        <v>445</v>
      </c>
    </row>
    <row r="41" spans="1:29" s="36" customFormat="1" ht="6.75" customHeight="1" x14ac:dyDescent="0.2">
      <c r="B41" s="39"/>
    </row>
    <row r="42" spans="1:29" s="41" customFormat="1" ht="16.5" customHeight="1" x14ac:dyDescent="0.2">
      <c r="A42" s="8"/>
      <c r="B42" s="6"/>
      <c r="C42" s="6"/>
      <c r="D42" s="6"/>
      <c r="E42" s="6"/>
      <c r="F42" s="6"/>
      <c r="G42" s="6"/>
      <c r="H42" s="6"/>
      <c r="I42" s="6"/>
      <c r="J42" s="6"/>
      <c r="K42" s="6"/>
      <c r="L42" s="6"/>
      <c r="M42" s="6"/>
      <c r="N42" s="6"/>
      <c r="O42" s="6"/>
      <c r="P42" s="6"/>
      <c r="Q42" s="6"/>
      <c r="R42" s="6"/>
      <c r="S42" s="6"/>
      <c r="T42" s="6"/>
      <c r="U42" s="6"/>
      <c r="V42" s="6"/>
      <c r="W42" s="6"/>
      <c r="X42" s="6"/>
      <c r="Y42" s="6"/>
    </row>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sheetData>
  <mergeCells count="98">
    <mergeCell ref="T22:W22"/>
    <mergeCell ref="K22:L22"/>
    <mergeCell ref="B23:F23"/>
    <mergeCell ref="K20:O21"/>
    <mergeCell ref="B22:F22"/>
    <mergeCell ref="B20:F21"/>
    <mergeCell ref="M22:O22"/>
    <mergeCell ref="G22:J22"/>
    <mergeCell ref="G23:J23"/>
    <mergeCell ref="C18:AB18"/>
    <mergeCell ref="P17:R17"/>
    <mergeCell ref="S17:AB17"/>
    <mergeCell ref="B16:F17"/>
    <mergeCell ref="J16:L17"/>
    <mergeCell ref="S16:AB16"/>
    <mergeCell ref="T24:W24"/>
    <mergeCell ref="K23:L23"/>
    <mergeCell ref="P24:S24"/>
    <mergeCell ref="P23:S23"/>
    <mergeCell ref="K24:L24"/>
    <mergeCell ref="T23:W23"/>
    <mergeCell ref="M24:O24"/>
    <mergeCell ref="M23:O23"/>
    <mergeCell ref="B3:E4"/>
    <mergeCell ref="N3:R4"/>
    <mergeCell ref="B5:E6"/>
    <mergeCell ref="R15:X15"/>
    <mergeCell ref="F6:N6"/>
    <mergeCell ref="F5:G5"/>
    <mergeCell ref="J8:K8"/>
    <mergeCell ref="L8:S8"/>
    <mergeCell ref="J9:AB9"/>
    <mergeCell ref="B13:AB13"/>
    <mergeCell ref="M5:N5"/>
    <mergeCell ref="B15:C15"/>
    <mergeCell ref="D15:I15"/>
    <mergeCell ref="J15:L15"/>
    <mergeCell ref="M15:Q15"/>
    <mergeCell ref="F9:I9"/>
    <mergeCell ref="B10:AB10"/>
    <mergeCell ref="T5:U5"/>
    <mergeCell ref="B7:E7"/>
    <mergeCell ref="B8:E9"/>
    <mergeCell ref="F8:I8"/>
    <mergeCell ref="S3:AB4"/>
    <mergeCell ref="Y5:AB5"/>
    <mergeCell ref="O6:AB6"/>
    <mergeCell ref="T8:U8"/>
    <mergeCell ref="F7:AB7"/>
    <mergeCell ref="V8:AB8"/>
    <mergeCell ref="C38:AB38"/>
    <mergeCell ref="X31:AA31"/>
    <mergeCell ref="T32:V32"/>
    <mergeCell ref="P32:Q32"/>
    <mergeCell ref="B29:C30"/>
    <mergeCell ref="C35:AC35"/>
    <mergeCell ref="X32:Z32"/>
    <mergeCell ref="L32:N32"/>
    <mergeCell ref="P31:S31"/>
    <mergeCell ref="L31:O31"/>
    <mergeCell ref="H32:J32"/>
    <mergeCell ref="D29:G29"/>
    <mergeCell ref="H31:K31"/>
    <mergeCell ref="T31:W31"/>
    <mergeCell ref="D33:G33"/>
    <mergeCell ref="X30:Z30"/>
    <mergeCell ref="D31:G31"/>
    <mergeCell ref="G24:J24"/>
    <mergeCell ref="B24:F24"/>
    <mergeCell ref="L30:N30"/>
    <mergeCell ref="D30:F30"/>
    <mergeCell ref="H30:J30"/>
    <mergeCell ref="K25:L25"/>
    <mergeCell ref="H29:K29"/>
    <mergeCell ref="B31:C34"/>
    <mergeCell ref="D32:F32"/>
    <mergeCell ref="D34:F34"/>
    <mergeCell ref="B25:F25"/>
    <mergeCell ref="M25:O25"/>
    <mergeCell ref="C27:U27"/>
    <mergeCell ref="G25:J25"/>
    <mergeCell ref="T25:W25"/>
    <mergeCell ref="P30:R30"/>
    <mergeCell ref="H16:H17"/>
    <mergeCell ref="N16:N17"/>
    <mergeCell ref="AB20:AB21"/>
    <mergeCell ref="X20:AA21"/>
    <mergeCell ref="J20:J21"/>
    <mergeCell ref="G20:I21"/>
    <mergeCell ref="X29:AA29"/>
    <mergeCell ref="T29:W29"/>
    <mergeCell ref="P29:S29"/>
    <mergeCell ref="P25:S25"/>
    <mergeCell ref="L29:O29"/>
    <mergeCell ref="X22:AB22"/>
    <mergeCell ref="P16:R16"/>
    <mergeCell ref="P20:W21"/>
    <mergeCell ref="P22:S22"/>
  </mergeCells>
  <phoneticPr fontId="3"/>
  <dataValidations count="1">
    <dataValidation type="list" allowBlank="1" showInputMessage="1" showErrorMessage="1" sqref="Y15 AA15 G16 I16 M16 O16 X23:X25 AA23:AA25">
      <formula1>"□,■"</formula1>
    </dataValidation>
  </dataValidations>
  <printOptions horizontalCentered="1"/>
  <pageMargins left="0.78740157480314965" right="0.59055118110236227" top="0.59055118110236227" bottom="0.59055118110236227" header="0.19685039370078741" footer="0.23622047244094491"/>
  <pageSetup paperSize="9" scale="85"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2:AH200"/>
  <sheetViews>
    <sheetView showGridLines="0" view="pageBreakPreview" zoomScaleNormal="100" zoomScaleSheetLayoutView="100" workbookViewId="0">
      <selection activeCell="E6" sqref="E6"/>
    </sheetView>
  </sheetViews>
  <sheetFormatPr defaultColWidth="9" defaultRowHeight="12" x14ac:dyDescent="0.2"/>
  <cols>
    <col min="1" max="1" width="2.26953125" style="41" customWidth="1"/>
    <col min="2" max="2" width="3.7265625" style="41" customWidth="1"/>
    <col min="3" max="4" width="4.08984375" style="41" customWidth="1"/>
    <col min="5" max="5" width="5.81640625" style="171" customWidth="1"/>
    <col min="6" max="6" width="1.08984375" style="41" customWidth="1"/>
    <col min="7" max="7" width="3.453125" style="171" customWidth="1"/>
    <col min="8" max="8" width="1.08984375" style="250" customWidth="1"/>
    <col min="9" max="9" width="2.6328125" style="41" customWidth="1"/>
    <col min="10" max="10" width="3.7265625" style="41" customWidth="1"/>
    <col min="11" max="12" width="4.08984375" style="41" customWidth="1"/>
    <col min="13" max="13" width="5.453125" style="41" customWidth="1"/>
    <col min="14" max="14" width="1.08984375" style="41" customWidth="1"/>
    <col min="15" max="15" width="3.453125" style="171" customWidth="1"/>
    <col min="16" max="16" width="1.08984375" style="250" customWidth="1"/>
    <col min="17" max="17" width="2.6328125" style="41" customWidth="1"/>
    <col min="18" max="18" width="3.7265625" style="41" customWidth="1"/>
    <col min="19" max="20" width="4.08984375" style="41" customWidth="1"/>
    <col min="21" max="21" width="5.1796875" style="171" customWidth="1"/>
    <col min="22" max="22" width="1" style="41" customWidth="1"/>
    <col min="23" max="23" width="3.36328125" style="171" customWidth="1"/>
    <col min="24" max="24" width="1.1796875" style="41" customWidth="1"/>
    <col min="25" max="25" width="2.6328125" style="41" customWidth="1"/>
    <col min="26" max="27" width="3" style="41" customWidth="1"/>
    <col min="28" max="28" width="4.08984375" style="41" customWidth="1"/>
    <col min="29" max="31" width="4.26953125" style="41" customWidth="1"/>
    <col min="32" max="34" width="3.36328125" style="41" customWidth="1"/>
    <col min="35" max="39" width="12.36328125" style="41" customWidth="1"/>
    <col min="40" max="48" width="3.36328125" style="41" customWidth="1"/>
    <col min="49" max="16384" width="9" style="41"/>
  </cols>
  <sheetData>
    <row r="2" spans="1:31" x14ac:dyDescent="0.2">
      <c r="A2" s="8" t="s">
        <v>446</v>
      </c>
      <c r="B2" s="6"/>
      <c r="C2" s="6"/>
      <c r="D2" s="6"/>
      <c r="E2" s="237"/>
      <c r="F2" s="236"/>
      <c r="G2" s="237"/>
      <c r="H2" s="246"/>
      <c r="I2" s="6"/>
      <c r="J2" s="6"/>
      <c r="K2" s="6"/>
      <c r="L2" s="6"/>
      <c r="M2" s="6"/>
      <c r="N2" s="236"/>
      <c r="O2" s="237"/>
      <c r="P2" s="246"/>
      <c r="Q2" s="6"/>
      <c r="R2" s="6"/>
    </row>
    <row r="3" spans="1:31" x14ac:dyDescent="0.2">
      <c r="A3" s="8"/>
      <c r="B3" s="6"/>
      <c r="C3" s="6"/>
      <c r="D3" s="6"/>
      <c r="E3" s="237"/>
      <c r="F3" s="236"/>
      <c r="G3" s="237"/>
      <c r="H3" s="246"/>
      <c r="I3" s="6"/>
      <c r="J3" s="6"/>
      <c r="K3" s="6"/>
      <c r="L3" s="6"/>
      <c r="M3" s="6"/>
      <c r="N3" s="236"/>
      <c r="O3" s="237"/>
      <c r="P3" s="246"/>
      <c r="Q3" s="6"/>
      <c r="R3" s="6"/>
      <c r="S3" s="6"/>
    </row>
    <row r="4" spans="1:31" s="104" customFormat="1" ht="17.25" customHeight="1" thickBot="1" x14ac:dyDescent="0.25">
      <c r="A4" s="6" t="s">
        <v>526</v>
      </c>
      <c r="B4" s="6"/>
      <c r="C4" s="6"/>
      <c r="D4" s="6"/>
      <c r="E4" s="237"/>
      <c r="F4" s="236"/>
      <c r="G4" s="237"/>
      <c r="H4" s="246"/>
      <c r="I4" s="6"/>
      <c r="J4" s="6"/>
      <c r="K4" s="6"/>
      <c r="L4" s="6"/>
      <c r="M4" s="6"/>
      <c r="N4" s="236"/>
      <c r="O4" s="237"/>
      <c r="P4" s="246"/>
      <c r="Q4" s="6"/>
      <c r="R4" s="6"/>
      <c r="S4" s="6"/>
      <c r="T4" s="6"/>
      <c r="U4" s="237"/>
      <c r="V4" s="236"/>
      <c r="W4" s="237"/>
      <c r="X4" s="6"/>
      <c r="Y4" s="6"/>
      <c r="Z4" s="6"/>
      <c r="AA4" s="6"/>
      <c r="AB4" s="41"/>
      <c r="AC4" s="6"/>
      <c r="AD4" s="6"/>
      <c r="AE4" s="6"/>
    </row>
    <row r="5" spans="1:31" s="104" customFormat="1" ht="24.75" customHeight="1" x14ac:dyDescent="0.2">
      <c r="B5" s="1182" t="s">
        <v>302</v>
      </c>
      <c r="C5" s="1214"/>
      <c r="D5" s="1214"/>
      <c r="E5" s="1214"/>
      <c r="F5" s="1214"/>
      <c r="G5" s="1214"/>
      <c r="H5" s="1214"/>
      <c r="I5" s="1214"/>
      <c r="J5" s="1188" t="s">
        <v>304</v>
      </c>
      <c r="K5" s="1189"/>
      <c r="L5" s="1189"/>
      <c r="M5" s="1189"/>
      <c r="N5" s="1189"/>
      <c r="O5" s="1189"/>
      <c r="P5" s="1189"/>
      <c r="Q5" s="1190"/>
      <c r="R5" s="1189" t="s">
        <v>303</v>
      </c>
      <c r="S5" s="1189"/>
      <c r="T5" s="1189"/>
      <c r="U5" s="1189"/>
      <c r="V5" s="1189"/>
      <c r="W5" s="1189"/>
      <c r="X5" s="1189"/>
      <c r="Y5" s="1189"/>
      <c r="Z5" s="1188" t="s">
        <v>387</v>
      </c>
      <c r="AA5" s="1189"/>
      <c r="AB5" s="1207"/>
      <c r="AC5" s="1204"/>
      <c r="AD5" s="1204"/>
      <c r="AE5" s="1204"/>
    </row>
    <row r="6" spans="1:31" s="104" customFormat="1" ht="12.25" customHeight="1" x14ac:dyDescent="0.2">
      <c r="B6" s="1211" t="s">
        <v>436</v>
      </c>
      <c r="C6" s="1213"/>
      <c r="D6" s="1213"/>
      <c r="E6" s="251"/>
      <c r="F6" s="107" t="s">
        <v>574</v>
      </c>
      <c r="G6" s="238"/>
      <c r="H6" s="240" t="s">
        <v>576</v>
      </c>
      <c r="I6" s="107" t="s">
        <v>260</v>
      </c>
      <c r="J6" s="1208" t="s">
        <v>368</v>
      </c>
      <c r="K6" s="1209"/>
      <c r="L6" s="1210"/>
      <c r="M6" s="105"/>
      <c r="N6" s="107" t="s">
        <v>574</v>
      </c>
      <c r="O6" s="238"/>
      <c r="P6" s="240" t="s">
        <v>576</v>
      </c>
      <c r="Q6" s="108" t="s">
        <v>260</v>
      </c>
      <c r="R6" s="1232"/>
      <c r="S6" s="1232"/>
      <c r="T6" s="1232"/>
      <c r="U6" s="1232"/>
      <c r="V6" s="1232"/>
      <c r="W6" s="1232"/>
      <c r="X6" s="1232"/>
      <c r="Y6" s="1232"/>
      <c r="Z6" s="1077"/>
      <c r="AA6" s="1205"/>
      <c r="AB6" s="1206"/>
      <c r="AC6" s="23"/>
      <c r="AD6" s="23"/>
      <c r="AE6" s="23"/>
    </row>
    <row r="7" spans="1:31" s="104" customFormat="1" ht="12.25" customHeight="1" x14ac:dyDescent="0.2">
      <c r="B7" s="109" t="s">
        <v>60</v>
      </c>
      <c r="C7" s="1219" t="s">
        <v>369</v>
      </c>
      <c r="D7" s="1220"/>
      <c r="E7" s="252"/>
      <c r="F7" s="111" t="s">
        <v>575</v>
      </c>
      <c r="G7" s="241"/>
      <c r="H7" s="111" t="s">
        <v>578</v>
      </c>
      <c r="I7" s="111" t="s">
        <v>260</v>
      </c>
      <c r="J7" s="112" t="s">
        <v>60</v>
      </c>
      <c r="K7" s="1217" t="s">
        <v>369</v>
      </c>
      <c r="L7" s="1218"/>
      <c r="M7" s="110"/>
      <c r="N7" s="111" t="s">
        <v>575</v>
      </c>
      <c r="O7" s="241"/>
      <c r="P7" s="111" t="s">
        <v>578</v>
      </c>
      <c r="Q7" s="113" t="s">
        <v>260</v>
      </c>
      <c r="R7" s="1233"/>
      <c r="S7" s="1233"/>
      <c r="T7" s="1233"/>
      <c r="U7" s="1233"/>
      <c r="V7" s="1233"/>
      <c r="W7" s="1233"/>
      <c r="X7" s="1233"/>
      <c r="Y7" s="1233"/>
      <c r="Z7" s="114" t="s">
        <v>379</v>
      </c>
      <c r="AA7" s="34"/>
      <c r="AB7" s="115"/>
      <c r="AC7" s="23"/>
      <c r="AD7" s="23"/>
      <c r="AE7" s="23"/>
    </row>
    <row r="8" spans="1:31" s="104" customFormat="1" ht="12.25" customHeight="1" x14ac:dyDescent="0.2">
      <c r="B8" s="109"/>
      <c r="C8" s="1193" t="s">
        <v>370</v>
      </c>
      <c r="D8" s="1194"/>
      <c r="E8" s="252"/>
      <c r="F8" s="111" t="s">
        <v>574</v>
      </c>
      <c r="G8" s="241"/>
      <c r="H8" s="111" t="s">
        <v>576</v>
      </c>
      <c r="I8" s="111" t="s">
        <v>260</v>
      </c>
      <c r="J8" s="112"/>
      <c r="K8" s="1193" t="s">
        <v>370</v>
      </c>
      <c r="L8" s="1194"/>
      <c r="M8" s="110"/>
      <c r="N8" s="111" t="s">
        <v>574</v>
      </c>
      <c r="O8" s="241"/>
      <c r="P8" s="111" t="s">
        <v>576</v>
      </c>
      <c r="Q8" s="113" t="s">
        <v>260</v>
      </c>
      <c r="R8" s="1233"/>
      <c r="S8" s="1233"/>
      <c r="T8" s="1233"/>
      <c r="U8" s="1233"/>
      <c r="V8" s="1233"/>
      <c r="W8" s="1233"/>
      <c r="X8" s="1233"/>
      <c r="Y8" s="1233"/>
      <c r="Z8" s="1226"/>
      <c r="AA8" s="1204"/>
      <c r="AB8" s="1229" t="s">
        <v>308</v>
      </c>
      <c r="AC8" s="23"/>
      <c r="AD8" s="23"/>
      <c r="AE8" s="23"/>
    </row>
    <row r="9" spans="1:31" s="104" customFormat="1" ht="12.25" customHeight="1" x14ac:dyDescent="0.2">
      <c r="B9" s="109"/>
      <c r="C9" s="1193" t="s">
        <v>371</v>
      </c>
      <c r="D9" s="1194"/>
      <c r="E9" s="252"/>
      <c r="F9" s="111" t="s">
        <v>574</v>
      </c>
      <c r="G9" s="241"/>
      <c r="H9" s="111" t="s">
        <v>576</v>
      </c>
      <c r="I9" s="111" t="s">
        <v>260</v>
      </c>
      <c r="J9" s="112"/>
      <c r="K9" s="1193" t="s">
        <v>371</v>
      </c>
      <c r="L9" s="1194"/>
      <c r="M9" s="110"/>
      <c r="N9" s="111" t="s">
        <v>574</v>
      </c>
      <c r="O9" s="241"/>
      <c r="P9" s="111" t="s">
        <v>576</v>
      </c>
      <c r="Q9" s="113" t="s">
        <v>260</v>
      </c>
      <c r="R9" s="1233"/>
      <c r="S9" s="1233"/>
      <c r="T9" s="1233"/>
      <c r="U9" s="1233"/>
      <c r="V9" s="1233"/>
      <c r="W9" s="1233"/>
      <c r="X9" s="1233"/>
      <c r="Y9" s="1233"/>
      <c r="Z9" s="1227"/>
      <c r="AA9" s="1228"/>
      <c r="AB9" s="1230"/>
      <c r="AC9" s="23"/>
      <c r="AD9" s="23"/>
      <c r="AE9" s="23"/>
    </row>
    <row r="10" spans="1:31" s="104" customFormat="1" ht="12.25" customHeight="1" x14ac:dyDescent="0.2">
      <c r="B10" s="109"/>
      <c r="C10" s="1193" t="s">
        <v>372</v>
      </c>
      <c r="D10" s="1194"/>
      <c r="E10" s="252"/>
      <c r="F10" s="111" t="s">
        <v>574</v>
      </c>
      <c r="G10" s="241"/>
      <c r="H10" s="111" t="s">
        <v>576</v>
      </c>
      <c r="I10" s="111" t="s">
        <v>260</v>
      </c>
      <c r="J10" s="112"/>
      <c r="K10" s="1193" t="s">
        <v>372</v>
      </c>
      <c r="L10" s="1194"/>
      <c r="M10" s="110"/>
      <c r="N10" s="111" t="s">
        <v>574</v>
      </c>
      <c r="O10" s="241"/>
      <c r="P10" s="111" t="s">
        <v>576</v>
      </c>
      <c r="Q10" s="113" t="s">
        <v>260</v>
      </c>
      <c r="R10" s="1233"/>
      <c r="S10" s="1233"/>
      <c r="T10" s="1233"/>
      <c r="U10" s="1233"/>
      <c r="V10" s="1233"/>
      <c r="W10" s="1233"/>
      <c r="X10" s="1233"/>
      <c r="Y10" s="1233"/>
      <c r="Z10" s="116" t="s">
        <v>5</v>
      </c>
      <c r="AA10" s="117"/>
      <c r="AB10" s="118"/>
      <c r="AC10" s="23"/>
      <c r="AD10" s="23"/>
      <c r="AE10" s="23"/>
    </row>
    <row r="11" spans="1:31" s="104" customFormat="1" ht="12.25" customHeight="1" x14ac:dyDescent="0.2">
      <c r="B11" s="119"/>
      <c r="C11" s="1191"/>
      <c r="D11" s="1192"/>
      <c r="E11" s="253"/>
      <c r="F11" s="121"/>
      <c r="G11" s="239"/>
      <c r="H11" s="121"/>
      <c r="I11" s="121"/>
      <c r="J11" s="122"/>
      <c r="K11" s="1191"/>
      <c r="L11" s="1192"/>
      <c r="M11" s="120"/>
      <c r="N11" s="121"/>
      <c r="O11" s="239"/>
      <c r="P11" s="121"/>
      <c r="Q11" s="123"/>
      <c r="R11" s="1234"/>
      <c r="S11" s="1234"/>
      <c r="T11" s="1234"/>
      <c r="U11" s="1234"/>
      <c r="V11" s="1234"/>
      <c r="W11" s="1234"/>
      <c r="X11" s="1234"/>
      <c r="Y11" s="1234"/>
      <c r="Z11" s="1226"/>
      <c r="AA11" s="1204"/>
      <c r="AB11" s="1231" t="s">
        <v>291</v>
      </c>
      <c r="AC11" s="23"/>
      <c r="AD11" s="23"/>
      <c r="AE11" s="23"/>
    </row>
    <row r="12" spans="1:31" s="104" customFormat="1" ht="12.25" customHeight="1" x14ac:dyDescent="0.2">
      <c r="B12" s="1211" t="s">
        <v>437</v>
      </c>
      <c r="C12" s="1212"/>
      <c r="D12" s="1213"/>
      <c r="E12" s="251"/>
      <c r="F12" s="107" t="s">
        <v>574</v>
      </c>
      <c r="G12" s="238"/>
      <c r="H12" s="106" t="s">
        <v>576</v>
      </c>
      <c r="I12" s="107" t="s">
        <v>260</v>
      </c>
      <c r="J12" s="1208" t="s">
        <v>374</v>
      </c>
      <c r="K12" s="1209"/>
      <c r="L12" s="1210"/>
      <c r="M12" s="105"/>
      <c r="N12" s="107" t="s">
        <v>574</v>
      </c>
      <c r="O12" s="238"/>
      <c r="P12" s="106" t="s">
        <v>576</v>
      </c>
      <c r="Q12" s="108" t="s">
        <v>260</v>
      </c>
      <c r="R12" s="1215" t="s">
        <v>375</v>
      </c>
      <c r="S12" s="1216"/>
      <c r="T12" s="1210"/>
      <c r="U12" s="265"/>
      <c r="V12" s="107" t="s">
        <v>574</v>
      </c>
      <c r="W12" s="238"/>
      <c r="X12" s="106" t="s">
        <v>576</v>
      </c>
      <c r="Y12" s="108" t="s">
        <v>260</v>
      </c>
      <c r="Z12" s="1227"/>
      <c r="AA12" s="1228"/>
      <c r="AB12" s="1230"/>
      <c r="AC12" s="23"/>
      <c r="AD12" s="23"/>
      <c r="AE12" s="23"/>
    </row>
    <row r="13" spans="1:31" s="104" customFormat="1" ht="12.25" customHeight="1" x14ac:dyDescent="0.2">
      <c r="B13" s="109" t="s">
        <v>60</v>
      </c>
      <c r="C13" s="1219" t="s">
        <v>369</v>
      </c>
      <c r="D13" s="1235"/>
      <c r="E13" s="252"/>
      <c r="F13" s="111" t="s">
        <v>574</v>
      </c>
      <c r="G13" s="241"/>
      <c r="H13" s="111" t="s">
        <v>576</v>
      </c>
      <c r="I13" s="111" t="s">
        <v>260</v>
      </c>
      <c r="J13" s="112" t="s">
        <v>60</v>
      </c>
      <c r="K13" s="1217" t="s">
        <v>369</v>
      </c>
      <c r="L13" s="1218"/>
      <c r="M13" s="110"/>
      <c r="N13" s="111" t="s">
        <v>574</v>
      </c>
      <c r="O13" s="241"/>
      <c r="P13" s="111" t="s">
        <v>576</v>
      </c>
      <c r="Q13" s="113" t="s">
        <v>260</v>
      </c>
      <c r="R13" s="124" t="s">
        <v>60</v>
      </c>
      <c r="S13" s="1217" t="s">
        <v>369</v>
      </c>
      <c r="T13" s="1218"/>
      <c r="U13" s="252"/>
      <c r="V13" s="111" t="s">
        <v>574</v>
      </c>
      <c r="W13" s="241"/>
      <c r="X13" s="111" t="s">
        <v>576</v>
      </c>
      <c r="Y13" s="113" t="s">
        <v>260</v>
      </c>
      <c r="Z13" s="114"/>
      <c r="AA13" s="34"/>
      <c r="AB13" s="115"/>
      <c r="AC13" s="23"/>
      <c r="AD13" s="23"/>
      <c r="AE13" s="23"/>
    </row>
    <row r="14" spans="1:31" s="104" customFormat="1" ht="12.25" customHeight="1" x14ac:dyDescent="0.2">
      <c r="B14" s="109"/>
      <c r="C14" s="1193" t="s">
        <v>370</v>
      </c>
      <c r="D14" s="1194"/>
      <c r="E14" s="252"/>
      <c r="F14" s="111" t="s">
        <v>574</v>
      </c>
      <c r="G14" s="241"/>
      <c r="H14" s="111" t="s">
        <v>576</v>
      </c>
      <c r="I14" s="111" t="s">
        <v>260</v>
      </c>
      <c r="J14" s="112"/>
      <c r="K14" s="1193" t="s">
        <v>370</v>
      </c>
      <c r="L14" s="1194"/>
      <c r="M14" s="110"/>
      <c r="N14" s="111" t="s">
        <v>574</v>
      </c>
      <c r="O14" s="241"/>
      <c r="P14" s="111" t="s">
        <v>576</v>
      </c>
      <c r="Q14" s="113" t="s">
        <v>260</v>
      </c>
      <c r="R14" s="124"/>
      <c r="S14" s="1193" t="s">
        <v>370</v>
      </c>
      <c r="T14" s="1194"/>
      <c r="U14" s="252"/>
      <c r="V14" s="111" t="s">
        <v>574</v>
      </c>
      <c r="W14" s="241"/>
      <c r="X14" s="111" t="s">
        <v>576</v>
      </c>
      <c r="Y14" s="113" t="s">
        <v>260</v>
      </c>
      <c r="Z14" s="114"/>
      <c r="AA14" s="34"/>
      <c r="AB14" s="115"/>
      <c r="AC14" s="23"/>
      <c r="AD14" s="23"/>
      <c r="AE14" s="23"/>
    </row>
    <row r="15" spans="1:31" s="104" customFormat="1" ht="12.25" customHeight="1" x14ac:dyDescent="0.2">
      <c r="B15" s="109"/>
      <c r="C15" s="1193" t="s">
        <v>371</v>
      </c>
      <c r="D15" s="1194"/>
      <c r="E15" s="252"/>
      <c r="F15" s="111" t="s">
        <v>574</v>
      </c>
      <c r="G15" s="241"/>
      <c r="H15" s="111" t="s">
        <v>576</v>
      </c>
      <c r="I15" s="111" t="s">
        <v>260</v>
      </c>
      <c r="J15" s="112"/>
      <c r="K15" s="1193" t="s">
        <v>371</v>
      </c>
      <c r="L15" s="1194"/>
      <c r="M15" s="110"/>
      <c r="N15" s="111" t="s">
        <v>574</v>
      </c>
      <c r="O15" s="241"/>
      <c r="P15" s="111" t="s">
        <v>576</v>
      </c>
      <c r="Q15" s="113" t="s">
        <v>260</v>
      </c>
      <c r="R15" s="124"/>
      <c r="S15" s="1193" t="s">
        <v>371</v>
      </c>
      <c r="T15" s="1194"/>
      <c r="U15" s="252"/>
      <c r="V15" s="111" t="s">
        <v>574</v>
      </c>
      <c r="W15" s="241"/>
      <c r="X15" s="111" t="s">
        <v>576</v>
      </c>
      <c r="Y15" s="113" t="s">
        <v>260</v>
      </c>
      <c r="Z15" s="114"/>
      <c r="AA15" s="34"/>
      <c r="AB15" s="115"/>
      <c r="AC15" s="23"/>
      <c r="AD15" s="23"/>
      <c r="AE15" s="23"/>
    </row>
    <row r="16" spans="1:31" s="104" customFormat="1" ht="12.25" customHeight="1" x14ac:dyDescent="0.2">
      <c r="B16" s="109"/>
      <c r="C16" s="1193" t="s">
        <v>372</v>
      </c>
      <c r="D16" s="1194"/>
      <c r="E16" s="252"/>
      <c r="F16" s="111" t="s">
        <v>574</v>
      </c>
      <c r="G16" s="241"/>
      <c r="H16" s="111" t="s">
        <v>576</v>
      </c>
      <c r="I16" s="111" t="s">
        <v>260</v>
      </c>
      <c r="J16" s="112"/>
      <c r="K16" s="1193" t="s">
        <v>372</v>
      </c>
      <c r="L16" s="1194"/>
      <c r="M16" s="110"/>
      <c r="N16" s="111" t="s">
        <v>574</v>
      </c>
      <c r="O16" s="241"/>
      <c r="P16" s="111" t="s">
        <v>576</v>
      </c>
      <c r="Q16" s="113" t="s">
        <v>260</v>
      </c>
      <c r="R16" s="124"/>
      <c r="S16" s="1193" t="s">
        <v>372</v>
      </c>
      <c r="T16" s="1194"/>
      <c r="U16" s="252"/>
      <c r="V16" s="111" t="s">
        <v>574</v>
      </c>
      <c r="W16" s="241"/>
      <c r="X16" s="111" t="s">
        <v>576</v>
      </c>
      <c r="Y16" s="113" t="s">
        <v>260</v>
      </c>
      <c r="Z16" s="114"/>
      <c r="AA16" s="34"/>
      <c r="AB16" s="115"/>
      <c r="AC16" s="23"/>
      <c r="AD16" s="23"/>
      <c r="AE16" s="23"/>
    </row>
    <row r="17" spans="2:31" s="104" customFormat="1" ht="12.25" customHeight="1" x14ac:dyDescent="0.2">
      <c r="B17" s="119"/>
      <c r="C17" s="1191"/>
      <c r="D17" s="1192"/>
      <c r="E17" s="253"/>
      <c r="F17" s="121"/>
      <c r="G17" s="239"/>
      <c r="H17" s="121"/>
      <c r="I17" s="121"/>
      <c r="J17" s="122"/>
      <c r="K17" s="1191"/>
      <c r="L17" s="1192"/>
      <c r="M17" s="120"/>
      <c r="N17" s="121"/>
      <c r="O17" s="239"/>
      <c r="P17" s="121"/>
      <c r="Q17" s="123"/>
      <c r="R17" s="125"/>
      <c r="S17" s="1191"/>
      <c r="T17" s="1192"/>
      <c r="U17" s="253"/>
      <c r="V17" s="121"/>
      <c r="W17" s="239"/>
      <c r="X17" s="121"/>
      <c r="Y17" s="123"/>
      <c r="Z17" s="114"/>
      <c r="AA17" s="34"/>
      <c r="AB17" s="115"/>
      <c r="AC17" s="23"/>
      <c r="AD17" s="23"/>
      <c r="AE17" s="23"/>
    </row>
    <row r="18" spans="2:31" s="104" customFormat="1" ht="12.25" customHeight="1" x14ac:dyDescent="0.2">
      <c r="B18" s="1211" t="s">
        <v>367</v>
      </c>
      <c r="C18" s="1225"/>
      <c r="D18" s="1210"/>
      <c r="E18" s="251"/>
      <c r="F18" s="107" t="s">
        <v>574</v>
      </c>
      <c r="G18" s="238"/>
      <c r="H18" s="106" t="s">
        <v>576</v>
      </c>
      <c r="I18" s="107" t="s">
        <v>260</v>
      </c>
      <c r="J18" s="1208" t="s">
        <v>377</v>
      </c>
      <c r="K18" s="1209"/>
      <c r="L18" s="1210"/>
      <c r="M18" s="105"/>
      <c r="N18" s="107" t="s">
        <v>574</v>
      </c>
      <c r="O18" s="238"/>
      <c r="P18" s="106" t="s">
        <v>576</v>
      </c>
      <c r="Q18" s="108" t="s">
        <v>260</v>
      </c>
      <c r="R18" s="1224" t="s">
        <v>378</v>
      </c>
      <c r="S18" s="1225"/>
      <c r="T18" s="1210"/>
      <c r="U18" s="265"/>
      <c r="V18" s="264" t="s">
        <v>574</v>
      </c>
      <c r="W18" s="231"/>
      <c r="X18" s="106" t="s">
        <v>576</v>
      </c>
      <c r="Y18" s="108" t="s">
        <v>260</v>
      </c>
      <c r="Z18" s="1222"/>
      <c r="AA18" s="1221"/>
      <c r="AB18" s="1223"/>
      <c r="AC18" s="1221"/>
      <c r="AD18" s="1221"/>
      <c r="AE18" s="1221"/>
    </row>
    <row r="19" spans="2:31" s="104" customFormat="1" ht="12.25" customHeight="1" x14ac:dyDescent="0.2">
      <c r="B19" s="109" t="s">
        <v>60</v>
      </c>
      <c r="C19" s="1195" t="s">
        <v>369</v>
      </c>
      <c r="D19" s="1195"/>
      <c r="E19" s="252"/>
      <c r="F19" s="111" t="s">
        <v>574</v>
      </c>
      <c r="G19" s="241"/>
      <c r="H19" s="111" t="s">
        <v>576</v>
      </c>
      <c r="I19" s="111" t="s">
        <v>260</v>
      </c>
      <c r="J19" s="112" t="s">
        <v>60</v>
      </c>
      <c r="K19" s="1195" t="s">
        <v>369</v>
      </c>
      <c r="L19" s="1195"/>
      <c r="M19" s="110"/>
      <c r="N19" s="111" t="s">
        <v>574</v>
      </c>
      <c r="O19" s="241"/>
      <c r="P19" s="111" t="s">
        <v>576</v>
      </c>
      <c r="Q19" s="113" t="s">
        <v>260</v>
      </c>
      <c r="R19" s="124" t="s">
        <v>60</v>
      </c>
      <c r="S19" s="1195" t="s">
        <v>369</v>
      </c>
      <c r="T19" s="1195"/>
      <c r="U19" s="252"/>
      <c r="V19" s="111" t="s">
        <v>574</v>
      </c>
      <c r="W19" s="241"/>
      <c r="X19" s="111" t="s">
        <v>576</v>
      </c>
      <c r="Y19" s="113" t="s">
        <v>260</v>
      </c>
      <c r="Z19" s="114"/>
      <c r="AA19" s="34"/>
      <c r="AB19" s="115"/>
      <c r="AC19" s="23"/>
      <c r="AD19" s="23"/>
      <c r="AE19" s="23"/>
    </row>
    <row r="20" spans="2:31" s="104" customFormat="1" ht="12.25" customHeight="1" x14ac:dyDescent="0.2">
      <c r="B20" s="109"/>
      <c r="C20" s="1193" t="s">
        <v>370</v>
      </c>
      <c r="D20" s="1194"/>
      <c r="E20" s="252"/>
      <c r="F20" s="111" t="s">
        <v>574</v>
      </c>
      <c r="G20" s="241"/>
      <c r="H20" s="111" t="s">
        <v>576</v>
      </c>
      <c r="I20" s="111" t="s">
        <v>260</v>
      </c>
      <c r="J20" s="112"/>
      <c r="K20" s="1193" t="s">
        <v>370</v>
      </c>
      <c r="L20" s="1194"/>
      <c r="M20" s="110"/>
      <c r="N20" s="111" t="s">
        <v>574</v>
      </c>
      <c r="O20" s="241"/>
      <c r="P20" s="111" t="s">
        <v>576</v>
      </c>
      <c r="Q20" s="113" t="s">
        <v>260</v>
      </c>
      <c r="R20" s="124"/>
      <c r="S20" s="1193" t="s">
        <v>370</v>
      </c>
      <c r="T20" s="1194"/>
      <c r="U20" s="252"/>
      <c r="V20" s="111" t="s">
        <v>574</v>
      </c>
      <c r="W20" s="241"/>
      <c r="X20" s="111" t="s">
        <v>576</v>
      </c>
      <c r="Y20" s="113" t="s">
        <v>260</v>
      </c>
      <c r="Z20" s="114"/>
      <c r="AA20" s="34"/>
      <c r="AB20" s="115"/>
      <c r="AC20" s="23"/>
      <c r="AD20" s="23"/>
      <c r="AE20" s="23"/>
    </row>
    <row r="21" spans="2:31" s="104" customFormat="1" ht="12.25" customHeight="1" x14ac:dyDescent="0.2">
      <c r="B21" s="109"/>
      <c r="C21" s="1193" t="s">
        <v>371</v>
      </c>
      <c r="D21" s="1194"/>
      <c r="E21" s="252"/>
      <c r="F21" s="111" t="s">
        <v>574</v>
      </c>
      <c r="G21" s="241"/>
      <c r="H21" s="111" t="s">
        <v>576</v>
      </c>
      <c r="I21" s="111" t="s">
        <v>260</v>
      </c>
      <c r="J21" s="112"/>
      <c r="K21" s="1193" t="s">
        <v>371</v>
      </c>
      <c r="L21" s="1194"/>
      <c r="M21" s="110"/>
      <c r="N21" s="111" t="s">
        <v>574</v>
      </c>
      <c r="O21" s="241"/>
      <c r="P21" s="111" t="s">
        <v>576</v>
      </c>
      <c r="Q21" s="113" t="s">
        <v>260</v>
      </c>
      <c r="R21" s="124"/>
      <c r="S21" s="1193" t="s">
        <v>371</v>
      </c>
      <c r="T21" s="1194"/>
      <c r="U21" s="252"/>
      <c r="V21" s="111" t="s">
        <v>574</v>
      </c>
      <c r="W21" s="241"/>
      <c r="X21" s="111" t="s">
        <v>576</v>
      </c>
      <c r="Y21" s="113" t="s">
        <v>260</v>
      </c>
      <c r="Z21" s="114"/>
      <c r="AA21" s="34"/>
      <c r="AB21" s="115"/>
      <c r="AC21" s="23"/>
      <c r="AD21" s="23"/>
      <c r="AE21" s="23"/>
    </row>
    <row r="22" spans="2:31" s="104" customFormat="1" ht="12.25" customHeight="1" x14ac:dyDescent="0.2">
      <c r="B22" s="109"/>
      <c r="C22" s="1193" t="s">
        <v>372</v>
      </c>
      <c r="D22" s="1194"/>
      <c r="E22" s="252"/>
      <c r="F22" s="111" t="s">
        <v>574</v>
      </c>
      <c r="G22" s="241"/>
      <c r="H22" s="111" t="s">
        <v>576</v>
      </c>
      <c r="I22" s="111" t="s">
        <v>260</v>
      </c>
      <c r="J22" s="112"/>
      <c r="K22" s="1193" t="s">
        <v>372</v>
      </c>
      <c r="L22" s="1194"/>
      <c r="M22" s="110"/>
      <c r="N22" s="111" t="s">
        <v>574</v>
      </c>
      <c r="O22" s="241"/>
      <c r="P22" s="111" t="s">
        <v>576</v>
      </c>
      <c r="Q22" s="113" t="s">
        <v>260</v>
      </c>
      <c r="R22" s="124"/>
      <c r="S22" s="1193" t="s">
        <v>372</v>
      </c>
      <c r="T22" s="1194"/>
      <c r="U22" s="252"/>
      <c r="V22" s="111" t="s">
        <v>574</v>
      </c>
      <c r="W22" s="241"/>
      <c r="X22" s="111" t="s">
        <v>576</v>
      </c>
      <c r="Y22" s="113" t="s">
        <v>260</v>
      </c>
      <c r="Z22" s="114"/>
      <c r="AA22" s="34"/>
      <c r="AB22" s="115"/>
      <c r="AC22" s="23"/>
      <c r="AD22" s="23"/>
      <c r="AE22" s="23"/>
    </row>
    <row r="23" spans="2:31" s="104" customFormat="1" ht="12.25" customHeight="1" x14ac:dyDescent="0.2">
      <c r="B23" s="119"/>
      <c r="C23" s="1191"/>
      <c r="D23" s="1192"/>
      <c r="E23" s="253"/>
      <c r="F23" s="121"/>
      <c r="G23" s="239"/>
      <c r="H23" s="121"/>
      <c r="I23" s="121"/>
      <c r="J23" s="122"/>
      <c r="K23" s="1191"/>
      <c r="L23" s="1192"/>
      <c r="M23" s="120"/>
      <c r="N23" s="121"/>
      <c r="O23" s="239"/>
      <c r="P23" s="121"/>
      <c r="Q23" s="123"/>
      <c r="R23" s="125"/>
      <c r="S23" s="1191"/>
      <c r="T23" s="1192"/>
      <c r="U23" s="253"/>
      <c r="V23" s="121"/>
      <c r="W23" s="239"/>
      <c r="X23" s="121"/>
      <c r="Y23" s="123"/>
      <c r="Z23" s="114"/>
      <c r="AA23" s="34"/>
      <c r="AB23" s="115"/>
      <c r="AC23" s="23"/>
      <c r="AD23" s="23"/>
      <c r="AE23" s="23"/>
    </row>
    <row r="24" spans="2:31" s="104" customFormat="1" ht="12.25" customHeight="1" x14ac:dyDescent="0.2">
      <c r="B24" s="1211" t="s">
        <v>373</v>
      </c>
      <c r="C24" s="1225"/>
      <c r="D24" s="1210"/>
      <c r="E24" s="251"/>
      <c r="F24" s="107" t="s">
        <v>574</v>
      </c>
      <c r="G24" s="238"/>
      <c r="H24" s="106" t="s">
        <v>576</v>
      </c>
      <c r="I24" s="107" t="s">
        <v>260</v>
      </c>
      <c r="J24" s="1299" t="s">
        <v>439</v>
      </c>
      <c r="K24" s="1300"/>
      <c r="L24" s="1237"/>
      <c r="M24" s="105"/>
      <c r="N24" s="107" t="s">
        <v>574</v>
      </c>
      <c r="O24" s="238"/>
      <c r="P24" s="106" t="s">
        <v>576</v>
      </c>
      <c r="Q24" s="108" t="s">
        <v>260</v>
      </c>
      <c r="R24" s="1257"/>
      <c r="S24" s="1258"/>
      <c r="T24" s="1258"/>
      <c r="U24" s="1258"/>
      <c r="V24" s="1258"/>
      <c r="W24" s="1258"/>
      <c r="X24" s="1258"/>
      <c r="Y24" s="1259"/>
      <c r="Z24" s="126"/>
      <c r="AA24" s="127"/>
      <c r="AB24" s="128"/>
      <c r="AC24" s="127"/>
    </row>
    <row r="25" spans="2:31" s="104" customFormat="1" ht="12.25" customHeight="1" x14ac:dyDescent="0.2">
      <c r="B25" s="109" t="s">
        <v>60</v>
      </c>
      <c r="C25" s="1195" t="s">
        <v>369</v>
      </c>
      <c r="D25" s="1195"/>
      <c r="E25" s="252"/>
      <c r="F25" s="111" t="s">
        <v>574</v>
      </c>
      <c r="G25" s="241"/>
      <c r="H25" s="111" t="s">
        <v>576</v>
      </c>
      <c r="I25" s="111" t="s">
        <v>260</v>
      </c>
      <c r="J25" s="112" t="s">
        <v>60</v>
      </c>
      <c r="K25" s="1195" t="s">
        <v>369</v>
      </c>
      <c r="L25" s="1195"/>
      <c r="M25" s="110"/>
      <c r="N25" s="111" t="s">
        <v>574</v>
      </c>
      <c r="O25" s="241"/>
      <c r="P25" s="111" t="s">
        <v>576</v>
      </c>
      <c r="Q25" s="113" t="s">
        <v>260</v>
      </c>
      <c r="R25" s="1260"/>
      <c r="S25" s="1261"/>
      <c r="T25" s="1261"/>
      <c r="U25" s="1261"/>
      <c r="V25" s="1261"/>
      <c r="W25" s="1261"/>
      <c r="X25" s="1261"/>
      <c r="Y25" s="1262"/>
      <c r="Z25" s="126"/>
      <c r="AA25" s="127"/>
      <c r="AB25" s="128"/>
      <c r="AC25" s="127"/>
    </row>
    <row r="26" spans="2:31" s="104" customFormat="1" ht="12.25" customHeight="1" x14ac:dyDescent="0.2">
      <c r="B26" s="109"/>
      <c r="C26" s="1193" t="s">
        <v>370</v>
      </c>
      <c r="D26" s="1194"/>
      <c r="E26" s="252"/>
      <c r="F26" s="111" t="s">
        <v>574</v>
      </c>
      <c r="G26" s="241"/>
      <c r="H26" s="111" t="s">
        <v>576</v>
      </c>
      <c r="I26" s="111" t="s">
        <v>260</v>
      </c>
      <c r="J26" s="112"/>
      <c r="K26" s="1193" t="s">
        <v>370</v>
      </c>
      <c r="L26" s="1194"/>
      <c r="M26" s="110"/>
      <c r="N26" s="111" t="s">
        <v>574</v>
      </c>
      <c r="O26" s="241"/>
      <c r="P26" s="111" t="s">
        <v>576</v>
      </c>
      <c r="Q26" s="113" t="s">
        <v>260</v>
      </c>
      <c r="R26" s="1260"/>
      <c r="S26" s="1261"/>
      <c r="T26" s="1261"/>
      <c r="U26" s="1261"/>
      <c r="V26" s="1261"/>
      <c r="W26" s="1261"/>
      <c r="X26" s="1261"/>
      <c r="Y26" s="1262"/>
      <c r="Z26" s="126"/>
      <c r="AA26" s="127"/>
      <c r="AB26" s="128"/>
    </row>
    <row r="27" spans="2:31" s="104" customFormat="1" ht="12.25" customHeight="1" x14ac:dyDescent="0.2">
      <c r="B27" s="109"/>
      <c r="C27" s="1193" t="s">
        <v>371</v>
      </c>
      <c r="D27" s="1194"/>
      <c r="E27" s="252"/>
      <c r="F27" s="111" t="s">
        <v>574</v>
      </c>
      <c r="G27" s="241"/>
      <c r="H27" s="111" t="s">
        <v>576</v>
      </c>
      <c r="I27" s="111" t="s">
        <v>260</v>
      </c>
      <c r="J27" s="112"/>
      <c r="K27" s="1193" t="s">
        <v>371</v>
      </c>
      <c r="L27" s="1194"/>
      <c r="M27" s="110"/>
      <c r="N27" s="111" t="s">
        <v>574</v>
      </c>
      <c r="O27" s="241"/>
      <c r="P27" s="111" t="s">
        <v>576</v>
      </c>
      <c r="Q27" s="113" t="s">
        <v>260</v>
      </c>
      <c r="R27" s="1260"/>
      <c r="S27" s="1261"/>
      <c r="T27" s="1261"/>
      <c r="U27" s="1261"/>
      <c r="V27" s="1261"/>
      <c r="W27" s="1261"/>
      <c r="X27" s="1261"/>
      <c r="Y27" s="1262"/>
      <c r="Z27" s="126"/>
      <c r="AA27" s="127"/>
      <c r="AB27" s="128"/>
      <c r="AC27" s="127"/>
    </row>
    <row r="28" spans="2:31" s="104" customFormat="1" ht="12.25" customHeight="1" x14ac:dyDescent="0.2">
      <c r="B28" s="109"/>
      <c r="C28" s="1193" t="s">
        <v>372</v>
      </c>
      <c r="D28" s="1194"/>
      <c r="E28" s="252"/>
      <c r="F28" s="111" t="s">
        <v>574</v>
      </c>
      <c r="G28" s="241"/>
      <c r="H28" s="111" t="s">
        <v>576</v>
      </c>
      <c r="I28" s="111" t="s">
        <v>260</v>
      </c>
      <c r="J28" s="112"/>
      <c r="K28" s="1193" t="s">
        <v>372</v>
      </c>
      <c r="L28" s="1194"/>
      <c r="M28" s="110"/>
      <c r="N28" s="111" t="s">
        <v>574</v>
      </c>
      <c r="O28" s="241"/>
      <c r="P28" s="111" t="s">
        <v>576</v>
      </c>
      <c r="Q28" s="113" t="s">
        <v>260</v>
      </c>
      <c r="R28" s="1260"/>
      <c r="S28" s="1261"/>
      <c r="T28" s="1261"/>
      <c r="U28" s="1261"/>
      <c r="V28" s="1261"/>
      <c r="W28" s="1261"/>
      <c r="X28" s="1261"/>
      <c r="Y28" s="1262"/>
      <c r="Z28" s="126"/>
      <c r="AA28" s="127"/>
      <c r="AB28" s="128"/>
      <c r="AC28" s="127"/>
    </row>
    <row r="29" spans="2:31" s="104" customFormat="1" ht="12.25" customHeight="1" x14ac:dyDescent="0.2">
      <c r="B29" s="119"/>
      <c r="C29" s="1191"/>
      <c r="D29" s="1192"/>
      <c r="E29" s="253"/>
      <c r="F29" s="121"/>
      <c r="G29" s="239"/>
      <c r="H29" s="121"/>
      <c r="I29" s="121"/>
      <c r="J29" s="122"/>
      <c r="K29" s="1191"/>
      <c r="L29" s="1192"/>
      <c r="M29" s="120"/>
      <c r="N29" s="121"/>
      <c r="O29" s="239"/>
      <c r="P29" s="121"/>
      <c r="Q29" s="123"/>
      <c r="R29" s="1260"/>
      <c r="S29" s="1261"/>
      <c r="T29" s="1261"/>
      <c r="U29" s="1261"/>
      <c r="V29" s="1261"/>
      <c r="W29" s="1261"/>
      <c r="X29" s="1261"/>
      <c r="Y29" s="1262"/>
      <c r="Z29" s="126"/>
      <c r="AA29" s="127"/>
      <c r="AB29" s="128"/>
      <c r="AC29" s="127"/>
    </row>
    <row r="30" spans="2:31" s="104" customFormat="1" ht="12.25" customHeight="1" x14ac:dyDescent="0.2">
      <c r="B30" s="1211" t="s">
        <v>376</v>
      </c>
      <c r="C30" s="1225"/>
      <c r="D30" s="1210"/>
      <c r="E30" s="251"/>
      <c r="F30" s="107" t="s">
        <v>574</v>
      </c>
      <c r="G30" s="238"/>
      <c r="H30" s="106" t="s">
        <v>576</v>
      </c>
      <c r="I30" s="107" t="s">
        <v>260</v>
      </c>
      <c r="J30" s="1244"/>
      <c r="K30" s="1245"/>
      <c r="L30" s="1245"/>
      <c r="M30" s="1245"/>
      <c r="N30" s="1245"/>
      <c r="O30" s="1245"/>
      <c r="P30" s="1245"/>
      <c r="Q30" s="1246"/>
      <c r="R30" s="1260"/>
      <c r="S30" s="1261"/>
      <c r="T30" s="1261"/>
      <c r="U30" s="1261"/>
      <c r="V30" s="1261"/>
      <c r="W30" s="1261"/>
      <c r="X30" s="1261"/>
      <c r="Y30" s="1262"/>
      <c r="Z30" s="126"/>
      <c r="AA30" s="127"/>
      <c r="AB30" s="128"/>
      <c r="AC30" s="127"/>
    </row>
    <row r="31" spans="2:31" s="104" customFormat="1" ht="12.25" customHeight="1" x14ac:dyDescent="0.2">
      <c r="B31" s="109" t="s">
        <v>60</v>
      </c>
      <c r="C31" s="1195" t="s">
        <v>369</v>
      </c>
      <c r="D31" s="1195"/>
      <c r="E31" s="252"/>
      <c r="F31" s="111" t="s">
        <v>574</v>
      </c>
      <c r="G31" s="241"/>
      <c r="H31" s="111" t="s">
        <v>576</v>
      </c>
      <c r="I31" s="111" t="s">
        <v>260</v>
      </c>
      <c r="J31" s="1247"/>
      <c r="K31" s="1248"/>
      <c r="L31" s="1248"/>
      <c r="M31" s="1248"/>
      <c r="N31" s="1248"/>
      <c r="O31" s="1248"/>
      <c r="P31" s="1248"/>
      <c r="Q31" s="1249"/>
      <c r="R31" s="1260"/>
      <c r="S31" s="1261"/>
      <c r="T31" s="1261"/>
      <c r="U31" s="1261"/>
      <c r="V31" s="1261"/>
      <c r="W31" s="1261"/>
      <c r="X31" s="1261"/>
      <c r="Y31" s="1262"/>
      <c r="Z31" s="126"/>
      <c r="AA31" s="127"/>
      <c r="AB31" s="128"/>
      <c r="AC31" s="127"/>
    </row>
    <row r="32" spans="2:31" s="104" customFormat="1" ht="12.25" customHeight="1" x14ac:dyDescent="0.2">
      <c r="B32" s="109"/>
      <c r="C32" s="1193" t="s">
        <v>370</v>
      </c>
      <c r="D32" s="1194"/>
      <c r="E32" s="252"/>
      <c r="F32" s="111" t="s">
        <v>574</v>
      </c>
      <c r="G32" s="241"/>
      <c r="H32" s="111" t="s">
        <v>576</v>
      </c>
      <c r="I32" s="111" t="s">
        <v>260</v>
      </c>
      <c r="J32" s="1247"/>
      <c r="K32" s="1248"/>
      <c r="L32" s="1248"/>
      <c r="M32" s="1248"/>
      <c r="N32" s="1248"/>
      <c r="O32" s="1248"/>
      <c r="P32" s="1248"/>
      <c r="Q32" s="1249"/>
      <c r="R32" s="1260"/>
      <c r="S32" s="1261"/>
      <c r="T32" s="1261"/>
      <c r="U32" s="1261"/>
      <c r="V32" s="1261"/>
      <c r="W32" s="1261"/>
      <c r="X32" s="1261"/>
      <c r="Y32" s="1262"/>
      <c r="Z32" s="126"/>
      <c r="AA32" s="127"/>
      <c r="AB32" s="128"/>
    </row>
    <row r="33" spans="2:31" s="104" customFormat="1" ht="12.25" customHeight="1" x14ac:dyDescent="0.2">
      <c r="B33" s="109"/>
      <c r="C33" s="1193" t="s">
        <v>371</v>
      </c>
      <c r="D33" s="1194"/>
      <c r="E33" s="252"/>
      <c r="F33" s="111" t="s">
        <v>574</v>
      </c>
      <c r="G33" s="241"/>
      <c r="H33" s="111" t="s">
        <v>576</v>
      </c>
      <c r="I33" s="111" t="s">
        <v>260</v>
      </c>
      <c r="J33" s="1247"/>
      <c r="K33" s="1248"/>
      <c r="L33" s="1248"/>
      <c r="M33" s="1248"/>
      <c r="N33" s="1248"/>
      <c r="O33" s="1248"/>
      <c r="P33" s="1248"/>
      <c r="Q33" s="1249"/>
      <c r="R33" s="1260"/>
      <c r="S33" s="1261"/>
      <c r="T33" s="1261"/>
      <c r="U33" s="1261"/>
      <c r="V33" s="1261"/>
      <c r="W33" s="1261"/>
      <c r="X33" s="1261"/>
      <c r="Y33" s="1262"/>
      <c r="Z33" s="126"/>
      <c r="AA33" s="127"/>
      <c r="AB33" s="128"/>
      <c r="AC33" s="127"/>
    </row>
    <row r="34" spans="2:31" s="104" customFormat="1" ht="12.25" customHeight="1" x14ac:dyDescent="0.2">
      <c r="B34" s="109"/>
      <c r="C34" s="1193" t="s">
        <v>372</v>
      </c>
      <c r="D34" s="1194"/>
      <c r="E34" s="252"/>
      <c r="F34" s="111" t="s">
        <v>574</v>
      </c>
      <c r="G34" s="241"/>
      <c r="H34" s="111" t="s">
        <v>576</v>
      </c>
      <c r="I34" s="111" t="s">
        <v>260</v>
      </c>
      <c r="J34" s="1247"/>
      <c r="K34" s="1248"/>
      <c r="L34" s="1248"/>
      <c r="M34" s="1248"/>
      <c r="N34" s="1248"/>
      <c r="O34" s="1248"/>
      <c r="P34" s="1248"/>
      <c r="Q34" s="1249"/>
      <c r="R34" s="1260"/>
      <c r="S34" s="1261"/>
      <c r="T34" s="1261"/>
      <c r="U34" s="1261"/>
      <c r="V34" s="1261"/>
      <c r="W34" s="1261"/>
      <c r="X34" s="1261"/>
      <c r="Y34" s="1262"/>
      <c r="Z34" s="126"/>
      <c r="AA34" s="127"/>
      <c r="AB34" s="128"/>
      <c r="AC34" s="127"/>
    </row>
    <row r="35" spans="2:31" s="104" customFormat="1" ht="12.25" customHeight="1" x14ac:dyDescent="0.2">
      <c r="B35" s="119"/>
      <c r="C35" s="1191"/>
      <c r="D35" s="1192"/>
      <c r="E35" s="253"/>
      <c r="F35" s="121"/>
      <c r="G35" s="239"/>
      <c r="H35" s="121"/>
      <c r="I35" s="121"/>
      <c r="J35" s="1247"/>
      <c r="K35" s="1248"/>
      <c r="L35" s="1248"/>
      <c r="M35" s="1248"/>
      <c r="N35" s="1248"/>
      <c r="O35" s="1248"/>
      <c r="P35" s="1248"/>
      <c r="Q35" s="1249"/>
      <c r="R35" s="1260"/>
      <c r="S35" s="1261"/>
      <c r="T35" s="1261"/>
      <c r="U35" s="1261"/>
      <c r="V35" s="1261"/>
      <c r="W35" s="1261"/>
      <c r="X35" s="1261"/>
      <c r="Y35" s="1262"/>
      <c r="Z35" s="126"/>
      <c r="AA35" s="127"/>
      <c r="AB35" s="128"/>
      <c r="AC35" s="127"/>
    </row>
    <row r="36" spans="2:31" s="104" customFormat="1" ht="12.25" customHeight="1" x14ac:dyDescent="0.2">
      <c r="B36" s="1236" t="s">
        <v>438</v>
      </c>
      <c r="C36" s="1237"/>
      <c r="D36" s="1237"/>
      <c r="E36" s="251"/>
      <c r="F36" s="107" t="s">
        <v>574</v>
      </c>
      <c r="G36" s="238"/>
      <c r="H36" s="106" t="s">
        <v>576</v>
      </c>
      <c r="I36" s="107" t="s">
        <v>260</v>
      </c>
      <c r="J36" s="1247"/>
      <c r="K36" s="1248"/>
      <c r="L36" s="1248"/>
      <c r="M36" s="1248"/>
      <c r="N36" s="1248"/>
      <c r="O36" s="1248"/>
      <c r="P36" s="1248"/>
      <c r="Q36" s="1249"/>
      <c r="R36" s="1260"/>
      <c r="S36" s="1261"/>
      <c r="T36" s="1261"/>
      <c r="U36" s="1261"/>
      <c r="V36" s="1261"/>
      <c r="W36" s="1261"/>
      <c r="X36" s="1261"/>
      <c r="Y36" s="1262"/>
      <c r="Z36" s="126"/>
      <c r="AA36" s="127"/>
      <c r="AB36" s="128"/>
      <c r="AC36" s="127"/>
    </row>
    <row r="37" spans="2:31" s="104" customFormat="1" ht="12.25" customHeight="1" x14ac:dyDescent="0.2">
      <c r="B37" s="109" t="s">
        <v>60</v>
      </c>
      <c r="C37" s="1195" t="s">
        <v>369</v>
      </c>
      <c r="D37" s="1195"/>
      <c r="E37" s="252"/>
      <c r="F37" s="111" t="s">
        <v>574</v>
      </c>
      <c r="G37" s="241"/>
      <c r="H37" s="111" t="s">
        <v>576</v>
      </c>
      <c r="I37" s="111" t="s">
        <v>260</v>
      </c>
      <c r="J37" s="1247"/>
      <c r="K37" s="1248"/>
      <c r="L37" s="1248"/>
      <c r="M37" s="1248"/>
      <c r="N37" s="1248"/>
      <c r="O37" s="1248"/>
      <c r="P37" s="1248"/>
      <c r="Q37" s="1249"/>
      <c r="R37" s="1260"/>
      <c r="S37" s="1261"/>
      <c r="T37" s="1261"/>
      <c r="U37" s="1261"/>
      <c r="V37" s="1261"/>
      <c r="W37" s="1261"/>
      <c r="X37" s="1261"/>
      <c r="Y37" s="1262"/>
      <c r="Z37" s="126"/>
      <c r="AA37" s="127"/>
      <c r="AB37" s="128"/>
      <c r="AC37" s="127"/>
    </row>
    <row r="38" spans="2:31" s="104" customFormat="1" ht="12.25" customHeight="1" x14ac:dyDescent="0.2">
      <c r="B38" s="109"/>
      <c r="C38" s="1193" t="s">
        <v>370</v>
      </c>
      <c r="D38" s="1194"/>
      <c r="E38" s="252"/>
      <c r="F38" s="111" t="s">
        <v>574</v>
      </c>
      <c r="G38" s="241"/>
      <c r="H38" s="111" t="s">
        <v>576</v>
      </c>
      <c r="I38" s="111" t="s">
        <v>260</v>
      </c>
      <c r="J38" s="1247"/>
      <c r="K38" s="1248"/>
      <c r="L38" s="1248"/>
      <c r="M38" s="1248"/>
      <c r="N38" s="1248"/>
      <c r="O38" s="1248"/>
      <c r="P38" s="1248"/>
      <c r="Q38" s="1249"/>
      <c r="R38" s="1260"/>
      <c r="S38" s="1261"/>
      <c r="T38" s="1261"/>
      <c r="U38" s="1261"/>
      <c r="V38" s="1261"/>
      <c r="W38" s="1261"/>
      <c r="X38" s="1261"/>
      <c r="Y38" s="1262"/>
      <c r="Z38" s="126"/>
      <c r="AA38" s="127"/>
      <c r="AB38" s="128"/>
    </row>
    <row r="39" spans="2:31" s="104" customFormat="1" ht="12.25" customHeight="1" x14ac:dyDescent="0.2">
      <c r="B39" s="109"/>
      <c r="C39" s="1193" t="s">
        <v>371</v>
      </c>
      <c r="D39" s="1194"/>
      <c r="E39" s="252"/>
      <c r="F39" s="111" t="s">
        <v>574</v>
      </c>
      <c r="G39" s="241"/>
      <c r="H39" s="111" t="s">
        <v>576</v>
      </c>
      <c r="I39" s="111" t="s">
        <v>260</v>
      </c>
      <c r="J39" s="1247"/>
      <c r="K39" s="1248"/>
      <c r="L39" s="1248"/>
      <c r="M39" s="1248"/>
      <c r="N39" s="1248"/>
      <c r="O39" s="1248"/>
      <c r="P39" s="1248"/>
      <c r="Q39" s="1249"/>
      <c r="R39" s="1260"/>
      <c r="S39" s="1261"/>
      <c r="T39" s="1261"/>
      <c r="U39" s="1261"/>
      <c r="V39" s="1261"/>
      <c r="W39" s="1261"/>
      <c r="X39" s="1261"/>
      <c r="Y39" s="1262"/>
      <c r="Z39" s="126"/>
      <c r="AA39" s="127"/>
      <c r="AB39" s="128"/>
      <c r="AC39" s="127"/>
    </row>
    <row r="40" spans="2:31" s="104" customFormat="1" ht="12.25" customHeight="1" x14ac:dyDescent="0.2">
      <c r="B40" s="109"/>
      <c r="C40" s="1193" t="s">
        <v>372</v>
      </c>
      <c r="D40" s="1194"/>
      <c r="E40" s="252"/>
      <c r="F40" s="111" t="s">
        <v>574</v>
      </c>
      <c r="G40" s="241"/>
      <c r="H40" s="111" t="s">
        <v>576</v>
      </c>
      <c r="I40" s="111" t="s">
        <v>260</v>
      </c>
      <c r="J40" s="1247"/>
      <c r="K40" s="1248"/>
      <c r="L40" s="1248"/>
      <c r="M40" s="1248"/>
      <c r="N40" s="1248"/>
      <c r="O40" s="1248"/>
      <c r="P40" s="1248"/>
      <c r="Q40" s="1249"/>
      <c r="R40" s="1260"/>
      <c r="S40" s="1261"/>
      <c r="T40" s="1261"/>
      <c r="U40" s="1261"/>
      <c r="V40" s="1261"/>
      <c r="W40" s="1261"/>
      <c r="X40" s="1261"/>
      <c r="Y40" s="1262"/>
      <c r="Z40" s="126"/>
      <c r="AA40" s="127"/>
      <c r="AB40" s="128"/>
      <c r="AC40" s="127"/>
    </row>
    <row r="41" spans="2:31" s="104" customFormat="1" ht="12.25" customHeight="1" thickBot="1" x14ac:dyDescent="0.25">
      <c r="B41" s="119"/>
      <c r="C41" s="1191"/>
      <c r="D41" s="1192"/>
      <c r="E41" s="253"/>
      <c r="F41" s="121"/>
      <c r="G41" s="239"/>
      <c r="H41" s="121"/>
      <c r="I41" s="121"/>
      <c r="J41" s="1250"/>
      <c r="K41" s="1251"/>
      <c r="L41" s="1251"/>
      <c r="M41" s="1251"/>
      <c r="N41" s="1251"/>
      <c r="O41" s="1251"/>
      <c r="P41" s="1251"/>
      <c r="Q41" s="1252"/>
      <c r="R41" s="1263"/>
      <c r="S41" s="1264"/>
      <c r="T41" s="1264"/>
      <c r="U41" s="1264"/>
      <c r="V41" s="1264"/>
      <c r="W41" s="1264"/>
      <c r="X41" s="1264"/>
      <c r="Y41" s="1265"/>
      <c r="Z41" s="126"/>
      <c r="AA41" s="127"/>
      <c r="AB41" s="128"/>
      <c r="AC41" s="127"/>
    </row>
    <row r="42" spans="2:31" s="104" customFormat="1" ht="12.25" customHeight="1" thickTop="1" x14ac:dyDescent="0.2">
      <c r="B42" s="1238" t="s">
        <v>281</v>
      </c>
      <c r="C42" s="1239"/>
      <c r="D42" s="1240"/>
      <c r="E42" s="1285">
        <f>E6+E12+E18+E24+E30+E36</f>
        <v>0</v>
      </c>
      <c r="F42" s="1293" t="s">
        <v>575</v>
      </c>
      <c r="G42" s="1255">
        <f>G6+G12+G18+G24+G30+G36</f>
        <v>0</v>
      </c>
      <c r="H42" s="1253" t="s">
        <v>578</v>
      </c>
      <c r="I42" s="1255" t="s">
        <v>260</v>
      </c>
      <c r="J42" s="1283" t="s">
        <v>281</v>
      </c>
      <c r="K42" s="1239"/>
      <c r="L42" s="1240"/>
      <c r="M42" s="1285">
        <f>M6+M12+M18+M24</f>
        <v>0</v>
      </c>
      <c r="N42" s="1293" t="s">
        <v>575</v>
      </c>
      <c r="O42" s="1255">
        <f>O6+O12+O18+O24</f>
        <v>0</v>
      </c>
      <c r="P42" s="1253" t="s">
        <v>578</v>
      </c>
      <c r="Q42" s="1196" t="s">
        <v>260</v>
      </c>
      <c r="R42" s="1198" t="s">
        <v>281</v>
      </c>
      <c r="S42" s="1199"/>
      <c r="T42" s="1200"/>
      <c r="U42" s="1285">
        <f>U12+U18</f>
        <v>0</v>
      </c>
      <c r="V42" s="1293" t="s">
        <v>575</v>
      </c>
      <c r="W42" s="1255">
        <f>W12+W18</f>
        <v>0</v>
      </c>
      <c r="X42" s="1253" t="s">
        <v>578</v>
      </c>
      <c r="Y42" s="1255" t="s">
        <v>260</v>
      </c>
      <c r="Z42" s="1277">
        <f>Z8</f>
        <v>0</v>
      </c>
      <c r="AA42" s="1278"/>
      <c r="AB42" s="1279"/>
      <c r="AC42" s="1275"/>
      <c r="AD42" s="1276"/>
      <c r="AE42" s="117"/>
    </row>
    <row r="43" spans="2:31" s="104" customFormat="1" ht="12.25" customHeight="1" x14ac:dyDescent="0.2">
      <c r="B43" s="1241"/>
      <c r="C43" s="1242"/>
      <c r="D43" s="1243"/>
      <c r="E43" s="1286"/>
      <c r="F43" s="1294"/>
      <c r="G43" s="1295"/>
      <c r="H43" s="1254"/>
      <c r="I43" s="1256"/>
      <c r="J43" s="1284"/>
      <c r="K43" s="1242"/>
      <c r="L43" s="1243"/>
      <c r="M43" s="1286"/>
      <c r="N43" s="1294"/>
      <c r="O43" s="1295"/>
      <c r="P43" s="1254"/>
      <c r="Q43" s="1197"/>
      <c r="R43" s="1201"/>
      <c r="S43" s="1202"/>
      <c r="T43" s="1203"/>
      <c r="U43" s="1286"/>
      <c r="V43" s="1294"/>
      <c r="W43" s="1295"/>
      <c r="X43" s="1254"/>
      <c r="Y43" s="1256"/>
      <c r="Z43" s="1280"/>
      <c r="AA43" s="1281"/>
      <c r="AB43" s="1282"/>
      <c r="AC43" s="117"/>
      <c r="AD43" s="1273"/>
      <c r="AE43" s="1274"/>
    </row>
    <row r="44" spans="2:31" s="104" customFormat="1" ht="12.25" customHeight="1" x14ac:dyDescent="0.2">
      <c r="B44" s="109" t="s">
        <v>60</v>
      </c>
      <c r="C44" s="1195" t="s">
        <v>369</v>
      </c>
      <c r="D44" s="1195"/>
      <c r="E44" s="252">
        <f>E7+E13+E19+E25+E31+E37</f>
        <v>0</v>
      </c>
      <c r="F44" s="111" t="s">
        <v>575</v>
      </c>
      <c r="G44" s="241">
        <f>G7+G13+G19+G25+G31+G37</f>
        <v>0</v>
      </c>
      <c r="H44" s="111" t="s">
        <v>577</v>
      </c>
      <c r="I44" s="111" t="s">
        <v>260</v>
      </c>
      <c r="J44" s="112" t="s">
        <v>60</v>
      </c>
      <c r="K44" s="1195" t="s">
        <v>369</v>
      </c>
      <c r="L44" s="1195"/>
      <c r="M44" s="252">
        <f>M7+M13+M19+M25</f>
        <v>0</v>
      </c>
      <c r="N44" s="111" t="s">
        <v>575</v>
      </c>
      <c r="O44" s="241">
        <f>O7+O13+O19+O25</f>
        <v>0</v>
      </c>
      <c r="P44" s="111" t="s">
        <v>577</v>
      </c>
      <c r="Q44" s="113" t="s">
        <v>260</v>
      </c>
      <c r="R44" s="124" t="s">
        <v>60</v>
      </c>
      <c r="S44" s="1195" t="s">
        <v>369</v>
      </c>
      <c r="T44" s="1195"/>
      <c r="U44" s="252">
        <f>U13+U19</f>
        <v>0</v>
      </c>
      <c r="V44" s="111" t="s">
        <v>574</v>
      </c>
      <c r="W44" s="241">
        <f>W13+W19</f>
        <v>0</v>
      </c>
      <c r="X44" s="111" t="s">
        <v>576</v>
      </c>
      <c r="Y44" s="111" t="s">
        <v>260</v>
      </c>
      <c r="Z44" s="114"/>
      <c r="AA44" s="34"/>
      <c r="AB44" s="115"/>
      <c r="AC44" s="23"/>
      <c r="AD44" s="23"/>
      <c r="AE44" s="23"/>
    </row>
    <row r="45" spans="2:31" s="104" customFormat="1" ht="12.25" customHeight="1" x14ac:dyDescent="0.2">
      <c r="B45" s="109"/>
      <c r="C45" s="1193" t="s">
        <v>370</v>
      </c>
      <c r="D45" s="1194"/>
      <c r="E45" s="252">
        <f>E8+E14+E20+E26+E32+E38</f>
        <v>0</v>
      </c>
      <c r="F45" s="111" t="s">
        <v>575</v>
      </c>
      <c r="G45" s="241">
        <f>G8+G14+G20+G26+G32+G38</f>
        <v>0</v>
      </c>
      <c r="H45" s="111" t="s">
        <v>577</v>
      </c>
      <c r="I45" s="111" t="s">
        <v>260</v>
      </c>
      <c r="J45" s="112"/>
      <c r="K45" s="1193" t="s">
        <v>370</v>
      </c>
      <c r="L45" s="1194"/>
      <c r="M45" s="252">
        <f>M8+M14+M20+M26</f>
        <v>0</v>
      </c>
      <c r="N45" s="111" t="s">
        <v>575</v>
      </c>
      <c r="O45" s="241">
        <f>O8+O14+O20+O26</f>
        <v>0</v>
      </c>
      <c r="P45" s="111" t="s">
        <v>577</v>
      </c>
      <c r="Q45" s="113" t="s">
        <v>260</v>
      </c>
      <c r="R45" s="124"/>
      <c r="S45" s="1193" t="s">
        <v>370</v>
      </c>
      <c r="T45" s="1194"/>
      <c r="U45" s="252">
        <f t="shared" ref="U45:U47" si="0">U14+U20</f>
        <v>0</v>
      </c>
      <c r="V45" s="111" t="s">
        <v>574</v>
      </c>
      <c r="W45" s="241">
        <f>W14+W20</f>
        <v>0</v>
      </c>
      <c r="X45" s="111" t="s">
        <v>576</v>
      </c>
      <c r="Y45" s="111" t="s">
        <v>260</v>
      </c>
      <c r="Z45" s="114"/>
      <c r="AA45" s="34"/>
      <c r="AB45" s="115"/>
      <c r="AC45" s="23"/>
      <c r="AD45" s="23"/>
      <c r="AE45" s="23"/>
    </row>
    <row r="46" spans="2:31" s="104" customFormat="1" ht="12.25" customHeight="1" x14ac:dyDescent="0.2">
      <c r="B46" s="109"/>
      <c r="C46" s="1193" t="s">
        <v>371</v>
      </c>
      <c r="D46" s="1194"/>
      <c r="E46" s="252">
        <f>E9+E15+E21+E27+E33+E39</f>
        <v>0</v>
      </c>
      <c r="F46" s="111" t="s">
        <v>575</v>
      </c>
      <c r="G46" s="241">
        <f>G9+G15+G21+G27+G33+G39</f>
        <v>0</v>
      </c>
      <c r="H46" s="111" t="s">
        <v>577</v>
      </c>
      <c r="I46" s="111" t="s">
        <v>260</v>
      </c>
      <c r="J46" s="112"/>
      <c r="K46" s="1193" t="s">
        <v>371</v>
      </c>
      <c r="L46" s="1194"/>
      <c r="M46" s="252">
        <f>M9+M15+M21+M27</f>
        <v>0</v>
      </c>
      <c r="N46" s="111" t="s">
        <v>575</v>
      </c>
      <c r="O46" s="241">
        <f>O9+O15+O21+O27</f>
        <v>0</v>
      </c>
      <c r="P46" s="111" t="s">
        <v>577</v>
      </c>
      <c r="Q46" s="113" t="s">
        <v>260</v>
      </c>
      <c r="R46" s="124"/>
      <c r="S46" s="1193" t="s">
        <v>371</v>
      </c>
      <c r="T46" s="1194"/>
      <c r="U46" s="252">
        <f t="shared" si="0"/>
        <v>0</v>
      </c>
      <c r="V46" s="111" t="s">
        <v>574</v>
      </c>
      <c r="W46" s="241">
        <f>W15+W21</f>
        <v>0</v>
      </c>
      <c r="X46" s="111" t="s">
        <v>576</v>
      </c>
      <c r="Y46" s="111" t="s">
        <v>260</v>
      </c>
      <c r="Z46" s="114"/>
      <c r="AA46" s="34"/>
      <c r="AB46" s="115"/>
      <c r="AC46" s="23"/>
      <c r="AD46" s="23"/>
      <c r="AE46" s="23"/>
    </row>
    <row r="47" spans="2:31" s="104" customFormat="1" ht="12.25" customHeight="1" x14ac:dyDescent="0.2">
      <c r="B47" s="109"/>
      <c r="C47" s="1193" t="s">
        <v>372</v>
      </c>
      <c r="D47" s="1194"/>
      <c r="E47" s="252">
        <f>E10+E16+E22+E28+E34+E40</f>
        <v>0</v>
      </c>
      <c r="F47" s="111" t="s">
        <v>575</v>
      </c>
      <c r="G47" s="241">
        <f>G10+G16+G22+G28+G34+G40</f>
        <v>0</v>
      </c>
      <c r="H47" s="111" t="s">
        <v>577</v>
      </c>
      <c r="I47" s="111" t="s">
        <v>260</v>
      </c>
      <c r="J47" s="112"/>
      <c r="K47" s="1193" t="s">
        <v>372</v>
      </c>
      <c r="L47" s="1194"/>
      <c r="M47" s="252">
        <f>M10+M16+M22+M28</f>
        <v>0</v>
      </c>
      <c r="N47" s="111" t="s">
        <v>575</v>
      </c>
      <c r="O47" s="241">
        <f>O10+O16+O22+O28</f>
        <v>0</v>
      </c>
      <c r="P47" s="111" t="s">
        <v>577</v>
      </c>
      <c r="Q47" s="113" t="s">
        <v>260</v>
      </c>
      <c r="R47" s="124"/>
      <c r="S47" s="1193" t="s">
        <v>372</v>
      </c>
      <c r="T47" s="1194"/>
      <c r="U47" s="252">
        <f t="shared" si="0"/>
        <v>0</v>
      </c>
      <c r="V47" s="111" t="s">
        <v>574</v>
      </c>
      <c r="W47" s="241">
        <f>W16+W22</f>
        <v>0</v>
      </c>
      <c r="X47" s="111" t="s">
        <v>576</v>
      </c>
      <c r="Y47" s="111" t="s">
        <v>260</v>
      </c>
      <c r="Z47" s="114"/>
      <c r="AA47" s="34"/>
      <c r="AB47" s="115"/>
      <c r="AC47" s="23"/>
      <c r="AD47" s="23"/>
      <c r="AE47" s="23"/>
    </row>
    <row r="48" spans="2:31" s="104" customFormat="1" ht="12.25" customHeight="1" thickBot="1" x14ac:dyDescent="0.25">
      <c r="B48" s="129"/>
      <c r="C48" s="1291"/>
      <c r="D48" s="1292"/>
      <c r="E48" s="254"/>
      <c r="F48" s="131"/>
      <c r="G48" s="242"/>
      <c r="H48" s="131"/>
      <c r="I48" s="131"/>
      <c r="J48" s="132"/>
      <c r="K48" s="1291"/>
      <c r="L48" s="1292"/>
      <c r="M48" s="130"/>
      <c r="N48" s="131"/>
      <c r="O48" s="242"/>
      <c r="P48" s="131"/>
      <c r="Q48" s="133"/>
      <c r="R48" s="134"/>
      <c r="S48" s="1291"/>
      <c r="T48" s="1292"/>
      <c r="U48" s="254"/>
      <c r="V48" s="131"/>
      <c r="W48" s="242"/>
      <c r="X48" s="131"/>
      <c r="Y48" s="131"/>
      <c r="Z48" s="135"/>
      <c r="AA48" s="136"/>
      <c r="AB48" s="137"/>
    </row>
    <row r="49" spans="2:34" s="104" customFormat="1" ht="13.5" customHeight="1" x14ac:dyDescent="0.2">
      <c r="B49" s="138"/>
      <c r="C49" s="138"/>
      <c r="D49" s="139"/>
      <c r="E49" s="243"/>
      <c r="F49" s="230"/>
      <c r="G49" s="243"/>
      <c r="H49" s="230"/>
      <c r="I49" s="140"/>
      <c r="J49" s="138"/>
      <c r="K49" s="138"/>
      <c r="L49" s="141" t="s">
        <v>380</v>
      </c>
      <c r="M49" s="142"/>
      <c r="N49" s="255"/>
      <c r="O49" s="256"/>
      <c r="P49" s="259"/>
      <c r="Q49" s="143" t="s">
        <v>9</v>
      </c>
      <c r="R49" s="142"/>
      <c r="S49" s="142"/>
      <c r="T49" s="142"/>
      <c r="U49" s="266"/>
      <c r="V49" s="1296" t="s">
        <v>381</v>
      </c>
      <c r="W49" s="1297"/>
      <c r="X49" s="1297"/>
      <c r="Y49" s="1297"/>
      <c r="Z49" s="1297"/>
      <c r="AA49" s="1297"/>
      <c r="AB49" s="1298"/>
    </row>
    <row r="50" spans="2:34" s="104" customFormat="1" ht="6.75" customHeight="1" x14ac:dyDescent="0.2">
      <c r="B50" s="144"/>
      <c r="C50" s="144"/>
      <c r="D50" s="145"/>
      <c r="E50" s="235"/>
      <c r="F50" s="233"/>
      <c r="G50" s="235"/>
      <c r="H50" s="233"/>
      <c r="I50" s="23"/>
      <c r="J50" s="144"/>
      <c r="K50" s="144"/>
      <c r="L50" s="147"/>
      <c r="M50" s="148"/>
      <c r="N50" s="257"/>
      <c r="O50" s="258"/>
      <c r="P50" s="260"/>
      <c r="Q50" s="149"/>
      <c r="R50" s="148"/>
      <c r="S50" s="148"/>
      <c r="T50" s="148"/>
      <c r="U50" s="267"/>
      <c r="V50" s="1266" t="s">
        <v>579</v>
      </c>
      <c r="W50" s="1267"/>
      <c r="X50" s="1267"/>
      <c r="Y50" s="1267"/>
      <c r="Z50" s="1267"/>
      <c r="AA50" s="1267"/>
      <c r="AB50" s="1268"/>
    </row>
    <row r="51" spans="2:34" s="104" customFormat="1" ht="12.75" customHeight="1" x14ac:dyDescent="0.2">
      <c r="B51" s="144"/>
      <c r="C51" s="144"/>
      <c r="D51" s="145"/>
      <c r="E51" s="235"/>
      <c r="F51" s="233"/>
      <c r="G51" s="235"/>
      <c r="H51" s="233"/>
      <c r="I51" s="23"/>
      <c r="J51" s="144"/>
      <c r="K51" s="144"/>
      <c r="L51" s="147"/>
      <c r="M51" s="148"/>
      <c r="N51" s="257"/>
      <c r="O51" s="258"/>
      <c r="P51" s="260"/>
      <c r="Q51" s="150"/>
      <c r="R51" s="151"/>
      <c r="S51" s="151"/>
      <c r="T51" s="151"/>
      <c r="U51" s="268"/>
      <c r="V51" s="1269"/>
      <c r="W51" s="1270"/>
      <c r="X51" s="1270"/>
      <c r="Y51" s="1270"/>
      <c r="Z51" s="1270"/>
      <c r="AA51" s="1270"/>
      <c r="AB51" s="1271"/>
    </row>
    <row r="52" spans="2:34" s="104" customFormat="1" ht="24" customHeight="1" thickBot="1" x14ac:dyDescent="0.25">
      <c r="B52" s="152"/>
      <c r="C52" s="152"/>
      <c r="D52" s="145"/>
      <c r="E52" s="235"/>
      <c r="F52" s="233"/>
      <c r="G52" s="235"/>
      <c r="H52" s="233"/>
      <c r="I52" s="153"/>
      <c r="J52" s="152"/>
      <c r="K52" s="152"/>
      <c r="L52" s="154"/>
      <c r="M52" s="155"/>
      <c r="N52" s="261"/>
      <c r="O52" s="262"/>
      <c r="P52" s="263"/>
      <c r="Q52" s="1290">
        <f>E42+M42+U42+Z42</f>
        <v>0</v>
      </c>
      <c r="R52" s="1288"/>
      <c r="S52" s="1288"/>
      <c r="T52" s="270">
        <f>G42+O42+W42</f>
        <v>0</v>
      </c>
      <c r="U52" s="269"/>
      <c r="V52" s="1287"/>
      <c r="W52" s="1288"/>
      <c r="X52" s="1288"/>
      <c r="Y52" s="1288"/>
      <c r="Z52" s="1288"/>
      <c r="AA52" s="1288"/>
      <c r="AB52" s="1289"/>
      <c r="AC52" s="117"/>
      <c r="AD52" s="1273"/>
      <c r="AE52" s="1274"/>
    </row>
    <row r="53" spans="2:34" s="104" customFormat="1" ht="6" customHeight="1" thickTop="1" x14ac:dyDescent="0.2">
      <c r="B53" s="156"/>
      <c r="C53" s="157"/>
      <c r="D53" s="23"/>
      <c r="E53" s="235"/>
      <c r="F53" s="234"/>
      <c r="G53" s="235"/>
      <c r="H53" s="233"/>
      <c r="I53" s="23"/>
      <c r="J53" s="23"/>
      <c r="K53" s="23"/>
      <c r="L53" s="23"/>
      <c r="M53" s="23"/>
      <c r="N53" s="234"/>
      <c r="O53" s="235"/>
      <c r="P53" s="233"/>
      <c r="Q53" s="23"/>
      <c r="R53" s="23"/>
      <c r="S53" s="23"/>
      <c r="T53" s="117"/>
      <c r="U53" s="232"/>
      <c r="V53" s="232"/>
      <c r="W53" s="232"/>
      <c r="X53" s="117"/>
      <c r="Y53" s="117"/>
      <c r="Z53" s="117"/>
      <c r="AA53" s="117"/>
      <c r="AB53" s="14"/>
      <c r="AC53" s="117"/>
      <c r="AD53" s="117"/>
      <c r="AE53" s="117"/>
    </row>
    <row r="54" spans="2:34" s="163" customFormat="1" ht="12" customHeight="1" x14ac:dyDescent="0.15">
      <c r="B54" s="158" t="s">
        <v>361</v>
      </c>
      <c r="C54" s="159" t="s">
        <v>18</v>
      </c>
      <c r="D54" s="160"/>
      <c r="E54" s="162"/>
      <c r="F54" s="160"/>
      <c r="G54" s="162"/>
      <c r="H54" s="247"/>
      <c r="I54" s="160"/>
      <c r="J54" s="160"/>
      <c r="K54" s="160"/>
      <c r="L54" s="160"/>
      <c r="M54" s="160"/>
      <c r="N54" s="160"/>
      <c r="O54" s="162"/>
      <c r="P54" s="247"/>
      <c r="Q54" s="160"/>
      <c r="R54" s="160"/>
      <c r="S54" s="160"/>
      <c r="T54" s="161"/>
      <c r="U54" s="161"/>
      <c r="V54" s="161"/>
      <c r="W54" s="161"/>
      <c r="X54" s="161"/>
      <c r="Y54" s="161"/>
      <c r="Z54" s="161"/>
      <c r="AA54" s="161"/>
      <c r="AB54" s="162"/>
      <c r="AC54" s="161"/>
      <c r="AD54" s="161"/>
      <c r="AE54" s="161"/>
    </row>
    <row r="55" spans="2:34" s="163" customFormat="1" ht="12" customHeight="1" x14ac:dyDescent="0.15">
      <c r="B55" s="164" t="s">
        <v>573</v>
      </c>
      <c r="C55" s="159"/>
      <c r="D55" s="160"/>
      <c r="E55" s="162"/>
      <c r="F55" s="160"/>
      <c r="G55" s="162"/>
      <c r="H55" s="247"/>
      <c r="I55" s="160"/>
      <c r="J55" s="160"/>
      <c r="K55" s="160"/>
      <c r="L55" s="160"/>
      <c r="M55" s="160"/>
      <c r="N55" s="160"/>
      <c r="O55" s="162"/>
      <c r="P55" s="247"/>
      <c r="Q55" s="160"/>
      <c r="R55" s="160"/>
      <c r="S55" s="160"/>
      <c r="T55" s="161"/>
      <c r="U55" s="161"/>
      <c r="V55" s="161"/>
      <c r="W55" s="161"/>
      <c r="X55" s="161"/>
      <c r="Y55" s="161"/>
      <c r="Z55" s="161"/>
      <c r="AA55" s="161"/>
      <c r="AB55" s="162"/>
      <c r="AC55" s="161"/>
      <c r="AD55" s="161"/>
      <c r="AE55" s="161"/>
    </row>
    <row r="56" spans="2:34" s="165" customFormat="1" ht="12" customHeight="1" x14ac:dyDescent="0.2">
      <c r="B56" s="1272" t="s">
        <v>440</v>
      </c>
      <c r="C56" s="1272"/>
      <c r="D56" s="1272"/>
      <c r="E56" s="1272"/>
      <c r="F56" s="1272"/>
      <c r="G56" s="1272"/>
      <c r="H56" s="1272"/>
      <c r="I56" s="1272"/>
      <c r="J56" s="1272"/>
      <c r="K56" s="1272"/>
      <c r="L56" s="1272"/>
      <c r="M56" s="1272"/>
      <c r="N56" s="1272"/>
      <c r="O56" s="1272"/>
      <c r="P56" s="1272"/>
      <c r="Q56" s="1272"/>
      <c r="R56" s="1272"/>
      <c r="S56" s="1272"/>
      <c r="T56" s="1272"/>
      <c r="U56" s="1272"/>
      <c r="V56" s="1272"/>
      <c r="W56" s="1272"/>
      <c r="X56" s="1272"/>
      <c r="Y56" s="1272"/>
      <c r="Z56" s="1272"/>
      <c r="AA56" s="1272"/>
      <c r="AB56" s="1272"/>
      <c r="AC56" s="161"/>
      <c r="AD56" s="161"/>
      <c r="AE56" s="161"/>
      <c r="AF56" s="161"/>
      <c r="AG56" s="161"/>
      <c r="AH56" s="162"/>
    </row>
    <row r="57" spans="2:34" s="165" customFormat="1" ht="12" customHeight="1" x14ac:dyDescent="0.2">
      <c r="B57" s="1272" t="s">
        <v>441</v>
      </c>
      <c r="C57" s="1272"/>
      <c r="D57" s="1272"/>
      <c r="E57" s="1272"/>
      <c r="F57" s="1272"/>
      <c r="G57" s="1272"/>
      <c r="H57" s="1272"/>
      <c r="I57" s="1272"/>
      <c r="J57" s="1272"/>
      <c r="K57" s="1272"/>
      <c r="L57" s="1272"/>
      <c r="M57" s="1272"/>
      <c r="N57" s="1272"/>
      <c r="O57" s="1272"/>
      <c r="P57" s="1272"/>
      <c r="Q57" s="1272"/>
      <c r="R57" s="1272"/>
      <c r="S57" s="1272"/>
      <c r="T57" s="1272"/>
      <c r="U57" s="1272"/>
      <c r="V57" s="1272"/>
      <c r="W57" s="1272"/>
      <c r="X57" s="1272"/>
      <c r="Y57" s="1272"/>
      <c r="Z57" s="1272"/>
      <c r="AA57" s="1272"/>
      <c r="AB57" s="1272"/>
      <c r="AC57" s="161"/>
      <c r="AD57" s="161"/>
      <c r="AE57" s="161"/>
      <c r="AF57" s="161"/>
      <c r="AG57" s="161"/>
      <c r="AH57" s="162"/>
    </row>
    <row r="58" spans="2:34" s="165" customFormat="1" ht="12" customHeight="1" x14ac:dyDescent="0.2">
      <c r="B58" s="1272" t="s">
        <v>442</v>
      </c>
      <c r="C58" s="1272"/>
      <c r="D58" s="1272"/>
      <c r="E58" s="1272"/>
      <c r="F58" s="1272"/>
      <c r="G58" s="1272"/>
      <c r="H58" s="1272"/>
      <c r="I58" s="1272"/>
      <c r="J58" s="1272"/>
      <c r="K58" s="1272"/>
      <c r="L58" s="1272"/>
      <c r="M58" s="1272"/>
      <c r="N58" s="1272"/>
      <c r="O58" s="1272"/>
      <c r="P58" s="1272"/>
      <c r="Q58" s="1272"/>
      <c r="R58" s="1272"/>
      <c r="S58" s="1272"/>
      <c r="T58" s="1272"/>
      <c r="U58" s="1272"/>
      <c r="V58" s="1272"/>
      <c r="W58" s="1272"/>
      <c r="X58" s="1272"/>
      <c r="Y58" s="1272"/>
      <c r="Z58" s="1272"/>
      <c r="AA58" s="1272"/>
      <c r="AB58" s="1272"/>
      <c r="AC58" s="161"/>
      <c r="AD58" s="161"/>
      <c r="AE58" s="161"/>
      <c r="AF58" s="161"/>
      <c r="AG58" s="161"/>
      <c r="AH58" s="162"/>
    </row>
    <row r="59" spans="2:34" s="165" customFormat="1" ht="12" customHeight="1" x14ac:dyDescent="0.2">
      <c r="B59" s="1272" t="s">
        <v>443</v>
      </c>
      <c r="C59" s="1272"/>
      <c r="D59" s="1272"/>
      <c r="E59" s="1272"/>
      <c r="F59" s="1272"/>
      <c r="G59" s="1272"/>
      <c r="H59" s="1272"/>
      <c r="I59" s="1272"/>
      <c r="J59" s="1272"/>
      <c r="K59" s="1272"/>
      <c r="L59" s="1272"/>
      <c r="M59" s="1272"/>
      <c r="N59" s="1272"/>
      <c r="O59" s="1272"/>
      <c r="P59" s="1272"/>
      <c r="Q59" s="1272"/>
      <c r="R59" s="1272"/>
      <c r="S59" s="1272"/>
      <c r="T59" s="1272"/>
      <c r="U59" s="1272"/>
      <c r="V59" s="1272"/>
      <c r="W59" s="1272"/>
      <c r="X59" s="1272"/>
      <c r="Y59" s="1272"/>
      <c r="Z59" s="1272"/>
      <c r="AA59" s="1272"/>
      <c r="AB59" s="1272"/>
      <c r="AC59" s="161"/>
      <c r="AD59" s="161"/>
      <c r="AE59" s="161"/>
      <c r="AF59" s="161"/>
      <c r="AG59" s="161"/>
      <c r="AH59" s="162"/>
    </row>
    <row r="60" spans="2:34" s="163" customFormat="1" ht="12" customHeight="1" x14ac:dyDescent="0.15">
      <c r="B60" s="158" t="s">
        <v>20</v>
      </c>
      <c r="C60" s="159" t="s">
        <v>21</v>
      </c>
      <c r="D60" s="160"/>
      <c r="E60" s="162"/>
      <c r="F60" s="160"/>
      <c r="G60" s="162"/>
      <c r="H60" s="247"/>
      <c r="I60" s="160"/>
      <c r="J60" s="160"/>
      <c r="K60" s="160"/>
      <c r="L60" s="160"/>
      <c r="M60" s="160"/>
      <c r="N60" s="160"/>
      <c r="O60" s="162"/>
      <c r="P60" s="247"/>
      <c r="Q60" s="160"/>
      <c r="R60" s="160"/>
      <c r="S60" s="160"/>
      <c r="T60" s="161"/>
      <c r="U60" s="161"/>
      <c r="V60" s="161"/>
      <c r="W60" s="161"/>
      <c r="X60" s="161"/>
      <c r="Y60" s="161"/>
      <c r="Z60" s="161"/>
      <c r="AA60" s="161"/>
      <c r="AB60" s="162"/>
      <c r="AC60" s="161"/>
      <c r="AD60" s="161"/>
      <c r="AE60" s="161"/>
    </row>
    <row r="61" spans="2:34" s="104" customFormat="1" ht="12.25" customHeight="1" x14ac:dyDescent="0.2">
      <c r="B61" s="23"/>
      <c r="C61" s="23"/>
      <c r="D61" s="23"/>
      <c r="E61" s="244"/>
      <c r="G61" s="244"/>
      <c r="H61" s="248"/>
      <c r="O61" s="244"/>
      <c r="P61" s="248"/>
      <c r="U61" s="244"/>
      <c r="W61" s="244"/>
    </row>
    <row r="62" spans="2:34" s="104" customFormat="1" ht="12.25" customHeight="1" x14ac:dyDescent="0.2">
      <c r="B62" s="117"/>
      <c r="C62" s="117"/>
      <c r="D62" s="117"/>
      <c r="E62" s="244"/>
      <c r="G62" s="244"/>
      <c r="H62" s="248"/>
      <c r="O62" s="244"/>
      <c r="P62" s="248"/>
      <c r="U62" s="244"/>
      <c r="W62" s="244"/>
    </row>
    <row r="63" spans="2:34" s="104" customFormat="1" ht="12.25" customHeight="1" x14ac:dyDescent="0.2">
      <c r="B63" s="23"/>
      <c r="C63" s="23"/>
      <c r="D63" s="23"/>
      <c r="E63" s="244"/>
      <c r="G63" s="244"/>
      <c r="H63" s="248"/>
      <c r="O63" s="244"/>
      <c r="P63" s="248"/>
      <c r="U63" s="244"/>
      <c r="W63" s="244"/>
    </row>
    <row r="64" spans="2:34" s="104" customFormat="1" ht="12.25" customHeight="1" x14ac:dyDescent="0.2">
      <c r="B64" s="23"/>
      <c r="C64" s="23"/>
      <c r="D64" s="23"/>
      <c r="E64" s="244"/>
      <c r="G64" s="244"/>
      <c r="H64" s="248"/>
      <c r="O64" s="244"/>
      <c r="P64" s="248"/>
      <c r="U64" s="244"/>
      <c r="W64" s="244"/>
    </row>
    <row r="65" spans="2:30" s="104" customFormat="1" ht="15" customHeight="1" x14ac:dyDescent="0.2">
      <c r="E65" s="244"/>
      <c r="G65" s="244"/>
      <c r="H65" s="248"/>
      <c r="O65" s="244"/>
      <c r="P65" s="248"/>
      <c r="U65" s="244"/>
      <c r="W65" s="244"/>
    </row>
    <row r="66" spans="2:30" s="104" customFormat="1" ht="29.25" customHeight="1" x14ac:dyDescent="0.2">
      <c r="E66" s="244"/>
      <c r="G66" s="244"/>
      <c r="H66" s="248"/>
      <c r="O66" s="244"/>
      <c r="P66" s="248"/>
      <c r="U66" s="244"/>
      <c r="W66" s="244"/>
    </row>
    <row r="67" spans="2:30" s="104" customFormat="1" ht="22.5" customHeight="1" x14ac:dyDescent="0.2">
      <c r="E67" s="244"/>
      <c r="G67" s="244"/>
      <c r="H67" s="248"/>
      <c r="O67" s="244"/>
      <c r="P67" s="248"/>
      <c r="U67" s="244"/>
      <c r="W67" s="244"/>
    </row>
    <row r="68" spans="2:30" s="104" customFormat="1" ht="33.75" customHeight="1" x14ac:dyDescent="0.2">
      <c r="E68" s="244"/>
      <c r="G68" s="244"/>
      <c r="H68" s="248"/>
      <c r="O68" s="244"/>
      <c r="P68" s="248"/>
      <c r="U68" s="244"/>
      <c r="W68" s="244"/>
    </row>
    <row r="69" spans="2:30" ht="18" customHeight="1" x14ac:dyDescent="0.2">
      <c r="B69" s="166"/>
      <c r="C69" s="167"/>
      <c r="D69" s="168"/>
      <c r="E69" s="245"/>
      <c r="F69" s="168"/>
      <c r="G69" s="245"/>
      <c r="H69" s="249"/>
      <c r="I69" s="168"/>
      <c r="J69" s="168"/>
      <c r="K69" s="168"/>
      <c r="L69" s="168"/>
      <c r="M69" s="168"/>
      <c r="N69" s="168"/>
      <c r="O69" s="245"/>
      <c r="P69" s="249"/>
      <c r="Q69" s="168"/>
      <c r="R69" s="168"/>
      <c r="S69" s="168"/>
      <c r="T69" s="168"/>
      <c r="U69" s="245"/>
      <c r="V69" s="168"/>
      <c r="W69" s="245"/>
      <c r="X69" s="168"/>
      <c r="Y69" s="168"/>
      <c r="Z69" s="168"/>
      <c r="AA69" s="168"/>
      <c r="AB69" s="168"/>
      <c r="AC69" s="117"/>
      <c r="AD69" s="117"/>
    </row>
    <row r="70" spans="2:30" ht="18" customHeight="1" x14ac:dyDescent="0.2"/>
    <row r="71" spans="2:30" ht="18" customHeight="1" x14ac:dyDescent="0.2"/>
    <row r="72" spans="2:30" ht="18" customHeight="1" x14ac:dyDescent="0.2"/>
    <row r="73" spans="2:30" ht="18" customHeight="1" x14ac:dyDescent="0.2"/>
    <row r="74" spans="2:30" ht="18" customHeight="1" x14ac:dyDescent="0.2"/>
    <row r="75" spans="2:30" ht="18" customHeight="1" x14ac:dyDescent="0.2"/>
    <row r="76" spans="2:30" ht="18" customHeight="1" x14ac:dyDescent="0.2"/>
    <row r="77" spans="2:30" ht="18" customHeight="1" x14ac:dyDescent="0.2"/>
    <row r="78" spans="2:30" ht="18" customHeight="1" x14ac:dyDescent="0.2"/>
    <row r="79" spans="2:30" ht="18" customHeight="1" x14ac:dyDescent="0.2"/>
    <row r="80" spans="2:3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sheetData>
  <mergeCells count="132">
    <mergeCell ref="F42:F43"/>
    <mergeCell ref="G42:G43"/>
    <mergeCell ref="N42:N43"/>
    <mergeCell ref="O42:O43"/>
    <mergeCell ref="P42:P43"/>
    <mergeCell ref="V42:V43"/>
    <mergeCell ref="W42:W43"/>
    <mergeCell ref="V49:AB49"/>
    <mergeCell ref="S22:T22"/>
    <mergeCell ref="J24:L24"/>
    <mergeCell ref="V50:AB51"/>
    <mergeCell ref="B58:AB58"/>
    <mergeCell ref="B59:AB59"/>
    <mergeCell ref="AD52:AE52"/>
    <mergeCell ref="B56:AB56"/>
    <mergeCell ref="B57:AB57"/>
    <mergeCell ref="AC42:AD42"/>
    <mergeCell ref="AD43:AE43"/>
    <mergeCell ref="S44:T44"/>
    <mergeCell ref="Y42:Y43"/>
    <mergeCell ref="Z42:AB43"/>
    <mergeCell ref="X42:X43"/>
    <mergeCell ref="J42:L43"/>
    <mergeCell ref="C45:D45"/>
    <mergeCell ref="K45:L45"/>
    <mergeCell ref="E42:E43"/>
    <mergeCell ref="M42:M43"/>
    <mergeCell ref="U42:U43"/>
    <mergeCell ref="V52:AB52"/>
    <mergeCell ref="Q52:S52"/>
    <mergeCell ref="S47:T47"/>
    <mergeCell ref="C48:D48"/>
    <mergeCell ref="K48:L48"/>
    <mergeCell ref="S48:T48"/>
    <mergeCell ref="C47:D47"/>
    <mergeCell ref="K47:L47"/>
    <mergeCell ref="S46:T46"/>
    <mergeCell ref="K46:L46"/>
    <mergeCell ref="C46:D46"/>
    <mergeCell ref="K22:L22"/>
    <mergeCell ref="B36:D36"/>
    <mergeCell ref="C37:D37"/>
    <mergeCell ref="C27:D27"/>
    <mergeCell ref="B42:D43"/>
    <mergeCell ref="K28:L28"/>
    <mergeCell ref="C35:D35"/>
    <mergeCell ref="C32:D32"/>
    <mergeCell ref="C33:D33"/>
    <mergeCell ref="C34:D34"/>
    <mergeCell ref="J30:Q41"/>
    <mergeCell ref="C38:D38"/>
    <mergeCell ref="H42:H43"/>
    <mergeCell ref="I42:I43"/>
    <mergeCell ref="S23:T23"/>
    <mergeCell ref="R24:Y41"/>
    <mergeCell ref="C23:D23"/>
    <mergeCell ref="K23:L23"/>
    <mergeCell ref="B24:D24"/>
    <mergeCell ref="C25:D25"/>
    <mergeCell ref="K25:L25"/>
    <mergeCell ref="C26:D26"/>
    <mergeCell ref="K26:L26"/>
    <mergeCell ref="C39:D39"/>
    <mergeCell ref="K27:L27"/>
    <mergeCell ref="C29:D29"/>
    <mergeCell ref="K29:L29"/>
    <mergeCell ref="B30:D30"/>
    <mergeCell ref="C31:D31"/>
    <mergeCell ref="C28:D28"/>
    <mergeCell ref="C20:D20"/>
    <mergeCell ref="K20:L20"/>
    <mergeCell ref="C21:D21"/>
    <mergeCell ref="K21:L21"/>
    <mergeCell ref="C22:D22"/>
    <mergeCell ref="S19:T19"/>
    <mergeCell ref="C13:D13"/>
    <mergeCell ref="K13:L13"/>
    <mergeCell ref="C14:D14"/>
    <mergeCell ref="K14:L14"/>
    <mergeCell ref="C19:D19"/>
    <mergeCell ref="K19:L19"/>
    <mergeCell ref="B18:D18"/>
    <mergeCell ref="S13:T13"/>
    <mergeCell ref="S14:T14"/>
    <mergeCell ref="S20:T20"/>
    <mergeCell ref="S21:T21"/>
    <mergeCell ref="K7:L7"/>
    <mergeCell ref="C7:D7"/>
    <mergeCell ref="C8:D8"/>
    <mergeCell ref="K8:L8"/>
    <mergeCell ref="AC18:AE18"/>
    <mergeCell ref="K15:L15"/>
    <mergeCell ref="C16:D16"/>
    <mergeCell ref="K16:L16"/>
    <mergeCell ref="K17:L17"/>
    <mergeCell ref="C15:D15"/>
    <mergeCell ref="C17:D17"/>
    <mergeCell ref="J18:L18"/>
    <mergeCell ref="S15:T15"/>
    <mergeCell ref="S16:T16"/>
    <mergeCell ref="S17:T17"/>
    <mergeCell ref="Z18:AB18"/>
    <mergeCell ref="R18:T18"/>
    <mergeCell ref="Z8:AA9"/>
    <mergeCell ref="Z11:AA12"/>
    <mergeCell ref="AB8:AB9"/>
    <mergeCell ref="AB11:AB12"/>
    <mergeCell ref="R6:Y11"/>
    <mergeCell ref="C41:D41"/>
    <mergeCell ref="C40:D40"/>
    <mergeCell ref="S45:T45"/>
    <mergeCell ref="C44:D44"/>
    <mergeCell ref="K44:L44"/>
    <mergeCell ref="Q42:Q43"/>
    <mergeCell ref="R42:T43"/>
    <mergeCell ref="AC5:AE5"/>
    <mergeCell ref="Z6:AB6"/>
    <mergeCell ref="Z5:AB5"/>
    <mergeCell ref="R5:Y5"/>
    <mergeCell ref="J12:L12"/>
    <mergeCell ref="B12:D12"/>
    <mergeCell ref="J5:Q5"/>
    <mergeCell ref="B5:I5"/>
    <mergeCell ref="R12:T12"/>
    <mergeCell ref="K9:L9"/>
    <mergeCell ref="K10:L10"/>
    <mergeCell ref="K11:L11"/>
    <mergeCell ref="J6:L6"/>
    <mergeCell ref="B6:D6"/>
    <mergeCell ref="C9:D9"/>
    <mergeCell ref="C10:D10"/>
    <mergeCell ref="C11:D11"/>
  </mergeCells>
  <phoneticPr fontId="3"/>
  <printOptions horizontalCentered="1"/>
  <pageMargins left="0.39370078740157483" right="0.39370078740157483" top="0.59055118110236227" bottom="0.59055118110236227" header="0.43307086614173229" footer="0.23622047244094491"/>
  <pageSetup paperSize="9" orientation="portrait"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H231"/>
  <sheetViews>
    <sheetView showGridLines="0" view="pageBreakPreview" zoomScaleNormal="100" zoomScaleSheetLayoutView="100" workbookViewId="0">
      <selection activeCell="D4" sqref="D4:E4"/>
    </sheetView>
  </sheetViews>
  <sheetFormatPr defaultColWidth="9" defaultRowHeight="12" x14ac:dyDescent="0.2"/>
  <cols>
    <col min="1" max="1" width="4.453125" style="6" customWidth="1"/>
    <col min="2" max="15" width="4.26953125" style="6" customWidth="1"/>
    <col min="16" max="16" width="4.453125" style="6" customWidth="1"/>
    <col min="17" max="18" width="4.26953125" style="6" customWidth="1"/>
    <col min="19" max="19" width="6.6328125" style="6" customWidth="1"/>
    <col min="20" max="20" width="4.7265625" style="6" customWidth="1"/>
    <col min="21" max="22" width="4.26953125" style="6" customWidth="1"/>
    <col min="23" max="23" width="9.90625" style="6" customWidth="1"/>
    <col min="24" max="25" width="3.36328125" style="6" customWidth="1"/>
    <col min="26" max="30" width="12.36328125" style="6" customWidth="1"/>
    <col min="31" max="39" width="3.36328125" style="6" customWidth="1"/>
    <col min="40" max="16384" width="9" style="6"/>
  </cols>
  <sheetData>
    <row r="1" spans="1:34" s="41" customFormat="1" ht="20.25" customHeight="1" thickBot="1" x14ac:dyDescent="0.25">
      <c r="A1" s="1359" t="s">
        <v>527</v>
      </c>
      <c r="B1" s="1359"/>
      <c r="C1" s="1359"/>
      <c r="D1" s="1359"/>
      <c r="E1" s="1359"/>
      <c r="F1" s="1359"/>
      <c r="G1" s="1359"/>
      <c r="H1" s="1359"/>
      <c r="I1" s="1359"/>
      <c r="J1" s="1359"/>
      <c r="K1" s="1359"/>
      <c r="L1" s="1359"/>
      <c r="M1" s="6"/>
      <c r="N1" s="6"/>
      <c r="O1" s="6"/>
      <c r="P1" s="6"/>
      <c r="Q1" s="6"/>
      <c r="R1" s="6"/>
      <c r="S1" s="6"/>
      <c r="T1" s="6"/>
      <c r="U1" s="6"/>
      <c r="V1" s="6"/>
      <c r="W1" s="6"/>
      <c r="X1" s="6"/>
      <c r="Y1" s="6"/>
    </row>
    <row r="2" spans="1:34" s="41" customFormat="1" ht="13.5" customHeight="1" thickBot="1" x14ac:dyDescent="0.25">
      <c r="A2" s="6"/>
      <c r="B2" s="169" t="s">
        <v>253</v>
      </c>
      <c r="C2" s="170"/>
      <c r="D2" s="170"/>
      <c r="E2" s="170"/>
      <c r="F2" s="170"/>
      <c r="G2" s="170"/>
      <c r="H2" s="170"/>
      <c r="I2" s="170"/>
      <c r="J2" s="170"/>
      <c r="K2" s="170"/>
      <c r="L2" s="170"/>
      <c r="M2" s="170"/>
      <c r="N2" s="170"/>
      <c r="O2" s="170"/>
      <c r="P2" s="1366" t="s">
        <v>819</v>
      </c>
      <c r="Q2" s="1367"/>
      <c r="R2" s="1367"/>
      <c r="S2" s="1368"/>
      <c r="T2" s="1303" t="s">
        <v>182</v>
      </c>
      <c r="U2" s="1304"/>
      <c r="V2" s="1304"/>
      <c r="W2" s="1305"/>
      <c r="Y2" s="23"/>
      <c r="Z2" s="6"/>
      <c r="AA2" s="6"/>
      <c r="AB2" s="6"/>
      <c r="AC2" s="6"/>
      <c r="AD2" s="6"/>
      <c r="AH2" s="171"/>
    </row>
    <row r="3" spans="1:34" s="41" customFormat="1" ht="15" customHeight="1" thickTop="1" x14ac:dyDescent="0.2">
      <c r="A3" s="6"/>
      <c r="B3" s="1310" t="s">
        <v>254</v>
      </c>
      <c r="C3" s="1311"/>
      <c r="D3" s="1312" t="s">
        <v>255</v>
      </c>
      <c r="E3" s="1318"/>
      <c r="F3" s="1312" t="s">
        <v>256</v>
      </c>
      <c r="G3" s="1318"/>
      <c r="H3" s="1312" t="s">
        <v>257</v>
      </c>
      <c r="I3" s="1312"/>
      <c r="J3" s="1312" t="s">
        <v>258</v>
      </c>
      <c r="K3" s="1312"/>
      <c r="L3" s="1181" t="s">
        <v>283</v>
      </c>
      <c r="M3" s="1317"/>
      <c r="N3" s="901" t="s">
        <v>276</v>
      </c>
      <c r="O3" s="901"/>
      <c r="P3" s="1369"/>
      <c r="Q3" s="910"/>
      <c r="R3" s="910"/>
      <c r="S3" s="1370"/>
      <c r="T3" s="1306"/>
      <c r="U3" s="1307"/>
      <c r="V3" s="1307"/>
      <c r="W3" s="1308"/>
      <c r="X3" s="6"/>
      <c r="Y3" s="6"/>
      <c r="Z3" s="6"/>
      <c r="AA3" s="6"/>
      <c r="AB3" s="6"/>
      <c r="AC3" s="6"/>
    </row>
    <row r="4" spans="1:34" s="41" customFormat="1" ht="23.25" customHeight="1" thickBot="1" x14ac:dyDescent="0.25">
      <c r="A4" s="6"/>
      <c r="B4" s="1315"/>
      <c r="C4" s="1316"/>
      <c r="D4" s="1309"/>
      <c r="E4" s="1316"/>
      <c r="F4" s="1309"/>
      <c r="G4" s="1316"/>
      <c r="H4" s="1309"/>
      <c r="I4" s="1309"/>
      <c r="J4" s="1309"/>
      <c r="K4" s="1309"/>
      <c r="L4" s="1309"/>
      <c r="M4" s="1313"/>
      <c r="N4" s="1314"/>
      <c r="O4" s="1314"/>
      <c r="P4" s="1371"/>
      <c r="Q4" s="1372"/>
      <c r="R4" s="1372"/>
      <c r="S4" s="1373"/>
      <c r="T4" s="1319"/>
      <c r="U4" s="1320"/>
      <c r="V4" s="1320"/>
      <c r="W4" s="1321"/>
      <c r="X4" s="172"/>
      <c r="Y4" s="95"/>
      <c r="Z4" s="95"/>
      <c r="AA4" s="95"/>
      <c r="AB4" s="173"/>
      <c r="AC4" s="173"/>
    </row>
    <row r="5" spans="1:34" ht="13" x14ac:dyDescent="0.2">
      <c r="B5" s="174" t="s">
        <v>396</v>
      </c>
      <c r="C5" s="175"/>
      <c r="D5" s="176"/>
      <c r="E5" s="176"/>
      <c r="F5" s="176"/>
      <c r="G5" s="177"/>
      <c r="H5" s="177"/>
      <c r="I5" s="178"/>
      <c r="J5" s="178"/>
      <c r="K5" s="178"/>
      <c r="L5" s="178"/>
      <c r="M5" s="178"/>
      <c r="N5" s="178"/>
      <c r="O5" s="178"/>
      <c r="P5" s="178"/>
      <c r="Q5" s="117"/>
      <c r="R5" s="23"/>
      <c r="S5" s="23"/>
      <c r="T5" s="23"/>
      <c r="U5" s="23"/>
      <c r="V5" s="23"/>
      <c r="W5" s="23"/>
      <c r="X5" s="23"/>
      <c r="Y5" s="23"/>
      <c r="Z5" s="23"/>
      <c r="AA5" s="23"/>
    </row>
    <row r="6" spans="1:34" x14ac:dyDescent="0.2">
      <c r="A6" s="6" t="s">
        <v>61</v>
      </c>
      <c r="B6" s="174" t="s">
        <v>498</v>
      </c>
      <c r="C6" s="174"/>
      <c r="D6" s="179"/>
      <c r="E6" s="179"/>
      <c r="F6" s="179"/>
      <c r="G6" s="179"/>
      <c r="H6" s="179"/>
      <c r="I6" s="179"/>
      <c r="J6" s="179"/>
      <c r="K6" s="179"/>
      <c r="L6" s="179"/>
      <c r="M6" s="179"/>
      <c r="N6" s="179"/>
      <c r="O6" s="179"/>
      <c r="P6" s="179"/>
      <c r="R6" s="23"/>
      <c r="S6" s="23"/>
      <c r="T6" s="23"/>
      <c r="U6" s="180"/>
      <c r="V6" s="180"/>
      <c r="W6" s="180"/>
      <c r="X6" s="180"/>
      <c r="Y6" s="180"/>
      <c r="Z6" s="180"/>
      <c r="AA6" s="180"/>
    </row>
    <row r="7" spans="1:34" ht="9.75" customHeight="1" x14ac:dyDescent="0.2">
      <c r="B7" s="181"/>
      <c r="C7" s="182"/>
      <c r="D7" s="182"/>
      <c r="E7" s="183"/>
      <c r="F7" s="183"/>
      <c r="G7" s="183"/>
      <c r="H7" s="183"/>
      <c r="I7" s="183"/>
      <c r="J7" s="183"/>
      <c r="K7" s="183"/>
      <c r="L7" s="183"/>
      <c r="M7" s="183"/>
      <c r="N7" s="183"/>
      <c r="O7" s="183"/>
      <c r="P7" s="183"/>
      <c r="Q7" s="184"/>
      <c r="R7" s="184"/>
      <c r="S7" s="184"/>
      <c r="T7" s="117"/>
      <c r="U7" s="117"/>
      <c r="V7" s="117"/>
      <c r="W7" s="117"/>
      <c r="X7" s="117"/>
      <c r="Y7" s="14"/>
    </row>
    <row r="8" spans="1:34" ht="13.5" customHeight="1" x14ac:dyDescent="0.2">
      <c r="A8" s="1375" t="s">
        <v>528</v>
      </c>
      <c r="B8" s="1375"/>
      <c r="C8" s="1375"/>
      <c r="D8" s="1375"/>
      <c r="E8" s="1375"/>
      <c r="F8" s="1375"/>
      <c r="G8" s="1375"/>
      <c r="H8" s="1375"/>
      <c r="I8" s="1375"/>
      <c r="J8" s="1375"/>
      <c r="K8" s="1375"/>
      <c r="L8" s="1375"/>
      <c r="M8" s="1375"/>
      <c r="N8" s="1375"/>
      <c r="O8" s="1376"/>
      <c r="P8" s="185"/>
      <c r="Q8" s="185"/>
      <c r="R8" s="185"/>
      <c r="S8" s="185"/>
      <c r="T8" s="185"/>
      <c r="U8" s="185"/>
      <c r="V8" s="185"/>
      <c r="W8" s="185"/>
      <c r="X8" s="185"/>
      <c r="Y8" s="117"/>
      <c r="Z8" s="117"/>
      <c r="AA8" s="117"/>
      <c r="AB8" s="117"/>
      <c r="AC8" s="117"/>
      <c r="AD8" s="14"/>
    </row>
    <row r="9" spans="1:34" ht="36" customHeight="1" x14ac:dyDescent="0.2">
      <c r="B9" s="1377" t="s">
        <v>499</v>
      </c>
      <c r="C9" s="1377"/>
      <c r="D9" s="1377"/>
      <c r="E9" s="1377"/>
      <c r="F9" s="1377"/>
      <c r="G9" s="1377"/>
      <c r="H9" s="1377"/>
      <c r="I9" s="1377"/>
      <c r="J9" s="1377"/>
      <c r="K9" s="1377"/>
      <c r="L9" s="1377"/>
      <c r="M9" s="1377"/>
      <c r="N9" s="1377"/>
      <c r="O9" s="1377"/>
      <c r="P9" s="1377"/>
      <c r="Q9" s="1377"/>
      <c r="R9" s="1377"/>
      <c r="S9" s="1377"/>
      <c r="T9" s="1377"/>
      <c r="U9" s="1377"/>
      <c r="V9" s="1377"/>
      <c r="W9" s="1377"/>
      <c r="X9" s="186"/>
      <c r="Y9" s="186"/>
      <c r="Z9" s="186"/>
      <c r="AA9" s="186"/>
      <c r="AB9" s="117"/>
      <c r="AC9" s="117"/>
      <c r="AD9" s="117"/>
      <c r="AE9" s="14"/>
    </row>
    <row r="10" spans="1:34" ht="21" customHeight="1" x14ac:dyDescent="0.2">
      <c r="B10" s="186" t="s">
        <v>299</v>
      </c>
      <c r="C10" s="187"/>
      <c r="D10" s="187"/>
      <c r="E10" s="187"/>
      <c r="F10" s="187"/>
      <c r="G10" s="187"/>
      <c r="H10" s="187"/>
      <c r="I10" s="187"/>
      <c r="J10" s="187"/>
      <c r="K10" s="187"/>
      <c r="L10" s="187"/>
      <c r="M10" s="187"/>
      <c r="N10" s="187"/>
      <c r="O10" s="187"/>
      <c r="P10" s="187"/>
      <c r="Q10" s="187"/>
      <c r="R10" s="187"/>
      <c r="S10" s="187"/>
      <c r="T10" s="187"/>
      <c r="U10" s="187"/>
      <c r="V10" s="187"/>
      <c r="W10" s="187"/>
      <c r="X10" s="184"/>
      <c r="Y10" s="184"/>
      <c r="Z10" s="117"/>
      <c r="AA10" s="117"/>
      <c r="AB10" s="117"/>
      <c r="AC10" s="117"/>
      <c r="AD10" s="117"/>
      <c r="AE10" s="14"/>
    </row>
    <row r="11" spans="1:34" ht="15" customHeight="1" x14ac:dyDescent="0.2">
      <c r="B11" s="1340" t="s">
        <v>297</v>
      </c>
      <c r="C11" s="1348"/>
      <c r="D11" s="1352" t="s">
        <v>284</v>
      </c>
      <c r="E11" s="1353"/>
      <c r="F11" s="1353"/>
      <c r="G11" s="1353"/>
      <c r="H11" s="1353"/>
      <c r="I11" s="1353"/>
      <c r="J11" s="1353"/>
      <c r="K11" s="1353"/>
      <c r="L11" s="1353"/>
      <c r="M11" s="1353"/>
      <c r="N11" s="1353"/>
      <c r="O11" s="1353"/>
      <c r="P11" s="1354"/>
      <c r="Q11" s="1349" t="s">
        <v>244</v>
      </c>
      <c r="R11" s="1350"/>
      <c r="S11" s="1351"/>
      <c r="T11" s="1345" t="s">
        <v>344</v>
      </c>
      <c r="U11" s="1346"/>
      <c r="V11" s="1346"/>
      <c r="W11" s="1347"/>
      <c r="X11" s="1339"/>
      <c r="Y11" s="1339"/>
      <c r="Z11" s="1339"/>
      <c r="AA11" s="1339"/>
      <c r="AB11" s="117"/>
      <c r="AC11" s="117"/>
      <c r="AD11" s="117"/>
      <c r="AE11" s="14"/>
    </row>
    <row r="12" spans="1:34" ht="24.75" customHeight="1" x14ac:dyDescent="0.2">
      <c r="B12" s="1340" t="s">
        <v>298</v>
      </c>
      <c r="C12" s="1348"/>
      <c r="D12" s="1084" t="s">
        <v>285</v>
      </c>
      <c r="E12" s="1355"/>
      <c r="F12" s="1355"/>
      <c r="G12" s="1355"/>
      <c r="H12" s="1355"/>
      <c r="I12" s="1355"/>
      <c r="J12" s="1355"/>
      <c r="K12" s="1355"/>
      <c r="L12" s="1355"/>
      <c r="M12" s="1355"/>
      <c r="N12" s="1355"/>
      <c r="O12" s="1355"/>
      <c r="P12" s="1356"/>
      <c r="Q12" s="1345" t="s">
        <v>247</v>
      </c>
      <c r="R12" s="1346"/>
      <c r="S12" s="1347"/>
      <c r="T12" s="1342" t="s">
        <v>62</v>
      </c>
      <c r="U12" s="1343"/>
      <c r="V12" s="1343"/>
      <c r="W12" s="1344"/>
      <c r="X12" s="1273"/>
      <c r="Y12" s="1273"/>
      <c r="Z12" s="1273"/>
      <c r="AA12" s="1273"/>
      <c r="AB12" s="117"/>
      <c r="AC12" s="117"/>
      <c r="AD12" s="117"/>
      <c r="AE12" s="14"/>
    </row>
    <row r="13" spans="1:34" s="188" customFormat="1" ht="20.25" customHeight="1" x14ac:dyDescent="0.2">
      <c r="B13" s="189" t="s">
        <v>338</v>
      </c>
      <c r="C13" s="187"/>
      <c r="D13" s="187"/>
      <c r="E13" s="187"/>
      <c r="F13" s="187"/>
      <c r="G13" s="187"/>
      <c r="H13" s="187"/>
      <c r="I13" s="187"/>
      <c r="J13" s="187"/>
      <c r="K13" s="187"/>
      <c r="L13" s="187"/>
      <c r="M13" s="187"/>
      <c r="N13" s="187"/>
      <c r="O13" s="187"/>
      <c r="P13" s="187"/>
      <c r="Q13" s="187"/>
      <c r="R13" s="187"/>
      <c r="S13" s="187"/>
      <c r="T13" s="187"/>
      <c r="U13" s="187"/>
      <c r="V13" s="187"/>
      <c r="W13" s="187"/>
      <c r="X13" s="184"/>
      <c r="Y13" s="184"/>
      <c r="Z13" s="190"/>
      <c r="AA13" s="190"/>
      <c r="AB13" s="190"/>
      <c r="AC13" s="190"/>
      <c r="AD13" s="190"/>
      <c r="AE13" s="191"/>
    </row>
    <row r="14" spans="1:34" ht="15" customHeight="1" x14ac:dyDescent="0.2">
      <c r="B14" s="1357" t="s">
        <v>297</v>
      </c>
      <c r="C14" s="1358"/>
      <c r="D14" s="1333" t="s">
        <v>284</v>
      </c>
      <c r="E14" s="1334"/>
      <c r="F14" s="1334"/>
      <c r="G14" s="1334"/>
      <c r="H14" s="1334"/>
      <c r="I14" s="1334"/>
      <c r="J14" s="1334"/>
      <c r="K14" s="1334"/>
      <c r="L14" s="1334"/>
      <c r="M14" s="1334"/>
      <c r="N14" s="1334"/>
      <c r="O14" s="1334"/>
      <c r="P14" s="1335"/>
      <c r="Q14" s="1336" t="s">
        <v>244</v>
      </c>
      <c r="R14" s="1337"/>
      <c r="S14" s="1338"/>
      <c r="T14" s="1106" t="s">
        <v>344</v>
      </c>
      <c r="U14" s="1107"/>
      <c r="V14" s="1107"/>
      <c r="W14" s="1108"/>
      <c r="X14" s="1339"/>
      <c r="Y14" s="1339"/>
      <c r="Z14" s="1339"/>
      <c r="AA14" s="1339"/>
      <c r="AB14" s="117"/>
      <c r="AC14" s="117"/>
      <c r="AD14" s="117"/>
      <c r="AE14" s="14"/>
    </row>
    <row r="15" spans="1:34" ht="24.75" customHeight="1" x14ac:dyDescent="0.2">
      <c r="B15" s="1340"/>
      <c r="C15" s="1341"/>
      <c r="D15" s="1084"/>
      <c r="E15" s="1355"/>
      <c r="F15" s="1355"/>
      <c r="G15" s="1355"/>
      <c r="H15" s="1355"/>
      <c r="I15" s="1355"/>
      <c r="J15" s="1355"/>
      <c r="K15" s="1355"/>
      <c r="L15" s="1355"/>
      <c r="M15" s="1355"/>
      <c r="N15" s="1355"/>
      <c r="O15" s="1355"/>
      <c r="P15" s="1356"/>
      <c r="Q15" s="1345"/>
      <c r="R15" s="1346"/>
      <c r="S15" s="1347"/>
      <c r="T15" s="1342"/>
      <c r="U15" s="1343"/>
      <c r="V15" s="1343"/>
      <c r="W15" s="1344"/>
      <c r="X15" s="184"/>
      <c r="Y15" s="184"/>
      <c r="Z15" s="184"/>
      <c r="AA15" s="184"/>
      <c r="AB15" s="117"/>
      <c r="AC15" s="117"/>
      <c r="AD15" s="117"/>
      <c r="AE15" s="14"/>
    </row>
    <row r="16" spans="1:34" s="188" customFormat="1" ht="20.25" customHeight="1" x14ac:dyDescent="0.2">
      <c r="B16" s="189" t="s">
        <v>337</v>
      </c>
      <c r="C16" s="187"/>
      <c r="D16" s="187"/>
      <c r="E16" s="187"/>
      <c r="F16" s="187"/>
      <c r="G16" s="187"/>
      <c r="H16" s="187"/>
      <c r="I16" s="187"/>
      <c r="J16" s="187"/>
      <c r="K16" s="187"/>
      <c r="L16" s="187"/>
      <c r="M16" s="187"/>
      <c r="N16" s="187"/>
      <c r="O16" s="187"/>
      <c r="P16" s="187"/>
      <c r="Q16" s="187"/>
      <c r="R16" s="187"/>
      <c r="S16" s="187"/>
      <c r="T16" s="187"/>
      <c r="U16" s="187"/>
      <c r="V16" s="187"/>
      <c r="W16" s="187"/>
      <c r="X16" s="184"/>
      <c r="Y16" s="184"/>
      <c r="Z16" s="190"/>
      <c r="AA16" s="190"/>
      <c r="AB16" s="190"/>
      <c r="AC16" s="190"/>
      <c r="AD16" s="190"/>
      <c r="AE16" s="191"/>
    </row>
    <row r="17" spans="1:31" ht="15" customHeight="1" x14ac:dyDescent="0.2">
      <c r="B17" s="1357" t="s">
        <v>297</v>
      </c>
      <c r="C17" s="1358"/>
      <c r="D17" s="1333" t="s">
        <v>284</v>
      </c>
      <c r="E17" s="1334"/>
      <c r="F17" s="1334"/>
      <c r="G17" s="1334"/>
      <c r="H17" s="1334"/>
      <c r="I17" s="1334"/>
      <c r="J17" s="1334"/>
      <c r="K17" s="1334"/>
      <c r="L17" s="1334"/>
      <c r="M17" s="1334"/>
      <c r="N17" s="1334"/>
      <c r="O17" s="1334"/>
      <c r="P17" s="1335"/>
      <c r="Q17" s="1336" t="s">
        <v>244</v>
      </c>
      <c r="R17" s="1337"/>
      <c r="S17" s="1338"/>
      <c r="T17" s="1106" t="s">
        <v>344</v>
      </c>
      <c r="U17" s="1107"/>
      <c r="V17" s="1107"/>
      <c r="W17" s="1108"/>
      <c r="X17" s="1339"/>
      <c r="Y17" s="1339"/>
      <c r="Z17" s="1339"/>
      <c r="AA17" s="1339"/>
      <c r="AB17" s="117"/>
      <c r="AC17" s="117"/>
      <c r="AD17" s="117"/>
      <c r="AE17" s="14"/>
    </row>
    <row r="18" spans="1:31" ht="24.75" customHeight="1" x14ac:dyDescent="0.2">
      <c r="B18" s="1340"/>
      <c r="C18" s="1341"/>
      <c r="D18" s="1084"/>
      <c r="E18" s="1355"/>
      <c r="F18" s="1355"/>
      <c r="G18" s="1355"/>
      <c r="H18" s="1355"/>
      <c r="I18" s="1355"/>
      <c r="J18" s="1355"/>
      <c r="K18" s="1355"/>
      <c r="L18" s="1355"/>
      <c r="M18" s="1355"/>
      <c r="N18" s="1355"/>
      <c r="O18" s="1355"/>
      <c r="P18" s="1356"/>
      <c r="Q18" s="1345"/>
      <c r="R18" s="1346"/>
      <c r="S18" s="1347"/>
      <c r="T18" s="1342"/>
      <c r="U18" s="1343"/>
      <c r="V18" s="1343"/>
      <c r="W18" s="1344"/>
      <c r="X18" s="184"/>
      <c r="Y18" s="184"/>
      <c r="Z18" s="184"/>
      <c r="AA18" s="184"/>
      <c r="AB18" s="117"/>
      <c r="AC18" s="117"/>
      <c r="AD18" s="117"/>
      <c r="AE18" s="14"/>
    </row>
    <row r="19" spans="1:31" ht="18" customHeight="1" x14ac:dyDescent="0.2">
      <c r="B19" s="192"/>
      <c r="C19" s="192"/>
      <c r="D19" s="184"/>
      <c r="E19" s="184"/>
      <c r="F19" s="184"/>
      <c r="G19" s="184"/>
      <c r="H19" s="184"/>
      <c r="I19" s="184"/>
      <c r="J19" s="184"/>
      <c r="K19" s="184"/>
      <c r="L19" s="184"/>
      <c r="M19" s="184"/>
      <c r="N19" s="184"/>
      <c r="O19" s="184"/>
      <c r="P19" s="184"/>
      <c r="Q19" s="184"/>
      <c r="R19" s="184"/>
      <c r="S19" s="184"/>
      <c r="T19" s="193"/>
      <c r="U19" s="193"/>
      <c r="V19" s="193"/>
      <c r="W19" s="193"/>
      <c r="X19" s="117"/>
      <c r="Y19" s="14"/>
      <c r="Z19" s="23"/>
      <c r="AA19" s="23"/>
    </row>
    <row r="20" spans="1:31" ht="15" customHeight="1" x14ac:dyDescent="0.2">
      <c r="A20" s="6" t="s">
        <v>500</v>
      </c>
      <c r="B20" s="194"/>
      <c r="C20" s="194"/>
      <c r="D20" s="194"/>
      <c r="E20" s="23"/>
      <c r="F20" s="23"/>
      <c r="G20" s="23"/>
      <c r="H20" s="117"/>
      <c r="I20" s="117"/>
      <c r="J20" s="117"/>
      <c r="K20" s="117"/>
      <c r="L20" s="117"/>
      <c r="M20" s="14"/>
      <c r="N20" s="14"/>
      <c r="O20" s="117"/>
      <c r="P20" s="117"/>
      <c r="Q20" s="117"/>
      <c r="R20" s="117"/>
      <c r="S20" s="117"/>
      <c r="T20" s="23"/>
      <c r="X20" s="117"/>
      <c r="Y20" s="14"/>
      <c r="Z20" s="23"/>
      <c r="AA20" s="23"/>
    </row>
    <row r="21" spans="1:31" s="23" customFormat="1" ht="24" customHeight="1" x14ac:dyDescent="0.2">
      <c r="A21" s="6"/>
      <c r="B21" s="1106" t="s">
        <v>251</v>
      </c>
      <c r="C21" s="1107"/>
      <c r="D21" s="1108"/>
      <c r="E21" s="195" t="s">
        <v>249</v>
      </c>
      <c r="F21" s="196"/>
      <c r="G21" s="196"/>
      <c r="H21" s="197"/>
      <c r="I21" s="195" t="s">
        <v>250</v>
      </c>
      <c r="J21" s="196"/>
      <c r="K21" s="196"/>
      <c r="L21" s="197"/>
      <c r="M21" s="1378" t="s">
        <v>402</v>
      </c>
      <c r="N21" s="1379"/>
      <c r="O21" s="1379"/>
      <c r="P21" s="1380"/>
      <c r="Q21" s="1378" t="s">
        <v>252</v>
      </c>
      <c r="R21" s="1379"/>
      <c r="S21" s="1379"/>
      <c r="T21" s="1380"/>
      <c r="U21" s="6"/>
      <c r="V21" s="6"/>
      <c r="W21" s="6"/>
      <c r="X21" s="117"/>
      <c r="Y21" s="14"/>
    </row>
    <row r="22" spans="1:31" s="23" customFormat="1" ht="23.25" customHeight="1" x14ac:dyDescent="0.2">
      <c r="A22" s="6"/>
      <c r="B22" s="1106" t="s">
        <v>248</v>
      </c>
      <c r="C22" s="1107"/>
      <c r="D22" s="1108"/>
      <c r="E22" s="1301"/>
      <c r="F22" s="1302"/>
      <c r="G22" s="1302"/>
      <c r="H22" s="198" t="s">
        <v>316</v>
      </c>
      <c r="I22" s="1301"/>
      <c r="J22" s="1302"/>
      <c r="K22" s="1302"/>
      <c r="L22" s="198" t="s">
        <v>316</v>
      </c>
      <c r="M22" s="1301"/>
      <c r="N22" s="1302"/>
      <c r="O22" s="1302"/>
      <c r="P22" s="198" t="s">
        <v>316</v>
      </c>
      <c r="Q22" s="1301"/>
      <c r="R22" s="1302"/>
      <c r="S22" s="1302"/>
      <c r="T22" s="198" t="s">
        <v>316</v>
      </c>
      <c r="U22" s="6"/>
      <c r="V22" s="6"/>
      <c r="W22" s="6"/>
      <c r="X22" s="117"/>
      <c r="Y22" s="14"/>
    </row>
    <row r="23" spans="1:31" s="23" customFormat="1" ht="18" customHeight="1" x14ac:dyDescent="0.2">
      <c r="A23" s="6"/>
      <c r="B23" s="199"/>
      <c r="C23" s="6"/>
      <c r="D23" s="6"/>
      <c r="E23" s="6"/>
      <c r="F23" s="6"/>
      <c r="G23" s="6"/>
      <c r="H23" s="6"/>
      <c r="I23" s="6"/>
      <c r="J23" s="6"/>
      <c r="K23" s="6"/>
      <c r="L23" s="6"/>
      <c r="M23" s="6"/>
      <c r="N23" s="6"/>
      <c r="O23" s="6"/>
      <c r="P23" s="6"/>
      <c r="Q23" s="6"/>
      <c r="R23" s="6"/>
      <c r="S23" s="6"/>
      <c r="T23" s="6"/>
      <c r="U23" s="6"/>
      <c r="V23" s="6"/>
      <c r="W23" s="6"/>
    </row>
    <row r="24" spans="1:31" ht="16.5" customHeight="1" x14ac:dyDescent="0.2">
      <c r="A24" s="1359" t="s">
        <v>529</v>
      </c>
      <c r="B24" s="1359"/>
      <c r="C24" s="1359"/>
      <c r="D24" s="1359"/>
      <c r="E24" s="1359"/>
      <c r="F24" s="1359"/>
      <c r="G24" s="1359"/>
      <c r="H24" s="1359"/>
      <c r="I24" s="1359"/>
      <c r="J24" s="1359"/>
      <c r="K24" s="1359"/>
      <c r="L24" s="1359"/>
      <c r="M24" s="1359"/>
      <c r="N24" s="1359"/>
      <c r="O24" s="1359"/>
      <c r="P24" s="1359"/>
      <c r="Q24" s="1359"/>
      <c r="R24" s="1359"/>
      <c r="S24" s="1359"/>
      <c r="T24" s="1359"/>
      <c r="U24" s="1359"/>
      <c r="V24" s="1359"/>
      <c r="W24" s="1359"/>
      <c r="X24" s="23"/>
      <c r="Y24" s="23"/>
      <c r="Z24" s="23"/>
      <c r="AA24" s="23"/>
    </row>
    <row r="25" spans="1:31" ht="48.75" customHeight="1" x14ac:dyDescent="0.2">
      <c r="B25" s="1330" t="s">
        <v>518</v>
      </c>
      <c r="C25" s="1331"/>
      <c r="D25" s="1331"/>
      <c r="E25" s="1331"/>
      <c r="F25" s="1331"/>
      <c r="G25" s="1331"/>
      <c r="H25" s="1331"/>
      <c r="I25" s="1331"/>
      <c r="J25" s="1331"/>
      <c r="K25" s="1331"/>
      <c r="L25" s="1331"/>
      <c r="M25" s="1331"/>
      <c r="N25" s="1331"/>
      <c r="O25" s="1331"/>
      <c r="P25" s="1331"/>
      <c r="Q25" s="1331"/>
      <c r="R25" s="1331"/>
      <c r="S25" s="1331"/>
      <c r="T25" s="1331"/>
      <c r="U25" s="1331"/>
      <c r="V25" s="1331"/>
      <c r="W25" s="1332"/>
      <c r="X25" s="23"/>
      <c r="Y25" s="23"/>
      <c r="Z25" s="23"/>
      <c r="AA25" s="23"/>
    </row>
    <row r="26" spans="1:31" ht="7.5" customHeight="1" x14ac:dyDescent="0.2">
      <c r="B26" s="192"/>
      <c r="C26" s="200"/>
      <c r="D26" s="200"/>
      <c r="E26" s="184"/>
      <c r="F26" s="184"/>
      <c r="G26" s="184"/>
      <c r="H26" s="184"/>
      <c r="I26" s="184"/>
      <c r="J26" s="184"/>
      <c r="K26" s="184"/>
      <c r="L26" s="184"/>
      <c r="M26" s="184"/>
      <c r="N26" s="184"/>
      <c r="O26" s="184"/>
      <c r="P26" s="184"/>
      <c r="Q26" s="184"/>
      <c r="R26" s="184"/>
      <c r="S26" s="184"/>
      <c r="T26" s="117"/>
      <c r="U26" s="117"/>
      <c r="V26" s="117"/>
      <c r="W26" s="117"/>
      <c r="X26" s="23"/>
      <c r="Y26" s="23"/>
      <c r="Z26" s="23"/>
      <c r="AA26" s="23"/>
    </row>
    <row r="27" spans="1:31" ht="38.25" customHeight="1" x14ac:dyDescent="0.2">
      <c r="A27" s="23"/>
      <c r="B27" s="1080" t="s">
        <v>345</v>
      </c>
      <c r="C27" s="1081"/>
      <c r="D27" s="1324"/>
      <c r="E27" s="1325"/>
      <c r="F27" s="1325"/>
      <c r="G27" s="1325"/>
      <c r="H27" s="1325"/>
      <c r="I27" s="1325"/>
      <c r="J27" s="1325"/>
      <c r="K27" s="1325"/>
      <c r="L27" s="1326"/>
      <c r="M27" s="1080" t="s">
        <v>349</v>
      </c>
      <c r="N27" s="1081"/>
      <c r="O27" s="1324"/>
      <c r="P27" s="1325"/>
      <c r="Q27" s="1325"/>
      <c r="R27" s="1325"/>
      <c r="S27" s="1325"/>
      <c r="T27" s="1325"/>
      <c r="U27" s="1325"/>
      <c r="V27" s="1325"/>
      <c r="W27" s="1326"/>
      <c r="X27" s="117"/>
      <c r="Y27" s="23"/>
      <c r="Z27" s="23"/>
      <c r="AA27" s="23"/>
      <c r="AB27" s="23"/>
    </row>
    <row r="28" spans="1:31" ht="18" customHeight="1" x14ac:dyDescent="0.2">
      <c r="A28" s="23"/>
      <c r="B28" s="1322" t="s">
        <v>354</v>
      </c>
      <c r="C28" s="1323"/>
      <c r="D28" s="1327"/>
      <c r="E28" s="1328"/>
      <c r="F28" s="1328"/>
      <c r="G28" s="1328"/>
      <c r="H28" s="1328"/>
      <c r="I28" s="1328"/>
      <c r="J28" s="1328"/>
      <c r="K28" s="1328"/>
      <c r="L28" s="1329"/>
      <c r="M28" s="1322" t="s">
        <v>354</v>
      </c>
      <c r="N28" s="1323"/>
      <c r="O28" s="1327"/>
      <c r="P28" s="1328"/>
      <c r="Q28" s="1328"/>
      <c r="R28" s="1328"/>
      <c r="S28" s="1328"/>
      <c r="T28" s="1328"/>
      <c r="U28" s="1328"/>
      <c r="V28" s="1328"/>
      <c r="W28" s="1329"/>
      <c r="X28" s="117"/>
      <c r="Y28" s="23"/>
      <c r="Z28" s="23"/>
      <c r="AA28" s="23"/>
      <c r="AB28" s="23"/>
    </row>
    <row r="29" spans="1:31" ht="38.25" customHeight="1" x14ac:dyDescent="0.2">
      <c r="A29" s="23"/>
      <c r="B29" s="1080" t="s">
        <v>346</v>
      </c>
      <c r="C29" s="1081"/>
      <c r="D29" s="1324"/>
      <c r="E29" s="1325"/>
      <c r="F29" s="1325"/>
      <c r="G29" s="1325"/>
      <c r="H29" s="1325"/>
      <c r="I29" s="1325"/>
      <c r="J29" s="1325"/>
      <c r="K29" s="1325"/>
      <c r="L29" s="1326"/>
      <c r="M29" s="1080" t="s">
        <v>350</v>
      </c>
      <c r="N29" s="1081"/>
      <c r="O29" s="1324"/>
      <c r="P29" s="1325"/>
      <c r="Q29" s="1325"/>
      <c r="R29" s="1325"/>
      <c r="S29" s="1325"/>
      <c r="T29" s="1325"/>
      <c r="U29" s="1325"/>
      <c r="V29" s="1325"/>
      <c r="W29" s="1326"/>
      <c r="X29" s="117"/>
      <c r="Y29" s="23"/>
      <c r="Z29" s="23"/>
      <c r="AA29" s="23"/>
      <c r="AB29" s="23"/>
    </row>
    <row r="30" spans="1:31" ht="18" customHeight="1" x14ac:dyDescent="0.2">
      <c r="A30" s="23"/>
      <c r="B30" s="1322" t="s">
        <v>354</v>
      </c>
      <c r="C30" s="1323"/>
      <c r="D30" s="1327"/>
      <c r="E30" s="1328"/>
      <c r="F30" s="1328"/>
      <c r="G30" s="1328"/>
      <c r="H30" s="1328"/>
      <c r="I30" s="1328"/>
      <c r="J30" s="1328"/>
      <c r="K30" s="1328"/>
      <c r="L30" s="1329"/>
      <c r="M30" s="1322" t="s">
        <v>354</v>
      </c>
      <c r="N30" s="1323"/>
      <c r="O30" s="1327"/>
      <c r="P30" s="1328"/>
      <c r="Q30" s="1328"/>
      <c r="R30" s="1328"/>
      <c r="S30" s="1328"/>
      <c r="T30" s="1328"/>
      <c r="U30" s="1328"/>
      <c r="V30" s="1328"/>
      <c r="W30" s="1329"/>
      <c r="X30" s="117"/>
      <c r="Y30" s="23"/>
      <c r="Z30" s="23"/>
      <c r="AA30" s="23"/>
      <c r="AB30" s="23"/>
    </row>
    <row r="31" spans="1:31" ht="38.25" customHeight="1" x14ac:dyDescent="0.2">
      <c r="A31" s="23"/>
      <c r="B31" s="1080" t="s">
        <v>347</v>
      </c>
      <c r="C31" s="1081"/>
      <c r="D31" s="1324"/>
      <c r="E31" s="1325"/>
      <c r="F31" s="1325"/>
      <c r="G31" s="1325"/>
      <c r="H31" s="1325"/>
      <c r="I31" s="1325"/>
      <c r="J31" s="1325"/>
      <c r="K31" s="1325"/>
      <c r="L31" s="1326"/>
      <c r="M31" s="1080" t="s">
        <v>351</v>
      </c>
      <c r="N31" s="1081"/>
      <c r="O31" s="1324"/>
      <c r="P31" s="1325"/>
      <c r="Q31" s="1325"/>
      <c r="R31" s="1325"/>
      <c r="S31" s="1325"/>
      <c r="T31" s="1325"/>
      <c r="U31" s="1325"/>
      <c r="V31" s="1325"/>
      <c r="W31" s="1326"/>
      <c r="X31" s="117"/>
      <c r="Y31" s="23"/>
      <c r="Z31" s="23"/>
      <c r="AA31" s="23"/>
      <c r="AB31" s="23"/>
    </row>
    <row r="32" spans="1:31" ht="18" customHeight="1" x14ac:dyDescent="0.2">
      <c r="A32" s="23"/>
      <c r="B32" s="1322" t="s">
        <v>354</v>
      </c>
      <c r="C32" s="1323"/>
      <c r="D32" s="1327"/>
      <c r="E32" s="1328"/>
      <c r="F32" s="1328"/>
      <c r="G32" s="1328"/>
      <c r="H32" s="1328"/>
      <c r="I32" s="1328"/>
      <c r="J32" s="1328"/>
      <c r="K32" s="1328"/>
      <c r="L32" s="1329"/>
      <c r="M32" s="1322" t="s">
        <v>354</v>
      </c>
      <c r="N32" s="1323"/>
      <c r="O32" s="1327"/>
      <c r="P32" s="1328"/>
      <c r="Q32" s="1328"/>
      <c r="R32" s="1328"/>
      <c r="S32" s="1328"/>
      <c r="T32" s="1328"/>
      <c r="U32" s="1328"/>
      <c r="V32" s="1328"/>
      <c r="W32" s="1329"/>
      <c r="X32" s="117"/>
      <c r="Y32" s="23"/>
      <c r="Z32" s="23"/>
      <c r="AA32" s="23"/>
      <c r="AB32" s="23"/>
    </row>
    <row r="33" spans="1:28" ht="38.25" customHeight="1" x14ac:dyDescent="0.2">
      <c r="A33" s="23"/>
      <c r="B33" s="1080" t="s">
        <v>348</v>
      </c>
      <c r="C33" s="1081"/>
      <c r="D33" s="1324"/>
      <c r="E33" s="1325"/>
      <c r="F33" s="1325"/>
      <c r="G33" s="1325"/>
      <c r="H33" s="1325"/>
      <c r="I33" s="1325"/>
      <c r="J33" s="1325"/>
      <c r="K33" s="1325"/>
      <c r="L33" s="1326"/>
      <c r="M33" s="1080" t="s">
        <v>352</v>
      </c>
      <c r="N33" s="1081"/>
      <c r="O33" s="1324"/>
      <c r="P33" s="1325"/>
      <c r="Q33" s="1325"/>
      <c r="R33" s="1325"/>
      <c r="S33" s="1325"/>
      <c r="T33" s="1325"/>
      <c r="U33" s="1325"/>
      <c r="V33" s="1325"/>
      <c r="W33" s="1326"/>
      <c r="X33" s="117"/>
      <c r="Y33" s="23"/>
      <c r="Z33" s="23"/>
      <c r="AA33" s="23"/>
      <c r="AB33" s="23"/>
    </row>
    <row r="34" spans="1:28" ht="18" customHeight="1" x14ac:dyDescent="0.2">
      <c r="A34" s="23"/>
      <c r="B34" s="1322" t="s">
        <v>354</v>
      </c>
      <c r="C34" s="1323"/>
      <c r="D34" s="1327"/>
      <c r="E34" s="1328"/>
      <c r="F34" s="1328"/>
      <c r="G34" s="1328"/>
      <c r="H34" s="1328"/>
      <c r="I34" s="1328"/>
      <c r="J34" s="1328"/>
      <c r="K34" s="1328"/>
      <c r="L34" s="1329"/>
      <c r="M34" s="1322" t="s">
        <v>354</v>
      </c>
      <c r="N34" s="1323"/>
      <c r="O34" s="1327"/>
      <c r="P34" s="1328"/>
      <c r="Q34" s="1328"/>
      <c r="R34" s="1328"/>
      <c r="S34" s="1328"/>
      <c r="T34" s="1328"/>
      <c r="U34" s="1328"/>
      <c r="V34" s="1328"/>
      <c r="W34" s="1329"/>
      <c r="X34" s="117"/>
      <c r="Y34" s="23"/>
      <c r="Z34" s="23"/>
      <c r="AA34" s="23"/>
      <c r="AB34" s="23"/>
    </row>
    <row r="35" spans="1:28" ht="38.25" customHeight="1" x14ac:dyDescent="0.2">
      <c r="A35" s="23"/>
      <c r="B35" s="1080" t="s">
        <v>355</v>
      </c>
      <c r="C35" s="1081"/>
      <c r="D35" s="1324"/>
      <c r="E35" s="1325"/>
      <c r="F35" s="1325"/>
      <c r="G35" s="1325"/>
      <c r="H35" s="1325"/>
      <c r="I35" s="1325"/>
      <c r="J35" s="1325"/>
      <c r="K35" s="1325"/>
      <c r="L35" s="1326"/>
      <c r="M35" s="1080" t="s">
        <v>353</v>
      </c>
      <c r="N35" s="1081"/>
      <c r="O35" s="1324"/>
      <c r="P35" s="1325"/>
      <c r="Q35" s="1325"/>
      <c r="R35" s="1325"/>
      <c r="S35" s="1325"/>
      <c r="T35" s="1325"/>
      <c r="U35" s="1325"/>
      <c r="V35" s="1325"/>
      <c r="W35" s="1326"/>
      <c r="X35" s="117"/>
      <c r="Y35" s="23"/>
      <c r="Z35" s="23"/>
      <c r="AA35" s="23"/>
      <c r="AB35" s="23"/>
    </row>
    <row r="36" spans="1:28" ht="18" customHeight="1" x14ac:dyDescent="0.2">
      <c r="A36" s="23"/>
      <c r="B36" s="1322" t="s">
        <v>354</v>
      </c>
      <c r="C36" s="1323"/>
      <c r="D36" s="1327"/>
      <c r="E36" s="1328"/>
      <c r="F36" s="1328"/>
      <c r="G36" s="1328"/>
      <c r="H36" s="1328"/>
      <c r="I36" s="1328"/>
      <c r="J36" s="1328"/>
      <c r="K36" s="1328"/>
      <c r="L36" s="1329"/>
      <c r="M36" s="1322" t="s">
        <v>354</v>
      </c>
      <c r="N36" s="1323"/>
      <c r="O36" s="1327"/>
      <c r="P36" s="1328"/>
      <c r="Q36" s="1328"/>
      <c r="R36" s="1328"/>
      <c r="S36" s="1328"/>
      <c r="T36" s="1328"/>
      <c r="U36" s="1328"/>
      <c r="V36" s="1328"/>
      <c r="W36" s="1329"/>
      <c r="X36" s="117"/>
      <c r="Y36" s="23"/>
      <c r="Z36" s="23"/>
      <c r="AA36" s="23"/>
      <c r="AB36" s="23"/>
    </row>
    <row r="37" spans="1:28" ht="15" customHeight="1" x14ac:dyDescent="0.2">
      <c r="B37" s="1374" t="s">
        <v>394</v>
      </c>
      <c r="C37" s="1374"/>
      <c r="D37" s="1374"/>
      <c r="E37" s="1374"/>
      <c r="F37" s="1374"/>
      <c r="G37" s="1374"/>
      <c r="H37" s="1374"/>
      <c r="I37" s="1374"/>
      <c r="J37" s="1374"/>
      <c r="K37" s="1374"/>
      <c r="L37" s="1374"/>
      <c r="M37" s="1374"/>
      <c r="N37" s="1374"/>
      <c r="O37" s="1374"/>
      <c r="P37" s="1374"/>
      <c r="Q37" s="1374"/>
      <c r="R37" s="1374"/>
      <c r="S37" s="1374"/>
      <c r="T37" s="1374"/>
      <c r="U37" s="1374"/>
      <c r="V37" s="1374"/>
      <c r="W37" s="1374"/>
      <c r="X37" s="23"/>
      <c r="Y37" s="23"/>
      <c r="Z37" s="23"/>
      <c r="AA37" s="23"/>
    </row>
    <row r="38" spans="1:28" s="525" customFormat="1" ht="15" customHeight="1" x14ac:dyDescent="0.2">
      <c r="B38" s="757"/>
      <c r="C38" s="757"/>
      <c r="D38" s="757"/>
      <c r="E38" s="757"/>
      <c r="F38" s="757"/>
      <c r="G38" s="757"/>
      <c r="H38" s="757"/>
      <c r="I38" s="757"/>
      <c r="J38" s="757"/>
      <c r="K38" s="757"/>
      <c r="L38" s="757"/>
      <c r="M38" s="757"/>
      <c r="N38" s="757"/>
      <c r="O38" s="757"/>
      <c r="P38" s="757"/>
      <c r="Q38" s="757"/>
      <c r="R38" s="757"/>
      <c r="S38" s="757"/>
      <c r="T38" s="757"/>
      <c r="U38" s="757"/>
      <c r="V38" s="757"/>
      <c r="W38" s="757"/>
      <c r="X38" s="519"/>
      <c r="Y38" s="519"/>
      <c r="Z38" s="519"/>
      <c r="AA38" s="519"/>
    </row>
    <row r="39" spans="1:28" s="525" customFormat="1" ht="15" customHeight="1" x14ac:dyDescent="0.2">
      <c r="B39" s="757"/>
      <c r="C39" s="757"/>
      <c r="D39" s="757"/>
      <c r="E39" s="757"/>
      <c r="F39" s="757"/>
      <c r="G39" s="757"/>
      <c r="H39" s="757"/>
      <c r="I39" s="757"/>
      <c r="J39" s="757"/>
      <c r="K39" s="757"/>
      <c r="L39" s="757"/>
      <c r="M39" s="757"/>
      <c r="N39" s="757"/>
      <c r="O39" s="757"/>
      <c r="P39" s="757"/>
      <c r="Q39" s="757"/>
      <c r="R39" s="757"/>
      <c r="S39" s="757"/>
      <c r="T39" s="757"/>
      <c r="U39" s="757"/>
      <c r="V39" s="757"/>
      <c r="W39" s="757"/>
      <c r="X39" s="519"/>
      <c r="Y39" s="519"/>
      <c r="Z39" s="519"/>
      <c r="AA39" s="519"/>
    </row>
    <row r="40" spans="1:28" s="525" customFormat="1" ht="13.5" customHeight="1" x14ac:dyDescent="0.2">
      <c r="A40" s="1359" t="s">
        <v>530</v>
      </c>
      <c r="B40" s="1359"/>
      <c r="C40" s="1359"/>
      <c r="D40" s="1359"/>
      <c r="E40" s="1359"/>
      <c r="F40" s="1359"/>
      <c r="G40" s="1359"/>
      <c r="H40" s="1359"/>
      <c r="I40" s="1359"/>
      <c r="J40" s="1359"/>
      <c r="K40" s="1359"/>
      <c r="L40" s="1359"/>
      <c r="M40" s="1359"/>
      <c r="N40" s="1359"/>
      <c r="O40" s="1359"/>
      <c r="P40" s="1359"/>
      <c r="Q40" s="1359"/>
      <c r="R40" s="1359"/>
      <c r="S40" s="1359"/>
      <c r="T40" s="1359"/>
      <c r="U40" s="1359"/>
      <c r="V40" s="1359"/>
    </row>
    <row r="41" spans="1:28" s="525" customFormat="1" ht="13.5" customHeight="1" x14ac:dyDescent="0.2">
      <c r="B41" s="525" t="s">
        <v>10</v>
      </c>
    </row>
    <row r="42" spans="1:28" s="525" customFormat="1" ht="27" customHeight="1" x14ac:dyDescent="0.2">
      <c r="B42" s="1095"/>
      <c r="C42" s="1095"/>
      <c r="D42" s="931" t="s">
        <v>240</v>
      </c>
      <c r="E42" s="932"/>
      <c r="F42" s="932"/>
      <c r="G42" s="932"/>
      <c r="H42" s="932"/>
      <c r="I42" s="932"/>
      <c r="J42" s="932"/>
      <c r="K42" s="932"/>
      <c r="L42" s="1360"/>
      <c r="M42" s="1361" t="s">
        <v>241</v>
      </c>
      <c r="N42" s="1361"/>
      <c r="O42" s="1361"/>
      <c r="P42" s="1362" t="s">
        <v>13</v>
      </c>
      <c r="Q42" s="1362"/>
      <c r="R42" s="1362"/>
      <c r="S42" s="1363" t="s">
        <v>384</v>
      </c>
      <c r="T42" s="1364"/>
      <c r="U42" s="1364"/>
      <c r="V42" s="1365"/>
    </row>
    <row r="43" spans="1:28" s="525" customFormat="1" ht="33.75" customHeight="1" x14ac:dyDescent="0.2">
      <c r="A43" s="519"/>
      <c r="B43" s="1388" t="s">
        <v>339</v>
      </c>
      <c r="C43" s="1388"/>
      <c r="D43" s="1123"/>
      <c r="E43" s="1124"/>
      <c r="F43" s="1124"/>
      <c r="G43" s="1124"/>
      <c r="H43" s="1124"/>
      <c r="I43" s="1124"/>
      <c r="J43" s="1124"/>
      <c r="K43" s="1124"/>
      <c r="L43" s="1381"/>
      <c r="M43" s="1382"/>
      <c r="N43" s="1098"/>
      <c r="O43" s="1383"/>
      <c r="P43" s="1384"/>
      <c r="Q43" s="1384"/>
      <c r="R43" s="1384"/>
      <c r="S43" s="1385"/>
      <c r="T43" s="1386"/>
      <c r="U43" s="1386"/>
      <c r="V43" s="1387"/>
    </row>
    <row r="44" spans="1:28" s="525" customFormat="1" ht="33.75" customHeight="1" x14ac:dyDescent="0.2">
      <c r="A44" s="519"/>
      <c r="B44" s="1378" t="s">
        <v>63</v>
      </c>
      <c r="C44" s="1380"/>
      <c r="D44" s="1123"/>
      <c r="E44" s="1124"/>
      <c r="F44" s="1124"/>
      <c r="G44" s="1124"/>
      <c r="H44" s="1124"/>
      <c r="I44" s="1124"/>
      <c r="J44" s="1124"/>
      <c r="K44" s="1124"/>
      <c r="L44" s="1381"/>
      <c r="M44" s="1382"/>
      <c r="N44" s="1098"/>
      <c r="O44" s="1383"/>
      <c r="P44" s="1384"/>
      <c r="Q44" s="1384"/>
      <c r="R44" s="1384"/>
      <c r="S44" s="1385"/>
      <c r="T44" s="1386"/>
      <c r="U44" s="1386"/>
      <c r="V44" s="1387"/>
    </row>
    <row r="45" spans="1:28" s="525" customFormat="1" ht="33.75" customHeight="1" x14ac:dyDescent="0.2">
      <c r="A45" s="519"/>
      <c r="B45" s="1378" t="s">
        <v>340</v>
      </c>
      <c r="C45" s="1380"/>
      <c r="D45" s="1123"/>
      <c r="E45" s="1124"/>
      <c r="F45" s="1124"/>
      <c r="G45" s="1124"/>
      <c r="H45" s="1124"/>
      <c r="I45" s="1124"/>
      <c r="J45" s="1124"/>
      <c r="K45" s="1124"/>
      <c r="L45" s="1381"/>
      <c r="M45" s="1382"/>
      <c r="N45" s="1098"/>
      <c r="O45" s="1383"/>
      <c r="P45" s="523"/>
      <c r="Q45" s="517"/>
      <c r="R45" s="522"/>
      <c r="S45" s="524"/>
      <c r="T45" s="518"/>
      <c r="U45" s="518"/>
      <c r="V45" s="201"/>
    </row>
    <row r="46" spans="1:28" s="525" customFormat="1" ht="33.75" customHeight="1" x14ac:dyDescent="0.2">
      <c r="A46" s="519"/>
      <c r="B46" s="1378" t="s">
        <v>64</v>
      </c>
      <c r="C46" s="1380"/>
      <c r="D46" s="1123"/>
      <c r="E46" s="1124"/>
      <c r="F46" s="1124"/>
      <c r="G46" s="1124"/>
      <c r="H46" s="1124"/>
      <c r="I46" s="1124"/>
      <c r="J46" s="1124"/>
      <c r="K46" s="1124"/>
      <c r="L46" s="1381"/>
      <c r="M46" s="1124"/>
      <c r="N46" s="1124"/>
      <c r="O46" s="1381"/>
      <c r="P46" s="1389"/>
      <c r="Q46" s="1124"/>
      <c r="R46" s="1381"/>
      <c r="S46" s="1389"/>
      <c r="T46" s="1124"/>
      <c r="U46" s="1124"/>
      <c r="V46" s="1125"/>
    </row>
    <row r="47" spans="1:28" s="525" customFormat="1" ht="33.75" customHeight="1" x14ac:dyDescent="0.2">
      <c r="A47" s="519"/>
      <c r="B47" s="1388" t="s">
        <v>65</v>
      </c>
      <c r="C47" s="1388"/>
      <c r="D47" s="1123"/>
      <c r="E47" s="1124"/>
      <c r="F47" s="1124"/>
      <c r="G47" s="1124"/>
      <c r="H47" s="1124"/>
      <c r="I47" s="1124"/>
      <c r="J47" s="1124"/>
      <c r="K47" s="1124"/>
      <c r="L47" s="1381"/>
      <c r="M47" s="1382"/>
      <c r="N47" s="1098"/>
      <c r="O47" s="1383"/>
      <c r="P47" s="1384"/>
      <c r="Q47" s="1384"/>
      <c r="R47" s="1384"/>
      <c r="S47" s="1385"/>
      <c r="T47" s="1386"/>
      <c r="U47" s="1386"/>
      <c r="V47" s="1387"/>
    </row>
    <row r="48" spans="1:28" s="525" customFormat="1" ht="12" customHeight="1" x14ac:dyDescent="0.2">
      <c r="A48" s="519"/>
      <c r="B48" s="202"/>
      <c r="C48" s="203"/>
      <c r="D48" s="519"/>
      <c r="E48" s="29"/>
      <c r="F48" s="29"/>
      <c r="G48" s="29"/>
      <c r="H48" s="29"/>
      <c r="I48" s="29"/>
      <c r="J48" s="29"/>
      <c r="K48" s="29"/>
      <c r="L48" s="29"/>
      <c r="M48" s="29"/>
      <c r="N48" s="29"/>
      <c r="O48" s="29"/>
      <c r="P48" s="520"/>
      <c r="Q48" s="520"/>
      <c r="R48" s="520"/>
      <c r="S48" s="519"/>
      <c r="T48" s="29"/>
      <c r="U48" s="29"/>
      <c r="V48" s="29"/>
    </row>
    <row r="49" spans="1:29" s="525" customFormat="1" ht="13.5" customHeight="1" x14ac:dyDescent="0.2">
      <c r="A49" s="519"/>
      <c r="B49" s="519"/>
      <c r="C49" s="519"/>
      <c r="D49" s="519"/>
      <c r="E49" s="519"/>
      <c r="F49" s="519"/>
      <c r="G49" s="519"/>
      <c r="H49" s="519"/>
      <c r="I49" s="519"/>
      <c r="J49" s="519"/>
      <c r="K49" s="519"/>
      <c r="L49" s="519"/>
      <c r="M49" s="519"/>
      <c r="N49" s="519"/>
      <c r="O49" s="519"/>
      <c r="P49" s="519"/>
      <c r="Q49" s="519"/>
      <c r="R49" s="519"/>
      <c r="S49" s="519"/>
      <c r="T49" s="519"/>
      <c r="U49" s="519"/>
      <c r="V49" s="519"/>
    </row>
    <row r="50" spans="1:29" s="204" customFormat="1" ht="36" customHeight="1" x14ac:dyDescent="0.2">
      <c r="A50" s="1390" t="s">
        <v>531</v>
      </c>
      <c r="B50" s="1390"/>
      <c r="C50" s="1390"/>
      <c r="D50" s="1390"/>
      <c r="E50" s="1390"/>
      <c r="F50" s="1390"/>
      <c r="G50" s="1390"/>
      <c r="H50" s="1390"/>
      <c r="I50" s="1390"/>
      <c r="J50" s="1390"/>
      <c r="K50" s="1390"/>
      <c r="L50" s="1390"/>
      <c r="M50" s="1390"/>
      <c r="N50" s="1390"/>
      <c r="O50" s="1390"/>
      <c r="P50" s="1390"/>
      <c r="Q50" s="1390"/>
      <c r="R50" s="1390"/>
      <c r="S50" s="1390"/>
      <c r="T50" s="1390"/>
      <c r="U50" s="1390"/>
      <c r="V50" s="1390"/>
      <c r="W50" s="525"/>
    </row>
    <row r="51" spans="1:29" s="525" customFormat="1" ht="30" customHeight="1" x14ac:dyDescent="0.2">
      <c r="B51" s="1391" t="s">
        <v>418</v>
      </c>
      <c r="C51" s="1391"/>
      <c r="D51" s="1391"/>
      <c r="E51" s="1391"/>
      <c r="F51" s="1391"/>
      <c r="G51" s="1391"/>
      <c r="H51" s="1391"/>
      <c r="I51" s="1391"/>
      <c r="J51" s="1391"/>
      <c r="K51" s="1391"/>
      <c r="L51" s="1391"/>
      <c r="M51" s="1391"/>
      <c r="N51" s="1391"/>
      <c r="O51" s="1391"/>
      <c r="P51" s="1391"/>
      <c r="Q51" s="1391"/>
      <c r="R51" s="1391"/>
      <c r="S51" s="1391"/>
      <c r="T51" s="1391"/>
      <c r="U51" s="1391"/>
      <c r="V51" s="1391"/>
    </row>
    <row r="52" spans="1:29" s="525" customFormat="1" ht="27" customHeight="1" x14ac:dyDescent="0.2">
      <c r="B52" s="1095"/>
      <c r="C52" s="1095"/>
      <c r="D52" s="1106" t="s">
        <v>240</v>
      </c>
      <c r="E52" s="1107"/>
      <c r="F52" s="1107"/>
      <c r="G52" s="1107"/>
      <c r="H52" s="1107"/>
      <c r="I52" s="1107"/>
      <c r="J52" s="1107"/>
      <c r="K52" s="1107"/>
      <c r="L52" s="1107"/>
      <c r="M52" s="1107"/>
      <c r="N52" s="1107"/>
      <c r="O52" s="1392"/>
      <c r="P52" s="1361" t="s">
        <v>417</v>
      </c>
      <c r="Q52" s="1361"/>
      <c r="R52" s="1361"/>
      <c r="S52" s="1363" t="s">
        <v>384</v>
      </c>
      <c r="T52" s="1364"/>
      <c r="U52" s="1364"/>
      <c r="V52" s="1365"/>
    </row>
    <row r="53" spans="1:29" s="525" customFormat="1" ht="34.5" customHeight="1" x14ac:dyDescent="0.2">
      <c r="A53" s="519"/>
      <c r="B53" s="1388" t="s">
        <v>339</v>
      </c>
      <c r="C53" s="1388"/>
      <c r="D53" s="1123"/>
      <c r="E53" s="1124"/>
      <c r="F53" s="1124"/>
      <c r="G53" s="1124"/>
      <c r="H53" s="1124"/>
      <c r="I53" s="1124"/>
      <c r="J53" s="1124"/>
      <c r="K53" s="1124"/>
      <c r="L53" s="1124"/>
      <c r="M53" s="1124"/>
      <c r="N53" s="1124"/>
      <c r="O53" s="1381"/>
      <c r="P53" s="1384"/>
      <c r="Q53" s="1384"/>
      <c r="R53" s="1384"/>
      <c r="S53" s="1385"/>
      <c r="T53" s="1386"/>
      <c r="U53" s="1386"/>
      <c r="V53" s="1387"/>
    </row>
    <row r="54" spans="1:29" s="525" customFormat="1" ht="34.5" customHeight="1" x14ac:dyDescent="0.2">
      <c r="A54" s="519"/>
      <c r="B54" s="1388" t="s">
        <v>63</v>
      </c>
      <c r="C54" s="1388"/>
      <c r="D54" s="1123"/>
      <c r="E54" s="1124"/>
      <c r="F54" s="1124"/>
      <c r="G54" s="1124"/>
      <c r="H54" s="1124"/>
      <c r="I54" s="1124"/>
      <c r="J54" s="1124"/>
      <c r="K54" s="1124"/>
      <c r="L54" s="1124"/>
      <c r="M54" s="1124"/>
      <c r="N54" s="1124"/>
      <c r="O54" s="1381"/>
      <c r="P54" s="1384"/>
      <c r="Q54" s="1384"/>
      <c r="R54" s="1384"/>
      <c r="S54" s="1385"/>
      <c r="T54" s="1386"/>
      <c r="U54" s="1386"/>
      <c r="V54" s="1387"/>
    </row>
    <row r="55" spans="1:29" s="525" customFormat="1" ht="34.5" customHeight="1" x14ac:dyDescent="0.2">
      <c r="A55" s="519"/>
      <c r="B55" s="1388" t="s">
        <v>66</v>
      </c>
      <c r="C55" s="1388"/>
      <c r="D55" s="1123"/>
      <c r="E55" s="1124"/>
      <c r="F55" s="1124"/>
      <c r="G55" s="1124"/>
      <c r="H55" s="1124"/>
      <c r="I55" s="1124"/>
      <c r="J55" s="1124"/>
      <c r="K55" s="1124"/>
      <c r="L55" s="1124"/>
      <c r="M55" s="1124"/>
      <c r="N55" s="1124"/>
      <c r="O55" s="1381"/>
      <c r="P55" s="523"/>
      <c r="Q55" s="517"/>
      <c r="R55" s="522"/>
      <c r="S55" s="524"/>
      <c r="T55" s="518"/>
      <c r="U55" s="518"/>
      <c r="V55" s="201"/>
    </row>
    <row r="56" spans="1:29" s="525" customFormat="1" ht="34.5" customHeight="1" x14ac:dyDescent="0.2">
      <c r="A56" s="519"/>
      <c r="B56" s="1388" t="s">
        <v>64</v>
      </c>
      <c r="C56" s="1388"/>
      <c r="D56" s="1123"/>
      <c r="E56" s="1124"/>
      <c r="F56" s="1124"/>
      <c r="G56" s="1124"/>
      <c r="H56" s="1124"/>
      <c r="I56" s="1124"/>
      <c r="J56" s="1124"/>
      <c r="K56" s="1124"/>
      <c r="L56" s="1124"/>
      <c r="M56" s="1124"/>
      <c r="N56" s="1124"/>
      <c r="O56" s="1381"/>
      <c r="P56" s="523"/>
      <c r="Q56" s="517"/>
      <c r="R56" s="522"/>
      <c r="S56" s="524"/>
      <c r="T56" s="518"/>
      <c r="U56" s="518"/>
      <c r="V56" s="201"/>
    </row>
    <row r="57" spans="1:29" s="525" customFormat="1" ht="33.75" customHeight="1" x14ac:dyDescent="0.2">
      <c r="A57" s="519"/>
      <c r="B57" s="1378" t="s">
        <v>245</v>
      </c>
      <c r="C57" s="1380"/>
      <c r="D57" s="1123"/>
      <c r="E57" s="1124"/>
      <c r="F57" s="1124"/>
      <c r="G57" s="1124"/>
      <c r="H57" s="1124"/>
      <c r="I57" s="1124"/>
      <c r="J57" s="1124"/>
      <c r="K57" s="1124"/>
      <c r="L57" s="1124"/>
      <c r="M57" s="1124"/>
      <c r="N57" s="1124"/>
      <c r="O57" s="1381"/>
      <c r="P57" s="1389"/>
      <c r="Q57" s="1124"/>
      <c r="R57" s="1381"/>
      <c r="S57" s="1393"/>
      <c r="T57" s="1355"/>
      <c r="U57" s="1355"/>
      <c r="V57" s="1356"/>
    </row>
    <row r="58" spans="1:29" s="525" customFormat="1" ht="12.75" customHeight="1" x14ac:dyDescent="0.2">
      <c r="A58" s="519"/>
      <c r="B58" s="203"/>
      <c r="C58" s="203"/>
      <c r="D58" s="519"/>
      <c r="E58" s="519"/>
      <c r="F58" s="519"/>
      <c r="G58" s="519"/>
      <c r="H58" s="519"/>
      <c r="I58" s="519"/>
      <c r="J58" s="519"/>
      <c r="K58" s="519"/>
      <c r="L58" s="519"/>
      <c r="M58" s="519"/>
      <c r="N58" s="519"/>
      <c r="O58" s="519"/>
      <c r="P58" s="520"/>
      <c r="Q58" s="520"/>
      <c r="R58" s="520"/>
      <c r="S58" s="519"/>
      <c r="T58" s="519"/>
      <c r="U58" s="519"/>
      <c r="V58" s="519"/>
    </row>
    <row r="59" spans="1:29" s="205" customFormat="1" ht="12" customHeight="1" x14ac:dyDescent="0.2">
      <c r="A59" s="1359" t="s">
        <v>533</v>
      </c>
      <c r="B59" s="1359"/>
      <c r="C59" s="1359"/>
      <c r="D59" s="1359"/>
      <c r="E59" s="1359"/>
      <c r="F59" s="1359"/>
      <c r="G59" s="1359"/>
      <c r="H59" s="1359"/>
      <c r="I59" s="1359"/>
      <c r="J59" s="1359"/>
      <c r="K59" s="1359"/>
      <c r="L59" s="1359"/>
      <c r="M59" s="1359"/>
      <c r="N59" s="1359"/>
      <c r="O59" s="1359"/>
      <c r="P59" s="1359"/>
      <c r="Q59" s="1359"/>
      <c r="R59" s="1359"/>
      <c r="S59" s="1359"/>
      <c r="T59" s="1359"/>
      <c r="U59" s="1359"/>
      <c r="V59" s="1359"/>
      <c r="W59" s="519"/>
      <c r="X59" s="520"/>
      <c r="Y59" s="520"/>
      <c r="Z59" s="520"/>
      <c r="AA59" s="520"/>
      <c r="AB59" s="519"/>
      <c r="AC59" s="525"/>
    </row>
    <row r="60" spans="1:29" s="205" customFormat="1" ht="13.5" customHeight="1" x14ac:dyDescent="0.2">
      <c r="A60" s="525"/>
      <c r="B60" s="1390" t="s">
        <v>532</v>
      </c>
      <c r="C60" s="1359"/>
      <c r="D60" s="1359"/>
      <c r="E60" s="1359"/>
      <c r="F60" s="1359"/>
      <c r="G60" s="1359"/>
      <c r="H60" s="1359"/>
      <c r="I60" s="1359"/>
      <c r="J60" s="1359"/>
      <c r="K60" s="1359"/>
      <c r="L60" s="1359"/>
      <c r="M60" s="1359"/>
      <c r="N60" s="1359"/>
      <c r="O60" s="1359"/>
      <c r="P60" s="1359"/>
      <c r="Q60" s="1359"/>
      <c r="R60" s="1359"/>
      <c r="S60" s="1359"/>
      <c r="T60" s="1359"/>
      <c r="U60" s="1359"/>
      <c r="V60" s="1359"/>
      <c r="W60" s="519"/>
      <c r="X60" s="520"/>
      <c r="Y60" s="520"/>
      <c r="Z60" s="520"/>
      <c r="AA60" s="520"/>
      <c r="AB60" s="519"/>
      <c r="AC60" s="525"/>
    </row>
    <row r="61" spans="1:29" s="205" customFormat="1" ht="15" customHeight="1" x14ac:dyDescent="0.2">
      <c r="A61" s="525"/>
      <c r="B61" s="1121"/>
      <c r="C61" s="1121"/>
      <c r="D61" s="1121"/>
      <c r="E61" s="1121"/>
      <c r="F61" s="1121"/>
      <c r="G61" s="1121"/>
      <c r="H61" s="1121"/>
      <c r="I61" s="1121"/>
      <c r="J61" s="1121"/>
      <c r="K61" s="1121"/>
      <c r="L61" s="1121"/>
      <c r="M61" s="1121"/>
      <c r="N61" s="1121"/>
      <c r="O61" s="1121"/>
      <c r="P61" s="1121"/>
      <c r="Q61" s="1121"/>
      <c r="R61" s="1121"/>
      <c r="S61" s="1121"/>
      <c r="T61" s="1121"/>
      <c r="U61" s="1121"/>
      <c r="V61" s="1121"/>
      <c r="W61" s="519"/>
      <c r="X61" s="520"/>
      <c r="Y61" s="520"/>
      <c r="Z61" s="520"/>
      <c r="AA61" s="520"/>
      <c r="AB61" s="519"/>
      <c r="AC61" s="525"/>
    </row>
    <row r="62" spans="1:29" s="205" customFormat="1" ht="27" customHeight="1" x14ac:dyDescent="0.2">
      <c r="A62" s="525"/>
      <c r="B62" s="1095"/>
      <c r="C62" s="1095"/>
      <c r="D62" s="1106" t="s">
        <v>385</v>
      </c>
      <c r="E62" s="1394"/>
      <c r="F62" s="1394"/>
      <c r="G62" s="1394"/>
      <c r="H62" s="1394"/>
      <c r="I62" s="1394"/>
      <c r="J62" s="1394"/>
      <c r="K62" s="1394"/>
      <c r="L62" s="1394"/>
      <c r="M62" s="1394"/>
      <c r="N62" s="1395"/>
      <c r="O62" s="1396" t="s">
        <v>383</v>
      </c>
      <c r="P62" s="1394"/>
      <c r="Q62" s="1394"/>
      <c r="R62" s="1395"/>
      <c r="S62" s="1363" t="s">
        <v>384</v>
      </c>
      <c r="T62" s="1364"/>
      <c r="U62" s="1364"/>
      <c r="V62" s="1365"/>
      <c r="W62" s="520"/>
      <c r="X62" s="520"/>
      <c r="Y62" s="520"/>
      <c r="Z62" s="520"/>
      <c r="AA62" s="519"/>
      <c r="AB62" s="525"/>
    </row>
    <row r="63" spans="1:29" s="204" customFormat="1" ht="34.5" customHeight="1" x14ac:dyDescent="0.2">
      <c r="A63" s="519"/>
      <c r="B63" s="1388" t="s">
        <v>339</v>
      </c>
      <c r="C63" s="1388"/>
      <c r="D63" s="1084"/>
      <c r="E63" s="1397"/>
      <c r="F63" s="1397"/>
      <c r="G63" s="1397"/>
      <c r="H63" s="1397"/>
      <c r="I63" s="1397"/>
      <c r="J63" s="1397"/>
      <c r="K63" s="1397"/>
      <c r="L63" s="1397"/>
      <c r="M63" s="1397"/>
      <c r="N63" s="1398"/>
      <c r="O63" s="282" t="s">
        <v>158</v>
      </c>
      <c r="P63" s="765" t="s">
        <v>1073</v>
      </c>
      <c r="Q63" s="282" t="s">
        <v>158</v>
      </c>
      <c r="R63" s="771" t="s">
        <v>1074</v>
      </c>
      <c r="S63" s="1385"/>
      <c r="T63" s="1386"/>
      <c r="U63" s="1386"/>
      <c r="V63" s="1387"/>
    </row>
    <row r="64" spans="1:29" s="204" customFormat="1" ht="34.5" customHeight="1" x14ac:dyDescent="0.2">
      <c r="A64" s="519"/>
      <c r="B64" s="1388" t="s">
        <v>63</v>
      </c>
      <c r="C64" s="1388"/>
      <c r="D64" s="1084"/>
      <c r="E64" s="1397"/>
      <c r="F64" s="1397"/>
      <c r="G64" s="1397"/>
      <c r="H64" s="1397"/>
      <c r="I64" s="1397"/>
      <c r="J64" s="1397"/>
      <c r="K64" s="1397"/>
      <c r="L64" s="1397"/>
      <c r="M64" s="1397"/>
      <c r="N64" s="1398"/>
      <c r="O64" s="282" t="s">
        <v>158</v>
      </c>
      <c r="P64" s="765" t="s">
        <v>1073</v>
      </c>
      <c r="Q64" s="282" t="s">
        <v>158</v>
      </c>
      <c r="R64" s="771" t="s">
        <v>1074</v>
      </c>
      <c r="S64" s="1385"/>
      <c r="T64" s="1386"/>
      <c r="U64" s="1386"/>
      <c r="V64" s="1387"/>
      <c r="W64" s="525"/>
    </row>
    <row r="65" spans="1:24" s="204" customFormat="1" ht="34.5" customHeight="1" x14ac:dyDescent="0.2">
      <c r="A65" s="519"/>
      <c r="B65" s="1378" t="s">
        <v>340</v>
      </c>
      <c r="C65" s="1380"/>
      <c r="D65" s="1084"/>
      <c r="E65" s="1397"/>
      <c r="F65" s="1397"/>
      <c r="G65" s="1397"/>
      <c r="H65" s="1397"/>
      <c r="I65" s="1397"/>
      <c r="J65" s="1397"/>
      <c r="K65" s="1397"/>
      <c r="L65" s="1397"/>
      <c r="M65" s="1397"/>
      <c r="N65" s="1398"/>
      <c r="O65" s="282" t="s">
        <v>158</v>
      </c>
      <c r="P65" s="765" t="s">
        <v>1073</v>
      </c>
      <c r="Q65" s="282" t="s">
        <v>158</v>
      </c>
      <c r="R65" s="771" t="s">
        <v>1074</v>
      </c>
      <c r="S65" s="1393"/>
      <c r="T65" s="1355"/>
      <c r="U65" s="1355"/>
      <c r="V65" s="1356"/>
      <c r="W65" s="525"/>
    </row>
    <row r="66" spans="1:24" s="204" customFormat="1" ht="33.75" customHeight="1" x14ac:dyDescent="0.2">
      <c r="A66" s="519"/>
      <c r="B66" s="1378" t="s">
        <v>246</v>
      </c>
      <c r="C66" s="1380"/>
      <c r="D66" s="1084"/>
      <c r="E66" s="1397"/>
      <c r="F66" s="1397"/>
      <c r="G66" s="1397"/>
      <c r="H66" s="1397"/>
      <c r="I66" s="1397"/>
      <c r="J66" s="1397"/>
      <c r="K66" s="1397"/>
      <c r="L66" s="1397"/>
      <c r="M66" s="1397"/>
      <c r="N66" s="1398"/>
      <c r="O66" s="282" t="s">
        <v>158</v>
      </c>
      <c r="P66" s="765" t="s">
        <v>1073</v>
      </c>
      <c r="Q66" s="282" t="s">
        <v>158</v>
      </c>
      <c r="R66" s="771" t="s">
        <v>1074</v>
      </c>
      <c r="S66" s="1393"/>
      <c r="T66" s="1355"/>
      <c r="U66" s="1355"/>
      <c r="V66" s="1356"/>
    </row>
    <row r="67" spans="1:24" s="204" customFormat="1" ht="12.75" customHeight="1" x14ac:dyDescent="0.2">
      <c r="A67" s="519"/>
      <c r="B67" s="520"/>
      <c r="C67" s="520"/>
      <c r="D67" s="520"/>
      <c r="E67" s="520"/>
      <c r="F67" s="520"/>
      <c r="G67" s="520"/>
      <c r="H67" s="520"/>
      <c r="I67" s="520"/>
      <c r="J67" s="519"/>
      <c r="K67" s="520"/>
      <c r="L67" s="520"/>
      <c r="M67" s="520"/>
      <c r="N67" s="520"/>
      <c r="O67" s="519"/>
      <c r="P67" s="520"/>
      <c r="Q67" s="520"/>
      <c r="R67" s="520"/>
      <c r="S67" s="520"/>
      <c r="T67" s="520"/>
      <c r="U67" s="519"/>
      <c r="V67" s="520"/>
      <c r="W67" s="207"/>
      <c r="X67" s="525"/>
    </row>
    <row r="68" spans="1:24" s="204" customFormat="1" ht="16.5" customHeight="1" x14ac:dyDescent="0.2">
      <c r="A68" s="525" t="s">
        <v>447</v>
      </c>
      <c r="B68" s="525"/>
      <c r="C68" s="525"/>
      <c r="D68" s="525"/>
      <c r="E68" s="525"/>
      <c r="F68" s="525"/>
      <c r="G68" s="525"/>
      <c r="H68" s="525"/>
      <c r="I68" s="525"/>
      <c r="J68" s="525"/>
      <c r="K68" s="525"/>
      <c r="L68" s="525"/>
      <c r="M68" s="525"/>
      <c r="N68" s="525"/>
      <c r="O68" s="525"/>
      <c r="P68" s="525"/>
      <c r="Q68" s="525"/>
      <c r="R68" s="525"/>
      <c r="S68" s="525"/>
      <c r="T68" s="525"/>
      <c r="U68" s="525"/>
      <c r="V68" s="525"/>
      <c r="W68" s="525"/>
      <c r="X68" s="525"/>
    </row>
    <row r="69" spans="1:24" s="204" customFormat="1" ht="26.25" customHeight="1" x14ac:dyDescent="0.2">
      <c r="A69" s="525"/>
      <c r="B69" s="1399" t="s">
        <v>341</v>
      </c>
      <c r="C69" s="1400"/>
      <c r="D69" s="1400"/>
      <c r="E69" s="1400"/>
      <c r="F69" s="1400"/>
      <c r="G69" s="1400"/>
      <c r="H69" s="1400"/>
      <c r="I69" s="1400"/>
      <c r="J69" s="1400"/>
      <c r="K69" s="1400"/>
      <c r="L69" s="1400"/>
      <c r="M69" s="1400"/>
      <c r="N69" s="1400"/>
      <c r="O69" s="1400"/>
      <c r="P69" s="1401"/>
      <c r="Q69" s="282" t="s">
        <v>158</v>
      </c>
      <c r="R69" s="774" t="s">
        <v>1076</v>
      </c>
      <c r="S69" s="765"/>
      <c r="T69" s="282" t="s">
        <v>158</v>
      </c>
      <c r="U69" s="1402" t="s">
        <v>1075</v>
      </c>
      <c r="V69" s="1403"/>
      <c r="W69" s="525"/>
      <c r="X69" s="525"/>
    </row>
    <row r="70" spans="1:24" s="204" customFormat="1" ht="26.25" customHeight="1" x14ac:dyDescent="0.2">
      <c r="A70" s="525"/>
      <c r="B70" s="1399" t="s">
        <v>342</v>
      </c>
      <c r="C70" s="1400"/>
      <c r="D70" s="1400"/>
      <c r="E70" s="1400"/>
      <c r="F70" s="1400"/>
      <c r="G70" s="1400"/>
      <c r="H70" s="1400"/>
      <c r="I70" s="1400"/>
      <c r="J70" s="1400"/>
      <c r="K70" s="1400"/>
      <c r="L70" s="1400"/>
      <c r="M70" s="1400"/>
      <c r="N70" s="1400"/>
      <c r="O70" s="1400"/>
      <c r="P70" s="1401"/>
      <c r="Q70" s="1084"/>
      <c r="R70" s="1355"/>
      <c r="S70" s="1355"/>
      <c r="T70" s="1124" t="s">
        <v>291</v>
      </c>
      <c r="U70" s="1124"/>
      <c r="V70" s="1125"/>
      <c r="W70" s="525"/>
    </row>
    <row r="71" spans="1:24" s="204" customFormat="1" ht="26.25" customHeight="1" x14ac:dyDescent="0.2">
      <c r="A71" s="525"/>
      <c r="B71" s="1399" t="s">
        <v>343</v>
      </c>
      <c r="C71" s="1400"/>
      <c r="D71" s="1400"/>
      <c r="E71" s="1400"/>
      <c r="F71" s="1400"/>
      <c r="G71" s="1400"/>
      <c r="H71" s="1400"/>
      <c r="I71" s="1400"/>
      <c r="J71" s="1400"/>
      <c r="K71" s="1400"/>
      <c r="L71" s="1400"/>
      <c r="M71" s="1400"/>
      <c r="N71" s="1400"/>
      <c r="O71" s="1400"/>
      <c r="P71" s="1401"/>
      <c r="Q71" s="1084"/>
      <c r="R71" s="1355"/>
      <c r="S71" s="1355"/>
      <c r="T71" s="1124" t="s">
        <v>260</v>
      </c>
      <c r="U71" s="1124"/>
      <c r="V71" s="1125"/>
      <c r="W71" s="525"/>
    </row>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sheetData>
  <mergeCells count="177">
    <mergeCell ref="B71:P71"/>
    <mergeCell ref="Q71:S71"/>
    <mergeCell ref="T71:V71"/>
    <mergeCell ref="B69:P69"/>
    <mergeCell ref="B70:P70"/>
    <mergeCell ref="Q70:S70"/>
    <mergeCell ref="T70:V70"/>
    <mergeCell ref="B65:C65"/>
    <mergeCell ref="S65:V65"/>
    <mergeCell ref="B66:C66"/>
    <mergeCell ref="S66:V66"/>
    <mergeCell ref="D65:N65"/>
    <mergeCell ref="D66:N66"/>
    <mergeCell ref="U69:V69"/>
    <mergeCell ref="B63:C63"/>
    <mergeCell ref="S63:V63"/>
    <mergeCell ref="B64:C64"/>
    <mergeCell ref="S64:V64"/>
    <mergeCell ref="P57:R57"/>
    <mergeCell ref="S57:V57"/>
    <mergeCell ref="A59:V59"/>
    <mergeCell ref="B60:V61"/>
    <mergeCell ref="B62:C62"/>
    <mergeCell ref="S62:V62"/>
    <mergeCell ref="D62:N62"/>
    <mergeCell ref="O62:R62"/>
    <mergeCell ref="D63:N63"/>
    <mergeCell ref="D64:N64"/>
    <mergeCell ref="B55:C55"/>
    <mergeCell ref="D55:O55"/>
    <mergeCell ref="B56:C56"/>
    <mergeCell ref="D56:O56"/>
    <mergeCell ref="B57:C57"/>
    <mergeCell ref="D57:O57"/>
    <mergeCell ref="B53:C53"/>
    <mergeCell ref="D53:O53"/>
    <mergeCell ref="P53:R53"/>
    <mergeCell ref="S53:V53"/>
    <mergeCell ref="B54:C54"/>
    <mergeCell ref="D54:O54"/>
    <mergeCell ref="P54:R54"/>
    <mergeCell ref="S54:V54"/>
    <mergeCell ref="A50:V50"/>
    <mergeCell ref="B51:V51"/>
    <mergeCell ref="B52:C52"/>
    <mergeCell ref="D52:O52"/>
    <mergeCell ref="P52:R52"/>
    <mergeCell ref="S52:V52"/>
    <mergeCell ref="P46:R46"/>
    <mergeCell ref="S46:V46"/>
    <mergeCell ref="B47:C47"/>
    <mergeCell ref="D47:L47"/>
    <mergeCell ref="M47:O47"/>
    <mergeCell ref="P47:R47"/>
    <mergeCell ref="S47:V47"/>
    <mergeCell ref="B45:C45"/>
    <mergeCell ref="D45:L45"/>
    <mergeCell ref="M45:O45"/>
    <mergeCell ref="B46:C46"/>
    <mergeCell ref="D46:L46"/>
    <mergeCell ref="M46:O46"/>
    <mergeCell ref="B44:C44"/>
    <mergeCell ref="D44:L44"/>
    <mergeCell ref="M44:O44"/>
    <mergeCell ref="P44:R44"/>
    <mergeCell ref="S44:V44"/>
    <mergeCell ref="B43:C43"/>
    <mergeCell ref="D43:L43"/>
    <mergeCell ref="M43:O43"/>
    <mergeCell ref="P43:R43"/>
    <mergeCell ref="S43:V43"/>
    <mergeCell ref="A40:V40"/>
    <mergeCell ref="B42:C42"/>
    <mergeCell ref="D42:L42"/>
    <mergeCell ref="M42:O42"/>
    <mergeCell ref="P42:R42"/>
    <mergeCell ref="S42:V42"/>
    <mergeCell ref="P2:S3"/>
    <mergeCell ref="P4:S4"/>
    <mergeCell ref="A1:L1"/>
    <mergeCell ref="A24:W24"/>
    <mergeCell ref="B37:W37"/>
    <mergeCell ref="T12:W12"/>
    <mergeCell ref="A8:O8"/>
    <mergeCell ref="B15:C15"/>
    <mergeCell ref="T15:W15"/>
    <mergeCell ref="B17:C17"/>
    <mergeCell ref="T17:W17"/>
    <mergeCell ref="B12:C12"/>
    <mergeCell ref="D15:P15"/>
    <mergeCell ref="B9:W9"/>
    <mergeCell ref="Q21:T21"/>
    <mergeCell ref="B21:D21"/>
    <mergeCell ref="M21:P21"/>
    <mergeCell ref="B22:D22"/>
    <mergeCell ref="B25:W25"/>
    <mergeCell ref="D27:L27"/>
    <mergeCell ref="X12:AA12"/>
    <mergeCell ref="D14:P14"/>
    <mergeCell ref="Q14:S14"/>
    <mergeCell ref="T14:W14"/>
    <mergeCell ref="X14:AA14"/>
    <mergeCell ref="X11:AA11"/>
    <mergeCell ref="B18:C18"/>
    <mergeCell ref="T18:W18"/>
    <mergeCell ref="X17:AA17"/>
    <mergeCell ref="Q15:S15"/>
    <mergeCell ref="B11:C11"/>
    <mergeCell ref="T11:W11"/>
    <mergeCell ref="Q11:S11"/>
    <mergeCell ref="Q12:S12"/>
    <mergeCell ref="D11:P11"/>
    <mergeCell ref="D12:P12"/>
    <mergeCell ref="D18:P18"/>
    <mergeCell ref="Q18:S18"/>
    <mergeCell ref="B14:C14"/>
    <mergeCell ref="D17:P17"/>
    <mergeCell ref="Q17:S17"/>
    <mergeCell ref="Q22:S22"/>
    <mergeCell ref="D28:L28"/>
    <mergeCell ref="O27:W27"/>
    <mergeCell ref="O28:W28"/>
    <mergeCell ref="B28:C28"/>
    <mergeCell ref="B31:C31"/>
    <mergeCell ref="M27:N27"/>
    <mergeCell ref="B30:C30"/>
    <mergeCell ref="M29:N29"/>
    <mergeCell ref="B29:C29"/>
    <mergeCell ref="D29:L29"/>
    <mergeCell ref="D30:L30"/>
    <mergeCell ref="M30:N30"/>
    <mergeCell ref="M31:N31"/>
    <mergeCell ref="D31:L31"/>
    <mergeCell ref="B27:C27"/>
    <mergeCell ref="M28:N28"/>
    <mergeCell ref="D36:L36"/>
    <mergeCell ref="B35:C35"/>
    <mergeCell ref="D34:L34"/>
    <mergeCell ref="B32:C32"/>
    <mergeCell ref="B36:C36"/>
    <mergeCell ref="B33:C33"/>
    <mergeCell ref="B34:C34"/>
    <mergeCell ref="D35:L35"/>
    <mergeCell ref="D33:L33"/>
    <mergeCell ref="D32:L32"/>
    <mergeCell ref="M36:N36"/>
    <mergeCell ref="O29:W29"/>
    <mergeCell ref="O30:W30"/>
    <mergeCell ref="O32:W32"/>
    <mergeCell ref="O33:W33"/>
    <mergeCell ref="O31:W31"/>
    <mergeCell ref="O35:W35"/>
    <mergeCell ref="O34:W34"/>
    <mergeCell ref="M34:N34"/>
    <mergeCell ref="M35:N35"/>
    <mergeCell ref="M33:N33"/>
    <mergeCell ref="O36:W36"/>
    <mergeCell ref="M32:N32"/>
    <mergeCell ref="M22:O22"/>
    <mergeCell ref="I22:K22"/>
    <mergeCell ref="E22:G22"/>
    <mergeCell ref="T2:W3"/>
    <mergeCell ref="J4:K4"/>
    <mergeCell ref="B3:C3"/>
    <mergeCell ref="J3:K3"/>
    <mergeCell ref="L4:M4"/>
    <mergeCell ref="N3:O3"/>
    <mergeCell ref="N4:O4"/>
    <mergeCell ref="B4:C4"/>
    <mergeCell ref="D4:E4"/>
    <mergeCell ref="F4:G4"/>
    <mergeCell ref="H3:I3"/>
    <mergeCell ref="L3:M3"/>
    <mergeCell ref="D3:E3"/>
    <mergeCell ref="F3:G3"/>
    <mergeCell ref="H4:I4"/>
    <mergeCell ref="T4:W4"/>
  </mergeCells>
  <phoneticPr fontId="3"/>
  <dataValidations count="1">
    <dataValidation type="list" allowBlank="1" showInputMessage="1" showErrorMessage="1" sqref="O63:O66 Q63:Q66 Q69 T69">
      <formula1>"□,■"</formula1>
    </dataValidation>
  </dataValidations>
  <printOptions horizontalCentered="1"/>
  <pageMargins left="0.59055118110236227" right="0.39370078740157483" top="0.59055118110236227" bottom="0.59055118110236227" header="0.51181102362204722" footer="0.39370078740157483"/>
  <pageSetup paperSize="9" scale="88" fitToHeight="0" orientation="portrait" verticalDpi="200" r:id="rId1"/>
  <headerFooter alignWithMargins="0"/>
  <rowBreaks count="1" manualBreakCount="1">
    <brk id="38"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C219"/>
  <sheetViews>
    <sheetView showGridLines="0" view="pageBreakPreview" zoomScaleNormal="100" workbookViewId="0">
      <selection activeCell="I4" sqref="I4:R4"/>
    </sheetView>
  </sheetViews>
  <sheetFormatPr defaultColWidth="9" defaultRowHeight="12" x14ac:dyDescent="0.2"/>
  <cols>
    <col min="1" max="1" width="4.453125" style="6" customWidth="1"/>
    <col min="2" max="15" width="4.26953125" style="6" customWidth="1"/>
    <col min="16" max="16" width="4.453125" style="6" customWidth="1"/>
    <col min="17" max="19" width="4.26953125" style="6" customWidth="1"/>
    <col min="20" max="20" width="4.7265625" style="6" customWidth="1"/>
    <col min="21" max="22" width="4.26953125" style="6" customWidth="1"/>
    <col min="23" max="23" width="6.6328125" style="6" customWidth="1"/>
    <col min="24" max="25" width="3.36328125" style="6" customWidth="1"/>
    <col min="26" max="30" width="4.26953125" style="6" customWidth="1"/>
    <col min="31" max="39" width="3.36328125" style="6" customWidth="1"/>
    <col min="40" max="16384" width="9" style="6"/>
  </cols>
  <sheetData>
    <row r="1" spans="1:27" ht="21" customHeight="1" x14ac:dyDescent="0.2">
      <c r="A1" s="1411" t="s">
        <v>259</v>
      </c>
      <c r="B1" s="1411"/>
      <c r="C1" s="1411"/>
      <c r="D1" s="1411"/>
      <c r="E1" s="1411"/>
      <c r="F1" s="1411"/>
      <c r="G1" s="1411"/>
      <c r="H1" s="1411"/>
      <c r="I1" s="1411"/>
      <c r="J1" s="1411"/>
      <c r="K1" s="1411"/>
      <c r="L1" s="1411"/>
      <c r="M1" s="1411"/>
      <c r="N1" s="1411"/>
      <c r="O1" s="1411"/>
      <c r="P1" s="1411"/>
      <c r="Q1" s="1411"/>
      <c r="R1" s="1411"/>
      <c r="S1" s="1411"/>
      <c r="T1" s="1411"/>
      <c r="U1" s="1411"/>
      <c r="V1" s="1411"/>
    </row>
    <row r="2" spans="1:27" ht="18" customHeight="1" x14ac:dyDescent="0.2">
      <c r="A2" s="1359" t="s">
        <v>534</v>
      </c>
      <c r="B2" s="1359"/>
      <c r="C2" s="1359"/>
      <c r="D2" s="1359"/>
      <c r="E2" s="1359"/>
      <c r="F2" s="1359"/>
      <c r="G2" s="1359"/>
      <c r="H2" s="1359"/>
      <c r="I2" s="1359"/>
      <c r="J2" s="1359"/>
      <c r="K2" s="1359"/>
      <c r="L2" s="1359"/>
      <c r="M2" s="1359"/>
      <c r="N2" s="1359"/>
      <c r="O2" s="1359"/>
      <c r="P2" s="1359"/>
      <c r="Q2" s="1359"/>
      <c r="R2" s="1359"/>
      <c r="S2" s="1359"/>
      <c r="T2" s="1359"/>
      <c r="U2" s="1359"/>
      <c r="V2" s="1359"/>
    </row>
    <row r="3" spans="1:27" ht="15.75" customHeight="1" x14ac:dyDescent="0.2">
      <c r="B3" s="931" t="s">
        <v>278</v>
      </c>
      <c r="C3" s="932"/>
      <c r="D3" s="932"/>
      <c r="E3" s="932"/>
      <c r="F3" s="932"/>
      <c r="G3" s="932"/>
      <c r="H3" s="933"/>
      <c r="I3" s="931" t="s">
        <v>279</v>
      </c>
      <c r="J3" s="1432"/>
      <c r="K3" s="1432"/>
      <c r="L3" s="1432"/>
      <c r="M3" s="1432"/>
      <c r="N3" s="1432"/>
      <c r="O3" s="1432"/>
      <c r="P3" s="1432"/>
      <c r="Q3" s="1432"/>
      <c r="R3" s="1433"/>
      <c r="S3" s="931" t="s">
        <v>280</v>
      </c>
      <c r="T3" s="932"/>
      <c r="U3" s="932"/>
      <c r="V3" s="933"/>
    </row>
    <row r="4" spans="1:27" ht="26.25" customHeight="1" x14ac:dyDescent="0.2">
      <c r="B4" s="1421" t="s">
        <v>242</v>
      </c>
      <c r="C4" s="1422"/>
      <c r="D4" s="1422"/>
      <c r="E4" s="1422"/>
      <c r="F4" s="1422"/>
      <c r="G4" s="1422"/>
      <c r="H4" s="1423"/>
      <c r="I4" s="1434" t="s">
        <v>7</v>
      </c>
      <c r="J4" s="1435"/>
      <c r="K4" s="1435"/>
      <c r="L4" s="1435"/>
      <c r="M4" s="1435"/>
      <c r="N4" s="1435"/>
      <c r="O4" s="1435"/>
      <c r="P4" s="1435"/>
      <c r="Q4" s="1435"/>
      <c r="R4" s="1436"/>
      <c r="S4" s="1434" t="s">
        <v>243</v>
      </c>
      <c r="T4" s="1435"/>
      <c r="U4" s="1435"/>
      <c r="V4" s="1436"/>
    </row>
    <row r="5" spans="1:27" ht="26.25" customHeight="1" x14ac:dyDescent="0.2">
      <c r="B5" s="1424"/>
      <c r="C5" s="1425"/>
      <c r="D5" s="1425"/>
      <c r="E5" s="1425"/>
      <c r="F5" s="1425"/>
      <c r="G5" s="1425"/>
      <c r="H5" s="1426"/>
      <c r="I5" s="1437"/>
      <c r="J5" s="1438"/>
      <c r="K5" s="1438"/>
      <c r="L5" s="1438"/>
      <c r="M5" s="1438"/>
      <c r="N5" s="1438"/>
      <c r="O5" s="1438"/>
      <c r="P5" s="1438"/>
      <c r="Q5" s="1438"/>
      <c r="R5" s="1439"/>
      <c r="S5" s="1437" t="s">
        <v>243</v>
      </c>
      <c r="T5" s="1438"/>
      <c r="U5" s="1438"/>
      <c r="V5" s="1439"/>
    </row>
    <row r="6" spans="1:27" x14ac:dyDescent="0.2">
      <c r="A6" s="1431"/>
      <c r="B6" s="1431"/>
      <c r="C6" s="1431"/>
      <c r="D6" s="1431"/>
      <c r="E6" s="1431"/>
      <c r="F6" s="1431"/>
      <c r="G6" s="1431"/>
      <c r="H6" s="1431"/>
      <c r="I6" s="1431"/>
      <c r="J6" s="1431"/>
      <c r="K6" s="1431"/>
      <c r="L6" s="1431"/>
      <c r="M6" s="1431"/>
      <c r="N6" s="1431"/>
      <c r="O6" s="1431"/>
      <c r="P6" s="1431"/>
      <c r="Q6" s="1431"/>
      <c r="R6" s="1431"/>
      <c r="S6" s="1431"/>
      <c r="T6" s="1431"/>
      <c r="U6" s="1431"/>
      <c r="V6" s="1431"/>
    </row>
    <row r="7" spans="1:27" ht="18" customHeight="1" x14ac:dyDescent="0.2">
      <c r="A7" s="1359" t="s">
        <v>277</v>
      </c>
      <c r="B7" s="1359"/>
      <c r="C7" s="1359"/>
      <c r="D7" s="1359"/>
      <c r="E7" s="1359"/>
      <c r="F7" s="1359"/>
      <c r="G7" s="1359"/>
      <c r="H7" s="1359"/>
      <c r="I7" s="1359"/>
      <c r="J7" s="1359"/>
      <c r="K7" s="1359"/>
      <c r="L7" s="1359"/>
      <c r="M7" s="1359"/>
      <c r="N7" s="1359"/>
      <c r="O7" s="1359"/>
      <c r="P7" s="1359"/>
      <c r="Q7" s="1359"/>
      <c r="R7" s="1359"/>
      <c r="S7" s="1359"/>
      <c r="T7" s="1359"/>
      <c r="U7" s="1359"/>
      <c r="V7" s="1359"/>
    </row>
    <row r="8" spans="1:27" ht="16.5" customHeight="1" x14ac:dyDescent="0.2">
      <c r="A8" s="1440"/>
      <c r="B8" s="1136" t="s">
        <v>11</v>
      </c>
      <c r="C8" s="1451"/>
      <c r="D8" s="1451"/>
      <c r="E8" s="1451"/>
      <c r="F8" s="1451"/>
      <c r="G8" s="1451"/>
      <c r="H8" s="1452"/>
      <c r="I8" s="931" t="s">
        <v>356</v>
      </c>
      <c r="J8" s="932"/>
      <c r="K8" s="932"/>
      <c r="L8" s="1427"/>
      <c r="M8" s="931" t="s">
        <v>1083</v>
      </c>
      <c r="N8" s="1428"/>
      <c r="O8" s="1428"/>
      <c r="P8" s="1428"/>
      <c r="Q8" s="1428"/>
      <c r="R8" s="1428"/>
      <c r="S8" s="1428"/>
      <c r="T8" s="1428"/>
      <c r="U8" s="1428"/>
      <c r="V8" s="1427"/>
      <c r="W8" s="23"/>
    </row>
    <row r="9" spans="1:27" ht="24.75" customHeight="1" x14ac:dyDescent="0.2">
      <c r="A9" s="1440"/>
      <c r="B9" s="1453"/>
      <c r="C9" s="1454"/>
      <c r="D9" s="1454"/>
      <c r="E9" s="1454"/>
      <c r="F9" s="1454"/>
      <c r="G9" s="1454"/>
      <c r="H9" s="1455"/>
      <c r="I9" s="1429"/>
      <c r="J9" s="1037"/>
      <c r="K9" s="1037"/>
      <c r="L9" s="1430"/>
      <c r="M9" s="1226"/>
      <c r="N9" s="1450"/>
      <c r="O9" s="1450"/>
      <c r="P9" s="1450"/>
      <c r="Q9" s="1450"/>
      <c r="R9" s="1450"/>
      <c r="S9" s="1450"/>
      <c r="T9" s="1450"/>
      <c r="U9" s="1450"/>
      <c r="V9" s="1450"/>
      <c r="W9" s="23"/>
      <c r="X9" s="23"/>
      <c r="Y9" s="23"/>
      <c r="Z9" s="23"/>
      <c r="AA9" s="23"/>
    </row>
    <row r="10" spans="1:27" ht="24" customHeight="1" x14ac:dyDescent="0.2">
      <c r="A10" s="1440"/>
      <c r="B10" s="1446" t="s">
        <v>519</v>
      </c>
      <c r="C10" s="1447"/>
      <c r="D10" s="1447"/>
      <c r="E10" s="1447"/>
      <c r="F10" s="1447"/>
      <c r="G10" s="1447"/>
      <c r="H10" s="1448"/>
      <c r="I10" s="764"/>
      <c r="J10" s="761"/>
      <c r="K10" s="761"/>
      <c r="L10" s="761"/>
      <c r="M10" s="1098"/>
      <c r="N10" s="1428"/>
      <c r="O10" s="1428"/>
      <c r="P10" s="1428"/>
      <c r="Q10" s="1428"/>
      <c r="R10" s="761" t="s">
        <v>1084</v>
      </c>
      <c r="S10" s="781"/>
      <c r="T10" s="781"/>
      <c r="U10" s="781"/>
      <c r="V10" s="782"/>
      <c r="W10" s="23"/>
      <c r="X10" s="23"/>
      <c r="Y10" s="23"/>
      <c r="Z10" s="23"/>
      <c r="AA10" s="23"/>
    </row>
    <row r="11" spans="1:27" ht="24" customHeight="1" x14ac:dyDescent="0.2">
      <c r="A11" s="1440"/>
      <c r="B11" s="931" t="s">
        <v>300</v>
      </c>
      <c r="C11" s="932"/>
      <c r="D11" s="932"/>
      <c r="E11" s="932"/>
      <c r="F11" s="932"/>
      <c r="G11" s="932"/>
      <c r="H11" s="933"/>
      <c r="I11" s="780"/>
      <c r="J11" s="21"/>
      <c r="K11" s="780"/>
      <c r="L11" s="302" t="s">
        <v>158</v>
      </c>
      <c r="M11" s="780" t="s">
        <v>1081</v>
      </c>
      <c r="N11" s="780"/>
      <c r="O11" s="780"/>
      <c r="P11" s="780" t="s">
        <v>24</v>
      </c>
      <c r="Q11" s="780"/>
      <c r="R11" s="302" t="s">
        <v>158</v>
      </c>
      <c r="S11" s="780" t="s">
        <v>1082</v>
      </c>
      <c r="T11" s="780"/>
      <c r="U11" s="21"/>
      <c r="V11" s="778"/>
      <c r="W11" s="14"/>
      <c r="X11" s="23"/>
      <c r="Y11" s="23"/>
      <c r="Z11" s="23"/>
      <c r="AA11" s="23"/>
    </row>
    <row r="12" spans="1:27" ht="10.5" customHeight="1" x14ac:dyDescent="0.2">
      <c r="A12" s="1440"/>
      <c r="B12" s="1037"/>
      <c r="C12" s="1441"/>
      <c r="D12" s="1441"/>
      <c r="E12" s="1441"/>
      <c r="F12" s="1441"/>
      <c r="G12" s="1441"/>
      <c r="H12" s="1441"/>
      <c r="I12" s="1441"/>
      <c r="J12" s="1441"/>
      <c r="K12" s="1441"/>
      <c r="L12" s="1441"/>
      <c r="M12" s="1441"/>
      <c r="N12" s="1441"/>
      <c r="O12" s="1441"/>
      <c r="P12" s="1441"/>
      <c r="Q12" s="1441"/>
      <c r="R12" s="1441"/>
      <c r="S12" s="1442"/>
      <c r="T12" s="1442"/>
      <c r="U12" s="1442"/>
      <c r="V12" s="1442"/>
      <c r="W12" s="204"/>
      <c r="X12" s="23"/>
      <c r="Y12" s="23"/>
      <c r="Z12" s="23"/>
      <c r="AA12" s="23"/>
    </row>
    <row r="13" spans="1:27" ht="21" customHeight="1" x14ac:dyDescent="0.2">
      <c r="A13" s="1359" t="s">
        <v>386</v>
      </c>
      <c r="B13" s="1359"/>
      <c r="C13" s="1359"/>
      <c r="D13" s="1359"/>
      <c r="E13" s="1359"/>
      <c r="F13" s="1359"/>
      <c r="G13" s="1359"/>
      <c r="H13" s="1359"/>
      <c r="I13" s="1359"/>
      <c r="J13" s="1359"/>
      <c r="K13" s="1359"/>
      <c r="L13" s="1359"/>
      <c r="M13" s="1359"/>
      <c r="N13" s="1359"/>
      <c r="O13" s="1359"/>
      <c r="P13" s="1359"/>
      <c r="Q13" s="1359"/>
      <c r="R13" s="1359"/>
      <c r="S13" s="1359"/>
      <c r="T13" s="1359"/>
      <c r="U13" s="1359"/>
      <c r="V13" s="1359"/>
      <c r="X13" s="23"/>
      <c r="Y13" s="23"/>
      <c r="Z13" s="23"/>
      <c r="AA13" s="23"/>
    </row>
    <row r="14" spans="1:27" ht="24.75" customHeight="1" x14ac:dyDescent="0.2">
      <c r="B14" s="1106" t="s">
        <v>520</v>
      </c>
      <c r="C14" s="1107"/>
      <c r="D14" s="1107"/>
      <c r="E14" s="1107"/>
      <c r="F14" s="1107"/>
      <c r="G14" s="1107"/>
      <c r="H14" s="1108"/>
      <c r="I14" s="764"/>
      <c r="J14" s="761"/>
      <c r="K14" s="761"/>
      <c r="L14" s="761"/>
      <c r="M14" s="1098"/>
      <c r="N14" s="1428"/>
      <c r="O14" s="1428"/>
      <c r="P14" s="1428"/>
      <c r="Q14" s="1428"/>
      <c r="R14" s="761" t="s">
        <v>1084</v>
      </c>
      <c r="S14" s="781"/>
      <c r="T14" s="781"/>
      <c r="U14" s="781"/>
      <c r="V14" s="782"/>
      <c r="W14" s="204"/>
      <c r="X14" s="23"/>
      <c r="Y14" s="23"/>
      <c r="Z14" s="23"/>
      <c r="AA14" s="23"/>
    </row>
    <row r="15" spans="1:27" ht="24" customHeight="1" x14ac:dyDescent="0.2">
      <c r="B15" s="1106" t="s">
        <v>521</v>
      </c>
      <c r="C15" s="1107"/>
      <c r="D15" s="1107"/>
      <c r="E15" s="1107"/>
      <c r="F15" s="1107"/>
      <c r="G15" s="1107"/>
      <c r="H15" s="1108"/>
      <c r="I15" s="764"/>
      <c r="J15" s="761"/>
      <c r="K15" s="761"/>
      <c r="L15" s="761"/>
      <c r="M15" s="1098"/>
      <c r="N15" s="1428"/>
      <c r="O15" s="1428"/>
      <c r="P15" s="1428"/>
      <c r="Q15" s="1428"/>
      <c r="R15" s="761" t="s">
        <v>1084</v>
      </c>
      <c r="S15" s="781"/>
      <c r="T15" s="781"/>
      <c r="U15" s="781"/>
      <c r="V15" s="782"/>
      <c r="W15" s="204"/>
      <c r="X15" s="117"/>
      <c r="Y15" s="14"/>
      <c r="Z15" s="23"/>
      <c r="AA15" s="23"/>
    </row>
    <row r="16" spans="1:27" ht="24" customHeight="1" x14ac:dyDescent="0.2">
      <c r="B16" s="931" t="s">
        <v>300</v>
      </c>
      <c r="C16" s="932"/>
      <c r="D16" s="932"/>
      <c r="E16" s="932"/>
      <c r="F16" s="932"/>
      <c r="G16" s="932"/>
      <c r="H16" s="933"/>
      <c r="I16" s="780"/>
      <c r="J16" s="21"/>
      <c r="K16" s="780"/>
      <c r="L16" s="302" t="s">
        <v>158</v>
      </c>
      <c r="M16" s="780" t="s">
        <v>1081</v>
      </c>
      <c r="N16" s="780"/>
      <c r="O16" s="780"/>
      <c r="P16" s="780" t="s">
        <v>24</v>
      </c>
      <c r="Q16" s="780"/>
      <c r="R16" s="302" t="s">
        <v>158</v>
      </c>
      <c r="S16" s="780" t="s">
        <v>1082</v>
      </c>
      <c r="T16" s="780"/>
      <c r="U16" s="21"/>
      <c r="V16" s="778"/>
      <c r="W16" s="204"/>
    </row>
    <row r="17" spans="1:29" ht="24" customHeight="1" x14ac:dyDescent="0.2">
      <c r="B17" s="1095" t="s">
        <v>301</v>
      </c>
      <c r="C17" s="1095"/>
      <c r="D17" s="1095"/>
      <c r="E17" s="1095"/>
      <c r="F17" s="1095"/>
      <c r="G17" s="1095"/>
      <c r="H17" s="1095"/>
      <c r="I17" s="1123"/>
      <c r="J17" s="1124"/>
      <c r="K17" s="1124"/>
      <c r="L17" s="1124"/>
      <c r="M17" s="1124"/>
      <c r="N17" s="1124"/>
      <c r="O17" s="1124"/>
      <c r="P17" s="1124"/>
      <c r="Q17" s="1124"/>
      <c r="R17" s="1124"/>
      <c r="S17" s="1428"/>
      <c r="T17" s="1428"/>
      <c r="U17" s="1428"/>
      <c r="V17" s="1427"/>
      <c r="W17" s="199"/>
    </row>
    <row r="18" spans="1:29" ht="17.25" customHeight="1" x14ac:dyDescent="0.2">
      <c r="B18" s="1118"/>
      <c r="C18" s="1118"/>
      <c r="D18" s="1118"/>
      <c r="E18" s="1118"/>
      <c r="F18" s="1118"/>
      <c r="G18" s="1118"/>
      <c r="H18" s="1118"/>
      <c r="I18" s="1443"/>
      <c r="J18" s="1443"/>
      <c r="K18" s="1443"/>
      <c r="L18" s="1443"/>
      <c r="M18" s="1443"/>
      <c r="N18" s="1443"/>
      <c r="O18" s="1443"/>
      <c r="P18" s="1443"/>
      <c r="Q18" s="1443"/>
      <c r="R18" s="1443"/>
      <c r="S18" s="1443"/>
      <c r="T18" s="1443"/>
      <c r="U18" s="1443"/>
      <c r="V18" s="1443"/>
    </row>
    <row r="19" spans="1:29" ht="12" customHeight="1" x14ac:dyDescent="0.2">
      <c r="A19" s="1431"/>
      <c r="B19" s="1431"/>
      <c r="C19" s="1431"/>
      <c r="D19" s="1431"/>
      <c r="E19" s="1431"/>
      <c r="F19" s="1431"/>
      <c r="G19" s="1431"/>
      <c r="H19" s="1431"/>
      <c r="I19" s="1431"/>
      <c r="J19" s="1431"/>
      <c r="K19" s="1431"/>
      <c r="L19" s="1431"/>
      <c r="M19" s="1431"/>
      <c r="N19" s="1431"/>
      <c r="O19" s="1431"/>
      <c r="P19" s="1431"/>
      <c r="Q19" s="1431"/>
      <c r="R19" s="1431"/>
      <c r="S19" s="1431"/>
      <c r="T19" s="1431"/>
      <c r="U19" s="1431"/>
      <c r="V19" s="1431"/>
    </row>
    <row r="20" spans="1:29" ht="21" customHeight="1" x14ac:dyDescent="0.2">
      <c r="A20" s="1359" t="s">
        <v>580</v>
      </c>
      <c r="B20" s="1359"/>
      <c r="C20" s="1359"/>
      <c r="D20" s="1359"/>
      <c r="E20" s="1359"/>
      <c r="F20" s="1359"/>
      <c r="G20" s="1359"/>
      <c r="H20" s="1359"/>
      <c r="I20" s="1359"/>
      <c r="J20" s="1359"/>
      <c r="K20" s="1359"/>
      <c r="L20" s="1359"/>
      <c r="M20" s="1359"/>
      <c r="N20" s="1359"/>
      <c r="O20" s="1359"/>
      <c r="P20" s="1359"/>
      <c r="Q20" s="1359"/>
      <c r="R20" s="1359"/>
      <c r="S20" s="1359"/>
      <c r="T20" s="1359"/>
      <c r="U20" s="1359"/>
      <c r="V20" s="1359"/>
    </row>
    <row r="21" spans="1:29" ht="18" customHeight="1" x14ac:dyDescent="0.2">
      <c r="B21" s="1388" t="s">
        <v>310</v>
      </c>
      <c r="C21" s="1095"/>
      <c r="D21" s="1095"/>
      <c r="E21" s="1095"/>
      <c r="F21" s="1095"/>
      <c r="G21" s="1095"/>
      <c r="H21" s="1378" t="s">
        <v>318</v>
      </c>
      <c r="I21" s="1419"/>
      <c r="J21" s="1420"/>
      <c r="K21" s="1388" t="s">
        <v>312</v>
      </c>
      <c r="L21" s="1388"/>
      <c r="M21" s="1388"/>
      <c r="N21" s="1388"/>
      <c r="O21" s="1388"/>
      <c r="P21" s="1388"/>
      <c r="Q21" s="1388" t="s">
        <v>91</v>
      </c>
      <c r="R21" s="1388"/>
      <c r="S21" s="1388"/>
      <c r="T21" s="1388"/>
      <c r="U21" s="1388"/>
      <c r="V21" s="1388"/>
    </row>
    <row r="22" spans="1:29" ht="48" customHeight="1" x14ac:dyDescent="0.2">
      <c r="B22" s="1449" t="s">
        <v>311</v>
      </c>
      <c r="C22" s="1095"/>
      <c r="D22" s="1095"/>
      <c r="E22" s="1388" t="s">
        <v>113</v>
      </c>
      <c r="F22" s="1095"/>
      <c r="G22" s="1095"/>
      <c r="H22" s="1378" t="s">
        <v>319</v>
      </c>
      <c r="I22" s="1419"/>
      <c r="J22" s="1420"/>
      <c r="K22" s="1416" t="s">
        <v>94</v>
      </c>
      <c r="L22" s="1417"/>
      <c r="M22" s="1417"/>
      <c r="N22" s="1418"/>
      <c r="O22" s="1444" t="s">
        <v>93</v>
      </c>
      <c r="P22" s="1445"/>
      <c r="Q22" s="1416" t="s">
        <v>92</v>
      </c>
      <c r="R22" s="1417"/>
      <c r="S22" s="1417"/>
      <c r="T22" s="1418"/>
      <c r="U22" s="1444" t="s">
        <v>93</v>
      </c>
      <c r="V22" s="1445"/>
    </row>
    <row r="23" spans="1:29" ht="19.5" customHeight="1" x14ac:dyDescent="0.2">
      <c r="B23" s="1148"/>
      <c r="C23" s="1148"/>
      <c r="D23" s="1148"/>
      <c r="E23" s="1148"/>
      <c r="F23" s="1148"/>
      <c r="G23" s="1148"/>
      <c r="H23" s="1123"/>
      <c r="I23" s="1124"/>
      <c r="J23" s="1125"/>
      <c r="K23" s="1412"/>
      <c r="L23" s="1413"/>
      <c r="M23" s="1413"/>
      <c r="N23" s="1413"/>
      <c r="O23" s="1414" t="s">
        <v>305</v>
      </c>
      <c r="P23" s="1415"/>
      <c r="Q23" s="1412"/>
      <c r="R23" s="1413"/>
      <c r="S23" s="1413"/>
      <c r="T23" s="1413"/>
      <c r="U23" s="1414" t="s">
        <v>305</v>
      </c>
      <c r="V23" s="1415"/>
    </row>
    <row r="24" spans="1:29" ht="15.75" customHeight="1" x14ac:dyDescent="0.2">
      <c r="B24" s="1118" t="s">
        <v>357</v>
      </c>
      <c r="C24" s="1118"/>
      <c r="D24" s="1118"/>
      <c r="E24" s="1118"/>
      <c r="F24" s="1118"/>
      <c r="G24" s="1118"/>
      <c r="H24" s="1118"/>
      <c r="I24" s="1118"/>
      <c r="J24" s="1118"/>
      <c r="K24" s="1118"/>
      <c r="L24" s="1118"/>
      <c r="M24" s="1118"/>
      <c r="N24" s="1118"/>
      <c r="O24" s="1118"/>
      <c r="P24" s="1118"/>
      <c r="Q24" s="1118"/>
      <c r="R24" s="1118"/>
      <c r="S24" s="1118"/>
      <c r="T24" s="1118"/>
      <c r="U24" s="1118"/>
      <c r="V24" s="1118"/>
    </row>
    <row r="25" spans="1:29" ht="15" customHeight="1" x14ac:dyDescent="0.2">
      <c r="B25" s="1408" t="s">
        <v>12</v>
      </c>
      <c r="C25" s="1408"/>
      <c r="D25" s="1408"/>
      <c r="E25" s="1408"/>
      <c r="F25" s="1408"/>
      <c r="G25" s="1408"/>
      <c r="H25" s="1408"/>
      <c r="I25" s="1408"/>
      <c r="J25" s="1408"/>
      <c r="K25" s="1408"/>
      <c r="L25" s="1408"/>
      <c r="M25" s="1408"/>
      <c r="N25" s="1408"/>
      <c r="O25" s="1408"/>
      <c r="P25" s="1408"/>
      <c r="Q25" s="1408"/>
      <c r="R25" s="1408"/>
      <c r="S25" s="1408"/>
      <c r="T25" s="1408"/>
      <c r="U25" s="1408"/>
      <c r="V25" s="1408"/>
    </row>
    <row r="26" spans="1:29" ht="13.5" customHeight="1" x14ac:dyDescent="0.2">
      <c r="A26" s="1407"/>
      <c r="B26" s="1407"/>
      <c r="C26" s="1407"/>
      <c r="D26" s="1407"/>
      <c r="E26" s="1407"/>
      <c r="F26" s="1407"/>
      <c r="G26" s="1407"/>
      <c r="H26" s="1407"/>
      <c r="I26" s="1407"/>
      <c r="J26" s="1407"/>
      <c r="K26" s="1407"/>
      <c r="L26" s="1407"/>
      <c r="M26" s="1407"/>
      <c r="N26" s="1407"/>
      <c r="O26" s="1407"/>
      <c r="P26" s="1407"/>
      <c r="Q26" s="1407"/>
      <c r="R26" s="1407"/>
      <c r="S26" s="1407"/>
      <c r="T26" s="1407"/>
      <c r="U26" s="1407"/>
      <c r="V26" s="1407"/>
      <c r="W26" s="204"/>
    </row>
    <row r="27" spans="1:29" ht="12.75" customHeight="1" x14ac:dyDescent="0.2">
      <c r="A27" s="1204"/>
      <c r="B27" s="1204"/>
      <c r="C27" s="1204"/>
      <c r="D27" s="1204"/>
      <c r="E27" s="1204"/>
      <c r="F27" s="1204"/>
      <c r="G27" s="1204"/>
      <c r="H27" s="1204"/>
      <c r="I27" s="1204"/>
      <c r="J27" s="1204"/>
      <c r="K27" s="1204"/>
      <c r="L27" s="1204"/>
      <c r="M27" s="1204"/>
      <c r="N27" s="1204"/>
      <c r="O27" s="1204"/>
      <c r="P27" s="1204"/>
      <c r="Q27" s="1204"/>
      <c r="R27" s="1204"/>
      <c r="S27" s="1204"/>
      <c r="T27" s="1204"/>
      <c r="U27" s="1204"/>
      <c r="V27" s="1204"/>
    </row>
    <row r="28" spans="1:29" ht="21" customHeight="1" x14ac:dyDescent="0.2">
      <c r="A28" s="1409" t="s">
        <v>435</v>
      </c>
      <c r="B28" s="1409"/>
      <c r="C28" s="1409"/>
      <c r="D28" s="1409"/>
      <c r="E28" s="1409"/>
      <c r="F28" s="1409"/>
      <c r="G28" s="1409"/>
      <c r="H28" s="1410"/>
      <c r="I28" s="1410"/>
      <c r="J28" s="208"/>
      <c r="K28" s="208"/>
      <c r="L28" s="208"/>
      <c r="M28" s="208"/>
      <c r="N28" s="208"/>
      <c r="O28" s="208"/>
      <c r="P28" s="208"/>
      <c r="Q28" s="208"/>
      <c r="R28" s="208"/>
      <c r="S28" s="208"/>
      <c r="T28" s="208"/>
      <c r="U28" s="208"/>
      <c r="V28" s="209"/>
      <c r="W28" s="209"/>
      <c r="X28" s="209"/>
      <c r="Y28" s="209"/>
      <c r="Z28" s="209"/>
      <c r="AA28" s="209"/>
    </row>
    <row r="29" spans="1:29" s="205" customFormat="1" ht="30.75" customHeight="1" x14ac:dyDescent="0.2">
      <c r="A29" s="210"/>
      <c r="B29" s="1404" t="s">
        <v>653</v>
      </c>
      <c r="C29" s="1405"/>
      <c r="D29" s="1405"/>
      <c r="E29" s="1405"/>
      <c r="F29" s="1405"/>
      <c r="G29" s="1405"/>
      <c r="H29" s="1405"/>
      <c r="I29" s="1397"/>
      <c r="J29" s="1397"/>
      <c r="K29" s="1406"/>
      <c r="L29" s="764"/>
      <c r="M29" s="765"/>
      <c r="N29" s="282" t="s">
        <v>158</v>
      </c>
      <c r="O29" s="765" t="s">
        <v>1081</v>
      </c>
      <c r="P29" s="765"/>
      <c r="Q29" s="765" t="s">
        <v>24</v>
      </c>
      <c r="R29" s="765"/>
      <c r="S29" s="282" t="s">
        <v>158</v>
      </c>
      <c r="T29" s="765" t="s">
        <v>1082</v>
      </c>
      <c r="U29" s="770"/>
      <c r="V29" s="766"/>
      <c r="W29" s="211"/>
      <c r="X29" s="211"/>
      <c r="Y29" s="211"/>
      <c r="Z29" s="211"/>
      <c r="AA29" s="211"/>
      <c r="AB29" s="23"/>
      <c r="AC29" s="6"/>
    </row>
    <row r="30" spans="1:29" s="205" customFormat="1" ht="30.75" customHeight="1" x14ac:dyDescent="0.2">
      <c r="A30" s="208"/>
      <c r="B30" s="1404" t="s">
        <v>17</v>
      </c>
      <c r="C30" s="1405"/>
      <c r="D30" s="1405"/>
      <c r="E30" s="1405"/>
      <c r="F30" s="1405"/>
      <c r="G30" s="1405"/>
      <c r="H30" s="1405"/>
      <c r="I30" s="1397"/>
      <c r="J30" s="1397"/>
      <c r="K30" s="1406"/>
      <c r="L30" s="1098"/>
      <c r="M30" s="1428"/>
      <c r="N30" s="1428"/>
      <c r="O30" s="1428"/>
      <c r="P30" s="1428"/>
      <c r="Q30" s="1428"/>
      <c r="R30" s="1428"/>
      <c r="S30" s="1428"/>
      <c r="T30" s="1428"/>
      <c r="U30" s="1428"/>
      <c r="V30" s="1427"/>
      <c r="W30" s="211"/>
      <c r="X30" s="211"/>
      <c r="Y30" s="211"/>
      <c r="Z30" s="211"/>
      <c r="AA30" s="211"/>
      <c r="AB30" s="23"/>
      <c r="AC30" s="6"/>
    </row>
    <row r="31" spans="1:29" s="204" customFormat="1" ht="24" customHeight="1" x14ac:dyDescent="0.2">
      <c r="A31" s="23"/>
      <c r="B31" s="1404" t="s">
        <v>570</v>
      </c>
      <c r="C31" s="1405"/>
      <c r="D31" s="1405"/>
      <c r="E31" s="1405"/>
      <c r="F31" s="1405"/>
      <c r="G31" s="1405"/>
      <c r="H31" s="1405"/>
      <c r="I31" s="1397"/>
      <c r="J31" s="1397"/>
      <c r="K31" s="1406"/>
      <c r="L31" s="764"/>
      <c r="M31" s="765"/>
      <c r="N31" s="282" t="s">
        <v>158</v>
      </c>
      <c r="O31" s="765" t="s">
        <v>1081</v>
      </c>
      <c r="P31" s="765"/>
      <c r="Q31" s="765" t="s">
        <v>24</v>
      </c>
      <c r="R31" s="765"/>
      <c r="S31" s="282" t="s">
        <v>158</v>
      </c>
      <c r="T31" s="765" t="s">
        <v>1082</v>
      </c>
      <c r="U31" s="770"/>
      <c r="V31" s="766"/>
    </row>
    <row r="32" spans="1:29" s="205" customFormat="1" ht="24" customHeight="1" x14ac:dyDescent="0.2">
      <c r="A32" s="212"/>
      <c r="B32" s="1404" t="s">
        <v>568</v>
      </c>
      <c r="C32" s="1405"/>
      <c r="D32" s="1405"/>
      <c r="E32" s="1405"/>
      <c r="F32" s="1405"/>
      <c r="G32" s="1405"/>
      <c r="H32" s="1405"/>
      <c r="I32" s="1397"/>
      <c r="J32" s="1397"/>
      <c r="K32" s="1406"/>
      <c r="L32" s="764"/>
      <c r="M32" s="765"/>
      <c r="N32" s="282" t="s">
        <v>158</v>
      </c>
      <c r="O32" s="765" t="s">
        <v>1081</v>
      </c>
      <c r="P32" s="765"/>
      <c r="Q32" s="765" t="s">
        <v>24</v>
      </c>
      <c r="R32" s="765"/>
      <c r="S32" s="282" t="s">
        <v>158</v>
      </c>
      <c r="T32" s="765" t="s">
        <v>1082</v>
      </c>
      <c r="U32" s="770"/>
      <c r="V32" s="766"/>
      <c r="W32" s="14"/>
      <c r="X32" s="14"/>
      <c r="Y32" s="14"/>
      <c r="Z32" s="14"/>
      <c r="AA32" s="23"/>
      <c r="AB32" s="6"/>
    </row>
    <row r="33" spans="1:28" s="204" customFormat="1" ht="24" customHeight="1" x14ac:dyDescent="0.2">
      <c r="A33" s="23"/>
      <c r="B33" s="1404" t="s">
        <v>562</v>
      </c>
      <c r="C33" s="1405"/>
      <c r="D33" s="1405"/>
      <c r="E33" s="1405"/>
      <c r="F33" s="1405"/>
      <c r="G33" s="1405"/>
      <c r="H33" s="1405"/>
      <c r="I33" s="1397"/>
      <c r="J33" s="1397"/>
      <c r="K33" s="1406"/>
      <c r="L33" s="764"/>
      <c r="M33" s="765"/>
      <c r="N33" s="282" t="s">
        <v>158</v>
      </c>
      <c r="O33" s="765" t="s">
        <v>1081</v>
      </c>
      <c r="P33" s="765"/>
      <c r="Q33" s="765" t="s">
        <v>24</v>
      </c>
      <c r="R33" s="765"/>
      <c r="S33" s="282" t="s">
        <v>158</v>
      </c>
      <c r="T33" s="765" t="s">
        <v>1082</v>
      </c>
      <c r="U33" s="770"/>
      <c r="V33" s="766"/>
    </row>
    <row r="34" spans="1:28" s="204" customFormat="1" ht="24" customHeight="1" x14ac:dyDescent="0.2">
      <c r="A34" s="186"/>
      <c r="B34" s="1404" t="s">
        <v>569</v>
      </c>
      <c r="C34" s="1405"/>
      <c r="D34" s="1405"/>
      <c r="E34" s="1405"/>
      <c r="F34" s="1405"/>
      <c r="G34" s="1405"/>
      <c r="H34" s="1405"/>
      <c r="I34" s="1397"/>
      <c r="J34" s="1397"/>
      <c r="K34" s="1406"/>
      <c r="L34" s="764"/>
      <c r="M34" s="765"/>
      <c r="N34" s="282" t="s">
        <v>158</v>
      </c>
      <c r="O34" s="765" t="s">
        <v>1081</v>
      </c>
      <c r="P34" s="765"/>
      <c r="Q34" s="765" t="s">
        <v>24</v>
      </c>
      <c r="R34" s="765"/>
      <c r="S34" s="282" t="s">
        <v>158</v>
      </c>
      <c r="T34" s="765" t="s">
        <v>1082</v>
      </c>
      <c r="U34" s="770"/>
      <c r="V34" s="766"/>
      <c r="W34" s="6"/>
    </row>
    <row r="35" spans="1:28" s="204" customFormat="1" ht="24" customHeight="1" x14ac:dyDescent="0.2">
      <c r="A35" s="23"/>
      <c r="B35" s="14"/>
      <c r="C35" s="14"/>
      <c r="D35" s="14"/>
      <c r="E35" s="14"/>
      <c r="F35" s="14"/>
      <c r="G35" s="14"/>
      <c r="H35" s="14"/>
      <c r="I35" s="14"/>
      <c r="J35" s="23"/>
      <c r="K35" s="23"/>
      <c r="L35" s="23"/>
      <c r="M35" s="23"/>
      <c r="N35" s="14"/>
      <c r="O35" s="23"/>
      <c r="P35" s="23"/>
      <c r="Q35" s="23"/>
      <c r="R35" s="23"/>
      <c r="S35" s="23"/>
      <c r="T35" s="29"/>
      <c r="U35" s="207"/>
      <c r="V35" s="207"/>
    </row>
    <row r="36" spans="1:28" s="205" customFormat="1" ht="22.5" customHeight="1" x14ac:dyDescent="0.2">
      <c r="A36" s="1359" t="s">
        <v>1069</v>
      </c>
      <c r="B36" s="1359"/>
      <c r="C36" s="1359"/>
      <c r="D36" s="1359"/>
      <c r="E36" s="1359"/>
      <c r="F36" s="1359"/>
      <c r="G36" s="1359"/>
      <c r="H36" s="1359"/>
    </row>
    <row r="37" spans="1:28" s="205" customFormat="1" ht="21.75" customHeight="1" x14ac:dyDescent="0.2">
      <c r="B37" s="1404" t="s">
        <v>568</v>
      </c>
      <c r="C37" s="1405"/>
      <c r="D37" s="1405"/>
      <c r="E37" s="1405"/>
      <c r="F37" s="1405"/>
      <c r="G37" s="1405"/>
      <c r="H37" s="1405"/>
      <c r="I37" s="1397"/>
      <c r="J37" s="1397"/>
      <c r="K37" s="1406"/>
      <c r="L37" s="764"/>
      <c r="M37" s="765"/>
      <c r="N37" s="282" t="s">
        <v>158</v>
      </c>
      <c r="O37" s="765" t="s">
        <v>1081</v>
      </c>
      <c r="P37" s="765"/>
      <c r="Q37" s="765" t="s">
        <v>24</v>
      </c>
      <c r="R37" s="765"/>
      <c r="S37" s="282" t="s">
        <v>158</v>
      </c>
      <c r="T37" s="765" t="s">
        <v>1082</v>
      </c>
      <c r="U37" s="770"/>
      <c r="V37" s="766"/>
    </row>
    <row r="38" spans="1:28" s="205" customFormat="1" ht="21.75" customHeight="1" x14ac:dyDescent="0.2">
      <c r="B38" s="1404" t="s">
        <v>654</v>
      </c>
      <c r="C38" s="1405"/>
      <c r="D38" s="1405"/>
      <c r="E38" s="1405"/>
      <c r="F38" s="1405"/>
      <c r="G38" s="1405"/>
      <c r="H38" s="1405"/>
      <c r="I38" s="1397"/>
      <c r="J38" s="1397"/>
      <c r="K38" s="1397"/>
      <c r="L38" s="764"/>
      <c r="M38" s="765"/>
      <c r="N38" s="282" t="s">
        <v>158</v>
      </c>
      <c r="O38" s="765" t="s">
        <v>1081</v>
      </c>
      <c r="P38" s="765"/>
      <c r="Q38" s="765" t="s">
        <v>24</v>
      </c>
      <c r="R38" s="765"/>
      <c r="S38" s="282" t="s">
        <v>158</v>
      </c>
      <c r="T38" s="765" t="s">
        <v>1082</v>
      </c>
      <c r="U38" s="770"/>
      <c r="V38" s="766"/>
    </row>
    <row r="39" spans="1:28" s="205" customFormat="1" ht="21.75" customHeight="1" x14ac:dyDescent="0.2">
      <c r="B39" s="1404" t="s">
        <v>655</v>
      </c>
      <c r="C39" s="1405"/>
      <c r="D39" s="1405"/>
      <c r="E39" s="1405"/>
      <c r="F39" s="1405"/>
      <c r="G39" s="1405"/>
      <c r="H39" s="1405"/>
      <c r="I39" s="1397"/>
      <c r="J39" s="1397"/>
      <c r="K39" s="1397"/>
      <c r="L39" s="764"/>
      <c r="M39" s="765"/>
      <c r="N39" s="282" t="s">
        <v>158</v>
      </c>
      <c r="O39" s="765" t="s">
        <v>1081</v>
      </c>
      <c r="P39" s="765"/>
      <c r="Q39" s="765" t="s">
        <v>24</v>
      </c>
      <c r="R39" s="765"/>
      <c r="S39" s="282" t="s">
        <v>158</v>
      </c>
      <c r="T39" s="765" t="s">
        <v>1082</v>
      </c>
      <c r="U39" s="770"/>
      <c r="V39" s="766"/>
    </row>
    <row r="40" spans="1:28" s="204" customFormat="1" ht="24" customHeight="1" x14ac:dyDescent="0.2">
      <c r="A40" s="23"/>
      <c r="B40" s="14"/>
      <c r="C40" s="14"/>
      <c r="D40" s="14"/>
      <c r="E40" s="14"/>
      <c r="F40" s="14"/>
      <c r="G40" s="14"/>
      <c r="H40" s="14"/>
      <c r="I40" s="14"/>
      <c r="J40" s="23"/>
      <c r="K40" s="14"/>
      <c r="L40" s="14"/>
      <c r="M40" s="14"/>
      <c r="N40" s="14"/>
      <c r="O40" s="14"/>
      <c r="P40" s="14"/>
      <c r="Q40" s="14"/>
      <c r="R40" s="14"/>
      <c r="S40" s="14"/>
      <c r="T40" s="14"/>
      <c r="U40" s="207"/>
      <c r="V40" s="207"/>
    </row>
    <row r="41" spans="1:28" s="188" customFormat="1" ht="18" customHeight="1" x14ac:dyDescent="0.2">
      <c r="A41" s="214"/>
    </row>
    <row r="42" spans="1:28" s="218" customFormat="1" ht="19.5" customHeight="1" x14ac:dyDescent="0.2">
      <c r="A42" s="216" t="s">
        <v>1070</v>
      </c>
      <c r="B42" s="217"/>
      <c r="C42" s="217"/>
    </row>
    <row r="43" spans="1:28" s="218" customFormat="1" ht="24.75" customHeight="1" x14ac:dyDescent="0.2">
      <c r="A43" s="216"/>
      <c r="B43" s="1461" t="s">
        <v>560</v>
      </c>
      <c r="C43" s="1462"/>
      <c r="D43" s="1462"/>
      <c r="E43" s="1462"/>
      <c r="F43" s="1462"/>
      <c r="G43" s="1462"/>
      <c r="H43" s="1462"/>
      <c r="I43" s="1462"/>
      <c r="J43" s="1462"/>
      <c r="K43" s="1463"/>
      <c r="L43" s="764"/>
      <c r="M43" s="765"/>
      <c r="N43" s="282" t="s">
        <v>158</v>
      </c>
      <c r="O43" s="765" t="s">
        <v>1081</v>
      </c>
      <c r="P43" s="765"/>
      <c r="Q43" s="765" t="s">
        <v>24</v>
      </c>
      <c r="R43" s="765"/>
      <c r="S43" s="282" t="s">
        <v>158</v>
      </c>
      <c r="T43" s="765" t="s">
        <v>1082</v>
      </c>
      <c r="U43" s="770"/>
      <c r="V43" s="766"/>
      <c r="W43" s="219"/>
      <c r="X43" s="217"/>
      <c r="Y43" s="217"/>
    </row>
    <row r="44" spans="1:28" s="218" customFormat="1" ht="24.75" customHeight="1" x14ac:dyDescent="0.2">
      <c r="A44" s="216"/>
      <c r="B44" s="996" t="s">
        <v>561</v>
      </c>
      <c r="C44" s="1428"/>
      <c r="D44" s="1428"/>
      <c r="E44" s="1428"/>
      <c r="F44" s="1428"/>
      <c r="G44" s="1428"/>
      <c r="H44" s="1428"/>
      <c r="I44" s="1428"/>
      <c r="J44" s="1428"/>
      <c r="K44" s="1427"/>
      <c r="L44" s="764"/>
      <c r="M44" s="765"/>
      <c r="N44" s="282" t="s">
        <v>158</v>
      </c>
      <c r="O44" s="765" t="s">
        <v>1081</v>
      </c>
      <c r="P44" s="765"/>
      <c r="Q44" s="765" t="s">
        <v>24</v>
      </c>
      <c r="R44" s="765"/>
      <c r="S44" s="282" t="s">
        <v>158</v>
      </c>
      <c r="T44" s="765" t="s">
        <v>1082</v>
      </c>
      <c r="U44" s="770"/>
      <c r="V44" s="766"/>
      <c r="W44" s="219"/>
      <c r="X44" s="217"/>
      <c r="Y44" s="217"/>
    </row>
    <row r="45" spans="1:28" s="218" customFormat="1" ht="24.75" customHeight="1" x14ac:dyDescent="0.2">
      <c r="A45" s="216"/>
      <c r="B45" s="1461" t="s">
        <v>562</v>
      </c>
      <c r="C45" s="1462"/>
      <c r="D45" s="1462"/>
      <c r="E45" s="1462"/>
      <c r="F45" s="1462"/>
      <c r="G45" s="1462"/>
      <c r="H45" s="1462"/>
      <c r="I45" s="1462"/>
      <c r="J45" s="1462"/>
      <c r="K45" s="1463"/>
      <c r="L45" s="764"/>
      <c r="M45" s="765"/>
      <c r="N45" s="282" t="s">
        <v>158</v>
      </c>
      <c r="O45" s="765" t="s">
        <v>1081</v>
      </c>
      <c r="P45" s="765"/>
      <c r="Q45" s="765" t="s">
        <v>24</v>
      </c>
      <c r="R45" s="765"/>
      <c r="S45" s="282" t="s">
        <v>158</v>
      </c>
      <c r="T45" s="765" t="s">
        <v>1082</v>
      </c>
      <c r="U45" s="770"/>
      <c r="V45" s="766"/>
      <c r="W45" s="219"/>
      <c r="X45" s="217"/>
      <c r="Y45" s="217"/>
    </row>
    <row r="46" spans="1:28" s="218" customFormat="1" ht="24.75" customHeight="1" x14ac:dyDescent="0.2">
      <c r="A46" s="216"/>
      <c r="B46" s="1464" t="s">
        <v>563</v>
      </c>
      <c r="C46" s="1428"/>
      <c r="D46" s="1428"/>
      <c r="E46" s="1428"/>
      <c r="F46" s="1428"/>
      <c r="G46" s="1427"/>
      <c r="H46" s="1465" t="s">
        <v>564</v>
      </c>
      <c r="I46" s="1428"/>
      <c r="J46" s="1428"/>
      <c r="K46" s="1427"/>
      <c r="L46" s="1465"/>
      <c r="M46" s="1397"/>
      <c r="N46" s="1397"/>
      <c r="O46" s="1397"/>
      <c r="P46" s="1397"/>
      <c r="Q46" s="1397"/>
      <c r="R46" s="1397"/>
      <c r="S46" s="1397"/>
      <c r="T46" s="1397"/>
      <c r="U46" s="1397"/>
      <c r="V46" s="1406"/>
      <c r="W46" s="217"/>
      <c r="X46" s="217"/>
      <c r="Y46" s="217"/>
    </row>
    <row r="47" spans="1:28" s="218" customFormat="1" ht="15.75" customHeight="1" x14ac:dyDescent="0.2">
      <c r="A47" s="216"/>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row>
    <row r="48" spans="1:28" s="218" customFormat="1" ht="7.5" customHeight="1" x14ac:dyDescent="0.2">
      <c r="A48" s="216"/>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row>
    <row r="49" spans="1:29" s="220" customFormat="1" ht="19.5" customHeight="1" x14ac:dyDescent="0.2">
      <c r="A49" s="216" t="s">
        <v>1071</v>
      </c>
    </row>
    <row r="50" spans="1:29" s="220" customFormat="1" ht="24.75" customHeight="1" x14ac:dyDescent="0.2">
      <c r="B50" s="996" t="s">
        <v>561</v>
      </c>
      <c r="C50" s="1428"/>
      <c r="D50" s="1428"/>
      <c r="E50" s="1428"/>
      <c r="F50" s="1428"/>
      <c r="G50" s="1428"/>
      <c r="H50" s="1428"/>
      <c r="I50" s="1428"/>
      <c r="J50" s="1428"/>
      <c r="K50" s="1427"/>
      <c r="L50" s="764"/>
      <c r="M50" s="765"/>
      <c r="N50" s="282" t="s">
        <v>158</v>
      </c>
      <c r="O50" s="765" t="s">
        <v>1081</v>
      </c>
      <c r="P50" s="765"/>
      <c r="Q50" s="765" t="s">
        <v>24</v>
      </c>
      <c r="R50" s="765"/>
      <c r="S50" s="282" t="s">
        <v>158</v>
      </c>
      <c r="T50" s="765" t="s">
        <v>1082</v>
      </c>
      <c r="U50" s="770"/>
      <c r="V50" s="766"/>
      <c r="W50" s="526"/>
      <c r="X50" s="221"/>
      <c r="Y50" s="221"/>
      <c r="Z50" s="221"/>
      <c r="AA50" s="221"/>
      <c r="AB50" s="221"/>
      <c r="AC50" s="222"/>
    </row>
    <row r="51" spans="1:29" s="220" customFormat="1" ht="24.75" customHeight="1" x14ac:dyDescent="0.2">
      <c r="B51" s="1464" t="s">
        <v>565</v>
      </c>
      <c r="C51" s="1428"/>
      <c r="D51" s="1428"/>
      <c r="E51" s="1428"/>
      <c r="F51" s="1428"/>
      <c r="G51" s="1427"/>
      <c r="H51" s="1465" t="s">
        <v>564</v>
      </c>
      <c r="I51" s="1428"/>
      <c r="J51" s="1428"/>
      <c r="K51" s="1427"/>
      <c r="L51" s="1465"/>
      <c r="M51" s="1397"/>
      <c r="N51" s="1397"/>
      <c r="O51" s="1397"/>
      <c r="P51" s="1397"/>
      <c r="Q51" s="1397"/>
      <c r="R51" s="1397"/>
      <c r="S51" s="1397"/>
      <c r="T51" s="1397"/>
      <c r="U51" s="1397"/>
      <c r="V51" s="1406"/>
      <c r="W51" s="223"/>
      <c r="X51" s="223"/>
      <c r="Y51" s="223"/>
      <c r="Z51" s="223"/>
      <c r="AA51" s="223"/>
      <c r="AB51" s="223"/>
      <c r="AC51" s="222"/>
    </row>
    <row r="52" spans="1:29" s="224" customFormat="1" ht="24.75" customHeight="1" x14ac:dyDescent="0.2">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6"/>
    </row>
    <row r="53" spans="1:29" s="205" customFormat="1" ht="22.5" customHeight="1" x14ac:dyDescent="0.2">
      <c r="A53" s="1359" t="s">
        <v>1072</v>
      </c>
      <c r="B53" s="1359"/>
      <c r="C53" s="1359"/>
      <c r="D53" s="1359"/>
      <c r="E53" s="1359"/>
      <c r="F53" s="1359"/>
      <c r="G53" s="1359"/>
      <c r="H53" s="1359"/>
    </row>
    <row r="54" spans="1:29" s="205" customFormat="1" ht="22.5" customHeight="1" thickBot="1" x14ac:dyDescent="0.25">
      <c r="A54" s="521"/>
      <c r="B54" s="1487" t="s">
        <v>566</v>
      </c>
      <c r="C54" s="1488"/>
      <c r="D54" s="1488"/>
      <c r="E54" s="1488"/>
      <c r="F54" s="1488"/>
      <c r="G54" s="1488"/>
      <c r="H54" s="1488"/>
      <c r="I54" s="1488"/>
      <c r="J54" s="1488"/>
      <c r="K54" s="1488"/>
      <c r="L54" s="1488"/>
      <c r="M54" s="1488"/>
      <c r="N54" s="1488"/>
      <c r="O54" s="1488"/>
      <c r="P54" s="1488"/>
      <c r="Q54" s="1488"/>
      <c r="R54" s="1488"/>
      <c r="S54" s="1488"/>
      <c r="T54" s="1488"/>
      <c r="U54" s="1489"/>
      <c r="V54" s="1490"/>
    </row>
    <row r="55" spans="1:29" s="205" customFormat="1" ht="13.5" thickTop="1" x14ac:dyDescent="0.2">
      <c r="A55" s="521"/>
      <c r="B55" s="1491" t="s">
        <v>426</v>
      </c>
      <c r="C55" s="1492"/>
      <c r="D55" s="1492"/>
      <c r="E55" s="1492"/>
      <c r="F55" s="1492"/>
      <c r="G55" s="1492"/>
      <c r="H55" s="1492"/>
      <c r="I55" s="1492"/>
      <c r="J55" s="1492"/>
      <c r="K55" s="1492"/>
      <c r="L55" s="1492"/>
      <c r="M55" s="1492"/>
      <c r="N55" s="1492"/>
      <c r="O55" s="1492"/>
      <c r="P55" s="1492"/>
      <c r="Q55" s="1492"/>
      <c r="R55" s="1492"/>
      <c r="S55" s="1492"/>
      <c r="T55" s="1492"/>
      <c r="U55" s="1493"/>
      <c r="V55" s="1494"/>
    </row>
    <row r="56" spans="1:29" s="205" customFormat="1" ht="13" x14ac:dyDescent="0.2">
      <c r="B56" s="758" t="s">
        <v>427</v>
      </c>
      <c r="C56" s="1483" t="s">
        <v>428</v>
      </c>
      <c r="D56" s="1483"/>
      <c r="E56" s="1484" t="s">
        <v>429</v>
      </c>
      <c r="F56" s="1485"/>
      <c r="G56" s="1486"/>
      <c r="H56" s="1484" t="s">
        <v>430</v>
      </c>
      <c r="I56" s="1485"/>
      <c r="J56" s="1486"/>
      <c r="K56" s="1495" t="s">
        <v>431</v>
      </c>
      <c r="L56" s="1496"/>
      <c r="M56" s="1496"/>
      <c r="N56" s="1496"/>
      <c r="O56" s="1496"/>
      <c r="P56" s="1496"/>
      <c r="Q56" s="1496"/>
      <c r="R56" s="1496"/>
      <c r="S56" s="1496"/>
      <c r="T56" s="1496"/>
      <c r="U56" s="1497"/>
      <c r="V56" s="1497"/>
    </row>
    <row r="57" spans="1:29" s="205" customFormat="1" ht="46.5" customHeight="1" x14ac:dyDescent="0.2">
      <c r="B57" s="215"/>
      <c r="C57" s="1475"/>
      <c r="D57" s="1475"/>
      <c r="E57" s="1480"/>
      <c r="F57" s="1481"/>
      <c r="G57" s="1482"/>
      <c r="H57" s="1480"/>
      <c r="I57" s="1481"/>
      <c r="J57" s="1482"/>
      <c r="K57" s="1475"/>
      <c r="L57" s="1475"/>
      <c r="M57" s="1475"/>
      <c r="N57" s="1475"/>
      <c r="O57" s="1475"/>
      <c r="P57" s="1475"/>
      <c r="Q57" s="1475"/>
      <c r="R57" s="1475"/>
      <c r="S57" s="1475"/>
      <c r="T57" s="1475"/>
      <c r="U57" s="1474"/>
      <c r="V57" s="1474"/>
    </row>
    <row r="58" spans="1:29" s="205" customFormat="1" ht="45" customHeight="1" x14ac:dyDescent="0.2">
      <c r="B58" s="215"/>
      <c r="C58" s="1475"/>
      <c r="D58" s="1475"/>
      <c r="E58" s="1480"/>
      <c r="F58" s="1481"/>
      <c r="G58" s="1482"/>
      <c r="H58" s="1480"/>
      <c r="I58" s="1481"/>
      <c r="J58" s="1482"/>
      <c r="K58" s="1475"/>
      <c r="L58" s="1475"/>
      <c r="M58" s="1475"/>
      <c r="N58" s="1475"/>
      <c r="O58" s="1475"/>
      <c r="P58" s="1475"/>
      <c r="Q58" s="1475"/>
      <c r="R58" s="1475"/>
      <c r="S58" s="1475"/>
      <c r="T58" s="1475"/>
      <c r="U58" s="1474"/>
      <c r="V58" s="1474"/>
    </row>
    <row r="59" spans="1:29" s="205" customFormat="1" ht="48" customHeight="1" thickBot="1" x14ac:dyDescent="0.25">
      <c r="B59" s="759"/>
      <c r="C59" s="1456"/>
      <c r="D59" s="1458"/>
      <c r="E59" s="1456"/>
      <c r="F59" s="1457"/>
      <c r="G59" s="1458"/>
      <c r="H59" s="1456"/>
      <c r="I59" s="1457"/>
      <c r="J59" s="1458"/>
      <c r="K59" s="1459"/>
      <c r="L59" s="1459"/>
      <c r="M59" s="1459"/>
      <c r="N59" s="1459"/>
      <c r="O59" s="1459"/>
      <c r="P59" s="1459"/>
      <c r="Q59" s="1459"/>
      <c r="R59" s="1459"/>
      <c r="S59" s="1459"/>
      <c r="T59" s="1459"/>
      <c r="U59" s="1460"/>
      <c r="V59" s="1460"/>
    </row>
    <row r="60" spans="1:29" s="205" customFormat="1" ht="13.5" thickTop="1" x14ac:dyDescent="0.2">
      <c r="B60" s="1476" t="s">
        <v>432</v>
      </c>
      <c r="C60" s="1477"/>
      <c r="D60" s="1477"/>
      <c r="E60" s="1477"/>
      <c r="F60" s="1477"/>
      <c r="G60" s="1477"/>
      <c r="H60" s="1477"/>
      <c r="I60" s="1477"/>
      <c r="J60" s="1477"/>
      <c r="K60" s="1477"/>
      <c r="L60" s="1477"/>
      <c r="M60" s="1477"/>
      <c r="N60" s="1477"/>
      <c r="O60" s="1477"/>
      <c r="P60" s="1477"/>
      <c r="Q60" s="1477"/>
      <c r="R60" s="1477"/>
      <c r="S60" s="1477"/>
      <c r="T60" s="1477"/>
      <c r="U60" s="1478"/>
      <c r="V60" s="1479"/>
    </row>
    <row r="61" spans="1:29" s="205" customFormat="1" ht="17.5" customHeight="1" x14ac:dyDescent="0.2">
      <c r="B61" s="1466" t="s">
        <v>433</v>
      </c>
      <c r="C61" s="1466"/>
      <c r="D61" s="1466"/>
      <c r="E61" s="1473"/>
      <c r="F61" s="1473"/>
      <c r="G61" s="1473"/>
      <c r="H61" s="1473"/>
      <c r="I61" s="1473"/>
      <c r="J61" s="1473"/>
      <c r="K61" s="1473"/>
      <c r="L61" s="1473"/>
      <c r="M61" s="1473"/>
      <c r="N61" s="1473"/>
      <c r="O61" s="1473"/>
      <c r="P61" s="1473"/>
      <c r="Q61" s="1473"/>
      <c r="R61" s="1473"/>
      <c r="S61" s="1473"/>
      <c r="T61" s="1473"/>
      <c r="U61" s="1474"/>
      <c r="V61" s="1474"/>
    </row>
    <row r="62" spans="1:29" s="205" customFormat="1" ht="18" customHeight="1" x14ac:dyDescent="0.2">
      <c r="B62" s="1467" t="s">
        <v>434</v>
      </c>
      <c r="C62" s="1468"/>
      <c r="D62" s="1469"/>
      <c r="E62" s="1475"/>
      <c r="F62" s="1475"/>
      <c r="G62" s="1475"/>
      <c r="H62" s="1475"/>
      <c r="I62" s="1475"/>
      <c r="J62" s="1475"/>
      <c r="K62" s="1475"/>
      <c r="L62" s="1475"/>
      <c r="M62" s="1475"/>
      <c r="N62" s="1475"/>
      <c r="O62" s="1475"/>
      <c r="P62" s="1475"/>
      <c r="Q62" s="1475"/>
      <c r="R62" s="1475"/>
      <c r="S62" s="1475"/>
      <c r="T62" s="1475"/>
      <c r="U62" s="1474"/>
      <c r="V62" s="1474"/>
    </row>
    <row r="63" spans="1:29" s="205" customFormat="1" ht="18.75" customHeight="1" x14ac:dyDescent="0.2">
      <c r="B63" s="1470"/>
      <c r="C63" s="1471"/>
      <c r="D63" s="1472"/>
      <c r="E63" s="1475"/>
      <c r="F63" s="1475"/>
      <c r="G63" s="1475"/>
      <c r="H63" s="1475"/>
      <c r="I63" s="1475"/>
      <c r="J63" s="1475"/>
      <c r="K63" s="1475"/>
      <c r="L63" s="1475"/>
      <c r="M63" s="1475"/>
      <c r="N63" s="1475"/>
      <c r="O63" s="1475"/>
      <c r="P63" s="1475"/>
      <c r="Q63" s="1475"/>
      <c r="R63" s="1475"/>
      <c r="S63" s="1475"/>
      <c r="T63" s="1475"/>
      <c r="U63" s="1474"/>
      <c r="V63" s="1474"/>
    </row>
    <row r="64" spans="1:29" s="205" customFormat="1" ht="13" x14ac:dyDescent="0.2"/>
    <row r="65" spans="1:24" s="204" customFormat="1" ht="24" customHeight="1" x14ac:dyDescent="0.2">
      <c r="A65" s="23"/>
      <c r="B65" s="14"/>
      <c r="C65" s="14"/>
      <c r="D65" s="14"/>
      <c r="E65" s="14"/>
      <c r="F65" s="14"/>
      <c r="G65" s="14"/>
      <c r="H65" s="14"/>
      <c r="I65" s="14"/>
      <c r="J65" s="14"/>
      <c r="K65" s="14"/>
      <c r="L65" s="14"/>
      <c r="M65" s="14"/>
      <c r="N65" s="14"/>
      <c r="O65" s="14"/>
      <c r="P65" s="14"/>
      <c r="Q65" s="14"/>
      <c r="R65" s="14"/>
      <c r="S65" s="14"/>
      <c r="T65" s="14"/>
      <c r="U65" s="207"/>
      <c r="V65" s="207"/>
      <c r="W65" s="199"/>
    </row>
    <row r="66" spans="1:24" s="204" customFormat="1" ht="17.2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6"/>
    </row>
    <row r="67" spans="1:24" s="204" customFormat="1" ht="12" customHeight="1" x14ac:dyDescent="0.2"/>
    <row r="68" spans="1:24" s="204" customFormat="1" ht="18" customHeight="1" x14ac:dyDescent="0.2">
      <c r="A68" s="186"/>
      <c r="B68" s="186"/>
      <c r="C68" s="186"/>
      <c r="D68" s="186"/>
      <c r="E68" s="186"/>
      <c r="F68" s="186"/>
      <c r="G68" s="186"/>
      <c r="H68" s="186"/>
      <c r="I68" s="186"/>
      <c r="J68" s="186"/>
      <c r="K68" s="186"/>
      <c r="L68" s="186"/>
      <c r="M68" s="186"/>
      <c r="N68" s="186"/>
      <c r="O68" s="186"/>
      <c r="P68" s="186"/>
      <c r="Q68" s="186"/>
      <c r="R68" s="186"/>
      <c r="S68" s="186"/>
      <c r="T68" s="186"/>
      <c r="U68" s="186"/>
      <c r="V68" s="186"/>
      <c r="W68" s="6"/>
    </row>
    <row r="69" spans="1:24" s="204" customFormat="1" ht="18" customHeight="1" x14ac:dyDescent="0.2">
      <c r="A69" s="23"/>
      <c r="B69" s="14"/>
      <c r="C69" s="14"/>
      <c r="D69" s="14"/>
      <c r="E69" s="14"/>
      <c r="F69" s="14"/>
      <c r="G69" s="14"/>
      <c r="H69" s="14"/>
      <c r="I69" s="213"/>
      <c r="J69" s="213"/>
      <c r="K69" s="14"/>
      <c r="L69" s="29"/>
      <c r="M69" s="29"/>
      <c r="N69" s="29"/>
      <c r="O69" s="29"/>
      <c r="P69" s="29"/>
      <c r="Q69" s="14"/>
      <c r="R69" s="14"/>
      <c r="S69" s="14"/>
      <c r="T69" s="14"/>
      <c r="U69" s="14"/>
      <c r="V69" s="14"/>
      <c r="W69" s="207"/>
      <c r="X69" s="6"/>
    </row>
    <row r="70" spans="1:24" s="204" customFormat="1" ht="48.75" customHeight="1" x14ac:dyDescent="0.2">
      <c r="A70" s="23"/>
      <c r="B70" s="14"/>
      <c r="C70" s="14"/>
      <c r="D70" s="14"/>
      <c r="E70" s="14"/>
      <c r="F70" s="14"/>
      <c r="G70" s="14"/>
      <c r="H70" s="14"/>
      <c r="I70" s="213"/>
      <c r="J70" s="213"/>
      <c r="K70" s="14"/>
      <c r="L70" s="29"/>
      <c r="M70" s="29"/>
      <c r="N70" s="29"/>
      <c r="O70" s="14"/>
      <c r="P70" s="191"/>
      <c r="Q70" s="14"/>
      <c r="R70" s="191"/>
      <c r="S70" s="191"/>
      <c r="T70" s="207"/>
      <c r="U70" s="14"/>
      <c r="V70" s="191"/>
      <c r="W70" s="6"/>
      <c r="X70" s="6"/>
    </row>
    <row r="71" spans="1:24" s="204" customFormat="1" ht="20.25" customHeight="1" x14ac:dyDescent="0.2">
      <c r="A71" s="23"/>
      <c r="B71" s="14"/>
      <c r="C71" s="14"/>
      <c r="D71" s="14"/>
      <c r="E71" s="14"/>
      <c r="F71" s="14"/>
      <c r="G71" s="14"/>
      <c r="H71" s="14"/>
      <c r="I71" s="14"/>
      <c r="J71" s="14"/>
      <c r="K71" s="14"/>
      <c r="L71" s="29"/>
      <c r="M71" s="29"/>
      <c r="N71" s="29"/>
      <c r="O71" s="146"/>
      <c r="P71" s="207"/>
      <c r="Q71" s="23"/>
      <c r="R71" s="207"/>
      <c r="S71" s="207"/>
      <c r="T71" s="207"/>
      <c r="U71" s="146"/>
      <c r="V71" s="207"/>
      <c r="W71" s="6"/>
      <c r="X71" s="6"/>
    </row>
    <row r="72" spans="1:24" s="204" customFormat="1" ht="20.25" customHeight="1" x14ac:dyDescent="0.2">
      <c r="A72" s="23"/>
      <c r="B72" s="23"/>
      <c r="C72" s="23"/>
      <c r="D72" s="23"/>
      <c r="E72" s="23"/>
      <c r="F72" s="23"/>
      <c r="G72" s="23"/>
      <c r="H72" s="23"/>
      <c r="I72" s="23"/>
      <c r="J72" s="23"/>
      <c r="K72" s="23"/>
      <c r="L72" s="23"/>
      <c r="M72" s="23"/>
      <c r="N72" s="23"/>
      <c r="O72" s="23"/>
      <c r="P72" s="23"/>
      <c r="Q72" s="23"/>
      <c r="R72" s="23"/>
      <c r="S72" s="23"/>
      <c r="T72" s="23"/>
      <c r="U72" s="23"/>
      <c r="V72" s="23"/>
      <c r="W72" s="6"/>
    </row>
    <row r="73" spans="1:24" s="204" customFormat="1" ht="19.5" customHeight="1" x14ac:dyDescent="0.2">
      <c r="A73" s="23"/>
      <c r="B73" s="206"/>
      <c r="C73" s="206"/>
      <c r="D73" s="206"/>
      <c r="E73" s="206"/>
      <c r="F73" s="206"/>
      <c r="G73" s="206"/>
      <c r="H73" s="206"/>
      <c r="I73" s="206"/>
      <c r="J73" s="206"/>
      <c r="K73" s="206"/>
      <c r="L73" s="206"/>
      <c r="M73" s="206"/>
      <c r="N73" s="206"/>
      <c r="O73" s="206"/>
      <c r="P73" s="206"/>
      <c r="Q73" s="206"/>
      <c r="R73" s="23"/>
      <c r="S73" s="23"/>
      <c r="T73" s="23"/>
      <c r="U73" s="23"/>
      <c r="V73" s="23"/>
      <c r="W73" s="6"/>
    </row>
    <row r="74" spans="1:24" s="204" customFormat="1" ht="23.25" customHeight="1" x14ac:dyDescent="0.2">
      <c r="A74" s="188"/>
      <c r="B74" s="188"/>
      <c r="C74" s="188"/>
      <c r="D74" s="188"/>
      <c r="E74" s="188"/>
      <c r="F74" s="188"/>
      <c r="G74" s="188"/>
      <c r="H74" s="188"/>
      <c r="I74" s="188"/>
      <c r="J74" s="188"/>
      <c r="K74" s="188"/>
      <c r="L74" s="188"/>
      <c r="M74" s="188"/>
      <c r="N74" s="188"/>
      <c r="O74" s="188"/>
      <c r="P74" s="188"/>
      <c r="Q74" s="188"/>
      <c r="R74" s="188"/>
      <c r="S74" s="188"/>
      <c r="T74" s="188"/>
      <c r="U74" s="188"/>
      <c r="V74" s="188"/>
    </row>
    <row r="75" spans="1:24" s="204" customFormat="1" ht="18" customHeight="1" x14ac:dyDescent="0.2">
      <c r="A75" s="188"/>
      <c r="B75" s="188"/>
      <c r="C75" s="188"/>
      <c r="D75" s="188"/>
      <c r="E75" s="188"/>
      <c r="F75" s="188"/>
      <c r="G75" s="188"/>
      <c r="H75" s="188"/>
      <c r="I75" s="188"/>
      <c r="J75" s="188"/>
      <c r="K75" s="188"/>
      <c r="L75" s="188"/>
      <c r="M75" s="188"/>
      <c r="N75" s="188"/>
      <c r="O75" s="188"/>
      <c r="P75" s="188"/>
      <c r="Q75" s="188"/>
      <c r="R75" s="188"/>
      <c r="S75" s="188"/>
      <c r="T75" s="188"/>
      <c r="U75" s="188"/>
      <c r="V75" s="188"/>
    </row>
    <row r="76" spans="1:24" s="204" customFormat="1" ht="15.75" customHeight="1" x14ac:dyDescent="0.2">
      <c r="A76" s="188"/>
      <c r="B76" s="188"/>
      <c r="C76" s="188"/>
      <c r="D76" s="188"/>
      <c r="E76" s="188"/>
      <c r="F76" s="188"/>
      <c r="G76" s="188"/>
      <c r="H76" s="188"/>
      <c r="I76" s="188"/>
      <c r="J76" s="188"/>
      <c r="K76" s="188"/>
      <c r="L76" s="188"/>
      <c r="M76" s="188"/>
      <c r="N76" s="188"/>
      <c r="O76" s="188"/>
      <c r="P76" s="188"/>
      <c r="Q76" s="188"/>
      <c r="R76" s="188"/>
      <c r="S76" s="188"/>
      <c r="T76" s="188"/>
      <c r="U76" s="188"/>
      <c r="V76" s="188"/>
    </row>
    <row r="77" spans="1:24" ht="18" customHeight="1" x14ac:dyDescent="0.2">
      <c r="A77" s="188"/>
      <c r="B77" s="188"/>
      <c r="C77" s="188"/>
      <c r="D77" s="188"/>
      <c r="E77" s="188"/>
      <c r="F77" s="188"/>
      <c r="G77" s="188"/>
      <c r="H77" s="188"/>
      <c r="I77" s="188"/>
      <c r="J77" s="188"/>
      <c r="K77" s="188"/>
      <c r="L77" s="188"/>
      <c r="M77" s="188"/>
      <c r="N77" s="188"/>
      <c r="O77" s="188"/>
      <c r="P77" s="188"/>
      <c r="Q77" s="188"/>
      <c r="R77" s="188"/>
      <c r="S77" s="188"/>
      <c r="T77" s="188"/>
      <c r="U77" s="188"/>
      <c r="V77" s="188"/>
      <c r="W77" s="204"/>
    </row>
    <row r="78" spans="1:24" ht="18" customHeight="1" x14ac:dyDescent="0.2">
      <c r="A78" s="188"/>
      <c r="B78" s="188"/>
      <c r="C78" s="188"/>
      <c r="D78" s="188"/>
      <c r="E78" s="188"/>
      <c r="F78" s="188"/>
      <c r="G78" s="188"/>
      <c r="H78" s="188"/>
      <c r="I78" s="188"/>
      <c r="J78" s="188"/>
      <c r="K78" s="188"/>
      <c r="L78" s="188"/>
      <c r="M78" s="188"/>
      <c r="N78" s="188"/>
      <c r="O78" s="188"/>
      <c r="P78" s="188"/>
      <c r="Q78" s="188"/>
      <c r="R78" s="188"/>
      <c r="S78" s="188"/>
      <c r="T78" s="188"/>
      <c r="U78" s="188"/>
      <c r="V78" s="188"/>
      <c r="W78" s="204"/>
    </row>
    <row r="79" spans="1:24" ht="18" customHeight="1" x14ac:dyDescent="0.2">
      <c r="A79" s="188"/>
      <c r="B79" s="188"/>
      <c r="C79" s="188"/>
      <c r="D79" s="188"/>
      <c r="E79" s="188"/>
      <c r="F79" s="188"/>
      <c r="G79" s="188"/>
      <c r="H79" s="188"/>
      <c r="I79" s="188"/>
      <c r="J79" s="188"/>
      <c r="K79" s="188"/>
      <c r="L79" s="188"/>
      <c r="M79" s="188"/>
      <c r="N79" s="188"/>
      <c r="O79" s="188"/>
      <c r="P79" s="188"/>
      <c r="Q79" s="188"/>
      <c r="R79" s="188"/>
      <c r="S79" s="188"/>
      <c r="T79" s="188"/>
      <c r="U79" s="188"/>
      <c r="V79" s="188"/>
      <c r="W79" s="204"/>
    </row>
    <row r="80" spans="1:24" ht="18" customHeight="1" x14ac:dyDescent="0.2">
      <c r="A80" s="188"/>
      <c r="B80" s="188"/>
      <c r="C80" s="188"/>
      <c r="D80" s="188"/>
      <c r="E80" s="188"/>
      <c r="F80" s="188"/>
      <c r="G80" s="188"/>
      <c r="H80" s="188"/>
      <c r="I80" s="188"/>
      <c r="J80" s="188"/>
      <c r="K80" s="188"/>
      <c r="L80" s="188"/>
      <c r="M80" s="188"/>
      <c r="N80" s="188"/>
      <c r="O80" s="188"/>
      <c r="P80" s="188"/>
      <c r="Q80" s="188"/>
      <c r="R80" s="188"/>
      <c r="S80" s="188"/>
      <c r="T80" s="188"/>
      <c r="U80" s="188"/>
      <c r="V80" s="188"/>
      <c r="W80" s="204"/>
    </row>
    <row r="81" spans="1:23" ht="18" customHeight="1" x14ac:dyDescent="0.2">
      <c r="A81" s="188"/>
      <c r="B81" s="188"/>
      <c r="C81" s="188"/>
      <c r="D81" s="188"/>
      <c r="E81" s="188"/>
      <c r="F81" s="188"/>
      <c r="G81" s="188"/>
      <c r="H81" s="188"/>
      <c r="I81" s="188"/>
      <c r="J81" s="188"/>
      <c r="K81" s="188"/>
      <c r="L81" s="188"/>
      <c r="M81" s="188"/>
      <c r="N81" s="188"/>
      <c r="O81" s="188"/>
      <c r="P81" s="188"/>
      <c r="Q81" s="188"/>
      <c r="R81" s="188"/>
      <c r="S81" s="188"/>
      <c r="T81" s="188"/>
      <c r="U81" s="188"/>
      <c r="V81" s="188"/>
      <c r="W81" s="204"/>
    </row>
    <row r="82" spans="1:23" ht="18" customHeight="1" x14ac:dyDescent="0.2">
      <c r="A82" s="204"/>
      <c r="B82" s="204"/>
      <c r="C82" s="204"/>
      <c r="D82" s="204"/>
      <c r="E82" s="204"/>
      <c r="F82" s="204"/>
      <c r="G82" s="204"/>
      <c r="H82" s="204"/>
      <c r="I82" s="204"/>
      <c r="J82" s="204"/>
      <c r="K82" s="204"/>
      <c r="L82" s="204"/>
      <c r="M82" s="204"/>
      <c r="N82" s="204"/>
      <c r="O82" s="204"/>
      <c r="P82" s="204"/>
      <c r="Q82" s="204"/>
      <c r="R82" s="204"/>
      <c r="S82" s="204"/>
      <c r="T82" s="204"/>
      <c r="U82" s="204"/>
      <c r="V82" s="204"/>
      <c r="W82" s="204"/>
    </row>
    <row r="83" spans="1:23" ht="18" customHeight="1" x14ac:dyDescent="0.2">
      <c r="A83" s="204"/>
      <c r="B83" s="204"/>
      <c r="C83" s="204"/>
      <c r="D83" s="204"/>
      <c r="E83" s="204"/>
      <c r="F83" s="204"/>
      <c r="G83" s="204"/>
      <c r="H83" s="204"/>
      <c r="I83" s="204"/>
      <c r="J83" s="204"/>
      <c r="K83" s="204"/>
      <c r="L83" s="204"/>
      <c r="M83" s="204"/>
      <c r="N83" s="204"/>
      <c r="O83" s="204"/>
      <c r="P83" s="204"/>
      <c r="Q83" s="204"/>
      <c r="R83" s="204"/>
      <c r="S83" s="204"/>
      <c r="T83" s="204"/>
      <c r="U83" s="204"/>
      <c r="V83" s="204"/>
      <c r="W83" s="204"/>
    </row>
    <row r="84" spans="1:23" ht="18" customHeight="1" x14ac:dyDescent="0.2">
      <c r="A84" s="204"/>
      <c r="B84" s="204"/>
      <c r="C84" s="204"/>
      <c r="D84" s="204"/>
      <c r="E84" s="204"/>
      <c r="F84" s="204"/>
      <c r="G84" s="204"/>
      <c r="H84" s="204"/>
      <c r="I84" s="204"/>
      <c r="J84" s="204"/>
      <c r="K84" s="204"/>
      <c r="L84" s="204"/>
      <c r="M84" s="204"/>
      <c r="N84" s="204"/>
      <c r="O84" s="204"/>
      <c r="P84" s="204"/>
      <c r="Q84" s="204"/>
      <c r="R84" s="204"/>
      <c r="S84" s="204"/>
      <c r="T84" s="204"/>
      <c r="U84" s="204"/>
      <c r="V84" s="204"/>
      <c r="W84" s="204"/>
    </row>
    <row r="85" spans="1:23" ht="18" customHeight="1" x14ac:dyDescent="0.2">
      <c r="A85" s="204"/>
      <c r="B85" s="204"/>
      <c r="C85" s="204"/>
      <c r="D85" s="204"/>
      <c r="E85" s="204"/>
      <c r="F85" s="204"/>
      <c r="G85" s="204"/>
      <c r="H85" s="204"/>
      <c r="I85" s="204"/>
      <c r="J85" s="204"/>
      <c r="K85" s="204"/>
      <c r="L85" s="204"/>
      <c r="M85" s="204"/>
      <c r="N85" s="204"/>
      <c r="O85" s="204"/>
      <c r="P85" s="204"/>
      <c r="Q85" s="204"/>
      <c r="R85" s="204"/>
      <c r="S85" s="204"/>
      <c r="T85" s="204"/>
      <c r="U85" s="204"/>
      <c r="V85" s="204"/>
      <c r="W85" s="204"/>
    </row>
    <row r="86" spans="1:23" ht="18" customHeight="1" x14ac:dyDescent="0.2">
      <c r="A86" s="204"/>
      <c r="B86" s="204"/>
      <c r="C86" s="204"/>
      <c r="D86" s="204"/>
      <c r="E86" s="204"/>
      <c r="F86" s="204"/>
      <c r="G86" s="204"/>
      <c r="H86" s="204"/>
      <c r="I86" s="204"/>
      <c r="J86" s="204"/>
      <c r="K86" s="204"/>
      <c r="L86" s="204"/>
      <c r="M86" s="204"/>
      <c r="N86" s="204"/>
      <c r="O86" s="204"/>
      <c r="P86" s="204"/>
      <c r="Q86" s="204"/>
      <c r="R86" s="204"/>
      <c r="S86" s="204"/>
      <c r="T86" s="204"/>
      <c r="U86" s="204"/>
      <c r="V86" s="204"/>
      <c r="W86" s="204"/>
    </row>
    <row r="87" spans="1:23" ht="18" customHeight="1" x14ac:dyDescent="0.2">
      <c r="A87" s="204"/>
      <c r="B87" s="204"/>
      <c r="C87" s="204"/>
      <c r="D87" s="204"/>
      <c r="E87" s="204"/>
      <c r="F87" s="204"/>
      <c r="G87" s="204"/>
      <c r="H87" s="204"/>
      <c r="I87" s="204"/>
      <c r="J87" s="204"/>
      <c r="K87" s="204"/>
      <c r="L87" s="204"/>
      <c r="M87" s="204"/>
      <c r="N87" s="204"/>
      <c r="O87" s="204"/>
      <c r="P87" s="204"/>
      <c r="Q87" s="204"/>
      <c r="R87" s="204"/>
      <c r="S87" s="204"/>
      <c r="T87" s="204"/>
      <c r="U87" s="204"/>
      <c r="V87" s="204"/>
      <c r="W87" s="204"/>
    </row>
    <row r="88" spans="1:23" ht="18" customHeight="1" x14ac:dyDescent="0.2">
      <c r="A88" s="204"/>
      <c r="B88" s="204"/>
      <c r="C88" s="204"/>
      <c r="D88" s="204"/>
      <c r="E88" s="204"/>
      <c r="F88" s="204"/>
      <c r="G88" s="204"/>
      <c r="H88" s="204"/>
      <c r="I88" s="204"/>
      <c r="J88" s="204"/>
      <c r="K88" s="204"/>
      <c r="L88" s="204"/>
      <c r="M88" s="204"/>
      <c r="N88" s="204"/>
      <c r="O88" s="204"/>
      <c r="P88" s="204"/>
      <c r="Q88" s="204"/>
      <c r="R88" s="204"/>
      <c r="S88" s="204"/>
      <c r="T88" s="204"/>
      <c r="U88" s="204"/>
      <c r="V88" s="204"/>
      <c r="W88" s="204"/>
    </row>
    <row r="89" spans="1:23" ht="18" customHeight="1" x14ac:dyDescent="0.2">
      <c r="A89" s="204"/>
      <c r="B89" s="204"/>
      <c r="C89" s="204"/>
      <c r="D89" s="204"/>
      <c r="E89" s="204"/>
      <c r="F89" s="204"/>
      <c r="G89" s="204"/>
      <c r="H89" s="204"/>
      <c r="I89" s="204"/>
      <c r="J89" s="204"/>
      <c r="K89" s="204"/>
      <c r="L89" s="204"/>
      <c r="M89" s="204"/>
      <c r="N89" s="204"/>
      <c r="O89" s="204"/>
      <c r="P89" s="204"/>
      <c r="Q89" s="204"/>
      <c r="R89" s="204"/>
      <c r="S89" s="204"/>
      <c r="T89" s="204"/>
      <c r="U89" s="204"/>
      <c r="V89" s="204"/>
      <c r="W89" s="204"/>
    </row>
    <row r="90" spans="1:23" ht="18" customHeight="1" x14ac:dyDescent="0.2">
      <c r="A90" s="204"/>
      <c r="B90" s="204"/>
      <c r="C90" s="204"/>
      <c r="D90" s="204"/>
      <c r="E90" s="204"/>
      <c r="F90" s="204"/>
      <c r="G90" s="204"/>
      <c r="H90" s="204"/>
      <c r="I90" s="204"/>
      <c r="J90" s="204"/>
      <c r="K90" s="204"/>
      <c r="L90" s="204"/>
      <c r="M90" s="204"/>
      <c r="N90" s="204"/>
      <c r="O90" s="204"/>
      <c r="P90" s="204"/>
      <c r="Q90" s="204"/>
      <c r="R90" s="204"/>
      <c r="S90" s="204"/>
      <c r="T90" s="204"/>
      <c r="U90" s="204"/>
      <c r="V90" s="204"/>
      <c r="W90" s="204"/>
    </row>
    <row r="91" spans="1:23" ht="18" customHeight="1" x14ac:dyDescent="0.2">
      <c r="A91" s="204"/>
      <c r="B91" s="204"/>
      <c r="C91" s="204"/>
      <c r="D91" s="204"/>
      <c r="E91" s="204"/>
      <c r="F91" s="204"/>
      <c r="G91" s="204"/>
      <c r="H91" s="204"/>
      <c r="I91" s="204"/>
      <c r="J91" s="204"/>
      <c r="K91" s="204"/>
      <c r="L91" s="204"/>
      <c r="M91" s="204"/>
      <c r="N91" s="204"/>
      <c r="O91" s="204"/>
      <c r="P91" s="204"/>
      <c r="Q91" s="204"/>
      <c r="R91" s="204"/>
      <c r="S91" s="204"/>
      <c r="T91" s="204"/>
      <c r="U91" s="204"/>
      <c r="V91" s="204"/>
      <c r="W91" s="204"/>
    </row>
    <row r="92" spans="1:23" ht="18" customHeight="1" x14ac:dyDescent="0.2">
      <c r="A92" s="204"/>
      <c r="B92" s="204"/>
      <c r="C92" s="204"/>
      <c r="D92" s="204"/>
      <c r="E92" s="204"/>
      <c r="F92" s="204"/>
      <c r="G92" s="204"/>
      <c r="H92" s="204"/>
      <c r="I92" s="204"/>
      <c r="J92" s="204"/>
      <c r="K92" s="204"/>
      <c r="L92" s="204"/>
      <c r="M92" s="204"/>
      <c r="N92" s="204"/>
      <c r="O92" s="204"/>
      <c r="P92" s="204"/>
      <c r="Q92" s="204"/>
      <c r="R92" s="204"/>
      <c r="S92" s="204"/>
      <c r="T92" s="204"/>
      <c r="U92" s="204"/>
      <c r="V92" s="204"/>
      <c r="W92" s="204"/>
    </row>
    <row r="93" spans="1:23" ht="18" customHeight="1" x14ac:dyDescent="0.2">
      <c r="A93" s="204"/>
      <c r="B93" s="204"/>
      <c r="C93" s="204"/>
      <c r="D93" s="204"/>
      <c r="E93" s="204"/>
      <c r="F93" s="204"/>
      <c r="G93" s="204"/>
      <c r="H93" s="204"/>
      <c r="I93" s="204"/>
      <c r="J93" s="204"/>
      <c r="K93" s="204"/>
      <c r="L93" s="204"/>
      <c r="M93" s="204"/>
      <c r="N93" s="204"/>
      <c r="O93" s="204"/>
      <c r="P93" s="204"/>
      <c r="Q93" s="204"/>
      <c r="R93" s="204"/>
      <c r="S93" s="204"/>
      <c r="T93" s="204"/>
      <c r="U93" s="204"/>
      <c r="V93" s="204"/>
      <c r="W93" s="204"/>
    </row>
    <row r="94" spans="1:23" ht="18" customHeight="1" x14ac:dyDescent="0.2">
      <c r="A94" s="204"/>
      <c r="B94" s="204"/>
      <c r="C94" s="204"/>
      <c r="D94" s="204"/>
      <c r="E94" s="204"/>
      <c r="F94" s="204"/>
      <c r="G94" s="204"/>
      <c r="H94" s="204"/>
      <c r="I94" s="204"/>
      <c r="J94" s="204"/>
      <c r="K94" s="204"/>
      <c r="L94" s="204"/>
      <c r="M94" s="204"/>
      <c r="N94" s="204"/>
      <c r="O94" s="204"/>
      <c r="P94" s="204"/>
      <c r="Q94" s="204"/>
      <c r="R94" s="204"/>
      <c r="S94" s="204"/>
      <c r="T94" s="204"/>
      <c r="U94" s="204"/>
      <c r="V94" s="204"/>
      <c r="W94" s="204"/>
    </row>
    <row r="95" spans="1:23" ht="18" customHeight="1" x14ac:dyDescent="0.2"/>
    <row r="96" spans="1:23"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sheetData>
  <mergeCells count="102">
    <mergeCell ref="B61:D61"/>
    <mergeCell ref="B62:D63"/>
    <mergeCell ref="A36:H36"/>
    <mergeCell ref="E61:V61"/>
    <mergeCell ref="E62:V63"/>
    <mergeCell ref="B38:K38"/>
    <mergeCell ref="B39:K39"/>
    <mergeCell ref="B60:V60"/>
    <mergeCell ref="C57:D57"/>
    <mergeCell ref="E57:G57"/>
    <mergeCell ref="H57:J57"/>
    <mergeCell ref="C58:D58"/>
    <mergeCell ref="E58:G58"/>
    <mergeCell ref="H58:J58"/>
    <mergeCell ref="K57:V57"/>
    <mergeCell ref="K58:V58"/>
    <mergeCell ref="C56:D56"/>
    <mergeCell ref="E56:G56"/>
    <mergeCell ref="H56:J56"/>
    <mergeCell ref="B54:V54"/>
    <mergeCell ref="B55:V55"/>
    <mergeCell ref="K56:V56"/>
    <mergeCell ref="A53:H53"/>
    <mergeCell ref="C59:D59"/>
    <mergeCell ref="S4:V4"/>
    <mergeCell ref="S5:V5"/>
    <mergeCell ref="B8:H9"/>
    <mergeCell ref="E59:G59"/>
    <mergeCell ref="H59:J59"/>
    <mergeCell ref="K59:V59"/>
    <mergeCell ref="B43:K43"/>
    <mergeCell ref="B44:K44"/>
    <mergeCell ref="B45:K45"/>
    <mergeCell ref="B46:G46"/>
    <mergeCell ref="H46:K46"/>
    <mergeCell ref="L46:V46"/>
    <mergeCell ref="B50:K50"/>
    <mergeCell ref="B51:G51"/>
    <mergeCell ref="H51:K51"/>
    <mergeCell ref="L51:V51"/>
    <mergeCell ref="B21:G21"/>
    <mergeCell ref="Q22:T22"/>
    <mergeCell ref="Q21:V21"/>
    <mergeCell ref="B37:K37"/>
    <mergeCell ref="B29:K29"/>
    <mergeCell ref="B30:K30"/>
    <mergeCell ref="L30:V30"/>
    <mergeCell ref="B31:K31"/>
    <mergeCell ref="A8:A12"/>
    <mergeCell ref="B12:V12"/>
    <mergeCell ref="B18:V18"/>
    <mergeCell ref="A19:V19"/>
    <mergeCell ref="U22:V22"/>
    <mergeCell ref="O22:P22"/>
    <mergeCell ref="B10:H10"/>
    <mergeCell ref="B11:H11"/>
    <mergeCell ref="A13:V13"/>
    <mergeCell ref="B15:H15"/>
    <mergeCell ref="B22:D22"/>
    <mergeCell ref="M9:V9"/>
    <mergeCell ref="M10:Q10"/>
    <mergeCell ref="M14:Q14"/>
    <mergeCell ref="M15:Q15"/>
    <mergeCell ref="I17:V17"/>
    <mergeCell ref="H22:J22"/>
    <mergeCell ref="B14:H14"/>
    <mergeCell ref="E22:G22"/>
    <mergeCell ref="A20:V20"/>
    <mergeCell ref="A1:V1"/>
    <mergeCell ref="A2:V2"/>
    <mergeCell ref="K23:N23"/>
    <mergeCell ref="O23:P23"/>
    <mergeCell ref="Q23:T23"/>
    <mergeCell ref="B23:D23"/>
    <mergeCell ref="U23:V23"/>
    <mergeCell ref="A7:V7"/>
    <mergeCell ref="B16:H16"/>
    <mergeCell ref="K22:N22"/>
    <mergeCell ref="H21:J21"/>
    <mergeCell ref="K21:P21"/>
    <mergeCell ref="B17:H17"/>
    <mergeCell ref="B3:H3"/>
    <mergeCell ref="B4:H4"/>
    <mergeCell ref="B5:H5"/>
    <mergeCell ref="I8:L8"/>
    <mergeCell ref="M8:V8"/>
    <mergeCell ref="I9:L9"/>
    <mergeCell ref="A6:V6"/>
    <mergeCell ref="I3:R3"/>
    <mergeCell ref="S3:V3"/>
    <mergeCell ref="I4:R4"/>
    <mergeCell ref="I5:R5"/>
    <mergeCell ref="B34:K34"/>
    <mergeCell ref="B33:K33"/>
    <mergeCell ref="B32:K32"/>
    <mergeCell ref="A27:V27"/>
    <mergeCell ref="B24:V24"/>
    <mergeCell ref="A26:V26"/>
    <mergeCell ref="B25:V25"/>
    <mergeCell ref="A28:I28"/>
    <mergeCell ref="H23:J23"/>
    <mergeCell ref="E23:G23"/>
  </mergeCells>
  <phoneticPr fontId="3"/>
  <dataValidations count="1">
    <dataValidation type="list" allowBlank="1" showInputMessage="1" showErrorMessage="1" sqref="L11 R11 L16 R16 N31:N34 N37:N39 S37:S39 S31:S34 N29 S29 N43:N45 S43:S45 N50 S50">
      <formula1>"□,■"</formula1>
    </dataValidation>
  </dataValidations>
  <pageMargins left="0.78740157480314965" right="0.59055118110236227" top="0.9055118110236221" bottom="0.70866141732283472" header="0.51181102362204722" footer="0.39370078740157483"/>
  <pageSetup paperSize="9" scale="94" fitToHeight="0" orientation="portrait" r:id="rId1"/>
  <headerFooter alignWithMargins="0"/>
  <rowBreaks count="1" manualBreakCount="1">
    <brk id="35"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F56"/>
  <sheetViews>
    <sheetView showGridLines="0" view="pageBreakPreview" zoomScale="55" zoomScaleNormal="55" zoomScaleSheetLayoutView="55" workbookViewId="0">
      <selection activeCell="AC19" sqref="AC19"/>
    </sheetView>
  </sheetViews>
  <sheetFormatPr defaultColWidth="4.90625" defaultRowHeight="20.25" customHeight="1" x14ac:dyDescent="0.2"/>
  <cols>
    <col min="1" max="1" width="1.54296875" style="382" customWidth="1"/>
    <col min="2" max="56" width="6.08984375" style="382" customWidth="1"/>
    <col min="57" max="16384" width="4.90625" style="382"/>
  </cols>
  <sheetData>
    <row r="1" spans="1:57" s="344" customFormat="1" ht="20.25" customHeight="1" x14ac:dyDescent="0.2">
      <c r="A1" s="339"/>
      <c r="B1" s="339"/>
      <c r="C1" s="340" t="s">
        <v>656</v>
      </c>
      <c r="D1" s="340"/>
      <c r="E1" s="339"/>
      <c r="F1" s="339"/>
      <c r="G1" s="341" t="s">
        <v>657</v>
      </c>
      <c r="H1" s="339"/>
      <c r="I1" s="339"/>
      <c r="J1" s="340"/>
      <c r="K1" s="340"/>
      <c r="L1" s="340"/>
      <c r="M1" s="340"/>
      <c r="N1" s="339"/>
      <c r="O1" s="339"/>
      <c r="P1" s="339"/>
      <c r="Q1" s="339"/>
      <c r="R1" s="339"/>
      <c r="S1" s="339"/>
      <c r="T1" s="339"/>
      <c r="U1" s="339"/>
      <c r="V1" s="339"/>
      <c r="W1" s="339"/>
      <c r="X1" s="339"/>
      <c r="Y1" s="339"/>
      <c r="Z1" s="339"/>
      <c r="AA1" s="339"/>
      <c r="AB1" s="339"/>
      <c r="AC1" s="339"/>
      <c r="AD1" s="339"/>
      <c r="AE1" s="339"/>
      <c r="AF1" s="339"/>
      <c r="AG1" s="339"/>
      <c r="AH1" s="339"/>
      <c r="AI1" s="339"/>
      <c r="AJ1" s="339"/>
      <c r="AK1" s="342" t="s">
        <v>658</v>
      </c>
      <c r="AL1" s="342" t="s">
        <v>659</v>
      </c>
      <c r="AM1" s="1623" t="s">
        <v>660</v>
      </c>
      <c r="AN1" s="1623"/>
      <c r="AO1" s="1623"/>
      <c r="AP1" s="1623"/>
      <c r="AQ1" s="1623"/>
      <c r="AR1" s="1623"/>
      <c r="AS1" s="1623"/>
      <c r="AT1" s="1623"/>
      <c r="AU1" s="1623"/>
      <c r="AV1" s="1623"/>
      <c r="AW1" s="1623"/>
      <c r="AX1" s="1623"/>
      <c r="AY1" s="1623"/>
      <c r="AZ1" s="1623"/>
      <c r="BA1" s="1623"/>
      <c r="BB1" s="343" t="s">
        <v>661</v>
      </c>
      <c r="BC1" s="339"/>
      <c r="BD1" s="339"/>
    </row>
    <row r="2" spans="1:57" s="347" customFormat="1" ht="20.25" customHeight="1" x14ac:dyDescent="0.2">
      <c r="A2" s="345"/>
      <c r="B2" s="345"/>
      <c r="C2" s="345"/>
      <c r="D2" s="341"/>
      <c r="E2" s="345"/>
      <c r="F2" s="345"/>
      <c r="G2" s="345"/>
      <c r="H2" s="341"/>
      <c r="I2" s="342"/>
      <c r="J2" s="342"/>
      <c r="K2" s="342"/>
      <c r="L2" s="342"/>
      <c r="M2" s="342"/>
      <c r="N2" s="345"/>
      <c r="O2" s="345"/>
      <c r="P2" s="345"/>
      <c r="Q2" s="345"/>
      <c r="R2" s="345"/>
      <c r="S2" s="345"/>
      <c r="T2" s="342" t="s">
        <v>662</v>
      </c>
      <c r="U2" s="1624">
        <v>6</v>
      </c>
      <c r="V2" s="1624"/>
      <c r="W2" s="342" t="s">
        <v>659</v>
      </c>
      <c r="X2" s="1625">
        <f>IF(U2=0,"",YEAR(DATE(2018+U2,1,1)))</f>
        <v>2024</v>
      </c>
      <c r="Y2" s="1625"/>
      <c r="Z2" s="345" t="s">
        <v>663</v>
      </c>
      <c r="AA2" s="345" t="s">
        <v>664</v>
      </c>
      <c r="AB2" s="1624">
        <v>4</v>
      </c>
      <c r="AC2" s="1624"/>
      <c r="AD2" s="345" t="s">
        <v>665</v>
      </c>
      <c r="AE2" s="345"/>
      <c r="AF2" s="345"/>
      <c r="AG2" s="345"/>
      <c r="AH2" s="345"/>
      <c r="AI2" s="345"/>
      <c r="AJ2" s="343"/>
      <c r="AK2" s="342" t="s">
        <v>666</v>
      </c>
      <c r="AL2" s="342" t="s">
        <v>659</v>
      </c>
      <c r="AM2" s="1624"/>
      <c r="AN2" s="1624"/>
      <c r="AO2" s="1624"/>
      <c r="AP2" s="1624"/>
      <c r="AQ2" s="1624"/>
      <c r="AR2" s="1624"/>
      <c r="AS2" s="1624"/>
      <c r="AT2" s="1624"/>
      <c r="AU2" s="1624"/>
      <c r="AV2" s="1624"/>
      <c r="AW2" s="1624"/>
      <c r="AX2" s="1624"/>
      <c r="AY2" s="1624"/>
      <c r="AZ2" s="1624"/>
      <c r="BA2" s="1624"/>
      <c r="BB2" s="343" t="s">
        <v>661</v>
      </c>
      <c r="BC2" s="342"/>
      <c r="BD2" s="342"/>
      <c r="BE2" s="346"/>
    </row>
    <row r="3" spans="1:57" s="347" customFormat="1" ht="20.25" customHeight="1" x14ac:dyDescent="0.2">
      <c r="A3" s="345"/>
      <c r="B3" s="345"/>
      <c r="C3" s="345"/>
      <c r="D3" s="341"/>
      <c r="E3" s="345"/>
      <c r="F3" s="345"/>
      <c r="G3" s="345"/>
      <c r="H3" s="341"/>
      <c r="I3" s="342"/>
      <c r="J3" s="342"/>
      <c r="K3" s="342"/>
      <c r="L3" s="342"/>
      <c r="M3" s="342"/>
      <c r="N3" s="345"/>
      <c r="O3" s="345"/>
      <c r="P3" s="345"/>
      <c r="Q3" s="345"/>
      <c r="R3" s="345"/>
      <c r="S3" s="345"/>
      <c r="T3" s="348"/>
      <c r="U3" s="349"/>
      <c r="V3" s="349"/>
      <c r="W3" s="350"/>
      <c r="X3" s="349"/>
      <c r="Y3" s="349"/>
      <c r="Z3" s="351"/>
      <c r="AA3" s="351"/>
      <c r="AB3" s="349"/>
      <c r="AC3" s="349"/>
      <c r="AD3" s="352"/>
      <c r="AE3" s="345"/>
      <c r="AF3" s="345"/>
      <c r="AG3" s="345"/>
      <c r="AH3" s="345"/>
      <c r="AI3" s="345"/>
      <c r="AJ3" s="343"/>
      <c r="AK3" s="342"/>
      <c r="AL3" s="342"/>
      <c r="AM3" s="353"/>
      <c r="AN3" s="353"/>
      <c r="AO3" s="353"/>
      <c r="AP3" s="353"/>
      <c r="AQ3" s="353"/>
      <c r="AR3" s="353"/>
      <c r="AS3" s="353"/>
      <c r="AT3" s="353"/>
      <c r="AU3" s="353"/>
      <c r="AV3" s="353"/>
      <c r="AW3" s="353"/>
      <c r="AX3" s="353"/>
      <c r="AY3" s="354" t="s">
        <v>667</v>
      </c>
      <c r="AZ3" s="1626" t="s">
        <v>668</v>
      </c>
      <c r="BA3" s="1626"/>
      <c r="BB3" s="1626"/>
      <c r="BC3" s="1626"/>
      <c r="BD3" s="342"/>
      <c r="BE3" s="346"/>
    </row>
    <row r="4" spans="1:57" s="347" customFormat="1" ht="20.25" customHeight="1" x14ac:dyDescent="0.2">
      <c r="A4" s="345"/>
      <c r="B4" s="355"/>
      <c r="C4" s="355"/>
      <c r="D4" s="355"/>
      <c r="E4" s="355"/>
      <c r="F4" s="355"/>
      <c r="G4" s="355"/>
      <c r="H4" s="355"/>
      <c r="I4" s="355"/>
      <c r="J4" s="356"/>
      <c r="K4" s="357"/>
      <c r="L4" s="357"/>
      <c r="M4" s="357"/>
      <c r="N4" s="357"/>
      <c r="O4" s="357"/>
      <c r="P4" s="358"/>
      <c r="Q4" s="357"/>
      <c r="R4" s="357"/>
      <c r="S4" s="359"/>
      <c r="T4" s="345"/>
      <c r="U4" s="345"/>
      <c r="V4" s="345"/>
      <c r="W4" s="345"/>
      <c r="X4" s="345"/>
      <c r="Y4" s="345"/>
      <c r="Z4" s="351"/>
      <c r="AA4" s="351"/>
      <c r="AB4" s="349"/>
      <c r="AC4" s="349"/>
      <c r="AD4" s="352"/>
      <c r="AE4" s="345"/>
      <c r="AF4" s="345"/>
      <c r="AG4" s="345"/>
      <c r="AH4" s="345"/>
      <c r="AI4" s="345"/>
      <c r="AJ4" s="343"/>
      <c r="AK4" s="342"/>
      <c r="AL4" s="342"/>
      <c r="AM4" s="353"/>
      <c r="AN4" s="353"/>
      <c r="AO4" s="353"/>
      <c r="AP4" s="353"/>
      <c r="AQ4" s="353"/>
      <c r="AR4" s="353"/>
      <c r="AS4" s="353"/>
      <c r="AT4" s="353"/>
      <c r="AU4" s="353"/>
      <c r="AV4" s="353"/>
      <c r="AW4" s="353"/>
      <c r="AX4" s="353"/>
      <c r="AY4" s="354" t="s">
        <v>669</v>
      </c>
      <c r="AZ4" s="1626" t="s">
        <v>670</v>
      </c>
      <c r="BA4" s="1626"/>
      <c r="BB4" s="1626"/>
      <c r="BC4" s="1626"/>
      <c r="BD4" s="342"/>
      <c r="BE4" s="346"/>
    </row>
    <row r="5" spans="1:57" s="347" customFormat="1" ht="20.25" customHeight="1" x14ac:dyDescent="0.2">
      <c r="A5" s="345"/>
      <c r="B5" s="360"/>
      <c r="C5" s="360"/>
      <c r="D5" s="360"/>
      <c r="E5" s="360"/>
      <c r="F5" s="360"/>
      <c r="G5" s="360"/>
      <c r="H5" s="360"/>
      <c r="I5" s="360"/>
      <c r="J5" s="361"/>
      <c r="K5" s="362"/>
      <c r="L5" s="363"/>
      <c r="M5" s="363"/>
      <c r="N5" s="363"/>
      <c r="O5" s="363"/>
      <c r="P5" s="360"/>
      <c r="Q5" s="364"/>
      <c r="R5" s="364"/>
      <c r="S5" s="365"/>
      <c r="T5" s="345"/>
      <c r="U5" s="345"/>
      <c r="V5" s="345"/>
      <c r="W5" s="345"/>
      <c r="X5" s="345"/>
      <c r="Y5" s="345"/>
      <c r="Z5" s="351"/>
      <c r="AA5" s="351"/>
      <c r="AB5" s="349"/>
      <c r="AC5" s="349"/>
      <c r="AD5" s="366"/>
      <c r="AE5" s="366"/>
      <c r="AF5" s="366"/>
      <c r="AG5" s="366"/>
      <c r="AH5" s="345"/>
      <c r="AI5" s="345"/>
      <c r="AJ5" s="366" t="s">
        <v>671</v>
      </c>
      <c r="AK5" s="366"/>
      <c r="AL5" s="366"/>
      <c r="AM5" s="366"/>
      <c r="AN5" s="366"/>
      <c r="AO5" s="366"/>
      <c r="AP5" s="366"/>
      <c r="AQ5" s="366"/>
      <c r="AR5" s="355"/>
      <c r="AS5" s="355"/>
      <c r="AT5" s="367"/>
      <c r="AU5" s="366"/>
      <c r="AV5" s="1640">
        <v>40</v>
      </c>
      <c r="AW5" s="1641"/>
      <c r="AX5" s="367" t="s">
        <v>672</v>
      </c>
      <c r="AY5" s="366"/>
      <c r="AZ5" s="1640">
        <v>160</v>
      </c>
      <c r="BA5" s="1641"/>
      <c r="BB5" s="367" t="s">
        <v>673</v>
      </c>
      <c r="BC5" s="366"/>
      <c r="BD5" s="345"/>
      <c r="BE5" s="346"/>
    </row>
    <row r="6" spans="1:57" s="347" customFormat="1" ht="20.25" customHeight="1" x14ac:dyDescent="0.2">
      <c r="A6" s="345"/>
      <c r="B6" s="360"/>
      <c r="C6" s="360"/>
      <c r="D6" s="360"/>
      <c r="E6" s="360"/>
      <c r="F6" s="360"/>
      <c r="G6" s="360"/>
      <c r="H6" s="360"/>
      <c r="I6" s="360"/>
      <c r="J6" s="360"/>
      <c r="K6" s="368"/>
      <c r="L6" s="368"/>
      <c r="M6" s="368"/>
      <c r="N6" s="360"/>
      <c r="O6" s="369"/>
      <c r="P6" s="370"/>
      <c r="Q6" s="370"/>
      <c r="R6" s="371"/>
      <c r="S6" s="372"/>
      <c r="T6" s="345"/>
      <c r="U6" s="345"/>
      <c r="V6" s="345"/>
      <c r="W6" s="345"/>
      <c r="X6" s="345"/>
      <c r="Y6" s="345"/>
      <c r="Z6" s="351"/>
      <c r="AA6" s="351"/>
      <c r="AB6" s="349"/>
      <c r="AC6" s="349"/>
      <c r="AD6" s="373"/>
      <c r="AE6" s="339"/>
      <c r="AF6" s="339"/>
      <c r="AG6" s="339"/>
      <c r="AH6" s="345"/>
      <c r="AI6" s="345"/>
      <c r="AJ6" s="345"/>
      <c r="AK6" s="345"/>
      <c r="AL6" s="339"/>
      <c r="AM6" s="339"/>
      <c r="AN6" s="374"/>
      <c r="AO6" s="375"/>
      <c r="AP6" s="375"/>
      <c r="AQ6" s="376"/>
      <c r="AR6" s="376"/>
      <c r="AS6" s="376"/>
      <c r="AT6" s="376"/>
      <c r="AU6" s="376"/>
      <c r="AV6" s="376"/>
      <c r="AW6" s="366" t="s">
        <v>674</v>
      </c>
      <c r="AX6" s="366"/>
      <c r="AY6" s="366"/>
      <c r="AZ6" s="1642">
        <f>DAY(EOMONTH(DATE(X2,AB2,1),0))</f>
        <v>30</v>
      </c>
      <c r="BA6" s="1643"/>
      <c r="BB6" s="367" t="s">
        <v>675</v>
      </c>
      <c r="BC6" s="345"/>
      <c r="BD6" s="345"/>
      <c r="BE6" s="346"/>
    </row>
    <row r="7" spans="1:57" ht="20.25" customHeight="1" thickBot="1" x14ac:dyDescent="0.25">
      <c r="A7" s="377"/>
      <c r="B7" s="377"/>
      <c r="C7" s="378"/>
      <c r="D7" s="378"/>
      <c r="E7" s="377"/>
      <c r="F7" s="377"/>
      <c r="G7" s="379"/>
      <c r="H7" s="377"/>
      <c r="I7" s="377"/>
      <c r="J7" s="377"/>
      <c r="K7" s="377"/>
      <c r="L7" s="377"/>
      <c r="M7" s="377"/>
      <c r="N7" s="377"/>
      <c r="O7" s="377"/>
      <c r="P7" s="377"/>
      <c r="Q7" s="377"/>
      <c r="R7" s="377"/>
      <c r="S7" s="378"/>
      <c r="T7" s="377"/>
      <c r="U7" s="377"/>
      <c r="V7" s="377"/>
      <c r="W7" s="377"/>
      <c r="X7" s="377"/>
      <c r="Y7" s="377"/>
      <c r="Z7" s="377"/>
      <c r="AA7" s="377"/>
      <c r="AB7" s="377"/>
      <c r="AC7" s="377"/>
      <c r="AD7" s="377"/>
      <c r="AE7" s="377"/>
      <c r="AF7" s="377"/>
      <c r="AG7" s="377"/>
      <c r="AH7" s="377"/>
      <c r="AI7" s="377"/>
      <c r="AJ7" s="378"/>
      <c r="AK7" s="377"/>
      <c r="AL7" s="377"/>
      <c r="AM7" s="377"/>
      <c r="AN7" s="377"/>
      <c r="AO7" s="377"/>
      <c r="AP7" s="377"/>
      <c r="AQ7" s="377"/>
      <c r="AR7" s="377"/>
      <c r="AS7" s="377"/>
      <c r="AT7" s="377"/>
      <c r="AU7" s="377"/>
      <c r="AV7" s="377"/>
      <c r="AW7" s="377"/>
      <c r="AX7" s="377"/>
      <c r="AY7" s="377"/>
      <c r="AZ7" s="377"/>
      <c r="BA7" s="377"/>
      <c r="BB7" s="377"/>
      <c r="BC7" s="380"/>
      <c r="BD7" s="380"/>
      <c r="BE7" s="381"/>
    </row>
    <row r="8" spans="1:57" ht="20.25" customHeight="1" thickBot="1" x14ac:dyDescent="0.25">
      <c r="A8" s="377"/>
      <c r="B8" s="1606" t="s">
        <v>676</v>
      </c>
      <c r="C8" s="1609" t="s">
        <v>677</v>
      </c>
      <c r="D8" s="1610"/>
      <c r="E8" s="1615" t="s">
        <v>678</v>
      </c>
      <c r="F8" s="1610"/>
      <c r="G8" s="1615" t="s">
        <v>679</v>
      </c>
      <c r="H8" s="1609"/>
      <c r="I8" s="1609"/>
      <c r="J8" s="1609"/>
      <c r="K8" s="1610"/>
      <c r="L8" s="1615" t="s">
        <v>680</v>
      </c>
      <c r="M8" s="1609"/>
      <c r="N8" s="1609"/>
      <c r="O8" s="1618"/>
      <c r="P8" s="1621" t="s">
        <v>681</v>
      </c>
      <c r="Q8" s="1622"/>
      <c r="R8" s="1622"/>
      <c r="S8" s="1622"/>
      <c r="T8" s="1622"/>
      <c r="U8" s="1622"/>
      <c r="V8" s="1622"/>
      <c r="W8" s="1622"/>
      <c r="X8" s="1622"/>
      <c r="Y8" s="1622"/>
      <c r="Z8" s="1622"/>
      <c r="AA8" s="1622"/>
      <c r="AB8" s="1622"/>
      <c r="AC8" s="1622"/>
      <c r="AD8" s="1622"/>
      <c r="AE8" s="1622"/>
      <c r="AF8" s="1622"/>
      <c r="AG8" s="1622"/>
      <c r="AH8" s="1622"/>
      <c r="AI8" s="1622"/>
      <c r="AJ8" s="1622"/>
      <c r="AK8" s="1622"/>
      <c r="AL8" s="1622"/>
      <c r="AM8" s="1622"/>
      <c r="AN8" s="1622"/>
      <c r="AO8" s="1622"/>
      <c r="AP8" s="1622"/>
      <c r="AQ8" s="1622"/>
      <c r="AR8" s="1622"/>
      <c r="AS8" s="1622"/>
      <c r="AT8" s="1622"/>
      <c r="AU8" s="1627" t="str">
        <f>IF(AZ3="４週","(9)1～4週目の勤務時間数合計","(9)1か月の勤務時間数合計")</f>
        <v>(9)1～4週目の勤務時間数合計</v>
      </c>
      <c r="AV8" s="1628"/>
      <c r="AW8" s="1627" t="s">
        <v>682</v>
      </c>
      <c r="AX8" s="1628"/>
      <c r="AY8" s="1635" t="s">
        <v>683</v>
      </c>
      <c r="AZ8" s="1635"/>
      <c r="BA8" s="1635"/>
      <c r="BB8" s="1635"/>
      <c r="BC8" s="1635"/>
      <c r="BD8" s="1635"/>
    </row>
    <row r="9" spans="1:57" ht="20.25" customHeight="1" thickBot="1" x14ac:dyDescent="0.25">
      <c r="A9" s="377"/>
      <c r="B9" s="1607"/>
      <c r="C9" s="1611"/>
      <c r="D9" s="1612"/>
      <c r="E9" s="1616"/>
      <c r="F9" s="1612"/>
      <c r="G9" s="1616"/>
      <c r="H9" s="1611"/>
      <c r="I9" s="1611"/>
      <c r="J9" s="1611"/>
      <c r="K9" s="1612"/>
      <c r="L9" s="1616"/>
      <c r="M9" s="1611"/>
      <c r="N9" s="1611"/>
      <c r="O9" s="1619"/>
      <c r="P9" s="1637" t="s">
        <v>684</v>
      </c>
      <c r="Q9" s="1638"/>
      <c r="R9" s="1638"/>
      <c r="S9" s="1638"/>
      <c r="T9" s="1638"/>
      <c r="U9" s="1638"/>
      <c r="V9" s="1639"/>
      <c r="W9" s="1637" t="s">
        <v>685</v>
      </c>
      <c r="X9" s="1638"/>
      <c r="Y9" s="1638"/>
      <c r="Z9" s="1638"/>
      <c r="AA9" s="1638"/>
      <c r="AB9" s="1638"/>
      <c r="AC9" s="1639"/>
      <c r="AD9" s="1637" t="s">
        <v>686</v>
      </c>
      <c r="AE9" s="1638"/>
      <c r="AF9" s="1638"/>
      <c r="AG9" s="1638"/>
      <c r="AH9" s="1638"/>
      <c r="AI9" s="1638"/>
      <c r="AJ9" s="1639"/>
      <c r="AK9" s="1637" t="s">
        <v>687</v>
      </c>
      <c r="AL9" s="1638"/>
      <c r="AM9" s="1638"/>
      <c r="AN9" s="1638"/>
      <c r="AO9" s="1638"/>
      <c r="AP9" s="1638"/>
      <c r="AQ9" s="1639"/>
      <c r="AR9" s="1637" t="s">
        <v>688</v>
      </c>
      <c r="AS9" s="1638"/>
      <c r="AT9" s="1639"/>
      <c r="AU9" s="1629"/>
      <c r="AV9" s="1630"/>
      <c r="AW9" s="1629"/>
      <c r="AX9" s="1630"/>
      <c r="AY9" s="1635"/>
      <c r="AZ9" s="1635"/>
      <c r="BA9" s="1635"/>
      <c r="BB9" s="1635"/>
      <c r="BC9" s="1635"/>
      <c r="BD9" s="1635"/>
    </row>
    <row r="10" spans="1:57" ht="20.25" customHeight="1" thickBot="1" x14ac:dyDescent="0.25">
      <c r="A10" s="377"/>
      <c r="B10" s="1607"/>
      <c r="C10" s="1611"/>
      <c r="D10" s="1612"/>
      <c r="E10" s="1616"/>
      <c r="F10" s="1612"/>
      <c r="G10" s="1616"/>
      <c r="H10" s="1611"/>
      <c r="I10" s="1611"/>
      <c r="J10" s="1611"/>
      <c r="K10" s="1612"/>
      <c r="L10" s="1616"/>
      <c r="M10" s="1611"/>
      <c r="N10" s="1611"/>
      <c r="O10" s="1619"/>
      <c r="P10" s="383">
        <f>DAY(DATE($X$2,$AB$2,1))</f>
        <v>1</v>
      </c>
      <c r="Q10" s="384">
        <f>DAY(DATE($X$2,$AB$2,2))</f>
        <v>2</v>
      </c>
      <c r="R10" s="384">
        <f>DAY(DATE($X$2,$AB$2,3))</f>
        <v>3</v>
      </c>
      <c r="S10" s="384">
        <f>DAY(DATE($X$2,$AB$2,4))</f>
        <v>4</v>
      </c>
      <c r="T10" s="384">
        <f>DAY(DATE($X$2,$AB$2,5))</f>
        <v>5</v>
      </c>
      <c r="U10" s="384">
        <f>DAY(DATE($X$2,$AB$2,6))</f>
        <v>6</v>
      </c>
      <c r="V10" s="385">
        <f>DAY(DATE($X$2,$AB$2,7))</f>
        <v>7</v>
      </c>
      <c r="W10" s="383">
        <f>DAY(DATE($X$2,$AB$2,8))</f>
        <v>8</v>
      </c>
      <c r="X10" s="384">
        <f>DAY(DATE($X$2,$AB$2,9))</f>
        <v>9</v>
      </c>
      <c r="Y10" s="384">
        <f>DAY(DATE($X$2,$AB$2,10))</f>
        <v>10</v>
      </c>
      <c r="Z10" s="384">
        <f>DAY(DATE($X$2,$AB$2,11))</f>
        <v>11</v>
      </c>
      <c r="AA10" s="384">
        <f>DAY(DATE($X$2,$AB$2,12))</f>
        <v>12</v>
      </c>
      <c r="AB10" s="384">
        <f>DAY(DATE($X$2,$AB$2,13))</f>
        <v>13</v>
      </c>
      <c r="AC10" s="385">
        <f>DAY(DATE($X$2,$AB$2,14))</f>
        <v>14</v>
      </c>
      <c r="AD10" s="383">
        <f>DAY(DATE($X$2,$AB$2,15))</f>
        <v>15</v>
      </c>
      <c r="AE10" s="384">
        <f>DAY(DATE($X$2,$AB$2,16))</f>
        <v>16</v>
      </c>
      <c r="AF10" s="384">
        <f>DAY(DATE($X$2,$AB$2,17))</f>
        <v>17</v>
      </c>
      <c r="AG10" s="384">
        <f>DAY(DATE($X$2,$AB$2,18))</f>
        <v>18</v>
      </c>
      <c r="AH10" s="384">
        <f>DAY(DATE($X$2,$AB$2,19))</f>
        <v>19</v>
      </c>
      <c r="AI10" s="384">
        <f>DAY(DATE($X$2,$AB$2,20))</f>
        <v>20</v>
      </c>
      <c r="AJ10" s="385">
        <f>DAY(DATE($X$2,$AB$2,21))</f>
        <v>21</v>
      </c>
      <c r="AK10" s="383">
        <f>DAY(DATE($X$2,$AB$2,22))</f>
        <v>22</v>
      </c>
      <c r="AL10" s="384">
        <f>DAY(DATE($X$2,$AB$2,23))</f>
        <v>23</v>
      </c>
      <c r="AM10" s="384">
        <f>DAY(DATE($X$2,$AB$2,24))</f>
        <v>24</v>
      </c>
      <c r="AN10" s="384">
        <f>DAY(DATE($X$2,$AB$2,25))</f>
        <v>25</v>
      </c>
      <c r="AO10" s="384">
        <f>DAY(DATE($X$2,$AB$2,26))</f>
        <v>26</v>
      </c>
      <c r="AP10" s="384">
        <f>DAY(DATE($X$2,$AB$2,27))</f>
        <v>27</v>
      </c>
      <c r="AQ10" s="385">
        <f>DAY(DATE($X$2,$AB$2,28))</f>
        <v>28</v>
      </c>
      <c r="AR10" s="383" t="str">
        <f>IF(AZ3="暦月",IF(DAY(DATE($X$2,$AB$2,29))=29,29,""),"")</f>
        <v/>
      </c>
      <c r="AS10" s="384" t="str">
        <f>IF(AZ3="暦月",IF(DAY(DATE($X$2,$AB$2,30))=30,30,""),"")</f>
        <v/>
      </c>
      <c r="AT10" s="386" t="str">
        <f>IF(AZ3="暦月",IF(DAY(DATE($X$2,$AB$2,31))=31,31,""),"")</f>
        <v/>
      </c>
      <c r="AU10" s="1629"/>
      <c r="AV10" s="1630"/>
      <c r="AW10" s="1629"/>
      <c r="AX10" s="1630"/>
      <c r="AY10" s="1635"/>
      <c r="AZ10" s="1635"/>
      <c r="BA10" s="1635"/>
      <c r="BB10" s="1635"/>
      <c r="BC10" s="1635"/>
      <c r="BD10" s="1635"/>
    </row>
    <row r="11" spans="1:57" ht="20.25" hidden="1" customHeight="1" thickBot="1" x14ac:dyDescent="0.25">
      <c r="A11" s="377"/>
      <c r="B11" s="1607"/>
      <c r="C11" s="1611"/>
      <c r="D11" s="1612"/>
      <c r="E11" s="1616"/>
      <c r="F11" s="1612"/>
      <c r="G11" s="1616"/>
      <c r="H11" s="1611"/>
      <c r="I11" s="1611"/>
      <c r="J11" s="1611"/>
      <c r="K11" s="1612"/>
      <c r="L11" s="1616"/>
      <c r="M11" s="1611"/>
      <c r="N11" s="1611"/>
      <c r="O11" s="1619"/>
      <c r="P11" s="383">
        <f>WEEKDAY(DATE($X$2,$AB$2,1))</f>
        <v>2</v>
      </c>
      <c r="Q11" s="384">
        <f>WEEKDAY(DATE($X$2,$AB$2,2))</f>
        <v>3</v>
      </c>
      <c r="R11" s="384">
        <f>WEEKDAY(DATE($X$2,$AB$2,3))</f>
        <v>4</v>
      </c>
      <c r="S11" s="384">
        <f>WEEKDAY(DATE($X$2,$AB$2,4))</f>
        <v>5</v>
      </c>
      <c r="T11" s="384">
        <f>WEEKDAY(DATE($X$2,$AB$2,5))</f>
        <v>6</v>
      </c>
      <c r="U11" s="384">
        <f>WEEKDAY(DATE($X$2,$AB$2,6))</f>
        <v>7</v>
      </c>
      <c r="V11" s="385">
        <f>WEEKDAY(DATE($X$2,$AB$2,7))</f>
        <v>1</v>
      </c>
      <c r="W11" s="383">
        <f>WEEKDAY(DATE($X$2,$AB$2,8))</f>
        <v>2</v>
      </c>
      <c r="X11" s="384">
        <f>WEEKDAY(DATE($X$2,$AB$2,9))</f>
        <v>3</v>
      </c>
      <c r="Y11" s="384">
        <f>WEEKDAY(DATE($X$2,$AB$2,10))</f>
        <v>4</v>
      </c>
      <c r="Z11" s="384">
        <f>WEEKDAY(DATE($X$2,$AB$2,11))</f>
        <v>5</v>
      </c>
      <c r="AA11" s="384">
        <f>WEEKDAY(DATE($X$2,$AB$2,12))</f>
        <v>6</v>
      </c>
      <c r="AB11" s="384">
        <f>WEEKDAY(DATE($X$2,$AB$2,13))</f>
        <v>7</v>
      </c>
      <c r="AC11" s="385">
        <f>WEEKDAY(DATE($X$2,$AB$2,14))</f>
        <v>1</v>
      </c>
      <c r="AD11" s="383">
        <f>WEEKDAY(DATE($X$2,$AB$2,15))</f>
        <v>2</v>
      </c>
      <c r="AE11" s="384">
        <f>WEEKDAY(DATE($X$2,$AB$2,16))</f>
        <v>3</v>
      </c>
      <c r="AF11" s="384">
        <f>WEEKDAY(DATE($X$2,$AB$2,17))</f>
        <v>4</v>
      </c>
      <c r="AG11" s="384">
        <f>WEEKDAY(DATE($X$2,$AB$2,18))</f>
        <v>5</v>
      </c>
      <c r="AH11" s="384">
        <f>WEEKDAY(DATE($X$2,$AB$2,19))</f>
        <v>6</v>
      </c>
      <c r="AI11" s="384">
        <f>WEEKDAY(DATE($X$2,$AB$2,20))</f>
        <v>7</v>
      </c>
      <c r="AJ11" s="385">
        <f>WEEKDAY(DATE($X$2,$AB$2,21))</f>
        <v>1</v>
      </c>
      <c r="AK11" s="383">
        <f>WEEKDAY(DATE($X$2,$AB$2,22))</f>
        <v>2</v>
      </c>
      <c r="AL11" s="384">
        <f>WEEKDAY(DATE($X$2,$AB$2,23))</f>
        <v>3</v>
      </c>
      <c r="AM11" s="384">
        <f>WEEKDAY(DATE($X$2,$AB$2,24))</f>
        <v>4</v>
      </c>
      <c r="AN11" s="384">
        <f>WEEKDAY(DATE($X$2,$AB$2,25))</f>
        <v>5</v>
      </c>
      <c r="AO11" s="384">
        <f>WEEKDAY(DATE($X$2,$AB$2,26))</f>
        <v>6</v>
      </c>
      <c r="AP11" s="384">
        <f>WEEKDAY(DATE($X$2,$AB$2,27))</f>
        <v>7</v>
      </c>
      <c r="AQ11" s="385">
        <f>WEEKDAY(DATE($X$2,$AB$2,28))</f>
        <v>1</v>
      </c>
      <c r="AR11" s="383">
        <f>IF(AR10=29,WEEKDAY(DATE($X$2,$AB$2,29)),0)</f>
        <v>0</v>
      </c>
      <c r="AS11" s="384">
        <f>IF(AS10=30,WEEKDAY(DATE($X$2,$AB$2,30)),0)</f>
        <v>0</v>
      </c>
      <c r="AT11" s="386">
        <f>IF(AT10=31,WEEKDAY(DATE($X$2,$AB$2,31)),0)</f>
        <v>0</v>
      </c>
      <c r="AU11" s="1631"/>
      <c r="AV11" s="1632"/>
      <c r="AW11" s="1631"/>
      <c r="AX11" s="1632"/>
      <c r="AY11" s="1636"/>
      <c r="AZ11" s="1636"/>
      <c r="BA11" s="1636"/>
      <c r="BB11" s="1636"/>
      <c r="BC11" s="1636"/>
      <c r="BD11" s="1636"/>
    </row>
    <row r="12" spans="1:57" ht="20.25" customHeight="1" thickBot="1" x14ac:dyDescent="0.25">
      <c r="A12" s="377"/>
      <c r="B12" s="1608"/>
      <c r="C12" s="1613"/>
      <c r="D12" s="1614"/>
      <c r="E12" s="1617"/>
      <c r="F12" s="1614"/>
      <c r="G12" s="1617"/>
      <c r="H12" s="1613"/>
      <c r="I12" s="1613"/>
      <c r="J12" s="1613"/>
      <c r="K12" s="1614"/>
      <c r="L12" s="1617"/>
      <c r="M12" s="1613"/>
      <c r="N12" s="1613"/>
      <c r="O12" s="1620"/>
      <c r="P12" s="387" t="str">
        <f>IF(P11=1,"日",IF(P11=2,"月",IF(P11=3,"火",IF(P11=4,"水",IF(P11=5,"木",IF(P11=6,"金","土"))))))</f>
        <v>月</v>
      </c>
      <c r="Q12" s="388" t="str">
        <f t="shared" ref="Q12:AQ12" si="0">IF(Q11=1,"日",IF(Q11=2,"月",IF(Q11=3,"火",IF(Q11=4,"水",IF(Q11=5,"木",IF(Q11=6,"金","土"))))))</f>
        <v>火</v>
      </c>
      <c r="R12" s="388" t="str">
        <f t="shared" si="0"/>
        <v>水</v>
      </c>
      <c r="S12" s="388" t="str">
        <f t="shared" si="0"/>
        <v>木</v>
      </c>
      <c r="T12" s="388" t="str">
        <f t="shared" si="0"/>
        <v>金</v>
      </c>
      <c r="U12" s="388" t="str">
        <f t="shared" si="0"/>
        <v>土</v>
      </c>
      <c r="V12" s="389" t="str">
        <f t="shared" si="0"/>
        <v>日</v>
      </c>
      <c r="W12" s="387" t="str">
        <f t="shared" si="0"/>
        <v>月</v>
      </c>
      <c r="X12" s="388" t="str">
        <f t="shared" si="0"/>
        <v>火</v>
      </c>
      <c r="Y12" s="388" t="str">
        <f t="shared" si="0"/>
        <v>水</v>
      </c>
      <c r="Z12" s="388" t="str">
        <f t="shared" si="0"/>
        <v>木</v>
      </c>
      <c r="AA12" s="388" t="str">
        <f t="shared" si="0"/>
        <v>金</v>
      </c>
      <c r="AB12" s="388" t="str">
        <f t="shared" si="0"/>
        <v>土</v>
      </c>
      <c r="AC12" s="389" t="str">
        <f t="shared" si="0"/>
        <v>日</v>
      </c>
      <c r="AD12" s="387" t="str">
        <f t="shared" si="0"/>
        <v>月</v>
      </c>
      <c r="AE12" s="388" t="str">
        <f t="shared" si="0"/>
        <v>火</v>
      </c>
      <c r="AF12" s="388" t="str">
        <f t="shared" si="0"/>
        <v>水</v>
      </c>
      <c r="AG12" s="388" t="str">
        <f t="shared" si="0"/>
        <v>木</v>
      </c>
      <c r="AH12" s="388" t="str">
        <f t="shared" si="0"/>
        <v>金</v>
      </c>
      <c r="AI12" s="388" t="str">
        <f t="shared" si="0"/>
        <v>土</v>
      </c>
      <c r="AJ12" s="389" t="str">
        <f t="shared" si="0"/>
        <v>日</v>
      </c>
      <c r="AK12" s="387" t="str">
        <f t="shared" si="0"/>
        <v>月</v>
      </c>
      <c r="AL12" s="388" t="str">
        <f t="shared" si="0"/>
        <v>火</v>
      </c>
      <c r="AM12" s="388" t="str">
        <f t="shared" si="0"/>
        <v>水</v>
      </c>
      <c r="AN12" s="388" t="str">
        <f t="shared" si="0"/>
        <v>木</v>
      </c>
      <c r="AO12" s="388" t="str">
        <f t="shared" si="0"/>
        <v>金</v>
      </c>
      <c r="AP12" s="388" t="str">
        <f t="shared" si="0"/>
        <v>土</v>
      </c>
      <c r="AQ12" s="389" t="str">
        <f t="shared" si="0"/>
        <v>日</v>
      </c>
      <c r="AR12" s="388" t="str">
        <f>IF(AR11=1,"日",IF(AR11=2,"月",IF(AR11=3,"火",IF(AR11=4,"水",IF(AR11=5,"木",IF(AR11=6,"金",IF(AR11=0,"","土")))))))</f>
        <v/>
      </c>
      <c r="AS12" s="388" t="str">
        <f>IF(AS11=1,"日",IF(AS11=2,"月",IF(AS11=3,"火",IF(AS11=4,"水",IF(AS11=5,"木",IF(AS11=6,"金",IF(AS11=0,"","土")))))))</f>
        <v/>
      </c>
      <c r="AT12" s="390" t="str">
        <f>IF(AT11=1,"日",IF(AT11=2,"月",IF(AT11=3,"火",IF(AT11=4,"水",IF(AT11=5,"木",IF(AT11=6,"金",IF(AT11=0,"","土")))))))</f>
        <v/>
      </c>
      <c r="AU12" s="1633"/>
      <c r="AV12" s="1634"/>
      <c r="AW12" s="1633"/>
      <c r="AX12" s="1634"/>
      <c r="AY12" s="1636"/>
      <c r="AZ12" s="1636"/>
      <c r="BA12" s="1636"/>
      <c r="BB12" s="1636"/>
      <c r="BC12" s="1636"/>
      <c r="BD12" s="1636"/>
    </row>
    <row r="13" spans="1:57" ht="39.9" customHeight="1" x14ac:dyDescent="0.2">
      <c r="A13" s="377"/>
      <c r="B13" s="391">
        <v>1</v>
      </c>
      <c r="C13" s="1592"/>
      <c r="D13" s="1593"/>
      <c r="E13" s="1594"/>
      <c r="F13" s="1595"/>
      <c r="G13" s="1596"/>
      <c r="H13" s="1597"/>
      <c r="I13" s="1597"/>
      <c r="J13" s="1597"/>
      <c r="K13" s="1598"/>
      <c r="L13" s="1599"/>
      <c r="M13" s="1600"/>
      <c r="N13" s="1600"/>
      <c r="O13" s="1601"/>
      <c r="P13" s="392"/>
      <c r="Q13" s="393"/>
      <c r="R13" s="393"/>
      <c r="S13" s="393"/>
      <c r="T13" s="393"/>
      <c r="U13" s="393"/>
      <c r="V13" s="394"/>
      <c r="W13" s="392"/>
      <c r="X13" s="393"/>
      <c r="Y13" s="393"/>
      <c r="Z13" s="393"/>
      <c r="AA13" s="393"/>
      <c r="AB13" s="393"/>
      <c r="AC13" s="394"/>
      <c r="AD13" s="392"/>
      <c r="AE13" s="393"/>
      <c r="AF13" s="393"/>
      <c r="AG13" s="393"/>
      <c r="AH13" s="393"/>
      <c r="AI13" s="393"/>
      <c r="AJ13" s="394"/>
      <c r="AK13" s="392"/>
      <c r="AL13" s="393"/>
      <c r="AM13" s="393"/>
      <c r="AN13" s="393"/>
      <c r="AO13" s="393"/>
      <c r="AP13" s="393"/>
      <c r="AQ13" s="394"/>
      <c r="AR13" s="392"/>
      <c r="AS13" s="393"/>
      <c r="AT13" s="394"/>
      <c r="AU13" s="1602">
        <f>IF($AZ$3="４週",SUM(P13:AQ13),IF($AZ$3="暦月",SUM(P13:AT13),""))</f>
        <v>0</v>
      </c>
      <c r="AV13" s="1603"/>
      <c r="AW13" s="1604">
        <f t="shared" ref="AW13:AW30" si="1">IF($AZ$3="４週",AU13/4,IF($AZ$3="暦月",AU13/($AZ$6/7),""))</f>
        <v>0</v>
      </c>
      <c r="AX13" s="1605"/>
      <c r="AY13" s="1589"/>
      <c r="AZ13" s="1590"/>
      <c r="BA13" s="1590"/>
      <c r="BB13" s="1590"/>
      <c r="BC13" s="1590"/>
      <c r="BD13" s="1591"/>
    </row>
    <row r="14" spans="1:57" ht="39.9" customHeight="1" x14ac:dyDescent="0.2">
      <c r="A14" s="377"/>
      <c r="B14" s="395">
        <f t="shared" ref="B14:B30" si="2">B13+1</f>
        <v>2</v>
      </c>
      <c r="C14" s="1575"/>
      <c r="D14" s="1576"/>
      <c r="E14" s="1577"/>
      <c r="F14" s="1578"/>
      <c r="G14" s="1579"/>
      <c r="H14" s="1580"/>
      <c r="I14" s="1580"/>
      <c r="J14" s="1580"/>
      <c r="K14" s="1581"/>
      <c r="L14" s="1582"/>
      <c r="M14" s="1583"/>
      <c r="N14" s="1583"/>
      <c r="O14" s="1584"/>
      <c r="P14" s="396"/>
      <c r="Q14" s="397"/>
      <c r="R14" s="397"/>
      <c r="S14" s="397"/>
      <c r="T14" s="397"/>
      <c r="U14" s="397"/>
      <c r="V14" s="398"/>
      <c r="W14" s="396"/>
      <c r="X14" s="397"/>
      <c r="Y14" s="397"/>
      <c r="Z14" s="397"/>
      <c r="AA14" s="397"/>
      <c r="AB14" s="397"/>
      <c r="AC14" s="398"/>
      <c r="AD14" s="396"/>
      <c r="AE14" s="397"/>
      <c r="AF14" s="397"/>
      <c r="AG14" s="397"/>
      <c r="AH14" s="397"/>
      <c r="AI14" s="397"/>
      <c r="AJ14" s="398"/>
      <c r="AK14" s="396"/>
      <c r="AL14" s="397"/>
      <c r="AM14" s="397"/>
      <c r="AN14" s="397"/>
      <c r="AO14" s="397"/>
      <c r="AP14" s="397"/>
      <c r="AQ14" s="398"/>
      <c r="AR14" s="396"/>
      <c r="AS14" s="397"/>
      <c r="AT14" s="398"/>
      <c r="AU14" s="1585">
        <f>IF($AZ$3="４週",SUM(P14:AQ14),IF($AZ$3="暦月",SUM(P14:AT14),""))</f>
        <v>0</v>
      </c>
      <c r="AV14" s="1586"/>
      <c r="AW14" s="1587">
        <f t="shared" si="1"/>
        <v>0</v>
      </c>
      <c r="AX14" s="1588"/>
      <c r="AY14" s="1555"/>
      <c r="AZ14" s="1556"/>
      <c r="BA14" s="1556"/>
      <c r="BB14" s="1556"/>
      <c r="BC14" s="1556"/>
      <c r="BD14" s="1557"/>
    </row>
    <row r="15" spans="1:57" ht="39.9" customHeight="1" x14ac:dyDescent="0.2">
      <c r="A15" s="377"/>
      <c r="B15" s="395">
        <f t="shared" si="2"/>
        <v>3</v>
      </c>
      <c r="C15" s="1575"/>
      <c r="D15" s="1576"/>
      <c r="E15" s="1577"/>
      <c r="F15" s="1578"/>
      <c r="G15" s="1579"/>
      <c r="H15" s="1580"/>
      <c r="I15" s="1580"/>
      <c r="J15" s="1580"/>
      <c r="K15" s="1581"/>
      <c r="L15" s="1582"/>
      <c r="M15" s="1583"/>
      <c r="N15" s="1583"/>
      <c r="O15" s="1584"/>
      <c r="P15" s="396"/>
      <c r="Q15" s="397"/>
      <c r="R15" s="397"/>
      <c r="S15" s="397"/>
      <c r="T15" s="397"/>
      <c r="U15" s="397"/>
      <c r="V15" s="398"/>
      <c r="W15" s="396"/>
      <c r="X15" s="397"/>
      <c r="Y15" s="397"/>
      <c r="Z15" s="397"/>
      <c r="AA15" s="397"/>
      <c r="AB15" s="397"/>
      <c r="AC15" s="398"/>
      <c r="AD15" s="396"/>
      <c r="AE15" s="397"/>
      <c r="AF15" s="397"/>
      <c r="AG15" s="397"/>
      <c r="AH15" s="397"/>
      <c r="AI15" s="397"/>
      <c r="AJ15" s="398"/>
      <c r="AK15" s="396"/>
      <c r="AL15" s="397"/>
      <c r="AM15" s="397"/>
      <c r="AN15" s="397"/>
      <c r="AO15" s="397"/>
      <c r="AP15" s="397"/>
      <c r="AQ15" s="398"/>
      <c r="AR15" s="396"/>
      <c r="AS15" s="397"/>
      <c r="AT15" s="398"/>
      <c r="AU15" s="1585">
        <f>IF($AZ$3="４週",SUM(P15:AQ15),IF($AZ$3="暦月",SUM(P15:AT15),""))</f>
        <v>0</v>
      </c>
      <c r="AV15" s="1586"/>
      <c r="AW15" s="1587">
        <f t="shared" si="1"/>
        <v>0</v>
      </c>
      <c r="AX15" s="1588"/>
      <c r="AY15" s="1555"/>
      <c r="AZ15" s="1556"/>
      <c r="BA15" s="1556"/>
      <c r="BB15" s="1556"/>
      <c r="BC15" s="1556"/>
      <c r="BD15" s="1557"/>
    </row>
    <row r="16" spans="1:57" ht="39.9" customHeight="1" x14ac:dyDescent="0.2">
      <c r="A16" s="377"/>
      <c r="B16" s="395">
        <f t="shared" si="2"/>
        <v>4</v>
      </c>
      <c r="C16" s="1575"/>
      <c r="D16" s="1576"/>
      <c r="E16" s="1577"/>
      <c r="F16" s="1578"/>
      <c r="G16" s="1579"/>
      <c r="H16" s="1580"/>
      <c r="I16" s="1580"/>
      <c r="J16" s="1580"/>
      <c r="K16" s="1581"/>
      <c r="L16" s="1582"/>
      <c r="M16" s="1583"/>
      <c r="N16" s="1583"/>
      <c r="O16" s="1584"/>
      <c r="P16" s="396"/>
      <c r="Q16" s="397"/>
      <c r="R16" s="397"/>
      <c r="S16" s="397"/>
      <c r="T16" s="397"/>
      <c r="U16" s="397"/>
      <c r="V16" s="398"/>
      <c r="W16" s="396"/>
      <c r="X16" s="397"/>
      <c r="Y16" s="397"/>
      <c r="Z16" s="397"/>
      <c r="AA16" s="397"/>
      <c r="AB16" s="397"/>
      <c r="AC16" s="398"/>
      <c r="AD16" s="396"/>
      <c r="AE16" s="397"/>
      <c r="AF16" s="397"/>
      <c r="AG16" s="397"/>
      <c r="AH16" s="397"/>
      <c r="AI16" s="397"/>
      <c r="AJ16" s="398"/>
      <c r="AK16" s="396"/>
      <c r="AL16" s="397"/>
      <c r="AM16" s="397"/>
      <c r="AN16" s="397"/>
      <c r="AO16" s="397"/>
      <c r="AP16" s="397"/>
      <c r="AQ16" s="398"/>
      <c r="AR16" s="396"/>
      <c r="AS16" s="397"/>
      <c r="AT16" s="398"/>
      <c r="AU16" s="1585">
        <f>IF($AZ$3="４週",SUM(P16:AQ16),IF($AZ$3="暦月",SUM(P16:AT16),""))</f>
        <v>0</v>
      </c>
      <c r="AV16" s="1586"/>
      <c r="AW16" s="1587">
        <f t="shared" si="1"/>
        <v>0</v>
      </c>
      <c r="AX16" s="1588"/>
      <c r="AY16" s="1555"/>
      <c r="AZ16" s="1556"/>
      <c r="BA16" s="1556"/>
      <c r="BB16" s="1556"/>
      <c r="BC16" s="1556"/>
      <c r="BD16" s="1557"/>
    </row>
    <row r="17" spans="1:56" ht="39.9" customHeight="1" x14ac:dyDescent="0.2">
      <c r="A17" s="377"/>
      <c r="B17" s="395">
        <f t="shared" si="2"/>
        <v>5</v>
      </c>
      <c r="C17" s="1575"/>
      <c r="D17" s="1576"/>
      <c r="E17" s="1577"/>
      <c r="F17" s="1578"/>
      <c r="G17" s="1579"/>
      <c r="H17" s="1580"/>
      <c r="I17" s="1580"/>
      <c r="J17" s="1580"/>
      <c r="K17" s="1581"/>
      <c r="L17" s="1582"/>
      <c r="M17" s="1583"/>
      <c r="N17" s="1583"/>
      <c r="O17" s="1584"/>
      <c r="P17" s="396"/>
      <c r="Q17" s="397"/>
      <c r="R17" s="397"/>
      <c r="S17" s="397"/>
      <c r="T17" s="397"/>
      <c r="U17" s="397"/>
      <c r="V17" s="398"/>
      <c r="W17" s="396"/>
      <c r="X17" s="397"/>
      <c r="Y17" s="397"/>
      <c r="Z17" s="397"/>
      <c r="AA17" s="397"/>
      <c r="AB17" s="397"/>
      <c r="AC17" s="398"/>
      <c r="AD17" s="396"/>
      <c r="AE17" s="397"/>
      <c r="AF17" s="397"/>
      <c r="AG17" s="397"/>
      <c r="AH17" s="397"/>
      <c r="AI17" s="397"/>
      <c r="AJ17" s="398"/>
      <c r="AK17" s="396"/>
      <c r="AL17" s="397"/>
      <c r="AM17" s="397"/>
      <c r="AN17" s="397"/>
      <c r="AO17" s="397"/>
      <c r="AP17" s="397"/>
      <c r="AQ17" s="398"/>
      <c r="AR17" s="396"/>
      <c r="AS17" s="397"/>
      <c r="AT17" s="398"/>
      <c r="AU17" s="1585">
        <f t="shared" ref="AU17:AU30" si="3">IF($AZ$3="４週",SUM(P17:AQ17),IF($AZ$3="暦月",SUM(P17:AT17),""))</f>
        <v>0</v>
      </c>
      <c r="AV17" s="1586"/>
      <c r="AW17" s="1587">
        <f t="shared" si="1"/>
        <v>0</v>
      </c>
      <c r="AX17" s="1588"/>
      <c r="AY17" s="1555"/>
      <c r="AZ17" s="1556"/>
      <c r="BA17" s="1556"/>
      <c r="BB17" s="1556"/>
      <c r="BC17" s="1556"/>
      <c r="BD17" s="1557"/>
    </row>
    <row r="18" spans="1:56" ht="39.9" customHeight="1" x14ac:dyDescent="0.2">
      <c r="A18" s="377"/>
      <c r="B18" s="395">
        <f t="shared" si="2"/>
        <v>6</v>
      </c>
      <c r="C18" s="1575"/>
      <c r="D18" s="1576"/>
      <c r="E18" s="1577"/>
      <c r="F18" s="1578"/>
      <c r="G18" s="1579"/>
      <c r="H18" s="1580"/>
      <c r="I18" s="1580"/>
      <c r="J18" s="1580"/>
      <c r="K18" s="1581"/>
      <c r="L18" s="1582"/>
      <c r="M18" s="1583"/>
      <c r="N18" s="1583"/>
      <c r="O18" s="1584"/>
      <c r="P18" s="396"/>
      <c r="Q18" s="397"/>
      <c r="R18" s="397"/>
      <c r="S18" s="397"/>
      <c r="T18" s="397"/>
      <c r="U18" s="397"/>
      <c r="V18" s="398"/>
      <c r="W18" s="396"/>
      <c r="X18" s="397"/>
      <c r="Y18" s="397"/>
      <c r="Z18" s="397"/>
      <c r="AA18" s="397"/>
      <c r="AB18" s="397"/>
      <c r="AC18" s="398"/>
      <c r="AD18" s="396"/>
      <c r="AE18" s="397"/>
      <c r="AF18" s="397"/>
      <c r="AG18" s="397"/>
      <c r="AH18" s="397"/>
      <c r="AI18" s="397"/>
      <c r="AJ18" s="398"/>
      <c r="AK18" s="396"/>
      <c r="AL18" s="397"/>
      <c r="AM18" s="397"/>
      <c r="AN18" s="397"/>
      <c r="AO18" s="397"/>
      <c r="AP18" s="397"/>
      <c r="AQ18" s="398"/>
      <c r="AR18" s="396"/>
      <c r="AS18" s="397"/>
      <c r="AT18" s="398"/>
      <c r="AU18" s="1585">
        <f t="shared" si="3"/>
        <v>0</v>
      </c>
      <c r="AV18" s="1586"/>
      <c r="AW18" s="1587">
        <f t="shared" si="1"/>
        <v>0</v>
      </c>
      <c r="AX18" s="1588"/>
      <c r="AY18" s="1555"/>
      <c r="AZ18" s="1556"/>
      <c r="BA18" s="1556"/>
      <c r="BB18" s="1556"/>
      <c r="BC18" s="1556"/>
      <c r="BD18" s="1557"/>
    </row>
    <row r="19" spans="1:56" ht="39.9" customHeight="1" x14ac:dyDescent="0.2">
      <c r="A19" s="377"/>
      <c r="B19" s="395">
        <f t="shared" si="2"/>
        <v>7</v>
      </c>
      <c r="C19" s="1575"/>
      <c r="D19" s="1576"/>
      <c r="E19" s="1577"/>
      <c r="F19" s="1578"/>
      <c r="G19" s="1579"/>
      <c r="H19" s="1580"/>
      <c r="I19" s="1580"/>
      <c r="J19" s="1580"/>
      <c r="K19" s="1581"/>
      <c r="L19" s="1582"/>
      <c r="M19" s="1583"/>
      <c r="N19" s="1583"/>
      <c r="O19" s="1584"/>
      <c r="P19" s="396"/>
      <c r="Q19" s="397"/>
      <c r="R19" s="397"/>
      <c r="S19" s="397"/>
      <c r="T19" s="397"/>
      <c r="U19" s="397"/>
      <c r="V19" s="398"/>
      <c r="W19" s="396"/>
      <c r="X19" s="397"/>
      <c r="Y19" s="397"/>
      <c r="Z19" s="397"/>
      <c r="AA19" s="397"/>
      <c r="AB19" s="397"/>
      <c r="AC19" s="398"/>
      <c r="AD19" s="396"/>
      <c r="AE19" s="397"/>
      <c r="AF19" s="397"/>
      <c r="AG19" s="397"/>
      <c r="AH19" s="397"/>
      <c r="AI19" s="397"/>
      <c r="AJ19" s="398"/>
      <c r="AK19" s="396"/>
      <c r="AL19" s="397"/>
      <c r="AM19" s="397"/>
      <c r="AN19" s="397"/>
      <c r="AO19" s="397"/>
      <c r="AP19" s="397"/>
      <c r="AQ19" s="398"/>
      <c r="AR19" s="396"/>
      <c r="AS19" s="397"/>
      <c r="AT19" s="398"/>
      <c r="AU19" s="1585">
        <f>IF($AZ$3="４週",SUM(P19:AQ19),IF($AZ$3="暦月",SUM(P19:AT19),""))</f>
        <v>0</v>
      </c>
      <c r="AV19" s="1586"/>
      <c r="AW19" s="1587">
        <f t="shared" si="1"/>
        <v>0</v>
      </c>
      <c r="AX19" s="1588"/>
      <c r="AY19" s="1555"/>
      <c r="AZ19" s="1556"/>
      <c r="BA19" s="1556"/>
      <c r="BB19" s="1556"/>
      <c r="BC19" s="1556"/>
      <c r="BD19" s="1557"/>
    </row>
    <row r="20" spans="1:56" ht="39.9" customHeight="1" x14ac:dyDescent="0.2">
      <c r="A20" s="377"/>
      <c r="B20" s="395">
        <f t="shared" si="2"/>
        <v>8</v>
      </c>
      <c r="C20" s="1575"/>
      <c r="D20" s="1576"/>
      <c r="E20" s="1577"/>
      <c r="F20" s="1578"/>
      <c r="G20" s="1579"/>
      <c r="H20" s="1580"/>
      <c r="I20" s="1580"/>
      <c r="J20" s="1580"/>
      <c r="K20" s="1581"/>
      <c r="L20" s="1582"/>
      <c r="M20" s="1583"/>
      <c r="N20" s="1583"/>
      <c r="O20" s="1584"/>
      <c r="P20" s="396"/>
      <c r="Q20" s="397"/>
      <c r="R20" s="397"/>
      <c r="S20" s="397"/>
      <c r="T20" s="397"/>
      <c r="U20" s="397"/>
      <c r="V20" s="398"/>
      <c r="W20" s="396"/>
      <c r="X20" s="397"/>
      <c r="Y20" s="397"/>
      <c r="Z20" s="397"/>
      <c r="AA20" s="397"/>
      <c r="AB20" s="397"/>
      <c r="AC20" s="398"/>
      <c r="AD20" s="396"/>
      <c r="AE20" s="397"/>
      <c r="AF20" s="397"/>
      <c r="AG20" s="397"/>
      <c r="AH20" s="397"/>
      <c r="AI20" s="397"/>
      <c r="AJ20" s="398"/>
      <c r="AK20" s="396"/>
      <c r="AL20" s="397"/>
      <c r="AM20" s="397"/>
      <c r="AN20" s="397"/>
      <c r="AO20" s="397"/>
      <c r="AP20" s="397"/>
      <c r="AQ20" s="398"/>
      <c r="AR20" s="396"/>
      <c r="AS20" s="397"/>
      <c r="AT20" s="398"/>
      <c r="AU20" s="1585">
        <f t="shared" si="3"/>
        <v>0</v>
      </c>
      <c r="AV20" s="1586"/>
      <c r="AW20" s="1587">
        <f t="shared" si="1"/>
        <v>0</v>
      </c>
      <c r="AX20" s="1588"/>
      <c r="AY20" s="1555"/>
      <c r="AZ20" s="1556"/>
      <c r="BA20" s="1556"/>
      <c r="BB20" s="1556"/>
      <c r="BC20" s="1556"/>
      <c r="BD20" s="1557"/>
    </row>
    <row r="21" spans="1:56" ht="39.9" customHeight="1" x14ac:dyDescent="0.2">
      <c r="A21" s="377"/>
      <c r="B21" s="395">
        <f t="shared" si="2"/>
        <v>9</v>
      </c>
      <c r="C21" s="1575"/>
      <c r="D21" s="1576"/>
      <c r="E21" s="1577"/>
      <c r="F21" s="1578"/>
      <c r="G21" s="1579"/>
      <c r="H21" s="1580"/>
      <c r="I21" s="1580"/>
      <c r="J21" s="1580"/>
      <c r="K21" s="1581"/>
      <c r="L21" s="1582"/>
      <c r="M21" s="1583"/>
      <c r="N21" s="1583"/>
      <c r="O21" s="1584"/>
      <c r="P21" s="396"/>
      <c r="Q21" s="397"/>
      <c r="R21" s="397"/>
      <c r="S21" s="397"/>
      <c r="T21" s="397"/>
      <c r="U21" s="397"/>
      <c r="V21" s="398"/>
      <c r="W21" s="396"/>
      <c r="X21" s="397"/>
      <c r="Y21" s="397"/>
      <c r="Z21" s="397"/>
      <c r="AA21" s="397"/>
      <c r="AB21" s="397"/>
      <c r="AC21" s="398"/>
      <c r="AD21" s="396"/>
      <c r="AE21" s="397"/>
      <c r="AF21" s="397"/>
      <c r="AG21" s="397"/>
      <c r="AH21" s="397"/>
      <c r="AI21" s="397"/>
      <c r="AJ21" s="398"/>
      <c r="AK21" s="396"/>
      <c r="AL21" s="397"/>
      <c r="AM21" s="397"/>
      <c r="AN21" s="397"/>
      <c r="AO21" s="397"/>
      <c r="AP21" s="397"/>
      <c r="AQ21" s="398"/>
      <c r="AR21" s="396"/>
      <c r="AS21" s="397"/>
      <c r="AT21" s="398"/>
      <c r="AU21" s="1585">
        <f t="shared" si="3"/>
        <v>0</v>
      </c>
      <c r="AV21" s="1586"/>
      <c r="AW21" s="1587">
        <f t="shared" si="1"/>
        <v>0</v>
      </c>
      <c r="AX21" s="1588"/>
      <c r="AY21" s="1555"/>
      <c r="AZ21" s="1556"/>
      <c r="BA21" s="1556"/>
      <c r="BB21" s="1556"/>
      <c r="BC21" s="1556"/>
      <c r="BD21" s="1557"/>
    </row>
    <row r="22" spans="1:56" ht="39.9" customHeight="1" x14ac:dyDescent="0.2">
      <c r="A22" s="377"/>
      <c r="B22" s="395">
        <f t="shared" si="2"/>
        <v>10</v>
      </c>
      <c r="C22" s="1575"/>
      <c r="D22" s="1576"/>
      <c r="E22" s="1577"/>
      <c r="F22" s="1578"/>
      <c r="G22" s="1579"/>
      <c r="H22" s="1580"/>
      <c r="I22" s="1580"/>
      <c r="J22" s="1580"/>
      <c r="K22" s="1581"/>
      <c r="L22" s="1582"/>
      <c r="M22" s="1583"/>
      <c r="N22" s="1583"/>
      <c r="O22" s="1584"/>
      <c r="P22" s="396"/>
      <c r="Q22" s="397"/>
      <c r="R22" s="397"/>
      <c r="S22" s="397"/>
      <c r="T22" s="397"/>
      <c r="U22" s="397"/>
      <c r="V22" s="398"/>
      <c r="W22" s="396"/>
      <c r="X22" s="397"/>
      <c r="Y22" s="397"/>
      <c r="Z22" s="397"/>
      <c r="AA22" s="397"/>
      <c r="AB22" s="397"/>
      <c r="AC22" s="398"/>
      <c r="AD22" s="396"/>
      <c r="AE22" s="397"/>
      <c r="AF22" s="397"/>
      <c r="AG22" s="397"/>
      <c r="AH22" s="397"/>
      <c r="AI22" s="397"/>
      <c r="AJ22" s="398"/>
      <c r="AK22" s="396"/>
      <c r="AL22" s="397"/>
      <c r="AM22" s="397"/>
      <c r="AN22" s="397"/>
      <c r="AO22" s="397"/>
      <c r="AP22" s="397"/>
      <c r="AQ22" s="398"/>
      <c r="AR22" s="396"/>
      <c r="AS22" s="397"/>
      <c r="AT22" s="398"/>
      <c r="AU22" s="1585">
        <f t="shared" si="3"/>
        <v>0</v>
      </c>
      <c r="AV22" s="1586"/>
      <c r="AW22" s="1587">
        <f t="shared" si="1"/>
        <v>0</v>
      </c>
      <c r="AX22" s="1588"/>
      <c r="AY22" s="1555"/>
      <c r="AZ22" s="1556"/>
      <c r="BA22" s="1556"/>
      <c r="BB22" s="1556"/>
      <c r="BC22" s="1556"/>
      <c r="BD22" s="1557"/>
    </row>
    <row r="23" spans="1:56" ht="39.9" customHeight="1" x14ac:dyDescent="0.2">
      <c r="A23" s="377"/>
      <c r="B23" s="395">
        <f t="shared" si="2"/>
        <v>11</v>
      </c>
      <c r="C23" s="1575"/>
      <c r="D23" s="1576"/>
      <c r="E23" s="1577"/>
      <c r="F23" s="1578"/>
      <c r="G23" s="1579"/>
      <c r="H23" s="1580"/>
      <c r="I23" s="1580"/>
      <c r="J23" s="1580"/>
      <c r="K23" s="1581"/>
      <c r="L23" s="1582"/>
      <c r="M23" s="1583"/>
      <c r="N23" s="1583"/>
      <c r="O23" s="1584"/>
      <c r="P23" s="396"/>
      <c r="Q23" s="397"/>
      <c r="R23" s="397"/>
      <c r="S23" s="397"/>
      <c r="T23" s="397"/>
      <c r="U23" s="397"/>
      <c r="V23" s="398"/>
      <c r="W23" s="396"/>
      <c r="X23" s="397"/>
      <c r="Y23" s="397"/>
      <c r="Z23" s="397"/>
      <c r="AA23" s="397"/>
      <c r="AB23" s="397"/>
      <c r="AC23" s="398"/>
      <c r="AD23" s="396"/>
      <c r="AE23" s="397"/>
      <c r="AF23" s="397"/>
      <c r="AG23" s="397"/>
      <c r="AH23" s="397"/>
      <c r="AI23" s="397"/>
      <c r="AJ23" s="398"/>
      <c r="AK23" s="396"/>
      <c r="AL23" s="397"/>
      <c r="AM23" s="397"/>
      <c r="AN23" s="397"/>
      <c r="AO23" s="397"/>
      <c r="AP23" s="397"/>
      <c r="AQ23" s="398"/>
      <c r="AR23" s="396"/>
      <c r="AS23" s="397"/>
      <c r="AT23" s="398"/>
      <c r="AU23" s="1585">
        <f t="shared" si="3"/>
        <v>0</v>
      </c>
      <c r="AV23" s="1586"/>
      <c r="AW23" s="1587">
        <f t="shared" si="1"/>
        <v>0</v>
      </c>
      <c r="AX23" s="1588"/>
      <c r="AY23" s="1555"/>
      <c r="AZ23" s="1556"/>
      <c r="BA23" s="1556"/>
      <c r="BB23" s="1556"/>
      <c r="BC23" s="1556"/>
      <c r="BD23" s="1557"/>
    </row>
    <row r="24" spans="1:56" ht="39.9" customHeight="1" x14ac:dyDescent="0.2">
      <c r="A24" s="377"/>
      <c r="B24" s="395">
        <f t="shared" si="2"/>
        <v>12</v>
      </c>
      <c r="C24" s="1575"/>
      <c r="D24" s="1576"/>
      <c r="E24" s="1577"/>
      <c r="F24" s="1578"/>
      <c r="G24" s="1579"/>
      <c r="H24" s="1580"/>
      <c r="I24" s="1580"/>
      <c r="J24" s="1580"/>
      <c r="K24" s="1581"/>
      <c r="L24" s="1582"/>
      <c r="M24" s="1583"/>
      <c r="N24" s="1583"/>
      <c r="O24" s="1584"/>
      <c r="P24" s="396"/>
      <c r="Q24" s="397"/>
      <c r="R24" s="397"/>
      <c r="S24" s="397"/>
      <c r="T24" s="397"/>
      <c r="U24" s="397"/>
      <c r="V24" s="398"/>
      <c r="W24" s="396"/>
      <c r="X24" s="397"/>
      <c r="Y24" s="397"/>
      <c r="Z24" s="397"/>
      <c r="AA24" s="397"/>
      <c r="AB24" s="397"/>
      <c r="AC24" s="398"/>
      <c r="AD24" s="396"/>
      <c r="AE24" s="397"/>
      <c r="AF24" s="397"/>
      <c r="AG24" s="397"/>
      <c r="AH24" s="397"/>
      <c r="AI24" s="397"/>
      <c r="AJ24" s="398"/>
      <c r="AK24" s="396"/>
      <c r="AL24" s="397"/>
      <c r="AM24" s="397"/>
      <c r="AN24" s="397"/>
      <c r="AO24" s="397"/>
      <c r="AP24" s="397"/>
      <c r="AQ24" s="398"/>
      <c r="AR24" s="396"/>
      <c r="AS24" s="397"/>
      <c r="AT24" s="398"/>
      <c r="AU24" s="1585">
        <f t="shared" si="3"/>
        <v>0</v>
      </c>
      <c r="AV24" s="1586"/>
      <c r="AW24" s="1587">
        <f t="shared" si="1"/>
        <v>0</v>
      </c>
      <c r="AX24" s="1588"/>
      <c r="AY24" s="1555"/>
      <c r="AZ24" s="1556"/>
      <c r="BA24" s="1556"/>
      <c r="BB24" s="1556"/>
      <c r="BC24" s="1556"/>
      <c r="BD24" s="1557"/>
    </row>
    <row r="25" spans="1:56" ht="39.9" customHeight="1" x14ac:dyDescent="0.2">
      <c r="A25" s="377"/>
      <c r="B25" s="395">
        <f t="shared" si="2"/>
        <v>13</v>
      </c>
      <c r="C25" s="1575"/>
      <c r="D25" s="1576"/>
      <c r="E25" s="1577"/>
      <c r="F25" s="1578"/>
      <c r="G25" s="1579"/>
      <c r="H25" s="1580"/>
      <c r="I25" s="1580"/>
      <c r="J25" s="1580"/>
      <c r="K25" s="1581"/>
      <c r="L25" s="1582"/>
      <c r="M25" s="1583"/>
      <c r="N25" s="1583"/>
      <c r="O25" s="1584"/>
      <c r="P25" s="396"/>
      <c r="Q25" s="397"/>
      <c r="R25" s="397"/>
      <c r="S25" s="397"/>
      <c r="T25" s="397"/>
      <c r="U25" s="397"/>
      <c r="V25" s="398"/>
      <c r="W25" s="396"/>
      <c r="X25" s="397"/>
      <c r="Y25" s="397"/>
      <c r="Z25" s="397"/>
      <c r="AA25" s="397"/>
      <c r="AB25" s="397"/>
      <c r="AC25" s="398"/>
      <c r="AD25" s="396"/>
      <c r="AE25" s="397"/>
      <c r="AF25" s="397"/>
      <c r="AG25" s="397"/>
      <c r="AH25" s="397"/>
      <c r="AI25" s="397"/>
      <c r="AJ25" s="398"/>
      <c r="AK25" s="396"/>
      <c r="AL25" s="397"/>
      <c r="AM25" s="397"/>
      <c r="AN25" s="397"/>
      <c r="AO25" s="397"/>
      <c r="AP25" s="397"/>
      <c r="AQ25" s="398"/>
      <c r="AR25" s="396"/>
      <c r="AS25" s="397"/>
      <c r="AT25" s="398"/>
      <c r="AU25" s="1585">
        <f t="shared" si="3"/>
        <v>0</v>
      </c>
      <c r="AV25" s="1586"/>
      <c r="AW25" s="1587">
        <f t="shared" si="1"/>
        <v>0</v>
      </c>
      <c r="AX25" s="1588"/>
      <c r="AY25" s="1555"/>
      <c r="AZ25" s="1556"/>
      <c r="BA25" s="1556"/>
      <c r="BB25" s="1556"/>
      <c r="BC25" s="1556"/>
      <c r="BD25" s="1557"/>
    </row>
    <row r="26" spans="1:56" ht="39.9" customHeight="1" x14ac:dyDescent="0.2">
      <c r="A26" s="377"/>
      <c r="B26" s="395">
        <f t="shared" si="2"/>
        <v>14</v>
      </c>
      <c r="C26" s="1575"/>
      <c r="D26" s="1576"/>
      <c r="E26" s="1577"/>
      <c r="F26" s="1578"/>
      <c r="G26" s="1579"/>
      <c r="H26" s="1580"/>
      <c r="I26" s="1580"/>
      <c r="J26" s="1580"/>
      <c r="K26" s="1581"/>
      <c r="L26" s="1582"/>
      <c r="M26" s="1583"/>
      <c r="N26" s="1583"/>
      <c r="O26" s="1584"/>
      <c r="P26" s="396"/>
      <c r="Q26" s="397"/>
      <c r="R26" s="397"/>
      <c r="S26" s="397"/>
      <c r="T26" s="397"/>
      <c r="U26" s="397"/>
      <c r="V26" s="398"/>
      <c r="W26" s="396"/>
      <c r="X26" s="397"/>
      <c r="Y26" s="397"/>
      <c r="Z26" s="397"/>
      <c r="AA26" s="397"/>
      <c r="AB26" s="397"/>
      <c r="AC26" s="398"/>
      <c r="AD26" s="396"/>
      <c r="AE26" s="397"/>
      <c r="AF26" s="397"/>
      <c r="AG26" s="397"/>
      <c r="AH26" s="397"/>
      <c r="AI26" s="397"/>
      <c r="AJ26" s="398"/>
      <c r="AK26" s="396"/>
      <c r="AL26" s="397"/>
      <c r="AM26" s="397"/>
      <c r="AN26" s="397"/>
      <c r="AO26" s="397"/>
      <c r="AP26" s="397"/>
      <c r="AQ26" s="398"/>
      <c r="AR26" s="396"/>
      <c r="AS26" s="397"/>
      <c r="AT26" s="398"/>
      <c r="AU26" s="1585">
        <f t="shared" si="3"/>
        <v>0</v>
      </c>
      <c r="AV26" s="1586"/>
      <c r="AW26" s="1587">
        <f t="shared" si="1"/>
        <v>0</v>
      </c>
      <c r="AX26" s="1588"/>
      <c r="AY26" s="1555"/>
      <c r="AZ26" s="1556"/>
      <c r="BA26" s="1556"/>
      <c r="BB26" s="1556"/>
      <c r="BC26" s="1556"/>
      <c r="BD26" s="1557"/>
    </row>
    <row r="27" spans="1:56" ht="39.9" customHeight="1" x14ac:dyDescent="0.2">
      <c r="A27" s="377"/>
      <c r="B27" s="395">
        <f t="shared" si="2"/>
        <v>15</v>
      </c>
      <c r="C27" s="1575"/>
      <c r="D27" s="1576"/>
      <c r="E27" s="1577"/>
      <c r="F27" s="1578"/>
      <c r="G27" s="1579"/>
      <c r="H27" s="1580"/>
      <c r="I27" s="1580"/>
      <c r="J27" s="1580"/>
      <c r="K27" s="1581"/>
      <c r="L27" s="1582"/>
      <c r="M27" s="1583"/>
      <c r="N27" s="1583"/>
      <c r="O27" s="1584"/>
      <c r="P27" s="396"/>
      <c r="Q27" s="397"/>
      <c r="R27" s="397"/>
      <c r="S27" s="397"/>
      <c r="T27" s="397"/>
      <c r="U27" s="397"/>
      <c r="V27" s="398"/>
      <c r="W27" s="396"/>
      <c r="X27" s="397"/>
      <c r="Y27" s="397"/>
      <c r="Z27" s="397"/>
      <c r="AA27" s="397"/>
      <c r="AB27" s="397"/>
      <c r="AC27" s="398"/>
      <c r="AD27" s="396"/>
      <c r="AE27" s="397"/>
      <c r="AF27" s="397"/>
      <c r="AG27" s="397"/>
      <c r="AH27" s="397"/>
      <c r="AI27" s="397"/>
      <c r="AJ27" s="398"/>
      <c r="AK27" s="396"/>
      <c r="AL27" s="397"/>
      <c r="AM27" s="397"/>
      <c r="AN27" s="397"/>
      <c r="AO27" s="397"/>
      <c r="AP27" s="397"/>
      <c r="AQ27" s="398"/>
      <c r="AR27" s="396"/>
      <c r="AS27" s="397"/>
      <c r="AT27" s="398"/>
      <c r="AU27" s="1585">
        <f t="shared" si="3"/>
        <v>0</v>
      </c>
      <c r="AV27" s="1586"/>
      <c r="AW27" s="1587">
        <f t="shared" si="1"/>
        <v>0</v>
      </c>
      <c r="AX27" s="1588"/>
      <c r="AY27" s="1555"/>
      <c r="AZ27" s="1556"/>
      <c r="BA27" s="1556"/>
      <c r="BB27" s="1556"/>
      <c r="BC27" s="1556"/>
      <c r="BD27" s="1557"/>
    </row>
    <row r="28" spans="1:56" ht="39.9" customHeight="1" x14ac:dyDescent="0.2">
      <c r="A28" s="377"/>
      <c r="B28" s="395">
        <f t="shared" si="2"/>
        <v>16</v>
      </c>
      <c r="C28" s="1575"/>
      <c r="D28" s="1576"/>
      <c r="E28" s="1577"/>
      <c r="F28" s="1578"/>
      <c r="G28" s="1579"/>
      <c r="H28" s="1580"/>
      <c r="I28" s="1580"/>
      <c r="J28" s="1580"/>
      <c r="K28" s="1581"/>
      <c r="L28" s="1582"/>
      <c r="M28" s="1583"/>
      <c r="N28" s="1583"/>
      <c r="O28" s="1584"/>
      <c r="P28" s="396"/>
      <c r="Q28" s="397"/>
      <c r="R28" s="397"/>
      <c r="S28" s="397"/>
      <c r="T28" s="397"/>
      <c r="U28" s="397"/>
      <c r="V28" s="398"/>
      <c r="W28" s="396"/>
      <c r="X28" s="397"/>
      <c r="Y28" s="397"/>
      <c r="Z28" s="397"/>
      <c r="AA28" s="397"/>
      <c r="AB28" s="397"/>
      <c r="AC28" s="398"/>
      <c r="AD28" s="396"/>
      <c r="AE28" s="397"/>
      <c r="AF28" s="397"/>
      <c r="AG28" s="397"/>
      <c r="AH28" s="397"/>
      <c r="AI28" s="397"/>
      <c r="AJ28" s="398"/>
      <c r="AK28" s="396"/>
      <c r="AL28" s="397"/>
      <c r="AM28" s="397"/>
      <c r="AN28" s="397"/>
      <c r="AO28" s="397"/>
      <c r="AP28" s="397"/>
      <c r="AQ28" s="398"/>
      <c r="AR28" s="396"/>
      <c r="AS28" s="397"/>
      <c r="AT28" s="398"/>
      <c r="AU28" s="1585">
        <f t="shared" si="3"/>
        <v>0</v>
      </c>
      <c r="AV28" s="1586"/>
      <c r="AW28" s="1587">
        <f t="shared" si="1"/>
        <v>0</v>
      </c>
      <c r="AX28" s="1588"/>
      <c r="AY28" s="1555"/>
      <c r="AZ28" s="1556"/>
      <c r="BA28" s="1556"/>
      <c r="BB28" s="1556"/>
      <c r="BC28" s="1556"/>
      <c r="BD28" s="1557"/>
    </row>
    <row r="29" spans="1:56" ht="39.9" customHeight="1" x14ac:dyDescent="0.2">
      <c r="A29" s="377"/>
      <c r="B29" s="395">
        <f t="shared" si="2"/>
        <v>17</v>
      </c>
      <c r="C29" s="1575"/>
      <c r="D29" s="1576"/>
      <c r="E29" s="1577"/>
      <c r="F29" s="1578"/>
      <c r="G29" s="1579"/>
      <c r="H29" s="1580"/>
      <c r="I29" s="1580"/>
      <c r="J29" s="1580"/>
      <c r="K29" s="1581"/>
      <c r="L29" s="1582"/>
      <c r="M29" s="1583"/>
      <c r="N29" s="1583"/>
      <c r="O29" s="1584"/>
      <c r="P29" s="396"/>
      <c r="Q29" s="397"/>
      <c r="R29" s="397"/>
      <c r="S29" s="397"/>
      <c r="T29" s="397"/>
      <c r="U29" s="397"/>
      <c r="V29" s="398"/>
      <c r="W29" s="396"/>
      <c r="X29" s="397"/>
      <c r="Y29" s="397"/>
      <c r="Z29" s="397"/>
      <c r="AA29" s="397"/>
      <c r="AB29" s="397"/>
      <c r="AC29" s="398"/>
      <c r="AD29" s="396"/>
      <c r="AE29" s="397"/>
      <c r="AF29" s="397"/>
      <c r="AG29" s="397"/>
      <c r="AH29" s="397"/>
      <c r="AI29" s="397"/>
      <c r="AJ29" s="398"/>
      <c r="AK29" s="396"/>
      <c r="AL29" s="397"/>
      <c r="AM29" s="397"/>
      <c r="AN29" s="397"/>
      <c r="AO29" s="397"/>
      <c r="AP29" s="397"/>
      <c r="AQ29" s="398"/>
      <c r="AR29" s="396"/>
      <c r="AS29" s="397"/>
      <c r="AT29" s="398"/>
      <c r="AU29" s="1585">
        <f t="shared" si="3"/>
        <v>0</v>
      </c>
      <c r="AV29" s="1586"/>
      <c r="AW29" s="1587">
        <f t="shared" si="1"/>
        <v>0</v>
      </c>
      <c r="AX29" s="1588"/>
      <c r="AY29" s="1555"/>
      <c r="AZ29" s="1556"/>
      <c r="BA29" s="1556"/>
      <c r="BB29" s="1556"/>
      <c r="BC29" s="1556"/>
      <c r="BD29" s="1557"/>
    </row>
    <row r="30" spans="1:56" ht="39.9" customHeight="1" thickBot="1" x14ac:dyDescent="0.25">
      <c r="A30" s="377"/>
      <c r="B30" s="399">
        <f t="shared" si="2"/>
        <v>18</v>
      </c>
      <c r="C30" s="1558"/>
      <c r="D30" s="1559"/>
      <c r="E30" s="1560"/>
      <c r="F30" s="1561"/>
      <c r="G30" s="1562"/>
      <c r="H30" s="1563"/>
      <c r="I30" s="1563"/>
      <c r="J30" s="1563"/>
      <c r="K30" s="1564"/>
      <c r="L30" s="1565"/>
      <c r="M30" s="1566"/>
      <c r="N30" s="1566"/>
      <c r="O30" s="1567"/>
      <c r="P30" s="400"/>
      <c r="Q30" s="401"/>
      <c r="R30" s="401"/>
      <c r="S30" s="401"/>
      <c r="T30" s="401"/>
      <c r="U30" s="401"/>
      <c r="V30" s="402"/>
      <c r="W30" s="400"/>
      <c r="X30" s="401"/>
      <c r="Y30" s="401"/>
      <c r="Z30" s="401"/>
      <c r="AA30" s="401"/>
      <c r="AB30" s="401"/>
      <c r="AC30" s="402"/>
      <c r="AD30" s="400"/>
      <c r="AE30" s="401"/>
      <c r="AF30" s="401"/>
      <c r="AG30" s="401"/>
      <c r="AH30" s="401"/>
      <c r="AI30" s="401"/>
      <c r="AJ30" s="402"/>
      <c r="AK30" s="400"/>
      <c r="AL30" s="401"/>
      <c r="AM30" s="401"/>
      <c r="AN30" s="401"/>
      <c r="AO30" s="401"/>
      <c r="AP30" s="401"/>
      <c r="AQ30" s="402"/>
      <c r="AR30" s="400"/>
      <c r="AS30" s="401"/>
      <c r="AT30" s="402"/>
      <c r="AU30" s="1568">
        <f t="shared" si="3"/>
        <v>0</v>
      </c>
      <c r="AV30" s="1569"/>
      <c r="AW30" s="1570">
        <f t="shared" si="1"/>
        <v>0</v>
      </c>
      <c r="AX30" s="1571"/>
      <c r="AY30" s="1572"/>
      <c r="AZ30" s="1573"/>
      <c r="BA30" s="1573"/>
      <c r="BB30" s="1573"/>
      <c r="BC30" s="1573"/>
      <c r="BD30" s="1574"/>
    </row>
    <row r="31" spans="1:56" ht="20.25" customHeight="1" x14ac:dyDescent="0.2">
      <c r="A31" s="377"/>
      <c r="B31" s="377"/>
      <c r="C31" s="403"/>
      <c r="D31" s="404"/>
      <c r="E31" s="405"/>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406"/>
      <c r="AD31" s="379"/>
      <c r="AE31" s="379"/>
      <c r="AF31" s="379"/>
      <c r="AG31" s="379"/>
      <c r="AH31" s="379"/>
      <c r="AI31" s="379"/>
      <c r="AJ31" s="379"/>
      <c r="AK31" s="379"/>
      <c r="AL31" s="379"/>
      <c r="AM31" s="379"/>
      <c r="AN31" s="379"/>
      <c r="AO31" s="379"/>
      <c r="AP31" s="379"/>
      <c r="AQ31" s="379"/>
      <c r="AR31" s="379"/>
      <c r="AS31" s="379"/>
      <c r="AT31" s="379"/>
      <c r="AU31" s="379"/>
      <c r="AV31" s="377"/>
      <c r="AW31" s="377"/>
      <c r="AX31" s="377"/>
      <c r="AY31" s="377"/>
      <c r="AZ31" s="377"/>
      <c r="BA31" s="377"/>
      <c r="BB31" s="377"/>
      <c r="BC31" s="377"/>
      <c r="BD31" s="377"/>
    </row>
    <row r="32" spans="1:56" ht="20.25" customHeight="1" x14ac:dyDescent="0.2">
      <c r="A32" s="377"/>
      <c r="B32" s="377"/>
      <c r="C32" s="373" t="s">
        <v>689</v>
      </c>
      <c r="D32" s="407"/>
      <c r="E32" s="407"/>
      <c r="F32" s="408"/>
      <c r="G32" s="408"/>
      <c r="H32" s="408"/>
      <c r="I32" s="408"/>
      <c r="J32" s="408"/>
      <c r="K32" s="408"/>
      <c r="L32" s="408"/>
      <c r="M32" s="408"/>
      <c r="N32" s="408"/>
      <c r="O32" s="408"/>
      <c r="P32" s="408"/>
      <c r="Q32" s="408" t="s">
        <v>690</v>
      </c>
      <c r="R32" s="408"/>
      <c r="S32" s="408"/>
      <c r="T32" s="408"/>
      <c r="U32" s="408"/>
      <c r="V32" s="408"/>
      <c r="W32" s="408"/>
      <c r="X32" s="408"/>
      <c r="Y32" s="408"/>
      <c r="Z32" s="408"/>
      <c r="AA32" s="409"/>
      <c r="AB32" s="408"/>
      <c r="AC32" s="408"/>
      <c r="AD32" s="408"/>
      <c r="AE32" s="408"/>
      <c r="AF32" s="408"/>
      <c r="AG32" s="408"/>
      <c r="AH32" s="408"/>
      <c r="AI32" s="408" t="s">
        <v>691</v>
      </c>
      <c r="AJ32" s="408"/>
      <c r="AK32" s="408"/>
      <c r="AL32" s="408"/>
      <c r="AM32" s="408"/>
      <c r="AN32" s="408"/>
      <c r="AO32" s="410"/>
      <c r="AP32" s="410"/>
      <c r="AQ32" s="410"/>
      <c r="AR32" s="410"/>
      <c r="AS32" s="411"/>
      <c r="AT32" s="410"/>
      <c r="AU32" s="410"/>
      <c r="AV32" s="410"/>
      <c r="AW32" s="410"/>
      <c r="AX32" s="377"/>
      <c r="AY32" s="377"/>
      <c r="AZ32" s="377"/>
      <c r="BA32" s="377"/>
      <c r="BB32" s="377"/>
      <c r="BC32" s="377"/>
      <c r="BD32" s="377"/>
    </row>
    <row r="33" spans="1:56" ht="20.25" customHeight="1" x14ac:dyDescent="0.2">
      <c r="A33" s="377"/>
      <c r="B33" s="377"/>
      <c r="C33" s="373" t="s">
        <v>692</v>
      </c>
      <c r="D33" s="407"/>
      <c r="E33" s="407"/>
      <c r="F33" s="408"/>
      <c r="G33" s="408"/>
      <c r="H33" s="408"/>
      <c r="I33" s="408"/>
      <c r="J33" s="408"/>
      <c r="K33" s="408"/>
      <c r="L33" s="1552" t="s">
        <v>693</v>
      </c>
      <c r="M33" s="1552"/>
      <c r="N33" s="408"/>
      <c r="O33" s="408"/>
      <c r="P33" s="408"/>
      <c r="Q33" s="408"/>
      <c r="R33" s="1544" t="s">
        <v>694</v>
      </c>
      <c r="S33" s="1544"/>
      <c r="T33" s="1544" t="s">
        <v>695</v>
      </c>
      <c r="U33" s="1544"/>
      <c r="V33" s="1544"/>
      <c r="W33" s="1544"/>
      <c r="X33" s="408"/>
      <c r="Y33" s="1553" t="s">
        <v>696</v>
      </c>
      <c r="Z33" s="1553"/>
      <c r="AA33" s="1553"/>
      <c r="AB33" s="1553"/>
      <c r="AC33" s="373"/>
      <c r="AD33" s="373"/>
      <c r="AE33" s="412" t="s">
        <v>697</v>
      </c>
      <c r="AF33" s="412"/>
      <c r="AG33" s="408"/>
      <c r="AH33" s="408"/>
      <c r="AI33" s="1520" t="s">
        <v>698</v>
      </c>
      <c r="AJ33" s="1522"/>
      <c r="AK33" s="1520" t="s">
        <v>699</v>
      </c>
      <c r="AL33" s="1521"/>
      <c r="AM33" s="1521"/>
      <c r="AN33" s="1522"/>
      <c r="AO33" s="410"/>
      <c r="AP33" s="410"/>
      <c r="AQ33" s="410"/>
      <c r="AR33" s="410"/>
      <c r="AS33" s="1498"/>
      <c r="AT33" s="1498"/>
      <c r="AU33" s="410"/>
      <c r="AV33" s="410"/>
      <c r="AW33" s="410"/>
      <c r="AX33" s="377"/>
      <c r="AY33" s="377"/>
      <c r="AZ33" s="377"/>
      <c r="BA33" s="377"/>
      <c r="BB33" s="377"/>
      <c r="BC33" s="377"/>
      <c r="BD33" s="377"/>
    </row>
    <row r="34" spans="1:56" ht="20.25" customHeight="1" x14ac:dyDescent="0.2">
      <c r="A34" s="377"/>
      <c r="B34" s="377"/>
      <c r="C34" s="1539"/>
      <c r="D34" s="1540"/>
      <c r="E34" s="1541"/>
      <c r="F34" s="1550">
        <f>IF(AB2=1,10,IF(AB2=2,11,IF(AB2=3,12,AB2-3)))</f>
        <v>1</v>
      </c>
      <c r="G34" s="1551"/>
      <c r="H34" s="1550">
        <f>IF(AB2=1,11,IF(AB2=2,12,AB2-2))</f>
        <v>2</v>
      </c>
      <c r="I34" s="1551"/>
      <c r="J34" s="1550">
        <f>IF(AB2=1,12,AB2-1)</f>
        <v>3</v>
      </c>
      <c r="K34" s="1551"/>
      <c r="L34" s="1520" t="s">
        <v>700</v>
      </c>
      <c r="M34" s="1522"/>
      <c r="N34" s="408"/>
      <c r="O34" s="408"/>
      <c r="P34" s="408"/>
      <c r="Q34" s="408"/>
      <c r="R34" s="1499"/>
      <c r="S34" s="1499"/>
      <c r="T34" s="1499" t="s">
        <v>701</v>
      </c>
      <c r="U34" s="1499"/>
      <c r="V34" s="1499" t="s">
        <v>702</v>
      </c>
      <c r="W34" s="1499"/>
      <c r="X34" s="408"/>
      <c r="Y34" s="1499" t="s">
        <v>701</v>
      </c>
      <c r="Z34" s="1499"/>
      <c r="AA34" s="1499" t="s">
        <v>702</v>
      </c>
      <c r="AB34" s="1499"/>
      <c r="AC34" s="373"/>
      <c r="AD34" s="373"/>
      <c r="AE34" s="412" t="s">
        <v>703</v>
      </c>
      <c r="AF34" s="412"/>
      <c r="AG34" s="408"/>
      <c r="AH34" s="408"/>
      <c r="AI34" s="1520" t="s">
        <v>704</v>
      </c>
      <c r="AJ34" s="1522"/>
      <c r="AK34" s="1520" t="s">
        <v>705</v>
      </c>
      <c r="AL34" s="1521"/>
      <c r="AM34" s="1521"/>
      <c r="AN34" s="1522"/>
      <c r="AO34" s="413"/>
      <c r="AP34" s="413"/>
      <c r="AQ34" s="410"/>
      <c r="AR34" s="414"/>
      <c r="AS34" s="1554"/>
      <c r="AT34" s="1554"/>
      <c r="AU34" s="410"/>
      <c r="AV34" s="410"/>
      <c r="AW34" s="410"/>
      <c r="AX34" s="377"/>
      <c r="AY34" s="377"/>
      <c r="AZ34" s="377"/>
      <c r="BA34" s="377"/>
      <c r="BB34" s="377"/>
      <c r="BC34" s="377"/>
      <c r="BD34" s="377"/>
    </row>
    <row r="35" spans="1:56" ht="20.25" customHeight="1" x14ac:dyDescent="0.2">
      <c r="A35" s="377"/>
      <c r="B35" s="377"/>
      <c r="C35" s="1539" t="s">
        <v>706</v>
      </c>
      <c r="D35" s="1540"/>
      <c r="E35" s="1541"/>
      <c r="F35" s="1545"/>
      <c r="G35" s="1545"/>
      <c r="H35" s="1545"/>
      <c r="I35" s="1545"/>
      <c r="J35" s="1545"/>
      <c r="K35" s="1545"/>
      <c r="L35" s="1542">
        <f>SUM(F35:K35)</f>
        <v>0</v>
      </c>
      <c r="M35" s="1542"/>
      <c r="N35" s="408"/>
      <c r="O35" s="408"/>
      <c r="P35" s="408"/>
      <c r="Q35" s="408"/>
      <c r="R35" s="1520" t="s">
        <v>704</v>
      </c>
      <c r="S35" s="1522"/>
      <c r="T35" s="1549">
        <f>SUMIFS($AU$13:$AV$30,$C$13:$D$30,"訪問介護員",$E$13:$F$30,"A")+SUMIFS($AU$13:$AV$30,$C$13:$D$30,"サービス提供責任者",$E$13:$F$30,"A")</f>
        <v>0</v>
      </c>
      <c r="U35" s="1530"/>
      <c r="V35" s="1531">
        <f>SUMIFS($AW$13:$AX$30,$C$13:$D$30,"訪問介護員",$E$13:$F$30,"A")+SUMIFS($AW$13:$AX$30,$C$13:$D$30,"サービス提供責任者",$E$13:$F$30,"A")</f>
        <v>0</v>
      </c>
      <c r="W35" s="1532"/>
      <c r="X35" s="408"/>
      <c r="Y35" s="1535">
        <v>0</v>
      </c>
      <c r="Z35" s="1536"/>
      <c r="AA35" s="1546">
        <v>0</v>
      </c>
      <c r="AB35" s="1547"/>
      <c r="AC35" s="373"/>
      <c r="AD35" s="373"/>
      <c r="AE35" s="1535">
        <v>0</v>
      </c>
      <c r="AF35" s="1536"/>
      <c r="AG35" s="408"/>
      <c r="AH35" s="408"/>
      <c r="AI35" s="1520" t="s">
        <v>707</v>
      </c>
      <c r="AJ35" s="1522"/>
      <c r="AK35" s="1520" t="s">
        <v>708</v>
      </c>
      <c r="AL35" s="1521"/>
      <c r="AM35" s="1521"/>
      <c r="AN35" s="1522"/>
      <c r="AO35" s="414"/>
      <c r="AP35" s="410"/>
      <c r="AQ35" s="1548"/>
      <c r="AR35" s="1548"/>
      <c r="AS35" s="1548"/>
      <c r="AT35" s="1548"/>
      <c r="AU35" s="410"/>
      <c r="AV35" s="410"/>
      <c r="AW35" s="410"/>
      <c r="AX35" s="377"/>
      <c r="AY35" s="377"/>
      <c r="AZ35" s="377"/>
      <c r="BA35" s="377"/>
      <c r="BB35" s="377"/>
      <c r="BC35" s="377"/>
      <c r="BD35" s="377"/>
    </row>
    <row r="36" spans="1:56" ht="20.25" customHeight="1" x14ac:dyDescent="0.2">
      <c r="A36" s="377"/>
      <c r="B36" s="377"/>
      <c r="C36" s="1539" t="s">
        <v>709</v>
      </c>
      <c r="D36" s="1540"/>
      <c r="E36" s="1541"/>
      <c r="F36" s="1545"/>
      <c r="G36" s="1545"/>
      <c r="H36" s="1545"/>
      <c r="I36" s="1545"/>
      <c r="J36" s="1545"/>
      <c r="K36" s="1545"/>
      <c r="L36" s="1542">
        <f>SUM(F36:K36)</f>
        <v>0</v>
      </c>
      <c r="M36" s="1542"/>
      <c r="N36" s="408"/>
      <c r="O36" s="408"/>
      <c r="P36" s="408"/>
      <c r="Q36" s="408"/>
      <c r="R36" s="1520" t="s">
        <v>707</v>
      </c>
      <c r="S36" s="1522"/>
      <c r="T36" s="1529">
        <f>SUMIFS($AU$13:$AV$30,$C$13:$D$30,"訪問介護員",$E$13:$F$30,"B")+SUMIFS($AU$13:$AV$30,$C$13:$D$30,"サービス提供責任者",$E$13:$F$30,"B")</f>
        <v>0</v>
      </c>
      <c r="U36" s="1530"/>
      <c r="V36" s="1531">
        <f>SUMIFS($AW$13:$AX$30,$C$13:$D$30,"訪問介護員",$E$13:$F$30,"B")+SUMIFS($AW$13:$AX$30,$C$13:$D$30,"サービス提供責任者",$E$13:$F$30,"B")</f>
        <v>0</v>
      </c>
      <c r="W36" s="1532"/>
      <c r="X36" s="408"/>
      <c r="Y36" s="1535">
        <v>0</v>
      </c>
      <c r="Z36" s="1536"/>
      <c r="AA36" s="1546">
        <v>0</v>
      </c>
      <c r="AB36" s="1547"/>
      <c r="AC36" s="373"/>
      <c r="AD36" s="373"/>
      <c r="AE36" s="1535">
        <v>0</v>
      </c>
      <c r="AF36" s="1536"/>
      <c r="AG36" s="408"/>
      <c r="AH36" s="408"/>
      <c r="AI36" s="1520" t="s">
        <v>710</v>
      </c>
      <c r="AJ36" s="1522"/>
      <c r="AK36" s="1520" t="s">
        <v>711</v>
      </c>
      <c r="AL36" s="1521"/>
      <c r="AM36" s="1521"/>
      <c r="AN36" s="1522"/>
      <c r="AO36" s="414"/>
      <c r="AP36" s="410"/>
      <c r="AQ36" s="1523"/>
      <c r="AR36" s="1523"/>
      <c r="AS36" s="1523"/>
      <c r="AT36" s="1523"/>
      <c r="AU36" s="410"/>
      <c r="AV36" s="410"/>
      <c r="AW36" s="410"/>
      <c r="AX36" s="377"/>
      <c r="AY36" s="377"/>
      <c r="AZ36" s="377"/>
      <c r="BA36" s="377"/>
      <c r="BB36" s="377"/>
      <c r="BC36" s="377"/>
      <c r="BD36" s="377"/>
    </row>
    <row r="37" spans="1:56" ht="20.25" customHeight="1" x14ac:dyDescent="0.2">
      <c r="A37" s="377"/>
      <c r="B37" s="377"/>
      <c r="C37" s="1539" t="s">
        <v>712</v>
      </c>
      <c r="D37" s="1540"/>
      <c r="E37" s="1541"/>
      <c r="F37" s="1545"/>
      <c r="G37" s="1545"/>
      <c r="H37" s="1545"/>
      <c r="I37" s="1545"/>
      <c r="J37" s="1545"/>
      <c r="K37" s="1545"/>
      <c r="L37" s="1542">
        <f>SUM(F37:K37)</f>
        <v>0</v>
      </c>
      <c r="M37" s="1542"/>
      <c r="N37" s="408"/>
      <c r="O37" s="408"/>
      <c r="P37" s="408"/>
      <c r="Q37" s="408"/>
      <c r="R37" s="1520" t="s">
        <v>710</v>
      </c>
      <c r="S37" s="1522"/>
      <c r="T37" s="1529">
        <f>SUMIFS($AU$13:$AV$30,$C$13:$D$30,"訪問介護員",$E$13:$F$30,"C")+SUMIFS($AU$13:$AV$30,$C$13:$D$30,"サービス提供責任者",$E$13:$F$30,"C")</f>
        <v>0</v>
      </c>
      <c r="U37" s="1530"/>
      <c r="V37" s="1531">
        <f>SUMIFS($AW$13:$AX$30,$C$13:$D$30,"訪問介護員",$E$13:$F$30,"C")+SUMIFS($AW$13:$AX$30,$C$13:$D$30,"サービス提供責任者",$E$13:$F$30,"C")</f>
        <v>0</v>
      </c>
      <c r="W37" s="1532"/>
      <c r="X37" s="408"/>
      <c r="Y37" s="1535">
        <v>0</v>
      </c>
      <c r="Z37" s="1536"/>
      <c r="AA37" s="1537">
        <v>0</v>
      </c>
      <c r="AB37" s="1538"/>
      <c r="AC37" s="373"/>
      <c r="AD37" s="373"/>
      <c r="AE37" s="1529" t="s">
        <v>713</v>
      </c>
      <c r="AF37" s="1530"/>
      <c r="AG37" s="408"/>
      <c r="AH37" s="408"/>
      <c r="AI37" s="1520" t="s">
        <v>714</v>
      </c>
      <c r="AJ37" s="1522"/>
      <c r="AK37" s="1520" t="s">
        <v>715</v>
      </c>
      <c r="AL37" s="1521"/>
      <c r="AM37" s="1521"/>
      <c r="AN37" s="1522"/>
      <c r="AO37" s="415"/>
      <c r="AP37" s="410"/>
      <c r="AQ37" s="1524"/>
      <c r="AR37" s="1524"/>
      <c r="AS37" s="1527"/>
      <c r="AT37" s="1527"/>
      <c r="AU37" s="410"/>
      <c r="AV37" s="410"/>
      <c r="AW37" s="410"/>
      <c r="AX37" s="377"/>
      <c r="AY37" s="377"/>
      <c r="AZ37" s="377"/>
      <c r="BA37" s="377"/>
      <c r="BB37" s="377"/>
      <c r="BC37" s="377"/>
      <c r="BD37" s="377"/>
    </row>
    <row r="38" spans="1:56" ht="20.25" customHeight="1" x14ac:dyDescent="0.2">
      <c r="A38" s="377"/>
      <c r="B38" s="377"/>
      <c r="C38" s="1539" t="s">
        <v>700</v>
      </c>
      <c r="D38" s="1540"/>
      <c r="E38" s="1541"/>
      <c r="F38" s="1542">
        <f>SUM(F35:G37)</f>
        <v>0</v>
      </c>
      <c r="G38" s="1542"/>
      <c r="H38" s="1542">
        <f>SUM(H35:I37)</f>
        <v>0</v>
      </c>
      <c r="I38" s="1542"/>
      <c r="J38" s="1542">
        <f>SUM(J35:K37)</f>
        <v>0</v>
      </c>
      <c r="K38" s="1542"/>
      <c r="L38" s="1542">
        <f>SUM(L35:M37)</f>
        <v>0</v>
      </c>
      <c r="M38" s="1542"/>
      <c r="N38" s="1543"/>
      <c r="O38" s="1544"/>
      <c r="P38" s="408"/>
      <c r="Q38" s="408"/>
      <c r="R38" s="1520" t="s">
        <v>714</v>
      </c>
      <c r="S38" s="1522"/>
      <c r="T38" s="1529">
        <f>SUMIFS($AU$13:$AV$30,$C$13:$D$30,"訪問介護員",$E$13:$F$30,"D")+SUMIFS($AU$13:$AV$30,$C$13:$D$30,"サービス提供責任者",$E$13:$F$30,"D")</f>
        <v>0</v>
      </c>
      <c r="U38" s="1530"/>
      <c r="V38" s="1531">
        <f>SUMIFS($AW$13:$AX$30,$C$13:$D$30,"訪問介護員",$E$13:$F$30,"D")+SUMIFS($AW$13:$AX$30,$C$13:$D$30,"サービス提供責任者",$E$13:$F$30,"D")</f>
        <v>0</v>
      </c>
      <c r="W38" s="1532"/>
      <c r="X38" s="408"/>
      <c r="Y38" s="1535">
        <v>0</v>
      </c>
      <c r="Z38" s="1536"/>
      <c r="AA38" s="1537">
        <v>0</v>
      </c>
      <c r="AB38" s="1538"/>
      <c r="AC38" s="373"/>
      <c r="AD38" s="373"/>
      <c r="AE38" s="1529" t="s">
        <v>713</v>
      </c>
      <c r="AF38" s="1530"/>
      <c r="AG38" s="408"/>
      <c r="AH38" s="408"/>
      <c r="AI38" s="408"/>
      <c r="AJ38" s="1523"/>
      <c r="AK38" s="1523"/>
      <c r="AL38" s="1524"/>
      <c r="AM38" s="1524"/>
      <c r="AN38" s="1527"/>
      <c r="AO38" s="1527"/>
      <c r="AP38" s="410"/>
      <c r="AQ38" s="1524"/>
      <c r="AR38" s="1524"/>
      <c r="AS38" s="1527"/>
      <c r="AT38" s="1527"/>
      <c r="AU38" s="410"/>
      <c r="AV38" s="410"/>
      <c r="AW38" s="410"/>
      <c r="AX38" s="379"/>
      <c r="AY38" s="379"/>
      <c r="AZ38" s="377"/>
      <c r="BA38" s="377"/>
      <c r="BB38" s="377"/>
      <c r="BC38" s="377"/>
      <c r="BD38" s="377"/>
    </row>
    <row r="39" spans="1:56" ht="20.25" customHeight="1" x14ac:dyDescent="0.2">
      <c r="A39" s="377"/>
      <c r="B39" s="377"/>
      <c r="C39" s="373"/>
      <c r="D39" s="373"/>
      <c r="E39" s="373"/>
      <c r="F39" s="373"/>
      <c r="G39" s="373"/>
      <c r="H39" s="373"/>
      <c r="I39" s="373"/>
      <c r="J39" s="373"/>
      <c r="K39" s="373"/>
      <c r="L39" s="412" t="s">
        <v>716</v>
      </c>
      <c r="M39" s="412"/>
      <c r="N39" s="373"/>
      <c r="O39" s="373"/>
      <c r="P39" s="408"/>
      <c r="Q39" s="408"/>
      <c r="R39" s="1520" t="s">
        <v>700</v>
      </c>
      <c r="S39" s="1522"/>
      <c r="T39" s="1529">
        <f>SUM(T35:U38)</f>
        <v>0</v>
      </c>
      <c r="U39" s="1530"/>
      <c r="V39" s="1531">
        <f>SUM(V35:W38)</f>
        <v>0</v>
      </c>
      <c r="W39" s="1532"/>
      <c r="X39" s="408"/>
      <c r="Y39" s="1529">
        <f>SUM(Y35:Z38)</f>
        <v>0</v>
      </c>
      <c r="Z39" s="1530"/>
      <c r="AA39" s="1533">
        <f>SUM(AA35:AB38)</f>
        <v>0</v>
      </c>
      <c r="AB39" s="1534"/>
      <c r="AC39" s="373"/>
      <c r="AD39" s="373"/>
      <c r="AE39" s="1529">
        <f>SUM(AE35:AF36)</f>
        <v>0</v>
      </c>
      <c r="AF39" s="1530"/>
      <c r="AG39" s="408"/>
      <c r="AH39" s="408"/>
      <c r="AI39" s="408"/>
      <c r="AJ39" s="1523"/>
      <c r="AK39" s="1523"/>
      <c r="AL39" s="1524"/>
      <c r="AM39" s="1524"/>
      <c r="AN39" s="1526"/>
      <c r="AO39" s="1526"/>
      <c r="AP39" s="410"/>
      <c r="AQ39" s="1524"/>
      <c r="AR39" s="1524"/>
      <c r="AS39" s="1527"/>
      <c r="AT39" s="1527"/>
      <c r="AU39" s="410"/>
      <c r="AV39" s="410"/>
      <c r="AW39" s="410"/>
      <c r="AX39" s="379"/>
      <c r="AY39" s="379"/>
      <c r="AZ39" s="377"/>
      <c r="BA39" s="377"/>
      <c r="BB39" s="377"/>
      <c r="BC39" s="377"/>
      <c r="BD39" s="377"/>
    </row>
    <row r="40" spans="1:56" ht="20.25" customHeight="1" x14ac:dyDescent="0.2">
      <c r="A40" s="377"/>
      <c r="B40" s="377"/>
      <c r="C40" s="373"/>
      <c r="D40" s="373"/>
      <c r="E40" s="373"/>
      <c r="F40" s="373"/>
      <c r="G40" s="373"/>
      <c r="H40" s="373"/>
      <c r="I40" s="373"/>
      <c r="J40" s="373"/>
      <c r="K40" s="373"/>
      <c r="L40" s="1528">
        <f>L38/3</f>
        <v>0</v>
      </c>
      <c r="M40" s="1528"/>
      <c r="N40" s="373"/>
      <c r="O40" s="373"/>
      <c r="P40" s="408"/>
      <c r="Q40" s="408"/>
      <c r="R40" s="408"/>
      <c r="S40" s="408"/>
      <c r="T40" s="408"/>
      <c r="U40" s="408"/>
      <c r="V40" s="408"/>
      <c r="W40" s="408"/>
      <c r="X40" s="408"/>
      <c r="Y40" s="408"/>
      <c r="Z40" s="408"/>
      <c r="AA40" s="409"/>
      <c r="AB40" s="408"/>
      <c r="AC40" s="408"/>
      <c r="AD40" s="408"/>
      <c r="AE40" s="408"/>
      <c r="AF40" s="408"/>
      <c r="AG40" s="408"/>
      <c r="AH40" s="408"/>
      <c r="AI40" s="408"/>
      <c r="AJ40" s="410"/>
      <c r="AK40" s="410"/>
      <c r="AL40" s="410"/>
      <c r="AM40" s="410"/>
      <c r="AN40" s="410"/>
      <c r="AO40" s="410"/>
      <c r="AP40" s="410"/>
      <c r="AQ40" s="410"/>
      <c r="AR40" s="410"/>
      <c r="AS40" s="411"/>
      <c r="AT40" s="410"/>
      <c r="AU40" s="410"/>
      <c r="AV40" s="410"/>
      <c r="AW40" s="410"/>
      <c r="AX40" s="379"/>
      <c r="AY40" s="379"/>
      <c r="AZ40" s="377"/>
      <c r="BA40" s="377"/>
      <c r="BB40" s="377"/>
      <c r="BC40" s="377"/>
      <c r="BD40" s="377"/>
    </row>
    <row r="41" spans="1:56" ht="20.25" customHeight="1" x14ac:dyDescent="0.2">
      <c r="A41" s="377"/>
      <c r="B41" s="377"/>
      <c r="C41" s="373"/>
      <c r="D41" s="373"/>
      <c r="E41" s="373"/>
      <c r="F41" s="373"/>
      <c r="G41" s="373"/>
      <c r="H41" s="373"/>
      <c r="I41" s="373"/>
      <c r="J41" s="373"/>
      <c r="K41" s="373"/>
      <c r="L41" s="373"/>
      <c r="M41" s="373"/>
      <c r="N41" s="373"/>
      <c r="O41" s="373"/>
      <c r="P41" s="408"/>
      <c r="Q41" s="408"/>
      <c r="R41" s="409" t="s">
        <v>717</v>
      </c>
      <c r="S41" s="408"/>
      <c r="T41" s="408"/>
      <c r="U41" s="408"/>
      <c r="V41" s="408"/>
      <c r="W41" s="408"/>
      <c r="X41" s="416" t="s">
        <v>718</v>
      </c>
      <c r="Y41" s="1509" t="s">
        <v>719</v>
      </c>
      <c r="Z41" s="1510"/>
      <c r="AA41" s="417"/>
      <c r="AB41" s="416"/>
      <c r="AC41" s="408"/>
      <c r="AD41" s="408"/>
      <c r="AE41" s="408"/>
      <c r="AF41" s="408"/>
      <c r="AG41" s="408"/>
      <c r="AH41" s="408"/>
      <c r="AI41" s="408"/>
      <c r="AJ41" s="411"/>
      <c r="AK41" s="410"/>
      <c r="AL41" s="410"/>
      <c r="AM41" s="410"/>
      <c r="AN41" s="410"/>
      <c r="AO41" s="410"/>
      <c r="AP41" s="410"/>
      <c r="AQ41" s="410"/>
      <c r="AR41" s="410"/>
      <c r="AS41" s="418"/>
      <c r="AT41" s="418"/>
      <c r="AU41" s="410"/>
      <c r="AV41" s="410"/>
      <c r="AW41" s="410"/>
      <c r="AX41" s="379"/>
      <c r="AY41" s="379"/>
      <c r="AZ41" s="377"/>
      <c r="BA41" s="377"/>
      <c r="BB41" s="377"/>
      <c r="BC41" s="377"/>
      <c r="BD41" s="377"/>
    </row>
    <row r="42" spans="1:56" ht="20.25" customHeight="1" x14ac:dyDescent="0.25">
      <c r="A42" s="377"/>
      <c r="B42" s="377"/>
      <c r="C42" s="352"/>
      <c r="D42" s="407"/>
      <c r="E42" s="407"/>
      <c r="F42" s="408"/>
      <c r="G42" s="408"/>
      <c r="H42" s="408"/>
      <c r="I42" s="408"/>
      <c r="J42" s="408"/>
      <c r="K42" s="408"/>
      <c r="L42" s="419" t="s">
        <v>720</v>
      </c>
      <c r="M42" s="409"/>
      <c r="N42" s="409"/>
      <c r="O42" s="420"/>
      <c r="P42" s="408"/>
      <c r="Q42" s="408"/>
      <c r="R42" s="408" t="s">
        <v>721</v>
      </c>
      <c r="S42" s="408"/>
      <c r="T42" s="408"/>
      <c r="U42" s="408"/>
      <c r="V42" s="408"/>
      <c r="W42" s="408" t="s">
        <v>722</v>
      </c>
      <c r="X42" s="408"/>
      <c r="Y42" s="408"/>
      <c r="Z42" s="408"/>
      <c r="AA42" s="409"/>
      <c r="AB42" s="408"/>
      <c r="AC42" s="408"/>
      <c r="AD42" s="408"/>
      <c r="AE42" s="408"/>
      <c r="AF42" s="408"/>
      <c r="AG42" s="408"/>
      <c r="AH42" s="408"/>
      <c r="AI42" s="408"/>
      <c r="AJ42" s="410"/>
      <c r="AK42" s="410"/>
      <c r="AL42" s="410"/>
      <c r="AM42" s="410"/>
      <c r="AN42" s="410"/>
      <c r="AO42" s="410"/>
      <c r="AP42" s="410"/>
      <c r="AQ42" s="410"/>
      <c r="AR42" s="410"/>
      <c r="AS42" s="411"/>
      <c r="AT42" s="410"/>
      <c r="AU42" s="410"/>
      <c r="AV42" s="410"/>
      <c r="AW42" s="410"/>
      <c r="AX42" s="379"/>
      <c r="AY42" s="379"/>
      <c r="AZ42" s="377"/>
      <c r="BA42" s="377"/>
      <c r="BB42" s="377"/>
      <c r="BC42" s="377"/>
      <c r="BD42" s="377"/>
    </row>
    <row r="43" spans="1:56" ht="20.25" customHeight="1" x14ac:dyDescent="0.2">
      <c r="A43" s="377"/>
      <c r="B43" s="377"/>
      <c r="C43" s="421" t="s">
        <v>723</v>
      </c>
      <c r="D43" s="421"/>
      <c r="E43" s="408"/>
      <c r="F43" s="421" t="s">
        <v>724</v>
      </c>
      <c r="G43" s="421"/>
      <c r="H43" s="408"/>
      <c r="I43" s="422"/>
      <c r="J43" s="422"/>
      <c r="K43" s="408"/>
      <c r="L43" s="412" t="s">
        <v>725</v>
      </c>
      <c r="M43" s="412"/>
      <c r="N43" s="412"/>
      <c r="O43" s="408"/>
      <c r="P43" s="408"/>
      <c r="Q43" s="408"/>
      <c r="R43" s="408" t="str">
        <f>IF($Y$41="週","対象時間数（週平均）","対象時間数（当月合計）")</f>
        <v>対象時間数（週平均）</v>
      </c>
      <c r="S43" s="408"/>
      <c r="T43" s="408"/>
      <c r="U43" s="408"/>
      <c r="V43" s="408"/>
      <c r="W43" s="408" t="str">
        <f>IF($Y$41="週","週に勤務すべき時間数","当月に勤務すべき時間数")</f>
        <v>週に勤務すべき時間数</v>
      </c>
      <c r="X43" s="408"/>
      <c r="Y43" s="408"/>
      <c r="Z43" s="408"/>
      <c r="AA43" s="409"/>
      <c r="AB43" s="1499" t="s">
        <v>726</v>
      </c>
      <c r="AC43" s="1499"/>
      <c r="AD43" s="1499"/>
      <c r="AE43" s="1499"/>
      <c r="AF43" s="408"/>
      <c r="AG43" s="408"/>
      <c r="AH43" s="408"/>
      <c r="AI43" s="408"/>
      <c r="AJ43" s="410"/>
      <c r="AK43" s="410"/>
      <c r="AL43" s="410"/>
      <c r="AM43" s="410"/>
      <c r="AN43" s="410"/>
      <c r="AO43" s="410"/>
      <c r="AP43" s="410"/>
      <c r="AQ43" s="410"/>
      <c r="AR43" s="410"/>
      <c r="AS43" s="411"/>
      <c r="AT43" s="410"/>
      <c r="AU43" s="410"/>
      <c r="AV43" s="410"/>
      <c r="AW43" s="410"/>
      <c r="AX43" s="379"/>
      <c r="AY43" s="379"/>
      <c r="AZ43" s="377"/>
      <c r="BA43" s="377"/>
      <c r="BB43" s="377"/>
      <c r="BC43" s="377"/>
      <c r="BD43" s="377"/>
    </row>
    <row r="44" spans="1:56" ht="20.25" customHeight="1" x14ac:dyDescent="0.2">
      <c r="A44" s="377"/>
      <c r="B44" s="377"/>
      <c r="C44" s="1511">
        <f>L40</f>
        <v>0</v>
      </c>
      <c r="D44" s="1512"/>
      <c r="E44" s="412" t="s">
        <v>727</v>
      </c>
      <c r="F44" s="1513">
        <v>40</v>
      </c>
      <c r="G44" s="1514"/>
      <c r="H44" s="412" t="s">
        <v>728</v>
      </c>
      <c r="I44" s="1515">
        <f>C44/F44</f>
        <v>0</v>
      </c>
      <c r="J44" s="1516"/>
      <c r="K44" s="412" t="s">
        <v>729</v>
      </c>
      <c r="L44" s="1517">
        <f>IF(C44&lt;40,1,ROUNDUP(I44,1))</f>
        <v>1</v>
      </c>
      <c r="M44" s="1518"/>
      <c r="N44" s="1519"/>
      <c r="O44" s="408"/>
      <c r="P44" s="408"/>
      <c r="Q44" s="408"/>
      <c r="R44" s="1500">
        <f>IF($Y$41="週",AA39,Y39)</f>
        <v>0</v>
      </c>
      <c r="S44" s="1501"/>
      <c r="T44" s="1501"/>
      <c r="U44" s="1502"/>
      <c r="V44" s="412" t="s">
        <v>727</v>
      </c>
      <c r="W44" s="1520">
        <f>IF($Y$41="週",$AV$5,$AZ$5)</f>
        <v>40</v>
      </c>
      <c r="X44" s="1521"/>
      <c r="Y44" s="1521"/>
      <c r="Z44" s="1522"/>
      <c r="AA44" s="412" t="s">
        <v>728</v>
      </c>
      <c r="AB44" s="1503">
        <f>ROUNDDOWN(R44/W44,1)</f>
        <v>0</v>
      </c>
      <c r="AC44" s="1504"/>
      <c r="AD44" s="1504"/>
      <c r="AE44" s="1505"/>
      <c r="AF44" s="408"/>
      <c r="AG44" s="408"/>
      <c r="AH44" s="408"/>
      <c r="AI44" s="408"/>
      <c r="AJ44" s="1525"/>
      <c r="AK44" s="1525"/>
      <c r="AL44" s="1525"/>
      <c r="AM44" s="1525"/>
      <c r="AN44" s="414"/>
      <c r="AO44" s="1523"/>
      <c r="AP44" s="1523"/>
      <c r="AQ44" s="1523"/>
      <c r="AR44" s="1523"/>
      <c r="AS44" s="414"/>
      <c r="AT44" s="1498"/>
      <c r="AU44" s="1498"/>
      <c r="AV44" s="1498"/>
      <c r="AW44" s="1498"/>
      <c r="AX44" s="379"/>
      <c r="AY44" s="379"/>
      <c r="AZ44" s="377"/>
      <c r="BA44" s="377"/>
      <c r="BB44" s="377"/>
      <c r="BC44" s="377"/>
      <c r="BD44" s="377"/>
    </row>
    <row r="45" spans="1:56" ht="20.25" customHeight="1" x14ac:dyDescent="0.2">
      <c r="A45" s="377"/>
      <c r="B45" s="377"/>
      <c r="C45" s="373"/>
      <c r="D45" s="408"/>
      <c r="E45" s="408"/>
      <c r="F45" s="408"/>
      <c r="G45" s="408"/>
      <c r="H45" s="408"/>
      <c r="I45" s="408"/>
      <c r="J45" s="408"/>
      <c r="K45" s="408"/>
      <c r="L45" s="408" t="s">
        <v>730</v>
      </c>
      <c r="M45" s="408"/>
      <c r="N45" s="408"/>
      <c r="O45" s="408"/>
      <c r="P45" s="408"/>
      <c r="Q45" s="408"/>
      <c r="R45" s="408"/>
      <c r="S45" s="408"/>
      <c r="T45" s="408"/>
      <c r="U45" s="408"/>
      <c r="V45" s="408"/>
      <c r="W45" s="408"/>
      <c r="X45" s="408"/>
      <c r="Y45" s="408"/>
      <c r="Z45" s="408"/>
      <c r="AA45" s="409"/>
      <c r="AB45" s="408" t="s">
        <v>731</v>
      </c>
      <c r="AC45" s="408"/>
      <c r="AD45" s="408"/>
      <c r="AE45" s="408"/>
      <c r="AF45" s="408"/>
      <c r="AG45" s="408"/>
      <c r="AH45" s="408"/>
      <c r="AI45" s="408"/>
      <c r="AJ45" s="410"/>
      <c r="AK45" s="410"/>
      <c r="AL45" s="410"/>
      <c r="AM45" s="410"/>
      <c r="AN45" s="410"/>
      <c r="AO45" s="410"/>
      <c r="AP45" s="410"/>
      <c r="AQ45" s="410"/>
      <c r="AR45" s="410"/>
      <c r="AS45" s="411"/>
      <c r="AT45" s="410"/>
      <c r="AU45" s="410"/>
      <c r="AV45" s="410"/>
      <c r="AW45" s="410"/>
      <c r="AX45" s="379"/>
      <c r="AY45" s="379"/>
      <c r="AZ45" s="377"/>
      <c r="BA45" s="377"/>
      <c r="BB45" s="377"/>
      <c r="BC45" s="377"/>
      <c r="BD45" s="377"/>
    </row>
    <row r="46" spans="1:56" ht="20.25" customHeight="1" x14ac:dyDescent="0.2">
      <c r="A46" s="377"/>
      <c r="B46" s="377"/>
      <c r="C46" s="373" t="s">
        <v>732</v>
      </c>
      <c r="D46" s="408"/>
      <c r="E46" s="408"/>
      <c r="F46" s="408"/>
      <c r="G46" s="408"/>
      <c r="H46" s="408"/>
      <c r="I46" s="408"/>
      <c r="J46" s="408"/>
      <c r="K46" s="408"/>
      <c r="L46" s="408"/>
      <c r="M46" s="408"/>
      <c r="N46" s="408"/>
      <c r="O46" s="408"/>
      <c r="P46" s="408"/>
      <c r="Q46" s="408"/>
      <c r="R46" s="408" t="s">
        <v>733</v>
      </c>
      <c r="S46" s="408"/>
      <c r="T46" s="408"/>
      <c r="U46" s="408"/>
      <c r="V46" s="408"/>
      <c r="W46" s="408"/>
      <c r="X46" s="408"/>
      <c r="Y46" s="408"/>
      <c r="Z46" s="408"/>
      <c r="AA46" s="409"/>
      <c r="AB46" s="408"/>
      <c r="AC46" s="408"/>
      <c r="AD46" s="408"/>
      <c r="AE46" s="408"/>
      <c r="AF46" s="408"/>
      <c r="AG46" s="408"/>
      <c r="AH46" s="408"/>
      <c r="AI46" s="408"/>
      <c r="AJ46" s="408"/>
      <c r="AK46" s="423"/>
      <c r="AL46" s="424"/>
      <c r="AM46" s="424"/>
      <c r="AN46" s="408"/>
      <c r="AO46" s="408"/>
      <c r="AP46" s="408"/>
      <c r="AQ46" s="408"/>
      <c r="AR46" s="408"/>
      <c r="AS46" s="408"/>
      <c r="AT46" s="408"/>
      <c r="AU46" s="408"/>
      <c r="AV46" s="373"/>
      <c r="AW46" s="373"/>
      <c r="AX46" s="379"/>
      <c r="AY46" s="379"/>
      <c r="AZ46" s="377"/>
      <c r="BA46" s="377"/>
      <c r="BB46" s="377"/>
      <c r="BC46" s="377"/>
      <c r="BD46" s="377"/>
    </row>
    <row r="47" spans="1:56" ht="20.25" customHeight="1" x14ac:dyDescent="0.2">
      <c r="A47" s="377"/>
      <c r="B47" s="377"/>
      <c r="C47" s="373"/>
      <c r="D47" s="408" t="s">
        <v>734</v>
      </c>
      <c r="E47" s="408"/>
      <c r="F47" s="408"/>
      <c r="G47" s="408"/>
      <c r="H47" s="408"/>
      <c r="I47" s="408"/>
      <c r="J47" s="408"/>
      <c r="K47" s="408"/>
      <c r="L47" s="408"/>
      <c r="M47" s="408"/>
      <c r="N47" s="408"/>
      <c r="O47" s="408"/>
      <c r="P47" s="408"/>
      <c r="Q47" s="408"/>
      <c r="R47" s="408" t="s">
        <v>697</v>
      </c>
      <c r="S47" s="408"/>
      <c r="T47" s="408"/>
      <c r="U47" s="408"/>
      <c r="V47" s="408"/>
      <c r="W47" s="408"/>
      <c r="X47" s="408"/>
      <c r="Y47" s="408"/>
      <c r="Z47" s="408"/>
      <c r="AA47" s="409"/>
      <c r="AB47" s="412"/>
      <c r="AC47" s="412"/>
      <c r="AD47" s="412"/>
      <c r="AE47" s="412"/>
      <c r="AF47" s="408"/>
      <c r="AG47" s="408"/>
      <c r="AH47" s="408"/>
      <c r="AI47" s="408"/>
      <c r="AJ47" s="408"/>
      <c r="AK47" s="423"/>
      <c r="AL47" s="424"/>
      <c r="AM47" s="424"/>
      <c r="AN47" s="408"/>
      <c r="AO47" s="408"/>
      <c r="AP47" s="408"/>
      <c r="AQ47" s="408"/>
      <c r="AR47" s="408"/>
      <c r="AS47" s="408"/>
      <c r="AT47" s="408"/>
      <c r="AU47" s="408"/>
      <c r="AV47" s="373"/>
      <c r="AW47" s="373"/>
      <c r="AX47" s="379"/>
      <c r="AY47" s="379"/>
      <c r="AZ47" s="377"/>
      <c r="BA47" s="377"/>
      <c r="BB47" s="377"/>
      <c r="BC47" s="377"/>
      <c r="BD47" s="377"/>
    </row>
    <row r="48" spans="1:56" ht="20.25" customHeight="1" x14ac:dyDescent="0.2">
      <c r="A48" s="377"/>
      <c r="B48" s="377"/>
      <c r="C48" s="373" t="s">
        <v>735</v>
      </c>
      <c r="D48" s="408"/>
      <c r="E48" s="408"/>
      <c r="F48" s="408"/>
      <c r="G48" s="408"/>
      <c r="H48" s="408"/>
      <c r="I48" s="408"/>
      <c r="J48" s="408"/>
      <c r="K48" s="408"/>
      <c r="L48" s="408"/>
      <c r="M48" s="408"/>
      <c r="N48" s="408"/>
      <c r="O48" s="408"/>
      <c r="P48" s="408"/>
      <c r="Q48" s="408"/>
      <c r="R48" s="373" t="s">
        <v>736</v>
      </c>
      <c r="S48" s="373"/>
      <c r="T48" s="373"/>
      <c r="U48" s="373"/>
      <c r="V48" s="373"/>
      <c r="W48" s="408" t="s">
        <v>737</v>
      </c>
      <c r="X48" s="373"/>
      <c r="Y48" s="373"/>
      <c r="Z48" s="373"/>
      <c r="AA48" s="373"/>
      <c r="AB48" s="1499" t="s">
        <v>700</v>
      </c>
      <c r="AC48" s="1499"/>
      <c r="AD48" s="1499"/>
      <c r="AE48" s="1499"/>
      <c r="AF48" s="408"/>
      <c r="AG48" s="408"/>
      <c r="AH48" s="408"/>
      <c r="AI48" s="408"/>
      <c r="AJ48" s="408"/>
      <c r="AK48" s="423"/>
      <c r="AL48" s="424"/>
      <c r="AM48" s="424"/>
      <c r="AN48" s="408"/>
      <c r="AO48" s="408"/>
      <c r="AP48" s="408"/>
      <c r="AQ48" s="408"/>
      <c r="AR48" s="408"/>
      <c r="AS48" s="408"/>
      <c r="AT48" s="408"/>
      <c r="AU48" s="408"/>
      <c r="AV48" s="373"/>
      <c r="AW48" s="373"/>
      <c r="AX48" s="379"/>
      <c r="AY48" s="379"/>
      <c r="AZ48" s="377"/>
      <c r="BA48" s="377"/>
      <c r="BB48" s="377"/>
      <c r="BC48" s="377"/>
      <c r="BD48" s="377"/>
    </row>
    <row r="49" spans="1:58" ht="20.25" customHeight="1" x14ac:dyDescent="0.2">
      <c r="A49" s="377"/>
      <c r="B49" s="377"/>
      <c r="C49" s="373" t="s">
        <v>738</v>
      </c>
      <c r="D49" s="408"/>
      <c r="E49" s="408"/>
      <c r="F49" s="408"/>
      <c r="G49" s="408"/>
      <c r="H49" s="408"/>
      <c r="I49" s="408"/>
      <c r="J49" s="408"/>
      <c r="K49" s="408"/>
      <c r="L49" s="408"/>
      <c r="M49" s="408"/>
      <c r="N49" s="408"/>
      <c r="O49" s="408"/>
      <c r="P49" s="408"/>
      <c r="Q49" s="408"/>
      <c r="R49" s="1500">
        <f>AE39</f>
        <v>0</v>
      </c>
      <c r="S49" s="1501"/>
      <c r="T49" s="1501"/>
      <c r="U49" s="1502"/>
      <c r="V49" s="412" t="s">
        <v>739</v>
      </c>
      <c r="W49" s="1503">
        <f>AB44</f>
        <v>0</v>
      </c>
      <c r="X49" s="1504"/>
      <c r="Y49" s="1504"/>
      <c r="Z49" s="1505"/>
      <c r="AA49" s="412" t="s">
        <v>728</v>
      </c>
      <c r="AB49" s="1506">
        <f>ROUNDDOWN(R49+W49,1)</f>
        <v>0</v>
      </c>
      <c r="AC49" s="1507"/>
      <c r="AD49" s="1507"/>
      <c r="AE49" s="1508"/>
      <c r="AF49" s="408"/>
      <c r="AG49" s="408"/>
      <c r="AH49" s="408"/>
      <c r="AI49" s="408"/>
      <c r="AJ49" s="408"/>
      <c r="AK49" s="423"/>
      <c r="AL49" s="424"/>
      <c r="AM49" s="424"/>
      <c r="AN49" s="408"/>
      <c r="AO49" s="408"/>
      <c r="AP49" s="408"/>
      <c r="AQ49" s="408"/>
      <c r="AR49" s="408"/>
      <c r="AS49" s="408"/>
      <c r="AT49" s="408"/>
      <c r="AU49" s="408"/>
      <c r="AV49" s="373"/>
      <c r="AW49" s="373"/>
      <c r="AX49" s="379"/>
      <c r="AY49" s="379"/>
      <c r="AZ49" s="377"/>
      <c r="BA49" s="377"/>
      <c r="BB49" s="377"/>
      <c r="BC49" s="377"/>
      <c r="BD49" s="377"/>
    </row>
    <row r="50" spans="1:58" ht="20.25" customHeight="1" x14ac:dyDescent="0.2">
      <c r="A50" s="377"/>
      <c r="B50" s="377"/>
      <c r="C50" s="373" t="s">
        <v>740</v>
      </c>
      <c r="D50" s="407"/>
      <c r="E50" s="407"/>
      <c r="F50" s="373"/>
      <c r="G50" s="408"/>
      <c r="H50" s="408"/>
      <c r="I50" s="408"/>
      <c r="J50" s="408"/>
      <c r="K50" s="408"/>
      <c r="L50" s="408"/>
      <c r="M50" s="408"/>
      <c r="N50" s="408"/>
      <c r="O50" s="408"/>
      <c r="P50" s="408"/>
      <c r="Q50" s="408"/>
      <c r="R50" s="408"/>
      <c r="S50" s="408"/>
      <c r="T50" s="408"/>
      <c r="U50" s="408"/>
      <c r="V50" s="408"/>
      <c r="W50" s="408"/>
      <c r="X50" s="408"/>
      <c r="Y50" s="408"/>
      <c r="Z50" s="408"/>
      <c r="AA50" s="408"/>
      <c r="AB50" s="408"/>
      <c r="AC50" s="409"/>
      <c r="AD50" s="408"/>
      <c r="AE50" s="408"/>
      <c r="AF50" s="408"/>
      <c r="AG50" s="408"/>
      <c r="AH50" s="408"/>
      <c r="AI50" s="408"/>
      <c r="AJ50" s="408"/>
      <c r="AK50" s="423"/>
      <c r="AL50" s="424"/>
      <c r="AM50" s="424"/>
      <c r="AN50" s="408"/>
      <c r="AO50" s="408"/>
      <c r="AP50" s="408"/>
      <c r="AQ50" s="408"/>
      <c r="AR50" s="408"/>
      <c r="AS50" s="408"/>
      <c r="AT50" s="408"/>
      <c r="AU50" s="408"/>
      <c r="AV50" s="373"/>
      <c r="AW50" s="373"/>
      <c r="AX50" s="377"/>
      <c r="AY50" s="377"/>
      <c r="AZ50" s="377"/>
      <c r="BA50" s="377"/>
      <c r="BB50" s="377"/>
      <c r="BC50" s="377"/>
      <c r="BD50" s="377"/>
    </row>
    <row r="51" spans="1:58" ht="20.25" customHeight="1" x14ac:dyDescent="0.2">
      <c r="C51" s="425"/>
      <c r="D51" s="425"/>
      <c r="E51" s="426"/>
      <c r="F51" s="426"/>
      <c r="G51" s="426"/>
      <c r="H51" s="426"/>
      <c r="I51" s="426"/>
      <c r="J51" s="426"/>
      <c r="K51" s="426"/>
      <c r="L51" s="426"/>
      <c r="M51" s="426"/>
      <c r="N51" s="426"/>
      <c r="O51" s="426"/>
      <c r="P51" s="426"/>
      <c r="Q51" s="426"/>
      <c r="R51" s="426"/>
      <c r="S51" s="426"/>
      <c r="T51" s="425"/>
      <c r="U51" s="426"/>
      <c r="V51" s="426"/>
      <c r="W51" s="426"/>
      <c r="X51" s="426"/>
      <c r="Y51" s="426"/>
      <c r="Z51" s="426"/>
      <c r="AA51" s="426"/>
      <c r="AB51" s="426"/>
      <c r="AC51" s="426"/>
      <c r="AD51" s="426"/>
      <c r="AE51" s="426"/>
      <c r="AF51" s="426"/>
      <c r="AJ51" s="427"/>
      <c r="AK51" s="428"/>
      <c r="AL51" s="428"/>
      <c r="AM51" s="426"/>
      <c r="AN51" s="426"/>
      <c r="AO51" s="426"/>
      <c r="AP51" s="426"/>
      <c r="AQ51" s="426"/>
      <c r="AR51" s="426"/>
      <c r="AS51" s="426"/>
      <c r="AT51" s="426"/>
      <c r="AU51" s="426"/>
      <c r="AV51" s="426"/>
      <c r="AW51" s="426"/>
      <c r="AX51" s="426"/>
      <c r="AY51" s="426"/>
      <c r="AZ51" s="426"/>
      <c r="BA51" s="426"/>
      <c r="BB51" s="426"/>
      <c r="BC51" s="426"/>
      <c r="BD51" s="426"/>
      <c r="BE51" s="428"/>
    </row>
    <row r="52" spans="1:58" ht="20.25" customHeight="1" x14ac:dyDescent="0.2">
      <c r="A52" s="426"/>
      <c r="B52" s="426"/>
      <c r="C52" s="425"/>
      <c r="D52" s="425"/>
      <c r="E52" s="426"/>
      <c r="F52" s="426"/>
      <c r="G52" s="426"/>
      <c r="H52" s="426"/>
      <c r="I52" s="426"/>
      <c r="J52" s="426"/>
      <c r="K52" s="426"/>
      <c r="L52" s="426"/>
      <c r="M52" s="426"/>
      <c r="N52" s="426"/>
      <c r="O52" s="426"/>
      <c r="P52" s="426"/>
      <c r="Q52" s="426"/>
      <c r="R52" s="426"/>
      <c r="S52" s="426"/>
      <c r="T52" s="426"/>
      <c r="U52" s="425"/>
      <c r="V52" s="426"/>
      <c r="W52" s="426"/>
      <c r="X52" s="426"/>
      <c r="Y52" s="426"/>
      <c r="Z52" s="426"/>
      <c r="AA52" s="426"/>
      <c r="AB52" s="426"/>
      <c r="AC52" s="426"/>
      <c r="AD52" s="426"/>
      <c r="AE52" s="426"/>
      <c r="AF52" s="426"/>
      <c r="AG52" s="426"/>
      <c r="AK52" s="427"/>
      <c r="AL52" s="428"/>
      <c r="AM52" s="428"/>
      <c r="AN52" s="426"/>
      <c r="AO52" s="426"/>
      <c r="AP52" s="426"/>
      <c r="AQ52" s="426"/>
      <c r="AR52" s="426"/>
      <c r="AS52" s="426"/>
      <c r="AT52" s="426"/>
      <c r="AU52" s="426"/>
      <c r="AV52" s="426"/>
      <c r="AW52" s="426"/>
      <c r="AX52" s="426"/>
      <c r="AY52" s="426"/>
      <c r="AZ52" s="426"/>
      <c r="BA52" s="426"/>
      <c r="BB52" s="426"/>
      <c r="BC52" s="426"/>
      <c r="BD52" s="426"/>
      <c r="BE52" s="426"/>
      <c r="BF52" s="428"/>
    </row>
    <row r="53" spans="1:58" ht="20.25" customHeight="1" x14ac:dyDescent="0.2">
      <c r="A53" s="426"/>
      <c r="B53" s="426"/>
      <c r="C53" s="426"/>
      <c r="D53" s="425"/>
      <c r="E53" s="426"/>
      <c r="F53" s="426"/>
      <c r="G53" s="426"/>
      <c r="H53" s="426"/>
      <c r="I53" s="426"/>
      <c r="J53" s="426"/>
      <c r="K53" s="426"/>
      <c r="L53" s="426"/>
      <c r="M53" s="426"/>
      <c r="N53" s="426"/>
      <c r="O53" s="426"/>
      <c r="P53" s="426"/>
      <c r="Q53" s="426"/>
      <c r="R53" s="426"/>
      <c r="S53" s="426"/>
      <c r="T53" s="426"/>
      <c r="U53" s="425"/>
      <c r="V53" s="426"/>
      <c r="W53" s="426"/>
      <c r="X53" s="426"/>
      <c r="Y53" s="426"/>
      <c r="Z53" s="426"/>
      <c r="AA53" s="426"/>
      <c r="AB53" s="426"/>
      <c r="AC53" s="426"/>
      <c r="AD53" s="426"/>
      <c r="AE53" s="426"/>
      <c r="AF53" s="426"/>
      <c r="AG53" s="426"/>
      <c r="AK53" s="427"/>
      <c r="AL53" s="428"/>
      <c r="AM53" s="428"/>
      <c r="AN53" s="426"/>
      <c r="AO53" s="426"/>
      <c r="AP53" s="426"/>
      <c r="AQ53" s="426"/>
      <c r="AR53" s="426"/>
      <c r="AS53" s="426"/>
      <c r="AT53" s="426"/>
      <c r="AU53" s="426"/>
      <c r="AV53" s="426"/>
      <c r="AW53" s="426"/>
      <c r="AX53" s="426"/>
      <c r="AY53" s="426"/>
      <c r="AZ53" s="426"/>
      <c r="BA53" s="426"/>
      <c r="BB53" s="426"/>
      <c r="BC53" s="426"/>
      <c r="BD53" s="426"/>
      <c r="BE53" s="426"/>
      <c r="BF53" s="428"/>
    </row>
    <row r="54" spans="1:58" ht="20.25" customHeight="1" x14ac:dyDescent="0.2">
      <c r="A54" s="426"/>
      <c r="B54" s="426"/>
      <c r="C54" s="425"/>
      <c r="D54" s="425"/>
      <c r="E54" s="426"/>
      <c r="F54" s="426"/>
      <c r="G54" s="426"/>
      <c r="H54" s="426"/>
      <c r="I54" s="426"/>
      <c r="J54" s="426"/>
      <c r="K54" s="426"/>
      <c r="L54" s="426"/>
      <c r="M54" s="426"/>
      <c r="N54" s="426"/>
      <c r="O54" s="426"/>
      <c r="P54" s="426"/>
      <c r="Q54" s="426"/>
      <c r="R54" s="426"/>
      <c r="S54" s="426"/>
      <c r="T54" s="426"/>
      <c r="U54" s="425"/>
      <c r="V54" s="426"/>
      <c r="W54" s="426"/>
      <c r="X54" s="426"/>
      <c r="Y54" s="426"/>
      <c r="Z54" s="426"/>
      <c r="AA54" s="426"/>
      <c r="AB54" s="426"/>
      <c r="AC54" s="426"/>
      <c r="AD54" s="426"/>
      <c r="AE54" s="426"/>
      <c r="AF54" s="426"/>
      <c r="AG54" s="426"/>
      <c r="AK54" s="427"/>
      <c r="AL54" s="428"/>
      <c r="AM54" s="428"/>
      <c r="AN54" s="426"/>
      <c r="AO54" s="426"/>
      <c r="AP54" s="426"/>
      <c r="AQ54" s="426"/>
      <c r="AR54" s="426"/>
      <c r="AS54" s="426"/>
      <c r="AT54" s="426"/>
      <c r="AU54" s="426"/>
      <c r="AV54" s="426"/>
      <c r="AW54" s="426"/>
      <c r="AX54" s="426"/>
      <c r="AY54" s="426"/>
      <c r="AZ54" s="426"/>
      <c r="BA54" s="426"/>
      <c r="BB54" s="426"/>
      <c r="BC54" s="426"/>
      <c r="BD54" s="426"/>
      <c r="BE54" s="426"/>
      <c r="BF54" s="428"/>
    </row>
    <row r="55" spans="1:58" ht="20.25" customHeight="1" x14ac:dyDescent="0.2">
      <c r="C55" s="427"/>
      <c r="D55" s="427"/>
      <c r="E55" s="427"/>
      <c r="F55" s="427"/>
      <c r="G55" s="427"/>
      <c r="H55" s="427"/>
      <c r="I55" s="427"/>
      <c r="J55" s="427"/>
      <c r="K55" s="427"/>
      <c r="L55" s="427"/>
      <c r="M55" s="427"/>
      <c r="N55" s="427"/>
      <c r="O55" s="427"/>
      <c r="P55" s="427"/>
      <c r="Q55" s="427"/>
      <c r="R55" s="427"/>
      <c r="S55" s="427"/>
      <c r="T55" s="427"/>
      <c r="U55" s="428"/>
      <c r="V55" s="428"/>
      <c r="W55" s="427"/>
      <c r="X55" s="427"/>
      <c r="Y55" s="427"/>
      <c r="Z55" s="427"/>
      <c r="AA55" s="427"/>
      <c r="AB55" s="427"/>
      <c r="AC55" s="427"/>
      <c r="AD55" s="427"/>
      <c r="AE55" s="427"/>
      <c r="AF55" s="427"/>
      <c r="AG55" s="427"/>
      <c r="AH55" s="427"/>
      <c r="AI55" s="427"/>
      <c r="AJ55" s="427"/>
      <c r="AK55" s="427"/>
      <c r="AL55" s="428"/>
      <c r="AM55" s="428"/>
      <c r="AN55" s="426"/>
      <c r="AO55" s="426"/>
      <c r="AP55" s="426"/>
      <c r="AQ55" s="426"/>
      <c r="AR55" s="426"/>
      <c r="AS55" s="426"/>
      <c r="AT55" s="426"/>
      <c r="AU55" s="426"/>
      <c r="AV55" s="426"/>
      <c r="AW55" s="426"/>
      <c r="AX55" s="426"/>
      <c r="AY55" s="426"/>
      <c r="AZ55" s="426"/>
      <c r="BA55" s="426"/>
      <c r="BB55" s="426"/>
      <c r="BC55" s="426"/>
      <c r="BD55" s="426"/>
      <c r="BE55" s="426"/>
      <c r="BF55" s="428"/>
    </row>
    <row r="56" spans="1:58" ht="20.25" customHeight="1" x14ac:dyDescent="0.2">
      <c r="C56" s="427"/>
      <c r="D56" s="427"/>
      <c r="E56" s="427"/>
      <c r="F56" s="427"/>
      <c r="G56" s="427"/>
      <c r="H56" s="427"/>
      <c r="I56" s="427"/>
      <c r="J56" s="427"/>
      <c r="K56" s="427"/>
      <c r="L56" s="427"/>
      <c r="M56" s="427"/>
      <c r="N56" s="427"/>
      <c r="O56" s="427"/>
      <c r="P56" s="427"/>
      <c r="Q56" s="427"/>
      <c r="R56" s="427"/>
      <c r="S56" s="427"/>
      <c r="T56" s="427"/>
      <c r="U56" s="428"/>
      <c r="V56" s="428"/>
      <c r="W56" s="427"/>
      <c r="X56" s="427"/>
      <c r="Y56" s="427"/>
      <c r="Z56" s="427"/>
      <c r="AA56" s="427"/>
      <c r="AB56" s="427"/>
      <c r="AC56" s="427"/>
      <c r="AD56" s="427"/>
      <c r="AE56" s="427"/>
      <c r="AF56" s="427"/>
      <c r="AG56" s="427"/>
      <c r="AH56" s="427"/>
      <c r="AI56" s="427"/>
      <c r="AJ56" s="427"/>
      <c r="AK56" s="427"/>
      <c r="AL56" s="428"/>
      <c r="AM56" s="428"/>
      <c r="AN56" s="426"/>
      <c r="AO56" s="426"/>
      <c r="AP56" s="426"/>
      <c r="AQ56" s="426"/>
      <c r="AR56" s="426"/>
      <c r="AS56" s="426"/>
      <c r="AT56" s="426"/>
      <c r="AU56" s="426"/>
      <c r="AV56" s="426"/>
      <c r="AW56" s="426"/>
      <c r="AX56" s="426"/>
      <c r="AY56" s="426"/>
      <c r="AZ56" s="426"/>
      <c r="BA56" s="426"/>
      <c r="BB56" s="426"/>
      <c r="BC56" s="426"/>
      <c r="BD56" s="426"/>
      <c r="BE56" s="426"/>
      <c r="BF56" s="428"/>
    </row>
  </sheetData>
  <sheetProtection insertRows="0"/>
  <mergeCells count="258">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3"/>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C74"/>
  <sheetViews>
    <sheetView workbookViewId="0">
      <selection activeCell="J8" sqref="J8:K8"/>
    </sheetView>
  </sheetViews>
  <sheetFormatPr defaultColWidth="9.81640625" defaultRowHeight="13" x14ac:dyDescent="0.2"/>
  <cols>
    <col min="1" max="2" width="9.81640625" style="429"/>
    <col min="3" max="3" width="48.1796875" style="429" customWidth="1"/>
    <col min="4" max="16384" width="9.81640625" style="429"/>
  </cols>
  <sheetData>
    <row r="1" spans="1:10" x14ac:dyDescent="0.2">
      <c r="A1" s="429" t="s">
        <v>741</v>
      </c>
    </row>
    <row r="2" spans="1:10" s="432" customFormat="1" ht="20.25" customHeight="1" x14ac:dyDescent="0.2">
      <c r="A2" s="430" t="s">
        <v>742</v>
      </c>
      <c r="B2" s="430"/>
      <c r="C2" s="431"/>
    </row>
    <row r="3" spans="1:10" s="432" customFormat="1" ht="20.25" customHeight="1" x14ac:dyDescent="0.2">
      <c r="A3" s="431"/>
      <c r="B3" s="431"/>
      <c r="C3" s="431"/>
    </row>
    <row r="4" spans="1:10" s="432" customFormat="1" ht="20.25" customHeight="1" x14ac:dyDescent="0.2">
      <c r="A4" s="433"/>
      <c r="B4" s="431" t="s">
        <v>743</v>
      </c>
      <c r="C4" s="431"/>
      <c r="E4" s="1644" t="s">
        <v>744</v>
      </c>
      <c r="F4" s="1644"/>
      <c r="G4" s="1644"/>
      <c r="H4" s="1644"/>
      <c r="I4" s="1644"/>
      <c r="J4" s="1644"/>
    </row>
    <row r="5" spans="1:10" s="432" customFormat="1" ht="20.25" customHeight="1" x14ac:dyDescent="0.2">
      <c r="A5" s="434"/>
      <c r="B5" s="431" t="s">
        <v>745</v>
      </c>
      <c r="C5" s="431"/>
      <c r="E5" s="1644"/>
      <c r="F5" s="1644"/>
      <c r="G5" s="1644"/>
      <c r="H5" s="1644"/>
      <c r="I5" s="1644"/>
      <c r="J5" s="1644"/>
    </row>
    <row r="6" spans="1:10" s="432" customFormat="1" ht="20.25" customHeight="1" x14ac:dyDescent="0.2">
      <c r="A6" s="435" t="s">
        <v>746</v>
      </c>
      <c r="B6" s="431"/>
      <c r="C6" s="431"/>
    </row>
    <row r="7" spans="1:10" s="432" customFormat="1" ht="20.25" customHeight="1" x14ac:dyDescent="0.2">
      <c r="A7" s="435"/>
      <c r="B7" s="431"/>
      <c r="C7" s="431"/>
    </row>
    <row r="8" spans="1:10" s="432" customFormat="1" ht="20.25" customHeight="1" x14ac:dyDescent="0.2">
      <c r="A8" s="431" t="s">
        <v>747</v>
      </c>
      <c r="B8" s="431"/>
      <c r="C8" s="431"/>
    </row>
    <row r="9" spans="1:10" s="432" customFormat="1" ht="20.25" customHeight="1" x14ac:dyDescent="0.2">
      <c r="A9" s="435"/>
      <c r="B9" s="431"/>
      <c r="C9" s="431"/>
    </row>
    <row r="10" spans="1:10" s="432" customFormat="1" ht="20.25" customHeight="1" x14ac:dyDescent="0.2">
      <c r="A10" s="431" t="s">
        <v>748</v>
      </c>
      <c r="B10" s="431"/>
      <c r="C10" s="431"/>
    </row>
    <row r="11" spans="1:10" s="432" customFormat="1" ht="20.25" customHeight="1" x14ac:dyDescent="0.2">
      <c r="A11" s="431"/>
      <c r="B11" s="431"/>
      <c r="C11" s="431"/>
    </row>
    <row r="12" spans="1:10" s="432" customFormat="1" ht="20.25" customHeight="1" x14ac:dyDescent="0.2">
      <c r="A12" s="431" t="s">
        <v>749</v>
      </c>
      <c r="B12" s="431"/>
      <c r="C12" s="431"/>
    </row>
    <row r="13" spans="1:10" s="432" customFormat="1" ht="20.25" customHeight="1" x14ac:dyDescent="0.2">
      <c r="A13" s="431"/>
      <c r="B13" s="431"/>
      <c r="C13" s="431"/>
    </row>
    <row r="14" spans="1:10" s="432" customFormat="1" ht="20.25" customHeight="1" x14ac:dyDescent="0.2">
      <c r="A14" s="431" t="s">
        <v>750</v>
      </c>
      <c r="B14" s="431"/>
      <c r="C14" s="431"/>
    </row>
    <row r="15" spans="1:10" s="432" customFormat="1" ht="20.25" customHeight="1" x14ac:dyDescent="0.2">
      <c r="A15" s="431"/>
      <c r="B15" s="431"/>
      <c r="C15" s="431"/>
    </row>
    <row r="16" spans="1:10" s="432" customFormat="1" ht="20.25" customHeight="1" x14ac:dyDescent="0.2">
      <c r="A16" s="431" t="s">
        <v>751</v>
      </c>
      <c r="B16" s="431"/>
      <c r="C16" s="431"/>
    </row>
    <row r="17" spans="1:3" s="432" customFormat="1" ht="20.25" customHeight="1" x14ac:dyDescent="0.2">
      <c r="A17" s="431" t="s">
        <v>752</v>
      </c>
      <c r="B17" s="431"/>
      <c r="C17" s="431"/>
    </row>
    <row r="18" spans="1:3" s="432" customFormat="1" ht="20.25" customHeight="1" x14ac:dyDescent="0.2">
      <c r="A18" s="431"/>
      <c r="B18" s="431"/>
      <c r="C18" s="431"/>
    </row>
    <row r="19" spans="1:3" s="432" customFormat="1" ht="20.25" customHeight="1" x14ac:dyDescent="0.2">
      <c r="A19" s="431"/>
      <c r="B19" s="436" t="s">
        <v>676</v>
      </c>
      <c r="C19" s="436" t="s">
        <v>753</v>
      </c>
    </row>
    <row r="20" spans="1:3" s="432" customFormat="1" ht="20.25" customHeight="1" x14ac:dyDescent="0.2">
      <c r="A20" s="431"/>
      <c r="B20" s="436">
        <v>1</v>
      </c>
      <c r="C20" s="437" t="s">
        <v>754</v>
      </c>
    </row>
    <row r="21" spans="1:3" s="432" customFormat="1" ht="20.25" customHeight="1" x14ac:dyDescent="0.2">
      <c r="A21" s="431"/>
      <c r="B21" s="436">
        <v>2</v>
      </c>
      <c r="C21" s="437" t="s">
        <v>755</v>
      </c>
    </row>
    <row r="22" spans="1:3" s="432" customFormat="1" ht="20.25" customHeight="1" x14ac:dyDescent="0.2">
      <c r="A22" s="431"/>
      <c r="B22" s="436">
        <v>3</v>
      </c>
      <c r="C22" s="437" t="s">
        <v>756</v>
      </c>
    </row>
    <row r="23" spans="1:3" s="432" customFormat="1" ht="20.25" customHeight="1" x14ac:dyDescent="0.2">
      <c r="A23" s="431"/>
      <c r="B23" s="431"/>
      <c r="C23" s="431"/>
    </row>
    <row r="24" spans="1:3" s="432" customFormat="1" ht="20.25" customHeight="1" x14ac:dyDescent="0.2">
      <c r="A24" s="431"/>
      <c r="B24" s="431" t="s">
        <v>757</v>
      </c>
      <c r="C24" s="431"/>
    </row>
    <row r="25" spans="1:3" s="432" customFormat="1" ht="20.25" customHeight="1" x14ac:dyDescent="0.2">
      <c r="A25" s="431"/>
      <c r="B25" s="431"/>
      <c r="C25" s="431"/>
    </row>
    <row r="26" spans="1:3" s="432" customFormat="1" ht="20.25" customHeight="1" x14ac:dyDescent="0.2">
      <c r="A26" s="431" t="s">
        <v>758</v>
      </c>
      <c r="B26" s="431"/>
      <c r="C26" s="431"/>
    </row>
    <row r="27" spans="1:3" s="432" customFormat="1" ht="20.25" customHeight="1" x14ac:dyDescent="0.2">
      <c r="A27" s="431" t="s">
        <v>759</v>
      </c>
      <c r="B27" s="431"/>
      <c r="C27" s="431"/>
    </row>
    <row r="28" spans="1:3" s="432" customFormat="1" ht="20.25" customHeight="1" x14ac:dyDescent="0.2">
      <c r="A28" s="431"/>
      <c r="B28" s="431"/>
      <c r="C28" s="431"/>
    </row>
    <row r="29" spans="1:3" s="432" customFormat="1" ht="20.25" customHeight="1" x14ac:dyDescent="0.2">
      <c r="A29" s="431"/>
      <c r="B29" s="436" t="s">
        <v>698</v>
      </c>
      <c r="C29" s="436" t="s">
        <v>699</v>
      </c>
    </row>
    <row r="30" spans="1:3" s="432" customFormat="1" ht="20.25" customHeight="1" x14ac:dyDescent="0.2">
      <c r="A30" s="431"/>
      <c r="B30" s="436" t="s">
        <v>704</v>
      </c>
      <c r="C30" s="437" t="s">
        <v>705</v>
      </c>
    </row>
    <row r="31" spans="1:3" s="432" customFormat="1" ht="20.25" customHeight="1" x14ac:dyDescent="0.2">
      <c r="A31" s="431"/>
      <c r="B31" s="436" t="s">
        <v>707</v>
      </c>
      <c r="C31" s="437" t="s">
        <v>708</v>
      </c>
    </row>
    <row r="32" spans="1:3" s="432" customFormat="1" ht="20.25" customHeight="1" x14ac:dyDescent="0.2">
      <c r="A32" s="431"/>
      <c r="B32" s="436" t="s">
        <v>710</v>
      </c>
      <c r="C32" s="437" t="s">
        <v>711</v>
      </c>
    </row>
    <row r="33" spans="1:55" s="432" customFormat="1" ht="20.25" customHeight="1" x14ac:dyDescent="0.2">
      <c r="A33" s="431"/>
      <c r="B33" s="436" t="s">
        <v>714</v>
      </c>
      <c r="C33" s="437" t="s">
        <v>715</v>
      </c>
    </row>
    <row r="34" spans="1:55" s="432" customFormat="1" ht="20.25" customHeight="1" x14ac:dyDescent="0.2">
      <c r="A34" s="431"/>
      <c r="B34" s="431"/>
      <c r="C34" s="431"/>
    </row>
    <row r="35" spans="1:55" s="432" customFormat="1" ht="20.25" customHeight="1" x14ac:dyDescent="0.2">
      <c r="A35" s="431"/>
      <c r="B35" s="438" t="s">
        <v>760</v>
      </c>
      <c r="C35" s="431"/>
    </row>
    <row r="36" spans="1:55" s="432" customFormat="1" ht="20.25" customHeight="1" x14ac:dyDescent="0.2">
      <c r="B36" s="431" t="s">
        <v>761</v>
      </c>
      <c r="E36" s="438"/>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c r="AS36" s="439"/>
      <c r="AT36" s="439"/>
      <c r="AU36" s="439"/>
      <c r="AV36" s="439"/>
      <c r="AW36" s="439"/>
      <c r="AX36" s="439"/>
      <c r="AY36" s="439"/>
      <c r="AZ36" s="439"/>
      <c r="BA36" s="439"/>
      <c r="BB36" s="439"/>
      <c r="BC36" s="439"/>
    </row>
    <row r="37" spans="1:55" s="432" customFormat="1" ht="20.25" customHeight="1" x14ac:dyDescent="0.2">
      <c r="B37" s="431" t="s">
        <v>762</v>
      </c>
      <c r="E37" s="431"/>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39"/>
      <c r="AM37" s="439"/>
      <c r="AN37" s="439"/>
      <c r="AO37" s="439"/>
      <c r="AP37" s="439"/>
      <c r="AQ37" s="439"/>
      <c r="AR37" s="439"/>
      <c r="AS37" s="439"/>
      <c r="AT37" s="439"/>
      <c r="AU37" s="439"/>
      <c r="AV37" s="439"/>
      <c r="AW37" s="439"/>
      <c r="AX37" s="439"/>
      <c r="AY37" s="439"/>
      <c r="AZ37" s="439"/>
      <c r="BA37" s="439"/>
      <c r="BB37" s="439"/>
      <c r="BC37" s="439"/>
    </row>
    <row r="38" spans="1:55" s="432" customFormat="1" ht="20.25" customHeight="1" x14ac:dyDescent="0.2">
      <c r="E38" s="431"/>
    </row>
    <row r="39" spans="1:55" s="432" customFormat="1" ht="20.25" customHeight="1" x14ac:dyDescent="0.2">
      <c r="A39" s="431"/>
      <c r="B39" s="431"/>
      <c r="C39" s="431"/>
      <c r="D39" s="440"/>
      <c r="E39" s="441"/>
      <c r="F39" s="441"/>
      <c r="G39" s="441"/>
      <c r="H39" s="442"/>
      <c r="I39" s="442"/>
      <c r="J39" s="441"/>
      <c r="K39" s="441"/>
      <c r="L39" s="441"/>
      <c r="M39" s="442"/>
      <c r="N39" s="442"/>
      <c r="O39" s="442"/>
      <c r="P39" s="442"/>
      <c r="Q39" s="442"/>
      <c r="R39" s="441"/>
      <c r="S39" s="441"/>
      <c r="T39" s="441"/>
      <c r="U39" s="442"/>
      <c r="V39" s="442"/>
      <c r="W39" s="441"/>
      <c r="X39" s="441"/>
      <c r="Y39" s="441"/>
      <c r="Z39" s="442"/>
      <c r="AA39" s="442"/>
    </row>
    <row r="40" spans="1:55" s="432" customFormat="1" ht="20.25" customHeight="1" x14ac:dyDescent="0.2">
      <c r="A40" s="431" t="s">
        <v>763</v>
      </c>
      <c r="B40" s="431"/>
      <c r="C40" s="431"/>
    </row>
    <row r="41" spans="1:55" s="432" customFormat="1" ht="20.25" customHeight="1" x14ac:dyDescent="0.2">
      <c r="A41" s="431" t="s">
        <v>764</v>
      </c>
      <c r="B41" s="431"/>
      <c r="C41" s="431"/>
    </row>
    <row r="42" spans="1:55" s="432" customFormat="1" ht="20.25" customHeight="1" x14ac:dyDescent="0.2">
      <c r="A42" s="443" t="s">
        <v>765</v>
      </c>
      <c r="D42" s="444"/>
      <c r="E42" s="445"/>
      <c r="F42" s="441"/>
      <c r="G42" s="441"/>
      <c r="H42" s="441"/>
      <c r="I42" s="441"/>
      <c r="J42" s="442"/>
      <c r="K42" s="441"/>
      <c r="L42" s="442"/>
      <c r="M42" s="441"/>
      <c r="N42" s="441"/>
      <c r="O42" s="441"/>
      <c r="P42" s="441"/>
      <c r="Q42" s="441"/>
      <c r="R42" s="442"/>
      <c r="S42" s="441"/>
      <c r="T42" s="442"/>
      <c r="U42" s="441"/>
      <c r="V42" s="441"/>
      <c r="W42" s="442"/>
      <c r="X42" s="441"/>
      <c r="Y42" s="442"/>
      <c r="Z42" s="441"/>
      <c r="AA42" s="441"/>
      <c r="AB42" s="441"/>
      <c r="AC42" s="441"/>
      <c r="AD42" s="441"/>
      <c r="AE42" s="442"/>
      <c r="AF42" s="440"/>
      <c r="AG42" s="442"/>
      <c r="AH42" s="441"/>
      <c r="AI42" s="442"/>
      <c r="AJ42" s="442"/>
      <c r="AK42" s="442"/>
      <c r="AL42" s="442"/>
      <c r="AM42" s="441"/>
      <c r="AN42" s="442"/>
      <c r="AO42" s="442"/>
    </row>
    <row r="43" spans="1:55" s="432" customFormat="1" ht="20.25" customHeight="1" x14ac:dyDescent="0.2">
      <c r="C43" s="443"/>
      <c r="D43" s="444"/>
      <c r="E43" s="445"/>
      <c r="F43" s="441"/>
      <c r="G43" s="441"/>
      <c r="H43" s="441"/>
      <c r="I43" s="441"/>
      <c r="J43" s="442"/>
      <c r="K43" s="441"/>
      <c r="L43" s="442"/>
      <c r="M43" s="441"/>
      <c r="N43" s="441"/>
      <c r="O43" s="441"/>
      <c r="P43" s="441"/>
      <c r="Q43" s="441"/>
      <c r="R43" s="442"/>
      <c r="S43" s="441"/>
      <c r="T43" s="442"/>
      <c r="U43" s="441"/>
      <c r="V43" s="441"/>
      <c r="W43" s="442"/>
      <c r="X43" s="441"/>
      <c r="Y43" s="442"/>
      <c r="Z43" s="441"/>
      <c r="AA43" s="441"/>
      <c r="AB43" s="441"/>
      <c r="AC43" s="441"/>
      <c r="AD43" s="441"/>
      <c r="AE43" s="442"/>
      <c r="AF43" s="440"/>
      <c r="AG43" s="442"/>
      <c r="AH43" s="441"/>
      <c r="AI43" s="442"/>
      <c r="AJ43" s="442"/>
      <c r="AK43" s="442"/>
      <c r="AL43" s="442"/>
      <c r="AM43" s="441"/>
      <c r="AN43" s="442"/>
      <c r="AO43" s="442"/>
    </row>
    <row r="44" spans="1:55" s="432" customFormat="1" ht="20.25" customHeight="1" x14ac:dyDescent="0.2">
      <c r="A44" s="431" t="s">
        <v>766</v>
      </c>
      <c r="B44" s="431"/>
    </row>
    <row r="45" spans="1:55" s="432" customFormat="1" ht="20.25" customHeight="1" x14ac:dyDescent="0.2"/>
    <row r="46" spans="1:55" s="432" customFormat="1" ht="20.25" customHeight="1" x14ac:dyDescent="0.2">
      <c r="A46" s="431" t="s">
        <v>767</v>
      </c>
      <c r="B46" s="431"/>
      <c r="C46" s="431"/>
    </row>
    <row r="47" spans="1:55" s="432" customFormat="1" ht="20.25" customHeight="1" x14ac:dyDescent="0.2">
      <c r="A47" s="431" t="s">
        <v>768</v>
      </c>
      <c r="B47" s="431"/>
      <c r="C47" s="431"/>
    </row>
    <row r="48" spans="1:55" s="432" customFormat="1" ht="20.25" customHeight="1" x14ac:dyDescent="0.2"/>
    <row r="49" spans="1:55" s="432" customFormat="1" ht="20.25" customHeight="1" x14ac:dyDescent="0.2">
      <c r="A49" s="431" t="s">
        <v>769</v>
      </c>
      <c r="B49" s="431"/>
      <c r="C49" s="431"/>
    </row>
    <row r="50" spans="1:55" s="432" customFormat="1" ht="20.25" customHeight="1" x14ac:dyDescent="0.2">
      <c r="A50" s="431" t="s">
        <v>770</v>
      </c>
      <c r="B50" s="431"/>
      <c r="C50" s="431"/>
    </row>
    <row r="51" spans="1:55" s="432" customFormat="1" ht="20.25" customHeight="1" x14ac:dyDescent="0.2">
      <c r="A51" s="431"/>
      <c r="B51" s="431"/>
      <c r="C51" s="431"/>
    </row>
    <row r="52" spans="1:55" s="432" customFormat="1" ht="20.25" customHeight="1" x14ac:dyDescent="0.2">
      <c r="A52" s="431" t="s">
        <v>771</v>
      </c>
      <c r="B52" s="431"/>
      <c r="C52" s="431"/>
    </row>
    <row r="53" spans="1:55" s="432" customFormat="1" ht="20.25" customHeight="1" x14ac:dyDescent="0.2">
      <c r="A53" s="431"/>
      <c r="B53" s="431"/>
      <c r="C53" s="431"/>
    </row>
    <row r="54" spans="1:55" s="432" customFormat="1" ht="20.25" customHeight="1" x14ac:dyDescent="0.2">
      <c r="A54" s="432" t="s">
        <v>772</v>
      </c>
      <c r="D54" s="446"/>
      <c r="E54" s="446"/>
      <c r="F54" s="446"/>
      <c r="G54" s="446"/>
      <c r="H54" s="446"/>
      <c r="I54" s="446"/>
      <c r="J54" s="446"/>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446"/>
      <c r="AH54" s="446"/>
      <c r="AI54" s="446"/>
      <c r="AJ54" s="446"/>
      <c r="AK54" s="446"/>
      <c r="AL54" s="446"/>
      <c r="AM54" s="446"/>
      <c r="AN54" s="446"/>
      <c r="AO54" s="446"/>
      <c r="AP54" s="446"/>
      <c r="AQ54" s="446"/>
      <c r="AR54" s="446"/>
      <c r="AS54" s="446"/>
      <c r="AT54" s="446"/>
      <c r="AU54" s="446"/>
      <c r="AV54" s="446"/>
      <c r="AW54" s="446"/>
      <c r="AX54" s="446"/>
      <c r="AY54" s="446"/>
      <c r="AZ54" s="446"/>
      <c r="BA54" s="446"/>
      <c r="BB54" s="446"/>
      <c r="BC54" s="446"/>
    </row>
    <row r="55" spans="1:55" s="432" customFormat="1" ht="20.25" customHeight="1" x14ac:dyDescent="0.2">
      <c r="A55" s="432" t="s">
        <v>773</v>
      </c>
      <c r="D55" s="446"/>
      <c r="E55" s="446"/>
      <c r="F55" s="446"/>
      <c r="G55" s="446"/>
      <c r="H55" s="446"/>
      <c r="I55" s="446"/>
      <c r="J55" s="446"/>
      <c r="K55" s="446"/>
      <c r="L55" s="446"/>
      <c r="M55" s="446"/>
      <c r="N55" s="446"/>
      <c r="O55" s="446"/>
      <c r="P55" s="446"/>
      <c r="Q55" s="446"/>
      <c r="R55" s="446"/>
      <c r="S55" s="446"/>
      <c r="T55" s="446"/>
      <c r="U55" s="446"/>
      <c r="V55" s="446"/>
      <c r="W55" s="446"/>
      <c r="X55" s="446"/>
      <c r="Y55" s="446"/>
      <c r="Z55" s="446"/>
      <c r="AA55" s="446"/>
      <c r="AB55" s="446"/>
      <c r="AC55" s="446"/>
      <c r="AD55" s="446"/>
      <c r="AE55" s="446"/>
      <c r="AF55" s="446"/>
      <c r="AG55" s="446"/>
      <c r="AH55" s="446"/>
      <c r="AI55" s="446"/>
      <c r="AJ55" s="446"/>
      <c r="AK55" s="446"/>
      <c r="AL55" s="446"/>
      <c r="AM55" s="446"/>
      <c r="AN55" s="446"/>
      <c r="AO55" s="446"/>
      <c r="AP55" s="446"/>
      <c r="AQ55" s="446"/>
      <c r="AR55" s="446"/>
      <c r="AS55" s="446"/>
      <c r="AT55" s="446"/>
      <c r="AU55" s="446"/>
      <c r="AV55" s="446"/>
      <c r="AW55" s="446"/>
      <c r="AX55" s="446"/>
      <c r="AY55" s="446"/>
      <c r="AZ55" s="446"/>
      <c r="BA55" s="446"/>
      <c r="BB55" s="446"/>
      <c r="BC55" s="446"/>
    </row>
    <row r="56" spans="1:55" s="432" customFormat="1" ht="20.25" customHeight="1" x14ac:dyDescent="0.2">
      <c r="A56" s="432" t="s">
        <v>774</v>
      </c>
      <c r="D56" s="446"/>
      <c r="E56" s="446"/>
      <c r="F56" s="446"/>
      <c r="G56" s="446"/>
      <c r="H56" s="446"/>
      <c r="I56" s="446"/>
      <c r="J56" s="446"/>
      <c r="K56" s="446"/>
      <c r="L56" s="446"/>
      <c r="M56" s="446"/>
      <c r="N56" s="446"/>
      <c r="O56" s="446"/>
      <c r="P56" s="446"/>
      <c r="Q56" s="446"/>
      <c r="R56" s="446"/>
      <c r="S56" s="446"/>
      <c r="T56" s="446"/>
      <c r="U56" s="446"/>
      <c r="V56" s="446"/>
      <c r="W56" s="446"/>
      <c r="X56" s="446"/>
      <c r="Y56" s="446"/>
      <c r="Z56" s="446"/>
      <c r="AA56" s="446"/>
      <c r="AB56" s="446"/>
      <c r="AC56" s="446"/>
      <c r="AD56" s="446"/>
      <c r="AE56" s="446"/>
      <c r="AF56" s="446"/>
      <c r="AG56" s="446"/>
      <c r="AH56" s="446"/>
      <c r="AI56" s="446"/>
      <c r="AJ56" s="446"/>
      <c r="AK56" s="446"/>
      <c r="AL56" s="446"/>
      <c r="AM56" s="446"/>
      <c r="AN56" s="446"/>
      <c r="AO56" s="446"/>
      <c r="AP56" s="446"/>
      <c r="AQ56" s="446"/>
      <c r="AR56" s="446"/>
      <c r="AS56" s="446"/>
      <c r="AT56" s="446"/>
      <c r="AU56" s="446"/>
      <c r="AV56" s="446"/>
      <c r="AW56" s="446"/>
      <c r="AX56" s="446"/>
      <c r="AY56" s="446"/>
      <c r="AZ56" s="446"/>
      <c r="BA56" s="446"/>
      <c r="BB56" s="446"/>
      <c r="BC56" s="446"/>
    </row>
    <row r="57" spans="1:55" s="432" customFormat="1" ht="20.25" customHeight="1" x14ac:dyDescent="0.2">
      <c r="A57" s="431"/>
      <c r="B57" s="431"/>
      <c r="C57" s="431"/>
      <c r="D57" s="439"/>
      <c r="E57" s="439"/>
      <c r="F57" s="439"/>
      <c r="G57" s="439"/>
      <c r="H57" s="439"/>
      <c r="I57" s="439"/>
      <c r="J57" s="439"/>
      <c r="K57" s="439"/>
      <c r="L57" s="439"/>
      <c r="M57" s="439"/>
      <c r="N57" s="439"/>
      <c r="O57" s="439"/>
      <c r="P57" s="439"/>
      <c r="Q57" s="439"/>
      <c r="R57" s="439"/>
      <c r="S57" s="439"/>
      <c r="T57" s="439"/>
      <c r="U57" s="439"/>
      <c r="V57" s="439"/>
      <c r="W57" s="439"/>
      <c r="X57" s="439"/>
      <c r="Y57" s="439"/>
      <c r="Z57" s="439"/>
      <c r="AA57" s="439"/>
      <c r="AB57" s="439"/>
      <c r="AC57" s="439"/>
      <c r="AD57" s="439"/>
      <c r="AE57" s="439"/>
      <c r="AF57" s="439"/>
      <c r="AG57" s="439"/>
      <c r="AH57" s="439"/>
      <c r="AI57" s="439"/>
      <c r="AJ57" s="439"/>
      <c r="AK57" s="439"/>
      <c r="AL57" s="439"/>
      <c r="AM57" s="439"/>
      <c r="AN57" s="439"/>
      <c r="AO57" s="439"/>
      <c r="AP57" s="439"/>
      <c r="AQ57" s="439"/>
      <c r="AR57" s="439"/>
      <c r="AS57" s="439"/>
      <c r="AT57" s="439"/>
      <c r="AU57" s="439"/>
      <c r="AV57" s="439"/>
      <c r="AW57" s="439"/>
      <c r="AX57" s="439"/>
      <c r="AY57" s="439"/>
      <c r="AZ57" s="439"/>
      <c r="BA57" s="439"/>
      <c r="BB57" s="439"/>
      <c r="BC57" s="439"/>
    </row>
    <row r="58" spans="1:55" s="432" customFormat="1" ht="20.25" customHeight="1" x14ac:dyDescent="0.2">
      <c r="A58" s="432" t="s">
        <v>775</v>
      </c>
      <c r="C58" s="447"/>
      <c r="D58" s="438"/>
      <c r="E58" s="438"/>
    </row>
    <row r="59" spans="1:55" s="432" customFormat="1" ht="20.25" customHeight="1" x14ac:dyDescent="0.2">
      <c r="A59" s="448" t="s">
        <v>776</v>
      </c>
      <c r="C59" s="447"/>
      <c r="D59" s="438"/>
      <c r="E59" s="438"/>
    </row>
    <row r="60" spans="1:55" s="432" customFormat="1" ht="20.25" customHeight="1" x14ac:dyDescent="0.2">
      <c r="A60" s="447"/>
      <c r="B60" s="447"/>
      <c r="C60" s="447"/>
      <c r="D60" s="431"/>
      <c r="E60" s="431"/>
    </row>
    <row r="61" spans="1:55" s="432" customFormat="1" ht="20.25" customHeight="1" x14ac:dyDescent="0.2">
      <c r="A61" s="432" t="s">
        <v>777</v>
      </c>
      <c r="C61" s="447"/>
      <c r="D61" s="438"/>
      <c r="E61" s="438"/>
    </row>
    <row r="62" spans="1:55" s="432" customFormat="1" ht="20.25" customHeight="1" x14ac:dyDescent="0.2">
      <c r="A62" s="449" t="s">
        <v>778</v>
      </c>
      <c r="B62" s="447"/>
      <c r="C62" s="447"/>
      <c r="D62" s="431"/>
      <c r="E62" s="431"/>
    </row>
    <row r="63" spans="1:55" s="432" customFormat="1" ht="20.25" customHeight="1" x14ac:dyDescent="0.2">
      <c r="A63" s="450" t="s">
        <v>779</v>
      </c>
      <c r="B63" s="447"/>
      <c r="C63" s="447"/>
      <c r="D63" s="431"/>
      <c r="E63" s="431"/>
    </row>
    <row r="64" spans="1:55" s="432" customFormat="1" ht="20.25" customHeight="1" x14ac:dyDescent="0.2">
      <c r="A64" s="449" t="s">
        <v>780</v>
      </c>
      <c r="B64" s="447"/>
      <c r="C64" s="447"/>
      <c r="D64" s="431"/>
      <c r="E64" s="431"/>
    </row>
    <row r="65" spans="1:5" s="432" customFormat="1" ht="20.25" customHeight="1" x14ac:dyDescent="0.2">
      <c r="A65" s="450" t="s">
        <v>781</v>
      </c>
      <c r="B65" s="447"/>
      <c r="C65" s="447"/>
      <c r="D65" s="431"/>
      <c r="E65" s="431"/>
    </row>
    <row r="66" spans="1:5" s="432" customFormat="1" ht="20.25" customHeight="1" x14ac:dyDescent="0.2">
      <c r="A66" s="449" t="s">
        <v>782</v>
      </c>
      <c r="B66" s="447"/>
      <c r="C66" s="447"/>
      <c r="D66" s="431"/>
      <c r="E66" s="431"/>
    </row>
    <row r="67" spans="1:5" s="432" customFormat="1" ht="20.25" customHeight="1" x14ac:dyDescent="0.2">
      <c r="A67" s="449" t="s">
        <v>783</v>
      </c>
      <c r="B67" s="447"/>
      <c r="C67" s="447"/>
      <c r="D67" s="431"/>
      <c r="E67" s="431"/>
    </row>
    <row r="68" spans="1:5" s="432" customFormat="1" ht="20.25" customHeight="1" x14ac:dyDescent="0.2">
      <c r="A68" s="449" t="s">
        <v>784</v>
      </c>
      <c r="B68" s="447"/>
      <c r="C68" s="447"/>
      <c r="D68" s="431"/>
      <c r="E68" s="431"/>
    </row>
    <row r="69" spans="1:5" s="432" customFormat="1" ht="20.25" customHeight="1" x14ac:dyDescent="0.2">
      <c r="A69" s="447"/>
      <c r="B69" s="447"/>
      <c r="C69" s="447"/>
      <c r="D69" s="431"/>
      <c r="E69" s="431"/>
    </row>
    <row r="70" spans="1:5" s="432" customFormat="1" ht="20.25" customHeight="1" x14ac:dyDescent="0.2">
      <c r="A70" s="447"/>
      <c r="B70" s="447"/>
      <c r="C70" s="447"/>
      <c r="D70" s="431"/>
      <c r="E70" s="431"/>
    </row>
    <row r="71" spans="1:5" s="432" customFormat="1" ht="20.25" customHeight="1" x14ac:dyDescent="0.2">
      <c r="A71" s="447"/>
      <c r="B71" s="447"/>
      <c r="C71" s="447"/>
      <c r="D71" s="431"/>
      <c r="E71" s="431"/>
    </row>
    <row r="72" spans="1:5" s="432" customFormat="1" ht="20.25" customHeight="1" x14ac:dyDescent="0.2">
      <c r="A72" s="447"/>
      <c r="B72" s="447"/>
      <c r="C72" s="447"/>
      <c r="D72" s="431"/>
      <c r="E72" s="431"/>
    </row>
    <row r="73" spans="1:5" ht="20.25" customHeight="1" x14ac:dyDescent="0.2"/>
    <row r="74" spans="1:5" ht="20.25" customHeight="1" x14ac:dyDescent="0.2"/>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48"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topLeftCell="A10" workbookViewId="0">
      <selection activeCell="D13" sqref="D13"/>
    </sheetView>
  </sheetViews>
  <sheetFormatPr defaultColWidth="9.81640625" defaultRowHeight="19" x14ac:dyDescent="0.2"/>
  <cols>
    <col min="1" max="1" width="2.1796875" style="451" customWidth="1"/>
    <col min="2" max="2" width="7.7265625" style="451" bestFit="1" customWidth="1"/>
    <col min="3" max="11" width="44.26953125" style="451" customWidth="1"/>
    <col min="12" max="16384" width="9.81640625" style="451"/>
  </cols>
  <sheetData>
    <row r="1" spans="2:11" x14ac:dyDescent="0.2">
      <c r="B1" s="451" t="s">
        <v>785</v>
      </c>
    </row>
    <row r="3" spans="2:11" x14ac:dyDescent="0.2">
      <c r="B3" s="452" t="s">
        <v>676</v>
      </c>
      <c r="C3" s="452" t="s">
        <v>786</v>
      </c>
    </row>
    <row r="4" spans="2:11" x14ac:dyDescent="0.2">
      <c r="B4" s="452">
        <v>1</v>
      </c>
      <c r="C4" s="453" t="s">
        <v>660</v>
      </c>
    </row>
    <row r="5" spans="2:11" x14ac:dyDescent="0.2">
      <c r="B5" s="452">
        <v>2</v>
      </c>
      <c r="C5" s="453"/>
    </row>
    <row r="6" spans="2:11" x14ac:dyDescent="0.2">
      <c r="B6" s="452">
        <v>3</v>
      </c>
      <c r="C6" s="453"/>
    </row>
    <row r="7" spans="2:11" x14ac:dyDescent="0.2">
      <c r="B7" s="452">
        <v>4</v>
      </c>
      <c r="C7" s="453"/>
    </row>
    <row r="8" spans="2:11" x14ac:dyDescent="0.2">
      <c r="B8" s="452">
        <v>5</v>
      </c>
      <c r="C8" s="453"/>
    </row>
    <row r="10" spans="2:11" x14ac:dyDescent="0.2">
      <c r="B10" s="451" t="s">
        <v>787</v>
      </c>
    </row>
    <row r="11" spans="2:11" ht="19.5" thickBot="1" x14ac:dyDescent="0.25"/>
    <row r="12" spans="2:11" ht="19.5" thickBot="1" x14ac:dyDescent="0.25">
      <c r="B12" s="454" t="s">
        <v>753</v>
      </c>
      <c r="C12" s="455" t="s">
        <v>754</v>
      </c>
      <c r="D12" s="456" t="s">
        <v>755</v>
      </c>
      <c r="E12" s="457" t="s">
        <v>788</v>
      </c>
      <c r="F12" s="456" t="s">
        <v>789</v>
      </c>
      <c r="G12" s="458" t="s">
        <v>789</v>
      </c>
      <c r="H12" s="458" t="s">
        <v>789</v>
      </c>
      <c r="I12" s="458" t="s">
        <v>789</v>
      </c>
      <c r="J12" s="458" t="s">
        <v>789</v>
      </c>
      <c r="K12" s="459" t="s">
        <v>789</v>
      </c>
    </row>
    <row r="13" spans="2:11" x14ac:dyDescent="0.2">
      <c r="B13" s="1645" t="s">
        <v>790</v>
      </c>
      <c r="C13" s="460" t="s">
        <v>789</v>
      </c>
      <c r="D13" s="461" t="s">
        <v>791</v>
      </c>
      <c r="E13" s="462" t="s">
        <v>791</v>
      </c>
      <c r="F13" s="462"/>
      <c r="G13" s="463"/>
      <c r="H13" s="463"/>
      <c r="I13" s="463"/>
      <c r="J13" s="463"/>
      <c r="K13" s="464"/>
    </row>
    <row r="14" spans="2:11" x14ac:dyDescent="0.2">
      <c r="B14" s="1645"/>
      <c r="C14" s="465" t="s">
        <v>789</v>
      </c>
      <c r="D14" s="466" t="s">
        <v>792</v>
      </c>
      <c r="E14" s="467" t="s">
        <v>793</v>
      </c>
      <c r="F14" s="467"/>
      <c r="G14" s="453"/>
      <c r="H14" s="453"/>
      <c r="I14" s="453"/>
      <c r="J14" s="453"/>
      <c r="K14" s="468"/>
    </row>
    <row r="15" spans="2:11" x14ac:dyDescent="0.2">
      <c r="B15" s="1645"/>
      <c r="C15" s="465" t="s">
        <v>789</v>
      </c>
      <c r="D15" s="469" t="s">
        <v>794</v>
      </c>
      <c r="E15" s="470" t="s">
        <v>795</v>
      </c>
      <c r="F15" s="470"/>
      <c r="G15" s="453"/>
      <c r="H15" s="453"/>
      <c r="I15" s="453"/>
      <c r="J15" s="453"/>
      <c r="K15" s="468"/>
    </row>
    <row r="16" spans="2:11" x14ac:dyDescent="0.2">
      <c r="B16" s="1645"/>
      <c r="C16" s="465" t="s">
        <v>789</v>
      </c>
      <c r="D16" s="469" t="s">
        <v>796</v>
      </c>
      <c r="E16" s="470" t="s">
        <v>797</v>
      </c>
      <c r="F16" s="470"/>
      <c r="G16" s="453"/>
      <c r="H16" s="453"/>
      <c r="I16" s="453"/>
      <c r="J16" s="453"/>
      <c r="K16" s="468"/>
    </row>
    <row r="17" spans="2:11" x14ac:dyDescent="0.2">
      <c r="B17" s="1645"/>
      <c r="C17" s="465" t="s">
        <v>789</v>
      </c>
      <c r="D17" s="469" t="s">
        <v>798</v>
      </c>
      <c r="E17" s="470" t="s">
        <v>799</v>
      </c>
      <c r="F17" s="470"/>
      <c r="G17" s="453"/>
      <c r="H17" s="453"/>
      <c r="I17" s="453"/>
      <c r="J17" s="453"/>
      <c r="K17" s="468"/>
    </row>
    <row r="18" spans="2:11" x14ac:dyDescent="0.2">
      <c r="B18" s="1645"/>
      <c r="C18" s="465" t="s">
        <v>789</v>
      </c>
      <c r="D18" s="469" t="s">
        <v>800</v>
      </c>
      <c r="E18" s="470" t="s">
        <v>801</v>
      </c>
      <c r="F18" s="470"/>
      <c r="G18" s="453"/>
      <c r="H18" s="453"/>
      <c r="I18" s="453"/>
      <c r="J18" s="453"/>
      <c r="K18" s="468"/>
    </row>
    <row r="19" spans="2:11" x14ac:dyDescent="0.2">
      <c r="B19" s="1645"/>
      <c r="C19" s="465" t="s">
        <v>789</v>
      </c>
      <c r="D19" s="469" t="s">
        <v>802</v>
      </c>
      <c r="E19" s="470" t="s">
        <v>803</v>
      </c>
      <c r="F19" s="470"/>
      <c r="G19" s="453"/>
      <c r="H19" s="453"/>
      <c r="I19" s="453"/>
      <c r="J19" s="453"/>
      <c r="K19" s="468"/>
    </row>
    <row r="20" spans="2:11" x14ac:dyDescent="0.2">
      <c r="B20" s="1645"/>
      <c r="C20" s="465" t="s">
        <v>789</v>
      </c>
      <c r="D20" s="469" t="s">
        <v>789</v>
      </c>
      <c r="E20" s="470" t="s">
        <v>800</v>
      </c>
      <c r="F20" s="470"/>
      <c r="G20" s="453"/>
      <c r="H20" s="453"/>
      <c r="I20" s="453"/>
      <c r="J20" s="453"/>
      <c r="K20" s="468"/>
    </row>
    <row r="21" spans="2:11" x14ac:dyDescent="0.2">
      <c r="B21" s="1645"/>
      <c r="C21" s="465" t="s">
        <v>789</v>
      </c>
      <c r="D21" s="469" t="s">
        <v>789</v>
      </c>
      <c r="E21" s="470" t="s">
        <v>804</v>
      </c>
      <c r="F21" s="470"/>
      <c r="G21" s="453"/>
      <c r="H21" s="453"/>
      <c r="I21" s="453"/>
      <c r="J21" s="453"/>
      <c r="K21" s="468"/>
    </row>
    <row r="22" spans="2:11" x14ac:dyDescent="0.2">
      <c r="B22" s="1645"/>
      <c r="C22" s="465" t="s">
        <v>789</v>
      </c>
      <c r="D22" s="470" t="s">
        <v>789</v>
      </c>
      <c r="E22" s="470" t="s">
        <v>789</v>
      </c>
      <c r="F22" s="470"/>
      <c r="G22" s="453"/>
      <c r="H22" s="453"/>
      <c r="I22" s="453"/>
      <c r="J22" s="453"/>
      <c r="K22" s="468"/>
    </row>
    <row r="23" spans="2:11" x14ac:dyDescent="0.2">
      <c r="B23" s="1645"/>
      <c r="C23" s="465" t="s">
        <v>789</v>
      </c>
      <c r="D23" s="470" t="s">
        <v>789</v>
      </c>
      <c r="E23" s="470" t="s">
        <v>789</v>
      </c>
      <c r="F23" s="470"/>
      <c r="G23" s="453"/>
      <c r="H23" s="453"/>
      <c r="I23" s="453"/>
      <c r="J23" s="453"/>
      <c r="K23" s="468"/>
    </row>
    <row r="24" spans="2:11" x14ac:dyDescent="0.2">
      <c r="B24" s="1645"/>
      <c r="C24" s="465" t="s">
        <v>789</v>
      </c>
      <c r="D24" s="470" t="s">
        <v>789</v>
      </c>
      <c r="E24" s="470" t="s">
        <v>789</v>
      </c>
      <c r="F24" s="470"/>
      <c r="G24" s="453"/>
      <c r="H24" s="453"/>
      <c r="I24" s="453"/>
      <c r="J24" s="453"/>
      <c r="K24" s="468"/>
    </row>
    <row r="25" spans="2:11" ht="19.5" thickBot="1" x14ac:dyDescent="0.25">
      <c r="B25" s="1646"/>
      <c r="C25" s="471" t="s">
        <v>789</v>
      </c>
      <c r="D25" s="472" t="s">
        <v>789</v>
      </c>
      <c r="E25" s="473" t="s">
        <v>789</v>
      </c>
      <c r="F25" s="473"/>
      <c r="G25" s="472"/>
      <c r="H25" s="472"/>
      <c r="I25" s="472"/>
      <c r="J25" s="472"/>
      <c r="K25" s="474"/>
    </row>
    <row r="28" spans="2:11" x14ac:dyDescent="0.2">
      <c r="C28" s="451" t="s">
        <v>805</v>
      </c>
    </row>
    <row r="29" spans="2:11" x14ac:dyDescent="0.2">
      <c r="C29" s="451" t="s">
        <v>806</v>
      </c>
    </row>
    <row r="30" spans="2:11" x14ac:dyDescent="0.2">
      <c r="C30" s="451" t="s">
        <v>807</v>
      </c>
    </row>
    <row r="31" spans="2:11" x14ac:dyDescent="0.2">
      <c r="C31" s="451" t="s">
        <v>808</v>
      </c>
    </row>
    <row r="32" spans="2:11" x14ac:dyDescent="0.2">
      <c r="C32" s="451" t="s">
        <v>809</v>
      </c>
    </row>
    <row r="33" spans="3:3" x14ac:dyDescent="0.2">
      <c r="C33" s="451" t="s">
        <v>810</v>
      </c>
    </row>
    <row r="34" spans="3:3" x14ac:dyDescent="0.2">
      <c r="C34" s="451" t="s">
        <v>811</v>
      </c>
    </row>
    <row r="35" spans="3:3" x14ac:dyDescent="0.2">
      <c r="C35" s="451" t="s">
        <v>812</v>
      </c>
    </row>
    <row r="37" spans="3:3" x14ac:dyDescent="0.2">
      <c r="C37" s="451" t="s">
        <v>813</v>
      </c>
    </row>
    <row r="38" spans="3:3" x14ac:dyDescent="0.2">
      <c r="C38" s="451" t="s">
        <v>814</v>
      </c>
    </row>
    <row r="39" spans="3:3" x14ac:dyDescent="0.2">
      <c r="C39" s="451" t="s">
        <v>815</v>
      </c>
    </row>
    <row r="40" spans="3:3" x14ac:dyDescent="0.2">
      <c r="C40" s="451" t="s">
        <v>816</v>
      </c>
    </row>
    <row r="41" spans="3:3" x14ac:dyDescent="0.2">
      <c r="C41" s="451" t="s">
        <v>817</v>
      </c>
    </row>
    <row r="42" spans="3:3" x14ac:dyDescent="0.2">
      <c r="C42" s="451" t="s">
        <v>818</v>
      </c>
    </row>
  </sheetData>
  <mergeCells count="1">
    <mergeCell ref="B13:B25"/>
  </mergeCells>
  <phoneticPr fontId="3"/>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20</vt:i4>
      </vt:variant>
    </vt:vector>
  </HeadingPairs>
  <TitlesOfParts>
    <vt:vector size="33" baseType="lpstr">
      <vt:lpstr>フェースシート</vt:lpstr>
      <vt:lpstr>１．点検シート（人員・設備・運営）</vt:lpstr>
      <vt:lpstr>２．点検リスト①</vt:lpstr>
      <vt:lpstr>２．点検リスト②</vt:lpstr>
      <vt:lpstr>２．点検リスト③</vt:lpstr>
      <vt:lpstr>２．点検リスト④</vt:lpstr>
      <vt:lpstr>３．勤務実績表</vt:lpstr>
      <vt:lpstr>記入方法</vt:lpstr>
      <vt:lpstr>プルダウン</vt:lpstr>
      <vt:lpstr>４．加算点検</vt:lpstr>
      <vt:lpstr>４．加算(処遇Ⅴ)</vt:lpstr>
      <vt:lpstr>（別紙）特定事業所加算(人材要件)</vt:lpstr>
      <vt:lpstr>（別紙）特定加算（Ⅰ又はⅢ）</vt:lpstr>
      <vt:lpstr>'（別紙）特定加算（Ⅰ又はⅢ）'!Print_Area</vt:lpstr>
      <vt:lpstr>'（別紙）特定事業所加算(人材要件)'!Print_Area</vt:lpstr>
      <vt:lpstr>'１．点検シート（人員・設備・運営）'!Print_Area</vt:lpstr>
      <vt:lpstr>'２．点検リスト①'!Print_Area</vt:lpstr>
      <vt:lpstr>'２．点検リスト②'!Print_Area</vt:lpstr>
      <vt:lpstr>'２．点検リスト③'!Print_Area</vt:lpstr>
      <vt:lpstr>'２．点検リスト④'!Print_Area</vt:lpstr>
      <vt:lpstr>'３．勤務実績表'!Print_Area</vt:lpstr>
      <vt:lpstr>'４．加算(処遇Ⅴ)'!Print_Area</vt:lpstr>
      <vt:lpstr>'４．加算点検'!Print_Area</vt:lpstr>
      <vt:lpstr>フェースシート!Print_Area</vt:lpstr>
      <vt:lpstr>記入方法!Print_Area</vt:lpstr>
      <vt:lpstr>'１．点検シート（人員・設備・運営）'!Print_Titles</vt:lpstr>
      <vt:lpstr>'３．勤務実績表'!Print_Titles</vt:lpstr>
      <vt:lpstr>'４．加算(処遇Ⅴ)'!Print_Titles</vt:lpstr>
      <vt:lpstr>'４．加算点検'!Print_Titles</vt:lpstr>
      <vt:lpstr>サービス提供責任者</vt:lpstr>
      <vt:lpstr>管理者</vt:lpstr>
      <vt:lpstr>職種</vt:lpstr>
      <vt:lpstr>訪問介護員</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SG19200のC20-3693</cp:lastModifiedBy>
  <cp:lastPrinted>2024-06-04T00:58:25Z</cp:lastPrinted>
  <dcterms:created xsi:type="dcterms:W3CDTF">2000-06-26T07:29:58Z</dcterms:created>
  <dcterms:modified xsi:type="dcterms:W3CDTF">2024-06-04T00:58:33Z</dcterms:modified>
</cp:coreProperties>
</file>