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在宅サービス\00自己点検シート\R6年度修正\"/>
    </mc:Choice>
  </mc:AlternateContent>
  <bookViews>
    <workbookView xWindow="120" yWindow="140" windowWidth="14960" windowHeight="8490" tabRatio="1000"/>
  </bookViews>
  <sheets>
    <sheet name="フェースシート" sheetId="17" r:id="rId1"/>
    <sheet name="１．点検シート（人員・設備・運営）" sheetId="14" r:id="rId2"/>
    <sheet name="２．点検リスト①" sheetId="2" r:id="rId3"/>
    <sheet name="２．点検リスト②" sheetId="3" r:id="rId4"/>
    <sheet name="２．点検リスト③" sheetId="5" r:id="rId5"/>
    <sheet name="３．勤務実績表" sheetId="19" r:id="rId6"/>
    <sheet name="記入方法" sheetId="20" r:id="rId7"/>
    <sheet name="プルダウン" sheetId="21" r:id="rId8"/>
    <sheet name="４．加算点検" sheetId="22" r:id="rId9"/>
    <sheet name="４．加算点検（予防）" sheetId="23" r:id="rId10"/>
    <sheet name="（別紙）サービス提供体制強化加算" sheetId="26" r:id="rId11"/>
    <sheet name="（別紙）看護体制強化加算" sheetId="24" r:id="rId12"/>
  </sheets>
  <externalReferences>
    <externalReference r:id="rId13"/>
    <externalReference r:id="rId14"/>
    <externalReference r:id="rId15"/>
    <externalReference r:id="rId16"/>
  </externalReferences>
  <definedNames>
    <definedName name="ｋ">#N/A</definedName>
    <definedName name="_xlnm.Print_Area" localSheetId="10">'（別紙）サービス提供体制強化加算'!$A$1:$T$88</definedName>
    <definedName name="_xlnm.Print_Area" localSheetId="11">'（別紙）看護体制強化加算'!$A$1:$AF$33</definedName>
    <definedName name="_xlnm.Print_Area" localSheetId="1">'１．点検シート（人員・設備・運営）'!$A$1:$H$147</definedName>
    <definedName name="_xlnm.Print_Area" localSheetId="2">'２．点検リスト①'!$A$1:$Z$43</definedName>
    <definedName name="_xlnm.Print_Area" localSheetId="3">'２．点検リスト②'!$A$1:$W$51</definedName>
    <definedName name="_xlnm.Print_Area" localSheetId="4">'２．点検リスト③'!$A$1:$AA$82</definedName>
    <definedName name="_xlnm.Print_Area" localSheetId="5">'３．勤務実績表'!$A$1:$BD$50</definedName>
    <definedName name="_xlnm.Print_Area" localSheetId="8">'４．加算点検'!$A$1:$E$124</definedName>
    <definedName name="_xlnm.Print_Area" localSheetId="9">'４．加算点検（予防）'!$A$1:$E$94</definedName>
    <definedName name="_xlnm.Print_Area" localSheetId="0">フェースシート!$A$1:$M$54</definedName>
    <definedName name="_xlnm.Print_Area" localSheetId="6">記入方法!$A$1:$O$77</definedName>
    <definedName name="_xlnm.Print_Titles" localSheetId="1">'１．点検シート（人員・設備・運営）'!$5:$6</definedName>
    <definedName name="_xlnm.Print_Titles" localSheetId="5">'３．勤務実績表'!$1:$12</definedName>
    <definedName name="_xlnm.Print_Titles" localSheetId="8">'４．加算点検'!$3:$3</definedName>
    <definedName name="_xlnm.Print_Titles" localSheetId="9">'４．加算点検（予防）'!$3:$3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職員">プルダウン!$D$16:$D$28</definedName>
    <definedName name="管理者">プルダウン!$C$16:$C$28</definedName>
    <definedName name="言語聴覚士">プルダウン!$G$16:$G$28</definedName>
    <definedName name="作業療法士">プルダウン!$F$16:$F$28</definedName>
    <definedName name="種類">[3]サービス種類一覧!$A$4:$A$20</definedName>
    <definedName name="職種" localSheetId="10">[4]プルダウン!$C$12:$K$12</definedName>
    <definedName name="職種">プルダウン!$C$15:$K$15</definedName>
    <definedName name="理学療法士">プルダウン!$E$16:$E$28</definedName>
  </definedNames>
  <calcPr calcId="162913"/>
</workbook>
</file>

<file path=xl/calcChain.xml><?xml version="1.0" encoding="utf-8"?>
<calcChain xmlns="http://schemas.openxmlformats.org/spreadsheetml/2006/main">
  <c r="P50" i="26" l="1"/>
  <c r="M50" i="26"/>
  <c r="E50" i="26"/>
  <c r="P48" i="26"/>
  <c r="M48" i="26"/>
  <c r="E48" i="26"/>
  <c r="P46" i="26"/>
  <c r="P53" i="26" s="1"/>
  <c r="P54" i="26" s="1"/>
  <c r="M46" i="26"/>
  <c r="M53" i="26" s="1"/>
  <c r="M54" i="26" s="1"/>
  <c r="P55" i="26" s="1"/>
  <c r="E46" i="26"/>
  <c r="M45" i="26"/>
  <c r="P36" i="26"/>
  <c r="M36" i="26"/>
  <c r="E36" i="26"/>
  <c r="P34" i="26"/>
  <c r="M34" i="26"/>
  <c r="E34" i="26"/>
  <c r="P32" i="26"/>
  <c r="M32" i="26"/>
  <c r="E32" i="26"/>
  <c r="P30" i="26"/>
  <c r="M30" i="26"/>
  <c r="E30" i="26"/>
  <c r="P28" i="26"/>
  <c r="M28" i="26"/>
  <c r="E28" i="26"/>
  <c r="P26" i="26"/>
  <c r="M26" i="26"/>
  <c r="E26" i="26"/>
  <c r="P24" i="26"/>
  <c r="M24" i="26"/>
  <c r="E24" i="26"/>
  <c r="P22" i="26"/>
  <c r="M22" i="26"/>
  <c r="E22" i="26"/>
  <c r="P20" i="26"/>
  <c r="M20" i="26"/>
  <c r="E20" i="26"/>
  <c r="P18" i="26"/>
  <c r="M18" i="26"/>
  <c r="E18" i="26"/>
  <c r="P16" i="26"/>
  <c r="P39" i="26" s="1"/>
  <c r="P40" i="26" s="1"/>
  <c r="M16" i="26"/>
  <c r="M39" i="26" s="1"/>
  <c r="M40" i="26" s="1"/>
  <c r="P41" i="26" s="1"/>
  <c r="E16" i="26"/>
  <c r="M15" i="26"/>
  <c r="J55" i="26" s="1"/>
  <c r="F9" i="26"/>
  <c r="E51" i="26" s="1"/>
  <c r="F28" i="24"/>
  <c r="J27" i="24" s="1"/>
  <c r="F27" i="24"/>
  <c r="AB22" i="24"/>
  <c r="P17" i="24"/>
  <c r="T16" i="24"/>
  <c r="P16" i="24"/>
  <c r="P12" i="24"/>
  <c r="P11" i="24"/>
  <c r="T11" i="24" s="1"/>
  <c r="P15" i="26" l="1"/>
  <c r="E17" i="26"/>
  <c r="E19" i="26"/>
  <c r="E21" i="26"/>
  <c r="E23" i="26"/>
  <c r="E25" i="26"/>
  <c r="E27" i="26"/>
  <c r="E29" i="26"/>
  <c r="E31" i="26"/>
  <c r="E33" i="26"/>
  <c r="E35" i="26"/>
  <c r="E37" i="26"/>
  <c r="P45" i="26"/>
  <c r="E47" i="26"/>
  <c r="E49" i="26"/>
  <c r="J41" i="26"/>
  <c r="H44" i="19" l="1"/>
  <c r="H43" i="19"/>
  <c r="C43" i="19"/>
  <c r="P39" i="19"/>
  <c r="C49" i="19" s="1"/>
  <c r="M49" i="19" s="1"/>
  <c r="L39" i="19"/>
  <c r="C44" i="19" s="1"/>
  <c r="M44" i="19" s="1"/>
  <c r="H49" i="19" s="1"/>
  <c r="J39" i="19"/>
  <c r="G38" i="19"/>
  <c r="E38" i="19"/>
  <c r="G37" i="19"/>
  <c r="E37" i="19"/>
  <c r="G36" i="19"/>
  <c r="E36" i="19"/>
  <c r="G35" i="19"/>
  <c r="G39" i="19" s="1"/>
  <c r="E35" i="19"/>
  <c r="E39" i="19" s="1"/>
  <c r="AW30" i="19"/>
  <c r="AU30" i="19"/>
  <c r="AU29" i="19"/>
  <c r="AW29" i="19" s="1"/>
  <c r="AW28" i="19"/>
  <c r="AU28" i="19"/>
  <c r="AU27" i="19"/>
  <c r="AW27" i="19" s="1"/>
  <c r="AW26" i="19"/>
  <c r="AU26" i="19"/>
  <c r="AU25" i="19"/>
  <c r="AW25" i="19" s="1"/>
  <c r="AW24" i="19"/>
  <c r="AU24" i="19"/>
  <c r="AU23" i="19"/>
  <c r="AW23" i="19" s="1"/>
  <c r="AW22" i="19"/>
  <c r="AU22" i="19"/>
  <c r="AU21" i="19"/>
  <c r="AW21" i="19" s="1"/>
  <c r="AW20" i="19"/>
  <c r="AU20" i="19"/>
  <c r="AU19" i="19"/>
  <c r="AW19" i="19" s="1"/>
  <c r="AW18" i="19"/>
  <c r="AU18" i="19"/>
  <c r="AU17" i="19"/>
  <c r="AW17" i="19" s="1"/>
  <c r="AW16" i="19"/>
  <c r="AU16" i="19"/>
  <c r="AU15" i="19"/>
  <c r="AW15" i="19" s="1"/>
  <c r="AW14" i="19"/>
  <c r="AU14" i="19"/>
  <c r="B14" i="19"/>
  <c r="B15" i="19" s="1"/>
  <c r="B16" i="19" s="1"/>
  <c r="B17" i="19" s="1"/>
  <c r="B18" i="19" s="1"/>
  <c r="B19" i="19" s="1"/>
  <c r="B20" i="19" s="1"/>
  <c r="B21" i="19" s="1"/>
  <c r="B22" i="19" s="1"/>
  <c r="B23" i="19" s="1"/>
  <c r="B24" i="19" s="1"/>
  <c r="B25" i="19" s="1"/>
  <c r="B26" i="19" s="1"/>
  <c r="B27" i="19" s="1"/>
  <c r="B28" i="19" s="1"/>
  <c r="B29" i="19" s="1"/>
  <c r="B30" i="19" s="1"/>
  <c r="AU13" i="19"/>
  <c r="AW13" i="19" s="1"/>
  <c r="AT11" i="19"/>
  <c r="AT12" i="19" s="1"/>
  <c r="AR11" i="19"/>
  <c r="AR12" i="19" s="1"/>
  <c r="AT10" i="19"/>
  <c r="AS10" i="19"/>
  <c r="AS11" i="19" s="1"/>
  <c r="AS12" i="19" s="1"/>
  <c r="AR10" i="19"/>
  <c r="AU8" i="19"/>
  <c r="X2" i="19"/>
  <c r="AQ11" i="19" s="1"/>
  <c r="AQ12" i="19" s="1"/>
  <c r="U10" i="19" l="1"/>
  <c r="Y10" i="19"/>
  <c r="AC10" i="19"/>
  <c r="AG10" i="19"/>
  <c r="AO10" i="19"/>
  <c r="R11" i="19"/>
  <c r="R12" i="19" s="1"/>
  <c r="Z11" i="19"/>
  <c r="Z12" i="19" s="1"/>
  <c r="AD11" i="19"/>
  <c r="AD12" i="19" s="1"/>
  <c r="AL11" i="19"/>
  <c r="AL12" i="19" s="1"/>
  <c r="AP11" i="19"/>
  <c r="AP12" i="19" s="1"/>
  <c r="V11" i="19"/>
  <c r="V12" i="19" s="1"/>
  <c r="AH11" i="19"/>
  <c r="AH12" i="19" s="1"/>
  <c r="S10" i="19"/>
  <c r="W10" i="19"/>
  <c r="AA10" i="19"/>
  <c r="AE10" i="19"/>
  <c r="AI10" i="19"/>
  <c r="AM10" i="19"/>
  <c r="AQ10" i="19"/>
  <c r="P11" i="19"/>
  <c r="P12" i="19" s="1"/>
  <c r="T11" i="19"/>
  <c r="T12" i="19" s="1"/>
  <c r="X11" i="19"/>
  <c r="X12" i="19" s="1"/>
  <c r="AB11" i="19"/>
  <c r="AB12" i="19" s="1"/>
  <c r="AF11" i="19"/>
  <c r="AF12" i="19" s="1"/>
  <c r="AJ11" i="19"/>
  <c r="AJ12" i="19" s="1"/>
  <c r="AN11" i="19"/>
  <c r="AN12" i="19" s="1"/>
  <c r="P10" i="19"/>
  <c r="T10" i="19"/>
  <c r="X10" i="19"/>
  <c r="AB10" i="19"/>
  <c r="AF10" i="19"/>
  <c r="AJ10" i="19"/>
  <c r="AN10" i="19"/>
  <c r="Q11" i="19"/>
  <c r="Q12" i="19" s="1"/>
  <c r="U11" i="19"/>
  <c r="U12" i="19" s="1"/>
  <c r="Y11" i="19"/>
  <c r="Y12" i="19" s="1"/>
  <c r="AC11" i="19"/>
  <c r="AC12" i="19" s="1"/>
  <c r="AG11" i="19"/>
  <c r="AG12" i="19" s="1"/>
  <c r="AK11" i="19"/>
  <c r="AK12" i="19" s="1"/>
  <c r="AO11" i="19"/>
  <c r="AO12" i="19" s="1"/>
  <c r="Q10" i="19"/>
  <c r="AK10" i="19"/>
  <c r="AZ6" i="19"/>
  <c r="R10" i="19"/>
  <c r="V10" i="19"/>
  <c r="Z10" i="19"/>
  <c r="AD10" i="19"/>
  <c r="AH10" i="19"/>
  <c r="AL10" i="19"/>
  <c r="AP10" i="19"/>
  <c r="S11" i="19"/>
  <c r="S12" i="19" s="1"/>
  <c r="W11" i="19"/>
  <c r="W12" i="19" s="1"/>
  <c r="AA11" i="19"/>
  <c r="AA12" i="19" s="1"/>
  <c r="AE11" i="19"/>
  <c r="AE12" i="19" s="1"/>
  <c r="AI11" i="19"/>
  <c r="AI12" i="19" s="1"/>
  <c r="AM11" i="19"/>
  <c r="AM12" i="19" s="1"/>
</calcChain>
</file>

<file path=xl/sharedStrings.xml><?xml version="1.0" encoding="utf-8"?>
<sst xmlns="http://schemas.openxmlformats.org/spreadsheetml/2006/main" count="2645" uniqueCount="1105">
  <si>
    <t>利用者の病状、心身の状況及びその置かれた環境の的確な把握に努め、利用者又はその家族に対して適切に指導を行っていますか。</t>
    <phoneticPr fontId="4"/>
  </si>
  <si>
    <t>管理者は、主治医の指示に基づき適切な訪問看護が行われるよう、主治医との連絡調整、看護師等の監督等必要な管理を行っていますか。</t>
    <phoneticPr fontId="4"/>
  </si>
  <si>
    <t>訪問看護の開始に際し、主治医の指示書を受領していますか。</t>
    <phoneticPr fontId="4"/>
  </si>
  <si>
    <t>定期的に訪問看護計画書及び訪問看護報告書を主治医に提出し、訪問看護の提供に当たって主治医と密接な連携を図っていますか。</t>
    <phoneticPr fontId="4"/>
  </si>
  <si>
    <t>訪問看護計画書及び訪問看護報告書の作成</t>
    <phoneticPr fontId="4"/>
  </si>
  <si>
    <t>訪問看護計画書を利用者に交付していますか。</t>
    <phoneticPr fontId="4"/>
  </si>
  <si>
    <t>管理者は、訪問看護計画書及び訪問看護報告書の作成に関し、必要な指導及び管理を行っていますか。</t>
    <phoneticPr fontId="4"/>
  </si>
  <si>
    <t>利用者に対し、適切なサービスを提供できるよう事業所ごとに勤務の体制（日々の勤務時間、職務内容、常勤・非常勤の別等）を定めていますか。</t>
    <phoneticPr fontId="4"/>
  </si>
  <si>
    <t>～</t>
    <phoneticPr fontId="4"/>
  </si>
  <si>
    <t>～</t>
    <phoneticPr fontId="4"/>
  </si>
  <si>
    <t>～</t>
    <phoneticPr fontId="4"/>
  </si>
  <si>
    <t>ふりがな</t>
    <phoneticPr fontId="4"/>
  </si>
  <si>
    <t xml:space="preserve">　          </t>
    <phoneticPr fontId="4"/>
  </si>
  <si>
    <t>なお、常勤換算の数には理学療法士、作業療法士、言語聴覚士の数は含めないこと｡</t>
    <phoneticPr fontId="4"/>
  </si>
  <si>
    <t>２</t>
    <phoneticPr fontId="4"/>
  </si>
  <si>
    <t>(    )</t>
    <phoneticPr fontId="4"/>
  </si>
  <si>
    <t>(    )</t>
    <phoneticPr fontId="4"/>
  </si>
  <si>
    <t>(    )</t>
    <phoneticPr fontId="4"/>
  </si>
  <si>
    <t>複数名訪問加算の算定</t>
    <phoneticPr fontId="4"/>
  </si>
  <si>
    <t>２</t>
    <phoneticPr fontId="4"/>
  </si>
  <si>
    <t>早朝・夜間・深夜加算の算定欄の（　）内には、２０分未満の利用者数を記入すること。</t>
    <phoneticPr fontId="4"/>
  </si>
  <si>
    <t>事例２</t>
    <phoneticPr fontId="4"/>
  </si>
  <si>
    <t>理学療法士等</t>
    <phoneticPr fontId="4"/>
  </si>
  <si>
    <t>２</t>
    <phoneticPr fontId="4"/>
  </si>
  <si>
    <t>　⑤主な居宅介護支援事業所名(訪問看護のみ)</t>
    <phoneticPr fontId="4"/>
  </si>
  <si>
    <t>(1)</t>
    <phoneticPr fontId="4"/>
  </si>
  <si>
    <t>(2)</t>
    <phoneticPr fontId="4"/>
  </si>
  <si>
    <t>・</t>
    <phoneticPr fontId="4"/>
  </si>
  <si>
    <t>手指消毒器･シャワー室等の設置､使い捨て用品の使用等､利用者宅への連続して訪問する場合の対応等について、具体的に記入すること｡記入しきれない場合は､別紙(任意様式)に記入すること｡　　　　　</t>
    <phoneticPr fontId="4"/>
  </si>
  <si>
    <t>基準第66条
第2項
予防基準
第69条第2項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</si>
  <si>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・運営規程
・領収書控</t>
    <rPh sb="1" eb="3">
      <t>ウンエイ</t>
    </rPh>
    <rPh sb="3" eb="5">
      <t>キテイ</t>
    </rPh>
    <rPh sb="7" eb="10">
      <t>リョウシュウショ</t>
    </rPh>
    <rPh sb="10" eb="11">
      <t>ヒカ</t>
    </rPh>
    <phoneticPr fontId="4"/>
  </si>
  <si>
    <t>基準第66条
第3項
予防基準
第69条第3項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</si>
  <si>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 xml:space="preserve">・重要事項説明書
・運営規程
・領収書控
</t>
    <rPh sb="1" eb="3">
      <t>ジュウヨウ</t>
    </rPh>
    <rPh sb="3" eb="5">
      <t>ジコウ</t>
    </rPh>
    <rPh sb="5" eb="8">
      <t>セツメイショ</t>
    </rPh>
    <rPh sb="10" eb="12">
      <t>ウンエイ</t>
    </rPh>
    <rPh sb="12" eb="14">
      <t>キテイ</t>
    </rPh>
    <rPh sb="16" eb="19">
      <t>リョウシュウショ</t>
    </rPh>
    <rPh sb="19" eb="20">
      <t>ヒカ</t>
    </rPh>
    <phoneticPr fontId="4"/>
  </si>
  <si>
    <t>基準第66条
第4項
予防基準
第69条第4項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</si>
  <si>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介護保険法
第41条
第8項</t>
    <rPh sb="0" eb="2">
      <t>カイゴ</t>
    </rPh>
    <rPh sb="2" eb="4">
      <t>ホケン</t>
    </rPh>
    <rPh sb="4" eb="5">
      <t>ホウ</t>
    </rPh>
    <rPh sb="6" eb="7">
      <t>ダイ</t>
    </rPh>
    <rPh sb="9" eb="10">
      <t>ジョウ</t>
    </rPh>
    <rPh sb="11" eb="12">
      <t>ダイ</t>
    </rPh>
    <rPh sb="13" eb="14">
      <t>コウ</t>
    </rPh>
    <phoneticPr fontId="4"/>
  </si>
  <si>
    <t>・領収書控</t>
    <rPh sb="1" eb="4">
      <t>リョウシュウショ</t>
    </rPh>
    <rPh sb="4" eb="5">
      <t>ヒカ</t>
    </rPh>
    <phoneticPr fontId="4"/>
  </si>
  <si>
    <t>管理者は、常勤・専従の保健師又は看護師（※）ですか。</t>
    <rPh sb="0" eb="3">
      <t>カンリシャ</t>
    </rPh>
    <rPh sb="8" eb="10">
      <t>センジュウ</t>
    </rPh>
    <phoneticPr fontId="4"/>
  </si>
  <si>
    <t>訪問看護師等の資質向上のために、毎年具体的な研修計画を作成し、当該研修計画に基づき全ての従業員に対して研修を実施し、当該研修の結果を記録するほか、研修の機会を確保していますか。</t>
    <rPh sb="0" eb="2">
      <t>ホウモン</t>
    </rPh>
    <rPh sb="2" eb="4">
      <t>カンゴ</t>
    </rPh>
    <rPh sb="4" eb="5">
      <t>シ</t>
    </rPh>
    <rPh sb="5" eb="6">
      <t>トウ</t>
    </rPh>
    <rPh sb="7" eb="9">
      <t>シシツ</t>
    </rPh>
    <rPh sb="9" eb="11">
      <t>コウジョウ</t>
    </rPh>
    <rPh sb="73" eb="75">
      <t>ケンシュウ</t>
    </rPh>
    <rPh sb="76" eb="78">
      <t>キカイ</t>
    </rPh>
    <rPh sb="79" eb="81">
      <t>カクホ</t>
    </rPh>
    <phoneticPr fontId="4"/>
  </si>
  <si>
    <t>基準
第73条の2
第2項
予防基準
第73条第2項                                                                                                                                                                                                                                        条例第7条</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rPh sb="258" eb="260">
      <t>ジョウレイ</t>
    </rPh>
    <rPh sb="260" eb="261">
      <t>ダイ</t>
    </rPh>
    <rPh sb="262" eb="263">
      <t>ジョウ</t>
    </rPh>
    <phoneticPr fontId="4"/>
  </si>
  <si>
    <t>あり</t>
    <phoneticPr fontId="4"/>
  </si>
  <si>
    <t>なし</t>
    <phoneticPr fontId="4"/>
  </si>
  <si>
    <t>特別管理加算（Ⅰ）</t>
    <phoneticPr fontId="4"/>
  </si>
  <si>
    <t>主治医の指示書等</t>
    <phoneticPr fontId="4"/>
  </si>
  <si>
    <t>特別管理加算（Ⅱ）</t>
    <phoneticPr fontId="4"/>
  </si>
  <si>
    <t>退院時共同指導加算</t>
    <phoneticPr fontId="4"/>
  </si>
  <si>
    <t>訪問看護計画書、訪問看護記録書等</t>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</si>
  <si>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</si>
  <si>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利用者が可能な限りその居宅において、自立した日常生活を営むことができるよう、療養生活を支援するとともに、利用者の心身の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リョウヨウ</t>
    </rPh>
    <rPh sb="40" eb="42">
      <t>セイカツ</t>
    </rPh>
    <rPh sb="43" eb="45">
      <t>シエン</t>
    </rPh>
    <rPh sb="52" eb="55">
      <t>リヨウシャ</t>
    </rPh>
    <rPh sb="56" eb="58">
      <t>シンシン</t>
    </rPh>
    <rPh sb="59" eb="61">
      <t>キノウ</t>
    </rPh>
    <rPh sb="62" eb="64">
      <t>イジ</t>
    </rPh>
    <rPh sb="64" eb="66">
      <t>カイフク</t>
    </rPh>
    <rPh sb="67" eb="68">
      <t>ハカ</t>
    </rPh>
    <rPh sb="73" eb="76">
      <t>リヨウシャ</t>
    </rPh>
    <rPh sb="77" eb="79">
      <t>セイカツ</t>
    </rPh>
    <rPh sb="79" eb="81">
      <t>キノウ</t>
    </rPh>
    <rPh sb="82" eb="84">
      <t>イジ</t>
    </rPh>
    <rPh sb="84" eb="85">
      <t>マタ</t>
    </rPh>
    <rPh sb="86" eb="88">
      <t>コウジョウ</t>
    </rPh>
    <rPh sb="89" eb="91">
      <t>メザ</t>
    </rPh>
    <phoneticPr fontId="4"/>
  </si>
  <si>
    <t>看護職員（保健師，看護師又は准看護師）は、常勤換算方法で２．５人以上で、そのうち１人は常勤ですか。</t>
    <rPh sb="25" eb="27">
      <t>ホウホウ</t>
    </rPh>
    <phoneticPr fontId="4"/>
  </si>
  <si>
    <t>理学療法士、作業療法士又は言語聴覚士は、実情に応じ適当数を配置していますか。</t>
    <rPh sb="0" eb="2">
      <t>リガク</t>
    </rPh>
    <rPh sb="2" eb="5">
      <t>リョウホウシ</t>
    </rPh>
    <rPh sb="6" eb="8">
      <t>サギョウ</t>
    </rPh>
    <rPh sb="8" eb="11">
      <t>リョウホウシ</t>
    </rPh>
    <rPh sb="11" eb="12">
      <t>マタ</t>
    </rPh>
    <rPh sb="13" eb="15">
      <t>ゲンゴ</t>
    </rPh>
    <rPh sb="15" eb="17">
      <t>チョウカク</t>
    </rPh>
    <rPh sb="17" eb="18">
      <t>シ</t>
    </rPh>
    <rPh sb="20" eb="22">
      <t>ジツジョウ</t>
    </rPh>
    <rPh sb="23" eb="24">
      <t>オウ</t>
    </rPh>
    <rPh sb="25" eb="27">
      <t>テキトウ</t>
    </rPh>
    <rPh sb="27" eb="28">
      <t>スウ</t>
    </rPh>
    <rPh sb="29" eb="31">
      <t>ハイチ</t>
    </rPh>
    <phoneticPr fontId="4"/>
  </si>
  <si>
    <t>事業の運営を行うために必要な広さを有する専用の事務室が設けられ、必要な備品等を備えていますか。
　※同一敷地内に他の事業所がある場合は、必要な
　　広さを有する専用の区画を設けることで差し
　　支えありません。</t>
    <rPh sb="0" eb="2">
      <t>ジギョウ</t>
    </rPh>
    <rPh sb="3" eb="5">
      <t>ウンエイ</t>
    </rPh>
    <rPh sb="6" eb="7">
      <t>オコナ</t>
    </rPh>
    <rPh sb="11" eb="13">
      <t>ヒツヨウ</t>
    </rPh>
    <rPh sb="14" eb="15">
      <t>ヒロ</t>
    </rPh>
    <rPh sb="17" eb="18">
      <t>ユウ</t>
    </rPh>
    <rPh sb="20" eb="22">
      <t>センヨウ</t>
    </rPh>
    <rPh sb="23" eb="26">
      <t>ジムシツ</t>
    </rPh>
    <rPh sb="27" eb="28">
      <t>モウ</t>
    </rPh>
    <rPh sb="32" eb="34">
      <t>ヒツヨウ</t>
    </rPh>
    <rPh sb="35" eb="38">
      <t>ビヒントウ</t>
    </rPh>
    <rPh sb="39" eb="40">
      <t>ソナ</t>
    </rPh>
    <rPh sb="51" eb="53">
      <t>ドウイツ</t>
    </rPh>
    <rPh sb="53" eb="55">
      <t>シキチ</t>
    </rPh>
    <rPh sb="55" eb="56">
      <t>ナイ</t>
    </rPh>
    <rPh sb="57" eb="58">
      <t>タ</t>
    </rPh>
    <rPh sb="59" eb="62">
      <t>ジギョウショ</t>
    </rPh>
    <rPh sb="65" eb="67">
      <t>バアイ</t>
    </rPh>
    <rPh sb="69" eb="71">
      <t>ヒツヨウ</t>
    </rPh>
    <rPh sb="75" eb="76">
      <t>ヒロ</t>
    </rPh>
    <rPh sb="78" eb="79">
      <t>ユウ</t>
    </rPh>
    <rPh sb="81" eb="83">
      <t>センヨウ</t>
    </rPh>
    <rPh sb="84" eb="86">
      <t>クカク</t>
    </rPh>
    <rPh sb="87" eb="88">
      <t>モウ</t>
    </rPh>
    <rPh sb="93" eb="94">
      <t>サ</t>
    </rPh>
    <rPh sb="98" eb="99">
      <t>ツカ</t>
    </rPh>
    <phoneticPr fontId="4"/>
  </si>
  <si>
    <t>・設備、備品台帳</t>
    <rPh sb="1" eb="3">
      <t>セツビ</t>
    </rPh>
    <rPh sb="4" eb="6">
      <t>ビヒン</t>
    </rPh>
    <rPh sb="6" eb="8">
      <t>ダイチョウ</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</si>
  <si>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</si>
  <si>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利用申込者の病状、事業所の通常の事業実施地域等を勘案し、サービス提供が困難な場合には、当該利用申込者に係る主治の医師、居宅介護支援事業者への連絡を行い、適当な他の事業者の紹介等の必要な措置を速やかに行っていますか。</t>
    <rPh sb="0" eb="2">
      <t>リヨウ</t>
    </rPh>
    <rPh sb="2" eb="4">
      <t>モウシコミ</t>
    </rPh>
    <rPh sb="4" eb="5">
      <t>シャ</t>
    </rPh>
    <rPh sb="6" eb="8">
      <t>ビョウジョウ</t>
    </rPh>
    <rPh sb="9" eb="11">
      <t>ジギョウ</t>
    </rPh>
    <rPh sb="11" eb="12">
      <t>ショ</t>
    </rPh>
    <rPh sb="13" eb="15">
      <t>ツウジョウ</t>
    </rPh>
    <rPh sb="16" eb="18">
      <t>ジギョウ</t>
    </rPh>
    <rPh sb="18" eb="20">
      <t>ジッシ</t>
    </rPh>
    <rPh sb="20" eb="22">
      <t>チイキ</t>
    </rPh>
    <rPh sb="22" eb="23">
      <t>トウ</t>
    </rPh>
    <rPh sb="24" eb="26">
      <t>カンアン</t>
    </rPh>
    <rPh sb="32" eb="34">
      <t>テイキョウ</t>
    </rPh>
    <rPh sb="35" eb="37">
      <t>コンナン</t>
    </rPh>
    <rPh sb="38" eb="40">
      <t>バアイ</t>
    </rPh>
    <rPh sb="43" eb="45">
      <t>トウガイ</t>
    </rPh>
    <rPh sb="45" eb="47">
      <t>リヨウ</t>
    </rPh>
    <rPh sb="47" eb="49">
      <t>モウシコミ</t>
    </rPh>
    <rPh sb="49" eb="50">
      <t>シャ</t>
    </rPh>
    <rPh sb="51" eb="52">
      <t>カカ</t>
    </rPh>
    <rPh sb="53" eb="55">
      <t>シュジ</t>
    </rPh>
    <rPh sb="56" eb="58">
      <t>イシ</t>
    </rPh>
    <rPh sb="59" eb="61">
      <t>キョタク</t>
    </rPh>
    <rPh sb="61" eb="63">
      <t>カイゴ</t>
    </rPh>
    <rPh sb="63" eb="65">
      <t>シエン</t>
    </rPh>
    <rPh sb="65" eb="67">
      <t>ジギョウ</t>
    </rPh>
    <rPh sb="67" eb="68">
      <t>シャ</t>
    </rPh>
    <rPh sb="70" eb="72">
      <t>レンラク</t>
    </rPh>
    <rPh sb="73" eb="74">
      <t>オコナ</t>
    </rPh>
    <rPh sb="76" eb="78">
      <t>テキトウ</t>
    </rPh>
    <rPh sb="79" eb="80">
      <t>タ</t>
    </rPh>
    <rPh sb="81" eb="84">
      <t>ジギョウシャ</t>
    </rPh>
    <rPh sb="85" eb="87">
      <t>ショウカイ</t>
    </rPh>
    <rPh sb="87" eb="88">
      <t>トウ</t>
    </rPh>
    <rPh sb="89" eb="91">
      <t>ヒツヨウ</t>
    </rPh>
    <rPh sb="92" eb="94">
      <t>ソチ</t>
    </rPh>
    <rPh sb="95" eb="96">
      <t>スミ</t>
    </rPh>
    <rPh sb="99" eb="100">
      <t>オコナ</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</si>
  <si>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</si>
  <si>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</si>
  <si>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4"/>
  </si>
  <si>
    <t>指定訪問看護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2">
      <t>シテイ</t>
    </rPh>
    <rPh sb="2" eb="4">
      <t>ホウモン</t>
    </rPh>
    <rPh sb="4" eb="6">
      <t>カンゴ</t>
    </rPh>
    <rPh sb="7" eb="9">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50" eb="52">
      <t>キョタク</t>
    </rPh>
    <rPh sb="52" eb="54">
      <t>カイゴ</t>
    </rPh>
    <rPh sb="54" eb="56">
      <t>シエン</t>
    </rPh>
    <rPh sb="56" eb="59">
      <t>ジギョウシャ</t>
    </rPh>
    <rPh sb="60" eb="61">
      <t>タイ</t>
    </rPh>
    <rPh sb="63" eb="65">
      <t>ジョウホウ</t>
    </rPh>
    <rPh sb="66" eb="68">
      <t>テイキョウ</t>
    </rPh>
    <rPh sb="68" eb="69">
      <t>オヨ</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4"/>
  </si>
  <si>
    <t>利用申込者又はその家族に対し、居宅サービス計画の作成を居宅介護支援事業者に依頼する旨を市町に対して届け出ること等により、指定訪問看護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6" eb="47">
      <t>タイ</t>
    </rPh>
    <rPh sb="49" eb="50">
      <t>トド</t>
    </rPh>
    <rPh sb="51" eb="52">
      <t>デ</t>
    </rPh>
    <rPh sb="55" eb="56">
      <t>トウ</t>
    </rPh>
    <rPh sb="60" eb="62">
      <t>シテイ</t>
    </rPh>
    <rPh sb="62" eb="64">
      <t>ホウモン</t>
    </rPh>
    <rPh sb="64" eb="66">
      <t>カンゴ</t>
    </rPh>
    <rPh sb="67" eb="69">
      <t>テイキョウ</t>
    </rPh>
    <rPh sb="70" eb="72">
      <t>ホウテイ</t>
    </rPh>
    <rPh sb="72" eb="74">
      <t>ダイリ</t>
    </rPh>
    <rPh sb="74" eb="76">
      <t>ジュリョウ</t>
    </rPh>
    <rPh sb="83" eb="84">
      <t>ウ</t>
    </rPh>
    <rPh sb="92" eb="93">
      <t>ムネ</t>
    </rPh>
    <rPh sb="94" eb="96">
      <t>セツメイ</t>
    </rPh>
    <rPh sb="101" eb="103">
      <t>キョタク</t>
    </rPh>
    <rPh sb="103" eb="105">
      <t>カイゴ</t>
    </rPh>
    <rPh sb="105" eb="107">
      <t>シエン</t>
    </rPh>
    <rPh sb="107" eb="109">
      <t>ジギョウ</t>
    </rPh>
    <rPh sb="109" eb="110">
      <t>シャ</t>
    </rPh>
    <rPh sb="111" eb="112">
      <t>カン</t>
    </rPh>
    <rPh sb="114" eb="116">
      <t>ジョウホウ</t>
    </rPh>
    <rPh sb="116" eb="118">
      <t>テイキョウ</t>
    </rPh>
    <rPh sb="125" eb="126">
      <t>タ</t>
    </rPh>
    <rPh sb="127" eb="129">
      <t>ホウテイ</t>
    </rPh>
    <rPh sb="129" eb="131">
      <t>ダイリ</t>
    </rPh>
    <rPh sb="131" eb="133">
      <t>ジュリョウ</t>
    </rPh>
    <rPh sb="138" eb="139">
      <t>オコナ</t>
    </rPh>
    <rPh sb="143" eb="145">
      <t>ヒツヨウ</t>
    </rPh>
    <rPh sb="146" eb="148">
      <t>エンジョ</t>
    </rPh>
    <rPh sb="149" eb="150">
      <t>オコナ</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</si>
  <si>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</si>
  <si>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</si>
  <si>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</si>
  <si>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</si>
  <si>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</si>
  <si>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</si>
  <si>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法定代理受領サービスに該当しない訪問看護を提供した場合の利用料と、居宅介護サービス費用基準額との間に、不合理な差額を生じさせていませんか。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カンゴ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4"/>
  </si>
  <si>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4"/>
  </si>
  <si>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4"/>
  </si>
  <si>
    <t>法定代理受領サービスに該当しない訪問看護に係る利用料の支払いを受けた場合は、提供した指定訪問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カンゴ</t>
    </rPh>
    <rPh sb="21" eb="22">
      <t>カカ</t>
    </rPh>
    <rPh sb="23" eb="26">
      <t>リヨウリョウ</t>
    </rPh>
    <rPh sb="27" eb="29">
      <t>シハラ</t>
    </rPh>
    <rPh sb="31" eb="32">
      <t>ウ</t>
    </rPh>
    <rPh sb="34" eb="36">
      <t>バアイ</t>
    </rPh>
    <rPh sb="38" eb="40">
      <t>テイキョウ</t>
    </rPh>
    <rPh sb="42" eb="44">
      <t>シテイ</t>
    </rPh>
    <rPh sb="44" eb="46">
      <t>ホウモン</t>
    </rPh>
    <rPh sb="46" eb="48">
      <t>カンゴ</t>
    </rPh>
    <rPh sb="49" eb="51">
      <t>ナイヨウ</t>
    </rPh>
    <rPh sb="52" eb="54">
      <t>ヒヨウ</t>
    </rPh>
    <rPh sb="55" eb="56">
      <t>ガク</t>
    </rPh>
    <rPh sb="58" eb="59">
      <t>タ</t>
    </rPh>
    <rPh sb="59" eb="61">
      <t>ヒツヨウ</t>
    </rPh>
    <rPh sb="62" eb="63">
      <t>ミト</t>
    </rPh>
    <rPh sb="67" eb="69">
      <t>ジコウ</t>
    </rPh>
    <rPh sb="70" eb="72">
      <t>キサイ</t>
    </rPh>
    <rPh sb="78" eb="80">
      <t>テイキョウ</t>
    </rPh>
    <rPh sb="80" eb="82">
      <t>ショウメイ</t>
    </rPh>
    <rPh sb="82" eb="83">
      <t>ショ</t>
    </rPh>
    <rPh sb="84" eb="86">
      <t>リヨウ</t>
    </rPh>
    <rPh sb="86" eb="87">
      <t>シャ</t>
    </rPh>
    <rPh sb="88" eb="89">
      <t>タイ</t>
    </rPh>
    <rPh sb="90" eb="92">
      <t>コウフ</t>
    </rPh>
    <phoneticPr fontId="4"/>
  </si>
  <si>
    <t>訪問看護は，利用者の要介護状態の軽減又は悪化の防止に資するよう、療養上の目標を設定して計画的に行われていますか。また、介護予防訪問看護は利用者の介護予防に資するよう、その目標を設定し、計画的に行われていますか。</t>
    <rPh sb="59" eb="61">
      <t>カイゴ</t>
    </rPh>
    <rPh sb="61" eb="63">
      <t>ヨボウ</t>
    </rPh>
    <rPh sb="63" eb="65">
      <t>ホウモン</t>
    </rPh>
    <rPh sb="65" eb="67">
      <t>カンゴ</t>
    </rPh>
    <rPh sb="68" eb="71">
      <t>リヨウシャ</t>
    </rPh>
    <rPh sb="72" eb="74">
      <t>カイゴ</t>
    </rPh>
    <rPh sb="74" eb="76">
      <t>ヨボウ</t>
    </rPh>
    <rPh sb="77" eb="78">
      <t>シ</t>
    </rPh>
    <rPh sb="85" eb="87">
      <t>モクヒョウ</t>
    </rPh>
    <rPh sb="88" eb="90">
      <t>セッテイ</t>
    </rPh>
    <rPh sb="92" eb="95">
      <t>ケイカクテキ</t>
    </rPh>
    <rPh sb="96" eb="97">
      <t>オコナ</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</si>
  <si>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</si>
  <si>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サービス提供にあたり、利用者とのコミュニケーションを十分に図ること等により、利用者がその有する能力を最大限に活用することができるよう適切な働きかけに努めていますか。</t>
    <rPh sb="4" eb="6">
      <t>テイキョウ</t>
    </rPh>
    <rPh sb="11" eb="14">
      <t>リヨウシャ</t>
    </rPh>
    <rPh sb="26" eb="28">
      <t>ジュウブン</t>
    </rPh>
    <rPh sb="29" eb="30">
      <t>ハカ</t>
    </rPh>
    <rPh sb="33" eb="34">
      <t>トウ</t>
    </rPh>
    <rPh sb="38" eb="41">
      <t>リヨウシャ</t>
    </rPh>
    <rPh sb="44" eb="45">
      <t>ユウ</t>
    </rPh>
    <rPh sb="47" eb="49">
      <t>ノウリョク</t>
    </rPh>
    <rPh sb="50" eb="53">
      <t>サイダイゲン</t>
    </rPh>
    <rPh sb="54" eb="56">
      <t>カツヨウ</t>
    </rPh>
    <rPh sb="66" eb="68">
      <t>テキセツ</t>
    </rPh>
    <rPh sb="69" eb="70">
      <t>ハタラ</t>
    </rPh>
    <rPh sb="74" eb="75">
      <t>ツト</t>
    </rPh>
    <phoneticPr fontId="4"/>
  </si>
  <si>
    <t>サービス提供に当たっては、主治の医師との密接な連携及び訪問看護計画書に基づき、利用者の心身の機能の維持回復を図るよう適切に行っていますか。</t>
    <rPh sb="7" eb="8">
      <t>ア</t>
    </rPh>
    <rPh sb="23" eb="25">
      <t>レンケイ</t>
    </rPh>
    <rPh sb="25" eb="26">
      <t>オヨ</t>
    </rPh>
    <rPh sb="33" eb="34">
      <t>ショ</t>
    </rPh>
    <rPh sb="35" eb="36">
      <t>モト</t>
    </rPh>
    <phoneticPr fontId="4"/>
  </si>
  <si>
    <t>サービスの提供に当たっては、医学の進歩に対応し、適切な看護技術をもってこれを行っていますか。</t>
    <rPh sb="5" eb="7">
      <t>テイキョウ</t>
    </rPh>
    <rPh sb="8" eb="9">
      <t>ア</t>
    </rPh>
    <rPh sb="14" eb="16">
      <t>イガク</t>
    </rPh>
    <rPh sb="17" eb="19">
      <t>シンポ</t>
    </rPh>
    <rPh sb="20" eb="22">
      <t>タイオウ</t>
    </rPh>
    <rPh sb="24" eb="26">
      <t>テキセツ</t>
    </rPh>
    <rPh sb="27" eb="29">
      <t>カンゴ</t>
    </rPh>
    <rPh sb="29" eb="31">
      <t>ギジュツ</t>
    </rPh>
    <rPh sb="38" eb="39">
      <t>オコナ</t>
    </rPh>
    <phoneticPr fontId="4"/>
  </si>
  <si>
    <t>サービス提供開始時からサービス提供が終了するまでに、少なくとも1回はモニタリングを行い、モニタリングの結果も踏まえつつ、介護予防訪問看護報告書を作成し、指定介護予防支援事業者に報告していますか。また、報告書を主治の医師に定期的に提出していますか。</t>
    <rPh sb="4" eb="6">
      <t>テイキョウ</t>
    </rPh>
    <rPh sb="6" eb="8">
      <t>カイシ</t>
    </rPh>
    <rPh sb="8" eb="9">
      <t>ジ</t>
    </rPh>
    <rPh sb="15" eb="17">
      <t>テイキョウ</t>
    </rPh>
    <rPh sb="18" eb="20">
      <t>シュウリョウ</t>
    </rPh>
    <rPh sb="26" eb="27">
      <t>スク</t>
    </rPh>
    <rPh sb="32" eb="33">
      <t>カイ</t>
    </rPh>
    <rPh sb="41" eb="42">
      <t>オコナ</t>
    </rPh>
    <rPh sb="51" eb="53">
      <t>ケッカ</t>
    </rPh>
    <rPh sb="54" eb="55">
      <t>フ</t>
    </rPh>
    <rPh sb="60" eb="62">
      <t>カイゴ</t>
    </rPh>
    <rPh sb="62" eb="64">
      <t>ヨボウ</t>
    </rPh>
    <rPh sb="64" eb="66">
      <t>ホウモン</t>
    </rPh>
    <rPh sb="66" eb="68">
      <t>カンゴ</t>
    </rPh>
    <rPh sb="68" eb="71">
      <t>ホウコクショ</t>
    </rPh>
    <rPh sb="72" eb="74">
      <t>サクセイ</t>
    </rPh>
    <rPh sb="76" eb="78">
      <t>シテイ</t>
    </rPh>
    <rPh sb="78" eb="80">
      <t>カイゴ</t>
    </rPh>
    <rPh sb="80" eb="82">
      <t>ヨボウ</t>
    </rPh>
    <rPh sb="82" eb="84">
      <t>シエン</t>
    </rPh>
    <rPh sb="84" eb="87">
      <t>ジギョウシャ</t>
    </rPh>
    <rPh sb="88" eb="90">
      <t>ホウコク</t>
    </rPh>
    <rPh sb="100" eb="103">
      <t>ホウコクショ</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</si>
  <si>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</si>
  <si>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</si>
  <si>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基準第67条第1項
予防基準
第75条第1項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4"/>
  </si>
  <si>
    <t>（記載上の注意事項）</t>
    <rPh sb="1" eb="3">
      <t>キサイ</t>
    </rPh>
    <rPh sb="3" eb="4">
      <t>ジョウ</t>
    </rPh>
    <rPh sb="5" eb="7">
      <t>チュウイ</t>
    </rPh>
    <rPh sb="7" eb="9">
      <t>ジコウ</t>
    </rPh>
    <phoneticPr fontId="4"/>
  </si>
  <si>
    <t>・訪問看護計画書
・居宅サービス計画書</t>
    <rPh sb="1" eb="3">
      <t>ホウモン</t>
    </rPh>
    <rPh sb="3" eb="5">
      <t>カンゴ</t>
    </rPh>
    <rPh sb="5" eb="7">
      <t>ケイカク</t>
    </rPh>
    <rPh sb="7" eb="8">
      <t>ショ</t>
    </rPh>
    <rPh sb="10" eb="12">
      <t>キョタク</t>
    </rPh>
    <rPh sb="16" eb="18">
      <t>ケイカク</t>
    </rPh>
    <rPh sb="18" eb="19">
      <t>ショ</t>
    </rPh>
    <phoneticPr fontId="4"/>
  </si>
  <si>
    <t>基準第67条第2項
予防基準第75条第2項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</si>
  <si>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（指定介護予防訪問看護の基本取扱方針）</t>
    <rPh sb="1" eb="3">
      <t>シテイ</t>
    </rPh>
    <rPh sb="3" eb="5">
      <t>カイゴ</t>
    </rPh>
    <rPh sb="5" eb="7">
      <t>ヨボウ</t>
    </rPh>
    <rPh sb="7" eb="9">
      <t>ホウモン</t>
    </rPh>
    <rPh sb="9" eb="11">
      <t>カンゴ</t>
    </rPh>
    <rPh sb="12" eb="14">
      <t>キホン</t>
    </rPh>
    <rPh sb="14" eb="16">
      <t>トリアツカイ</t>
    </rPh>
    <rPh sb="16" eb="18">
      <t>ホウシン</t>
    </rPh>
    <phoneticPr fontId="4"/>
  </si>
  <si>
    <t>予防基準
第75条第5項</t>
    <rPh sb="0" eb="2">
      <t>ヨボウ</t>
    </rPh>
    <rPh sb="2" eb="4">
      <t>キジュン</t>
    </rPh>
    <rPh sb="5" eb="6">
      <t>ダイ</t>
    </rPh>
    <rPh sb="8" eb="9">
      <t>ジョウ</t>
    </rPh>
    <rPh sb="9" eb="10">
      <t>ダイ</t>
    </rPh>
    <rPh sb="11" eb="12">
      <t>コウ</t>
    </rPh>
    <phoneticPr fontId="4"/>
  </si>
  <si>
    <t>基準第68条
予防基準
第76条</t>
    <rPh sb="0" eb="2">
      <t>キジュン</t>
    </rPh>
    <rPh sb="2" eb="3">
      <t>ダイ</t>
    </rPh>
    <rPh sb="5" eb="6">
      <t>ジョウ</t>
    </rPh>
    <rPh sb="7" eb="9">
      <t>ヨボウ</t>
    </rPh>
    <rPh sb="9" eb="11">
      <t>キジュン</t>
    </rPh>
    <rPh sb="12" eb="13">
      <t>ダイ</t>
    </rPh>
    <rPh sb="15" eb="16">
      <t>ジョウ</t>
    </rPh>
    <phoneticPr fontId="4"/>
  </si>
  <si>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4"/>
  </si>
  <si>
    <t>特殊な看護等(広く一般に認められていない看護等)を行っていませんか。</t>
    <rPh sb="0" eb="2">
      <t>トクシュ</t>
    </rPh>
    <rPh sb="3" eb="5">
      <t>カンゴ</t>
    </rPh>
    <rPh sb="5" eb="6">
      <t>トウ</t>
    </rPh>
    <rPh sb="25" eb="26">
      <t>オコナ</t>
    </rPh>
    <phoneticPr fontId="4"/>
  </si>
  <si>
    <t>（指定介護予防訪問看護の具体的取扱方針）</t>
    <rPh sb="1" eb="3">
      <t>シテイ</t>
    </rPh>
    <rPh sb="3" eb="5">
      <t>カイゴ</t>
    </rPh>
    <rPh sb="5" eb="7">
      <t>ヨボウ</t>
    </rPh>
    <rPh sb="7" eb="9">
      <t>ホウモン</t>
    </rPh>
    <rPh sb="9" eb="11">
      <t>カンゴ</t>
    </rPh>
    <rPh sb="12" eb="15">
      <t>グタイテキ</t>
    </rPh>
    <rPh sb="15" eb="17">
      <t>トリアツカイ</t>
    </rPh>
    <rPh sb="17" eb="19">
      <t>ホウシン</t>
    </rPh>
    <phoneticPr fontId="4"/>
  </si>
  <si>
    <t>予防基準
第76条</t>
    <rPh sb="0" eb="2">
      <t>ヨボウ</t>
    </rPh>
    <rPh sb="2" eb="4">
      <t>キジュン</t>
    </rPh>
    <rPh sb="5" eb="6">
      <t>ダイ</t>
    </rPh>
    <rPh sb="8" eb="9">
      <t>ジョウ</t>
    </rPh>
    <phoneticPr fontId="4"/>
  </si>
  <si>
    <t>・モニタリングの記録
・報告の記録
・診療記録（代用可）</t>
    <rPh sb="8" eb="10">
      <t>キロク</t>
    </rPh>
    <rPh sb="12" eb="14">
      <t>ホウコク</t>
    </rPh>
    <rPh sb="15" eb="17">
      <t>キロク</t>
    </rPh>
    <rPh sb="19" eb="21">
      <t>シンリョウ</t>
    </rPh>
    <rPh sb="21" eb="23">
      <t>キロク</t>
    </rPh>
    <rPh sb="24" eb="26">
      <t>ダイヨウ</t>
    </rPh>
    <rPh sb="26" eb="27">
      <t>カ</t>
    </rPh>
    <phoneticPr fontId="4"/>
  </si>
  <si>
    <t>主治の医師との関係</t>
    <rPh sb="3" eb="5">
      <t>イシ</t>
    </rPh>
    <phoneticPr fontId="4"/>
  </si>
  <si>
    <t>基準第69条
第1項
予防基準
第77条第1項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</si>
  <si>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・指示書
・訪問看護計画書
・訪問看護報告書</t>
    <rPh sb="1" eb="4">
      <t>シジショ</t>
    </rPh>
    <rPh sb="6" eb="8">
      <t>ホウモン</t>
    </rPh>
    <rPh sb="8" eb="10">
      <t>カンゴ</t>
    </rPh>
    <rPh sb="10" eb="12">
      <t>ケイカク</t>
    </rPh>
    <rPh sb="12" eb="13">
      <t>ショ</t>
    </rPh>
    <rPh sb="15" eb="17">
      <t>ホウモン</t>
    </rPh>
    <rPh sb="17" eb="19">
      <t>カンゴ</t>
    </rPh>
    <rPh sb="19" eb="22">
      <t>ホウコクショ</t>
    </rPh>
    <phoneticPr fontId="4"/>
  </si>
  <si>
    <t>基準第69条
第2項
予防基準
第77条第2項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</si>
  <si>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基準第69条
第3項
予防基準
第76条第3項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</si>
  <si>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・診療記録（代用可）</t>
    <rPh sb="1" eb="3">
      <t>シンリョウ</t>
    </rPh>
    <rPh sb="3" eb="5">
      <t>キロク</t>
    </rPh>
    <rPh sb="6" eb="8">
      <t>ダイヨウ</t>
    </rPh>
    <rPh sb="8" eb="9">
      <t>カ</t>
    </rPh>
    <phoneticPr fontId="4"/>
  </si>
  <si>
    <t>基準第70条
第1項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</si>
  <si>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・訪問看護計画書</t>
    <rPh sb="1" eb="3">
      <t>ホウモン</t>
    </rPh>
    <rPh sb="3" eb="5">
      <t>カンゴ</t>
    </rPh>
    <rPh sb="5" eb="7">
      <t>ケイカク</t>
    </rPh>
    <rPh sb="7" eb="8">
      <t>ショ</t>
    </rPh>
    <phoneticPr fontId="4"/>
  </si>
  <si>
    <t>訪問看護計画書は居宅サービス計画等に沿った内容となっていますか。又必要に応じて変更していますか。</t>
    <rPh sb="16" eb="17">
      <t>トウ</t>
    </rPh>
    <phoneticPr fontId="4"/>
  </si>
  <si>
    <t>基準第70条
第2項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</si>
  <si>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第4項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</si>
  <si>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第5項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</si>
  <si>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第6項</t>
    <rPh sb="0" eb="2">
      <t>キジュン</t>
    </rPh>
    <rPh sb="2" eb="3">
      <t>ダイ</t>
    </rPh>
    <rPh sb="5" eb="6">
      <t>ジョウ</t>
    </rPh>
    <rPh sb="7" eb="8">
      <t>ダイ</t>
    </rPh>
    <rPh sb="9" eb="10">
      <t>コウ</t>
    </rPh>
    <phoneticPr fontId="4"/>
  </si>
  <si>
    <t>同居家族に対する訪問看護の禁止</t>
    <rPh sb="0" eb="2">
      <t>ドウキョ</t>
    </rPh>
    <rPh sb="2" eb="4">
      <t>カゾク</t>
    </rPh>
    <rPh sb="5" eb="6">
      <t>タイ</t>
    </rPh>
    <rPh sb="8" eb="10">
      <t>ホウモン</t>
    </rPh>
    <rPh sb="10" eb="12">
      <t>カンゴ</t>
    </rPh>
    <rPh sb="13" eb="15">
      <t>キンシ</t>
    </rPh>
    <phoneticPr fontId="4"/>
  </si>
  <si>
    <t>看護師等が同居家族に対して訪問看護を提供していませんか。</t>
    <rPh sb="0" eb="2">
      <t>カンゴ</t>
    </rPh>
    <rPh sb="2" eb="3">
      <t>シ</t>
    </rPh>
    <rPh sb="3" eb="4">
      <t>ナド</t>
    </rPh>
    <rPh sb="5" eb="7">
      <t>ドウキョ</t>
    </rPh>
    <rPh sb="7" eb="9">
      <t>カゾク</t>
    </rPh>
    <rPh sb="10" eb="11">
      <t>タイ</t>
    </rPh>
    <rPh sb="13" eb="15">
      <t>ホウモン</t>
    </rPh>
    <rPh sb="15" eb="17">
      <t>カンゴ</t>
    </rPh>
    <rPh sb="18" eb="20">
      <t>テイキョウ</t>
    </rPh>
    <phoneticPr fontId="4"/>
  </si>
  <si>
    <t>基準第71条
予防基準
第70条</t>
    <rPh sb="0" eb="2">
      <t>キジュン</t>
    </rPh>
    <rPh sb="2" eb="3">
      <t>ダイ</t>
    </rPh>
    <rPh sb="5" eb="6">
      <t>ジョウ</t>
    </rPh>
    <rPh sb="7" eb="9">
      <t>ヨボウ</t>
    </rPh>
    <rPh sb="9" eb="11">
      <t>キジュン</t>
    </rPh>
    <rPh sb="12" eb="13">
      <t>ダイ</t>
    </rPh>
    <rPh sb="15" eb="16">
      <t>ジョウ</t>
    </rPh>
    <phoneticPr fontId="4"/>
  </si>
  <si>
    <t>利用者に関する市町村への通知</t>
    <rPh sb="0" eb="2">
      <t>リヨウ</t>
    </rPh>
    <rPh sb="2" eb="3">
      <t>シャ</t>
    </rPh>
    <rPh sb="4" eb="5">
      <t>カン</t>
    </rPh>
    <rPh sb="7" eb="10">
      <t>シチョウソン</t>
    </rPh>
    <rPh sb="12" eb="14">
      <t>ツウチ</t>
    </rPh>
    <phoneticPr fontId="4"/>
  </si>
  <si>
    <t>・市町村に送付した通知に係る
　記録</t>
    <rPh sb="1" eb="4">
      <t>シチョウソン</t>
    </rPh>
    <rPh sb="5" eb="7">
      <t>ソウフ</t>
    </rPh>
    <rPh sb="9" eb="11">
      <t>ツウチ</t>
    </rPh>
    <rPh sb="12" eb="13">
      <t>カカ</t>
    </rPh>
    <rPh sb="16" eb="18">
      <t>キロク</t>
    </rPh>
    <phoneticPr fontId="4"/>
  </si>
  <si>
    <t>緊急時等の対応</t>
    <rPh sb="0" eb="3">
      <t>キンキュウジ</t>
    </rPh>
    <rPh sb="3" eb="4">
      <t>トウ</t>
    </rPh>
    <rPh sb="5" eb="7">
      <t>タイオウ</t>
    </rPh>
    <phoneticPr fontId="4"/>
  </si>
  <si>
    <t>基準第72条
予防基準
第71条</t>
    <rPh sb="0" eb="2">
      <t>キジュン</t>
    </rPh>
    <rPh sb="2" eb="3">
      <t>ダイ</t>
    </rPh>
    <rPh sb="5" eb="6">
      <t>ジョウ</t>
    </rPh>
    <rPh sb="7" eb="9">
      <t>ヨボウ</t>
    </rPh>
    <rPh sb="9" eb="11">
      <t>キジュン</t>
    </rPh>
    <rPh sb="12" eb="13">
      <t>ダイ</t>
    </rPh>
    <rPh sb="15" eb="16">
      <t>ジョウ</t>
    </rPh>
    <phoneticPr fontId="4"/>
  </si>
  <si>
    <t>管理者の責務</t>
    <rPh sb="0" eb="3">
      <t>カンリシャ</t>
    </rPh>
    <rPh sb="4" eb="6">
      <t>セキム</t>
    </rPh>
    <phoneticPr fontId="4"/>
  </si>
  <si>
    <t>運営規程</t>
    <rPh sb="0" eb="2">
      <t>ウンエイ</t>
    </rPh>
    <rPh sb="2" eb="4">
      <t>キテイ</t>
    </rPh>
    <phoneticPr fontId="4"/>
  </si>
  <si>
    <t>基準第73条
予防基準
第72条</t>
    <rPh sb="0" eb="2">
      <t>キジュン</t>
    </rPh>
    <rPh sb="2" eb="3">
      <t>ダイ</t>
    </rPh>
    <rPh sb="5" eb="6">
      <t>ジョウ</t>
    </rPh>
    <rPh sb="7" eb="9">
      <t>ヨボウ</t>
    </rPh>
    <rPh sb="9" eb="11">
      <t>キジュン</t>
    </rPh>
    <rPh sb="12" eb="13">
      <t>ダイ</t>
    </rPh>
    <rPh sb="15" eb="16">
      <t>ジョウ</t>
    </rPh>
    <phoneticPr fontId="4"/>
  </si>
  <si>
    <t>勤務体制の
確保等</t>
    <rPh sb="0" eb="2">
      <t>キンム</t>
    </rPh>
    <rPh sb="2" eb="4">
      <t>タイセイ</t>
    </rPh>
    <rPh sb="6" eb="9">
      <t>カクホトウ</t>
    </rPh>
    <phoneticPr fontId="4"/>
  </si>
  <si>
    <t>当該事業所の訪問看護師等によってサービスを提供していますか。</t>
    <rPh sb="0" eb="2">
      <t>トウガイ</t>
    </rPh>
    <rPh sb="2" eb="5">
      <t>ジギョウショ</t>
    </rPh>
    <rPh sb="6" eb="8">
      <t>ホウモン</t>
    </rPh>
    <rPh sb="8" eb="10">
      <t>カンゴ</t>
    </rPh>
    <rPh sb="10" eb="11">
      <t>シ</t>
    </rPh>
    <rPh sb="11" eb="12">
      <t>トウ</t>
    </rPh>
    <rPh sb="21" eb="23">
      <t>テイキョウ</t>
    </rPh>
    <phoneticPr fontId="4"/>
  </si>
  <si>
    <t>衛生管理等</t>
    <rPh sb="0" eb="2">
      <t>エイセイ</t>
    </rPh>
    <rPh sb="2" eb="5">
      <t>カンリトウ</t>
    </rPh>
    <phoneticPr fontId="4"/>
  </si>
  <si>
    <t>訪問看護師等の清潔保持及び健康状態について必要な管理を行っていますか。</t>
    <rPh sb="0" eb="2">
      <t>ホウモン</t>
    </rPh>
    <rPh sb="2" eb="4">
      <t>カンゴ</t>
    </rPh>
    <rPh sb="4" eb="5">
      <t>シ</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4"/>
  </si>
  <si>
    <t>事業所名</t>
    <rPh sb="0" eb="3">
      <t>ジギョウショ</t>
    </rPh>
    <rPh sb="3" eb="4">
      <t>メイ</t>
    </rPh>
    <phoneticPr fontId="4"/>
  </si>
  <si>
    <t>電話番号</t>
    <rPh sb="0" eb="2">
      <t>デンワ</t>
    </rPh>
    <rPh sb="2" eb="4">
      <t>バンゴウ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</si>
  <si>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</si>
  <si>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</si>
  <si>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</si>
  <si>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</si>
  <si>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</si>
  <si>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利用者数</t>
    <rPh sb="0" eb="3">
      <t>リヨウシャ</t>
    </rPh>
    <rPh sb="3" eb="4">
      <t>スウ</t>
    </rPh>
    <phoneticPr fontId="4"/>
  </si>
  <si>
    <t>緊急時訪問看護加算のみ算定</t>
    <rPh sb="0" eb="3">
      <t>キンキュウジ</t>
    </rPh>
    <rPh sb="3" eb="5">
      <t>ホウモン</t>
    </rPh>
    <rPh sb="5" eb="7">
      <t>カンゴ</t>
    </rPh>
    <rPh sb="7" eb="9">
      <t>カサン</t>
    </rPh>
    <rPh sb="11" eb="13">
      <t>サンテイ</t>
    </rPh>
    <phoneticPr fontId="4"/>
  </si>
  <si>
    <t>特 別 管 理 加 算 の み 算 定</t>
    <rPh sb="0" eb="3">
      <t>トクベツ</t>
    </rPh>
    <rPh sb="4" eb="7">
      <t>カンリ</t>
    </rPh>
    <rPh sb="8" eb="11">
      <t>カサン</t>
    </rPh>
    <rPh sb="16" eb="19">
      <t>サンテイ</t>
    </rPh>
    <phoneticPr fontId="4"/>
  </si>
  <si>
    <t>緊急時訪問看護加算</t>
    <rPh sb="0" eb="3">
      <t>キンキュウジ</t>
    </rPh>
    <rPh sb="3" eb="5">
      <t>ホウモン</t>
    </rPh>
    <rPh sb="5" eb="7">
      <t>カンゴ</t>
    </rPh>
    <rPh sb="7" eb="9">
      <t>カサン</t>
    </rPh>
    <phoneticPr fontId="4"/>
  </si>
  <si>
    <t>介護保険未申請者</t>
    <rPh sb="0" eb="2">
      <t>カイゴ</t>
    </rPh>
    <rPh sb="2" eb="4">
      <t>ホケン</t>
    </rPh>
    <rPh sb="4" eb="5">
      <t>ミ</t>
    </rPh>
    <rPh sb="5" eb="8">
      <t>シンセイシャ</t>
    </rPh>
    <phoneticPr fontId="4"/>
  </si>
  <si>
    <t>件</t>
    <rPh sb="0" eb="1">
      <t>ケン</t>
    </rPh>
    <phoneticPr fontId="4"/>
  </si>
  <si>
    <t>記録作成の有無</t>
    <rPh sb="0" eb="2">
      <t>キロク</t>
    </rPh>
    <rPh sb="2" eb="4">
      <t>サクセイ</t>
    </rPh>
    <rPh sb="5" eb="7">
      <t>ウム</t>
    </rPh>
    <phoneticPr fontId="4"/>
  </si>
  <si>
    <t>有</t>
    <rPh sb="0" eb="1">
      <t>ア</t>
    </rPh>
    <phoneticPr fontId="4"/>
  </si>
  <si>
    <t>無</t>
    <rPh sb="0" eb="1">
      <t>ナ</t>
    </rPh>
    <phoneticPr fontId="4"/>
  </si>
  <si>
    <t>具体的対応</t>
    <rPh sb="0" eb="3">
      <t>グタイテキ</t>
    </rPh>
    <rPh sb="3" eb="5">
      <t>タイオウ</t>
    </rPh>
    <phoneticPr fontId="4"/>
  </si>
  <si>
    <t>合 計</t>
    <rPh sb="0" eb="3">
      <t>ゴウケイ</t>
    </rPh>
    <phoneticPr fontId="4"/>
  </si>
  <si>
    <t>費　用　名</t>
    <rPh sb="0" eb="3">
      <t>ヒヨウ</t>
    </rPh>
    <rPh sb="4" eb="5">
      <t>ナ</t>
    </rPh>
    <phoneticPr fontId="4"/>
  </si>
  <si>
    <t>内　　　　　　　　　　容</t>
    <rPh sb="0" eb="12">
      <t>ナイヨウ</t>
    </rPh>
    <phoneticPr fontId="4"/>
  </si>
  <si>
    <t>金　　額</t>
    <rPh sb="0" eb="4">
      <t>キンガク</t>
    </rPh>
    <phoneticPr fontId="4"/>
  </si>
  <si>
    <t>円</t>
    <rPh sb="0" eb="1">
      <t>エン</t>
    </rPh>
    <phoneticPr fontId="4"/>
  </si>
  <si>
    <t>（１）管理者の状況</t>
    <rPh sb="3" eb="6">
      <t>カンリシャ</t>
    </rPh>
    <rPh sb="7" eb="9">
      <t>ジョウキョウ</t>
    </rPh>
    <phoneticPr fontId="4"/>
  </si>
  <si>
    <t>資　　格</t>
  </si>
  <si>
    <t>勤務時間／週</t>
    <rPh sb="0" eb="2">
      <t>キンム</t>
    </rPh>
    <rPh sb="2" eb="4">
      <t>ジカン</t>
    </rPh>
    <rPh sb="5" eb="6">
      <t>シュウ</t>
    </rPh>
    <phoneticPr fontId="4"/>
  </si>
  <si>
    <t>専従・兼務の別</t>
    <rPh sb="0" eb="2">
      <t>センジュウ</t>
    </rPh>
    <rPh sb="3" eb="5">
      <t>ケンム</t>
    </rPh>
    <rPh sb="6" eb="7">
      <t>ベツ</t>
    </rPh>
    <phoneticPr fontId="4"/>
  </si>
  <si>
    <t>兼務先事業所名</t>
    <rPh sb="0" eb="2">
      <t>ケンム</t>
    </rPh>
    <rPh sb="2" eb="3">
      <t>サキ</t>
    </rPh>
    <rPh sb="3" eb="6">
      <t>ジギョウショ</t>
    </rPh>
    <rPh sb="6" eb="7">
      <t>ナ</t>
    </rPh>
    <phoneticPr fontId="4"/>
  </si>
  <si>
    <t>交　　通　　費</t>
    <rPh sb="0" eb="1">
      <t>コウ</t>
    </rPh>
    <rPh sb="3" eb="4">
      <t>ツウ</t>
    </rPh>
    <rPh sb="6" eb="7">
      <t>ヒ</t>
    </rPh>
    <phoneticPr fontId="4"/>
  </si>
  <si>
    <t>損害賠償保険加入先</t>
    <rPh sb="0" eb="2">
      <t>ソンガイ</t>
    </rPh>
    <rPh sb="2" eb="4">
      <t>バイショウ</t>
    </rPh>
    <rPh sb="4" eb="6">
      <t>ホケン</t>
    </rPh>
    <rPh sb="6" eb="9">
      <t>カニュウサキ</t>
    </rPh>
    <phoneticPr fontId="4"/>
  </si>
  <si>
    <t>深夜加算の算定</t>
    <rPh sb="0" eb="2">
      <t>シンヤ</t>
    </rPh>
    <rPh sb="2" eb="4">
      <t>カサン</t>
    </rPh>
    <rPh sb="5" eb="7">
      <t>サンテイ</t>
    </rPh>
    <phoneticPr fontId="4"/>
  </si>
  <si>
    <t>夜間加算の算定</t>
    <rPh sb="0" eb="2">
      <t>ヤカン</t>
    </rPh>
    <rPh sb="2" eb="4">
      <t>カサン</t>
    </rPh>
    <rPh sb="5" eb="7">
      <t>サンテイ</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</si>
  <si>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99" eb="101">
      <t>ホショウ</t>
    </rPh>
    <rPh sb="101" eb="103">
      <t>キカン</t>
    </rPh>
    <rPh sb="109" eb="110">
      <t>ネン</t>
    </rPh>
    <rPh sb="112" eb="113">
      <t>ガツ</t>
    </rPh>
    <rPh sb="118" eb="119">
      <t>ネン</t>
    </rPh>
    <rPh sb="121" eb="122">
      <t>ガツ</t>
    </rPh>
    <phoneticPr fontId="4"/>
  </si>
  <si>
    <t>早朝加算の算定</t>
    <rPh sb="0" eb="2">
      <t>ソウチョウ</t>
    </rPh>
    <rPh sb="2" eb="4">
      <t>カサン</t>
    </rPh>
    <rPh sb="5" eb="7">
      <t>サンテイ</t>
    </rPh>
    <phoneticPr fontId="4"/>
  </si>
  <si>
    <t>加算の種別</t>
    <rPh sb="0" eb="2">
      <t>カサン</t>
    </rPh>
    <rPh sb="3" eb="5">
      <t>シュベツ</t>
    </rPh>
    <phoneticPr fontId="4"/>
  </si>
  <si>
    <t>備品等に関する衛生管理(保管方法等)及び職員･利用者の感染対策等に係る対応方法を記入すること。</t>
  </si>
  <si>
    <t>利用者数</t>
  </si>
  <si>
    <t>要支援１</t>
    <rPh sb="0" eb="1">
      <t>ヨウ</t>
    </rPh>
    <rPh sb="1" eb="3">
      <t>シエン</t>
    </rPh>
    <phoneticPr fontId="4"/>
  </si>
  <si>
    <t>ターミナルケア加算</t>
    <rPh sb="7" eb="9">
      <t>カサン</t>
    </rPh>
    <phoneticPr fontId="4"/>
  </si>
  <si>
    <t>上のうち早朝・夜間・深夜加算の算定</t>
    <rPh sb="0" eb="1">
      <t>ウエ</t>
    </rPh>
    <rPh sb="4" eb="6">
      <t>ソウチョウ</t>
    </rPh>
    <rPh sb="7" eb="9">
      <t>ヤカン</t>
    </rPh>
    <rPh sb="10" eb="12">
      <t>シンヤ</t>
    </rPh>
    <rPh sb="12" eb="14">
      <t>カサン</t>
    </rPh>
    <rPh sb="15" eb="17">
      <t>サンテイ</t>
    </rPh>
    <phoneticPr fontId="4"/>
  </si>
  <si>
    <t>訪問看護</t>
    <rPh sb="0" eb="4">
      <t>ホウモンカンゴ</t>
    </rPh>
    <phoneticPr fontId="4"/>
  </si>
  <si>
    <t>介護予防訪問看護</t>
    <rPh sb="0" eb="2">
      <t>カイゴ</t>
    </rPh>
    <rPh sb="2" eb="4">
      <t>ヨボウ</t>
    </rPh>
    <rPh sb="4" eb="8">
      <t>ホウモンカンゴ</t>
    </rPh>
    <phoneticPr fontId="4"/>
  </si>
  <si>
    <t>連絡体制の内容</t>
    <rPh sb="0" eb="2">
      <t>レンラク</t>
    </rPh>
    <rPh sb="2" eb="4">
      <t>タイセイ</t>
    </rPh>
    <rPh sb="5" eb="7">
      <t>ナイヨウ</t>
    </rPh>
    <phoneticPr fontId="4"/>
  </si>
  <si>
    <t>申請中</t>
    <rPh sb="0" eb="3">
      <t>シンセイチュウ</t>
    </rPh>
    <phoneticPr fontId="4"/>
  </si>
  <si>
    <t>末期の悪性腫瘍</t>
    <rPh sb="0" eb="2">
      <t>マッキ</t>
    </rPh>
    <rPh sb="3" eb="5">
      <t>アクセイ</t>
    </rPh>
    <rPh sb="5" eb="7">
      <t>シュヨウ</t>
    </rPh>
    <phoneticPr fontId="4"/>
  </si>
  <si>
    <t>厚生労働大臣が定める疾病等※</t>
    <rPh sb="0" eb="2">
      <t>コウセイ</t>
    </rPh>
    <rPh sb="2" eb="4">
      <t>ロウドウ</t>
    </rPh>
    <rPh sb="4" eb="6">
      <t>ダイジン</t>
    </rPh>
    <rPh sb="7" eb="8">
      <t>サダ</t>
    </rPh>
    <rPh sb="10" eb="12">
      <t>シッペイ</t>
    </rPh>
    <rPh sb="12" eb="13">
      <t>トウ</t>
    </rPh>
    <phoneticPr fontId="4"/>
  </si>
  <si>
    <t>適用している</t>
    <rPh sb="0" eb="2">
      <t>テキヨウ</t>
    </rPh>
    <phoneticPr fontId="4"/>
  </si>
  <si>
    <t>適用していない</t>
    <rPh sb="0" eb="2">
      <t>テキヨウ</t>
    </rPh>
    <phoneticPr fontId="4"/>
  </si>
  <si>
    <t>該当なし</t>
    <rPh sb="0" eb="2">
      <t>ガイトウ</t>
    </rPh>
    <phoneticPr fontId="4"/>
  </si>
  <si>
    <t>医療保険について</t>
    <rPh sb="0" eb="2">
      <t>イリョウ</t>
    </rPh>
    <rPh sb="2" eb="4">
      <t>ホケン</t>
    </rPh>
    <phoneticPr fontId="4"/>
  </si>
  <si>
    <t>急性増悪期</t>
    <rPh sb="0" eb="2">
      <t>キュウセイ</t>
    </rPh>
    <rPh sb="2" eb="3">
      <t>ゾウ</t>
    </rPh>
    <rPh sb="3" eb="4">
      <t>アク</t>
    </rPh>
    <rPh sb="4" eb="5">
      <t>キ</t>
    </rPh>
    <phoneticPr fontId="4"/>
  </si>
  <si>
    <t>点検項目</t>
    <rPh sb="0" eb="2">
      <t>テンケン</t>
    </rPh>
    <rPh sb="2" eb="4">
      <t>コウモク</t>
    </rPh>
    <phoneticPr fontId="4"/>
  </si>
  <si>
    <t>点検結果</t>
    <rPh sb="0" eb="2">
      <t>テンケン</t>
    </rPh>
    <rPh sb="2" eb="4">
      <t>ケッカ</t>
    </rPh>
    <phoneticPr fontId="4"/>
  </si>
  <si>
    <t>20分未満</t>
    <rPh sb="2" eb="3">
      <t>フン</t>
    </rPh>
    <rPh sb="3" eb="5">
      <t>ミマン</t>
    </rPh>
    <phoneticPr fontId="4"/>
  </si>
  <si>
    <t>30分未満</t>
    <rPh sb="2" eb="3">
      <t>フン</t>
    </rPh>
    <rPh sb="3" eb="5">
      <t>ミマン</t>
    </rPh>
    <phoneticPr fontId="4"/>
  </si>
  <si>
    <t>延べ利用者数</t>
    <rPh sb="0" eb="1">
      <t>ノ</t>
    </rPh>
    <rPh sb="2" eb="5">
      <t>リヨウシャ</t>
    </rPh>
    <rPh sb="5" eb="6">
      <t>スウ</t>
    </rPh>
    <phoneticPr fontId="4"/>
  </si>
  <si>
    <t>左のうち早朝等の加算を算定した延べ利用者数</t>
    <rPh sb="0" eb="1">
      <t>ヒダリ</t>
    </rPh>
    <rPh sb="4" eb="7">
      <t>ソウチョウナド</t>
    </rPh>
    <rPh sb="8" eb="10">
      <t>カサン</t>
    </rPh>
    <rPh sb="11" eb="13">
      <t>サンテイ</t>
    </rPh>
    <rPh sb="15" eb="16">
      <t>ノ</t>
    </rPh>
    <rPh sb="17" eb="20">
      <t>リヨウシャ</t>
    </rPh>
    <rPh sb="20" eb="21">
      <t>スウ</t>
    </rPh>
    <phoneticPr fontId="4"/>
  </si>
  <si>
    <t>早朝</t>
    <rPh sb="0" eb="2">
      <t>ソウチョウ</t>
    </rPh>
    <phoneticPr fontId="4"/>
  </si>
  <si>
    <t>夜間</t>
    <rPh sb="0" eb="2">
      <t>ヤカン</t>
    </rPh>
    <phoneticPr fontId="4"/>
  </si>
  <si>
    <t>深夜</t>
    <rPh sb="0" eb="2">
      <t>シンヤ</t>
    </rPh>
    <phoneticPr fontId="4"/>
  </si>
  <si>
    <t>准看護師</t>
    <rPh sb="0" eb="1">
      <t>ジュン</t>
    </rPh>
    <rPh sb="1" eb="3">
      <t>カンゴ</t>
    </rPh>
    <phoneticPr fontId="4"/>
  </si>
  <si>
    <t>注１</t>
    <rPh sb="0" eb="1">
      <t>チュウ</t>
    </rPh>
    <phoneticPr fontId="4"/>
  </si>
  <si>
    <t>注</t>
    <rPh sb="0" eb="1">
      <t>チュウ</t>
    </rPh>
    <phoneticPr fontId="4"/>
  </si>
  <si>
    <t>区分</t>
    <rPh sb="0" eb="2">
      <t>クブン</t>
    </rPh>
    <phoneticPr fontId="4"/>
  </si>
  <si>
    <t>（加減算を含む総額）</t>
    <rPh sb="1" eb="3">
      <t>カゲン</t>
    </rPh>
    <rPh sb="3" eb="4">
      <t>サン</t>
    </rPh>
    <rPh sb="5" eb="6">
      <t>フク</t>
    </rPh>
    <rPh sb="7" eb="9">
      <t>ソウガク</t>
    </rPh>
    <phoneticPr fontId="4"/>
  </si>
  <si>
    <t>単位</t>
    <rPh sb="0" eb="2">
      <t>タンイ</t>
    </rPh>
    <phoneticPr fontId="4"/>
  </si>
  <si>
    <t>（１）関係機関との連携等</t>
    <rPh sb="3" eb="5">
      <t>カンケイ</t>
    </rPh>
    <rPh sb="5" eb="7">
      <t>キカン</t>
    </rPh>
    <rPh sb="9" eb="11">
      <t>レンケイ</t>
    </rPh>
    <rPh sb="11" eb="12">
      <t>トウ</t>
    </rPh>
    <phoneticPr fontId="4"/>
  </si>
  <si>
    <t>（３）苦情処理の体制</t>
    <rPh sb="3" eb="5">
      <t>クジョウ</t>
    </rPh>
    <rPh sb="5" eb="7">
      <t>ショリ</t>
    </rPh>
    <rPh sb="8" eb="10">
      <t>タイセイ</t>
    </rPh>
    <phoneticPr fontId="4"/>
  </si>
  <si>
    <t>（４）事故発生時の処理</t>
    <rPh sb="3" eb="5">
      <t>ジコ</t>
    </rPh>
    <rPh sb="5" eb="8">
      <t>ハッセイジ</t>
    </rPh>
    <rPh sb="9" eb="11">
      <t>ショリ</t>
    </rPh>
    <phoneticPr fontId="4"/>
  </si>
  <si>
    <t>通常の事業の
実施地域</t>
    <rPh sb="0" eb="2">
      <t>ツウジョウ</t>
    </rPh>
    <rPh sb="3" eb="5">
      <t>ジギョウ</t>
    </rPh>
    <rPh sb="7" eb="9">
      <t>ジッシ</t>
    </rPh>
    <rPh sb="9" eb="11">
      <t>チイキ</t>
    </rPh>
    <phoneticPr fontId="4"/>
  </si>
  <si>
    <t>金</t>
    <rPh sb="0" eb="1">
      <t>キン</t>
    </rPh>
    <phoneticPr fontId="4"/>
  </si>
  <si>
    <t>准看護師の訪問</t>
    <rPh sb="0" eb="4">
      <t>ジュンカンゴシ</t>
    </rPh>
    <rPh sb="5" eb="7">
      <t>ホウモン</t>
    </rPh>
    <phoneticPr fontId="4"/>
  </si>
  <si>
    <t>該当</t>
    <rPh sb="0" eb="2">
      <t>ガイトウ</t>
    </rPh>
    <phoneticPr fontId="4"/>
  </si>
  <si>
    <t>夜間加算</t>
    <rPh sb="0" eb="2">
      <t>ヤカン</t>
    </rPh>
    <rPh sb="2" eb="4">
      <t>カサン</t>
    </rPh>
    <phoneticPr fontId="4"/>
  </si>
  <si>
    <t>18時～22時</t>
    <rPh sb="2" eb="3">
      <t>ジ</t>
    </rPh>
    <rPh sb="6" eb="7">
      <t>ジ</t>
    </rPh>
    <phoneticPr fontId="4"/>
  </si>
  <si>
    <t>サービス提供票</t>
    <rPh sb="4" eb="6">
      <t>テイキョウ</t>
    </rPh>
    <rPh sb="6" eb="7">
      <t>ヒョウ</t>
    </rPh>
    <phoneticPr fontId="4"/>
  </si>
  <si>
    <t>早朝加算</t>
    <rPh sb="0" eb="2">
      <t>ソウチョウ</t>
    </rPh>
    <rPh sb="2" eb="4">
      <t>カサン</t>
    </rPh>
    <phoneticPr fontId="4"/>
  </si>
  <si>
    <t>深夜加算</t>
    <rPh sb="0" eb="2">
      <t>シンヤ</t>
    </rPh>
    <rPh sb="2" eb="4">
      <t>カサン</t>
    </rPh>
    <phoneticPr fontId="4"/>
  </si>
  <si>
    <t>22時～６時</t>
    <rPh sb="2" eb="3">
      <t>ジ</t>
    </rPh>
    <rPh sb="5" eb="6">
      <t>ジ</t>
    </rPh>
    <phoneticPr fontId="4"/>
  </si>
  <si>
    <t>計画的な管理の実施</t>
    <rPh sb="0" eb="3">
      <t>ケイカクテキ</t>
    </rPh>
    <rPh sb="4" eb="6">
      <t>カンリ</t>
    </rPh>
    <rPh sb="7" eb="9">
      <t>ジッシ</t>
    </rPh>
    <phoneticPr fontId="4"/>
  </si>
  <si>
    <t>特別地域加算</t>
    <rPh sb="0" eb="2">
      <t>トクベツ</t>
    </rPh>
    <rPh sb="2" eb="4">
      <t>チイキ</t>
    </rPh>
    <rPh sb="4" eb="6">
      <t>カサン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</si>
  <si>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</si>
  <si>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サービス提供体制強化加算</t>
    <rPh sb="4" eb="6">
      <t>テイキョウ</t>
    </rPh>
    <rPh sb="6" eb="8">
      <t>タイセイ</t>
    </rPh>
    <rPh sb="8" eb="10">
      <t>キョウカ</t>
    </rPh>
    <rPh sb="10" eb="12">
      <t>カサン</t>
    </rPh>
    <phoneticPr fontId="4"/>
  </si>
  <si>
    <t>訪問看護</t>
    <rPh sb="0" eb="2">
      <t>ホウモン</t>
    </rPh>
    <rPh sb="2" eb="4">
      <t>カンゴ</t>
    </rPh>
    <phoneticPr fontId="4"/>
  </si>
  <si>
    <t>看　護　師　等</t>
    <rPh sb="0" eb="3">
      <t>カンゴ</t>
    </rPh>
    <rPh sb="4" eb="5">
      <t>シ</t>
    </rPh>
    <rPh sb="6" eb="7">
      <t>トウ</t>
    </rPh>
    <phoneticPr fontId="4"/>
  </si>
  <si>
    <t>資格欄には、保健師、看護師、准看護師、理学療法士、作業療法士、言語聴覚士のいずれかを記入すること。</t>
    <rPh sb="6" eb="9">
      <t>ホケンシ</t>
    </rPh>
    <rPh sb="10" eb="12">
      <t>カンゴ</t>
    </rPh>
    <rPh sb="12" eb="13">
      <t>シ</t>
    </rPh>
    <rPh sb="14" eb="18">
      <t>ジュンカンゴシ</t>
    </rPh>
    <rPh sb="19" eb="21">
      <t>リガク</t>
    </rPh>
    <rPh sb="21" eb="24">
      <t>リョウホウシ</t>
    </rPh>
    <rPh sb="25" eb="27">
      <t>サギョウ</t>
    </rPh>
    <rPh sb="27" eb="30">
      <t>リョウホウシ</t>
    </rPh>
    <rPh sb="31" eb="33">
      <t>ゲンゴ</t>
    </rPh>
    <rPh sb="33" eb="36">
      <t>チョウカクシ</t>
    </rPh>
    <rPh sb="42" eb="44">
      <t>キニュウ</t>
    </rPh>
    <phoneticPr fontId="4"/>
  </si>
  <si>
    <t>（２）看護師等（理学療法士、作業療法士、言語聴覚士を含む）の状況</t>
    <rPh sb="3" eb="5">
      <t>カンゴ</t>
    </rPh>
    <rPh sb="5" eb="6">
      <t>シ</t>
    </rPh>
    <rPh sb="6" eb="7">
      <t>トウ</t>
    </rPh>
    <rPh sb="26" eb="27">
      <t>フク</t>
    </rPh>
    <rPh sb="30" eb="32">
      <t>ジョウキョウ</t>
    </rPh>
    <phoneticPr fontId="4"/>
  </si>
  <si>
    <t>営 業 日
（営業日に○を付けること）</t>
    <rPh sb="0" eb="5">
      <t>エイギョウビ</t>
    </rPh>
    <rPh sb="7" eb="10">
      <t>エイギョウビ</t>
    </rPh>
    <rPh sb="13" eb="14">
      <t>ツ</t>
    </rPh>
    <phoneticPr fontId="4"/>
  </si>
  <si>
    <t>要支援２</t>
    <rPh sb="0" eb="1">
      <t>ヨウ</t>
    </rPh>
    <rPh sb="1" eb="3">
      <t>シエン</t>
    </rPh>
    <phoneticPr fontId="4"/>
  </si>
  <si>
    <t>管理者が保健師及び看護師以外の場合は、その理由を記載すること</t>
    <rPh sb="0" eb="3">
      <t>カンリシャ</t>
    </rPh>
    <rPh sb="4" eb="7">
      <t>ホケンシ</t>
    </rPh>
    <rPh sb="7" eb="8">
      <t>オヨ</t>
    </rPh>
    <rPh sb="9" eb="11">
      <t>カンゴ</t>
    </rPh>
    <rPh sb="11" eb="12">
      <t>シ</t>
    </rPh>
    <rPh sb="12" eb="14">
      <t>イガイ</t>
    </rPh>
    <rPh sb="15" eb="17">
      <t>バアイ</t>
    </rPh>
    <rPh sb="21" eb="23">
      <t>リユウ</t>
    </rPh>
    <rPh sb="24" eb="26">
      <t>キサイ</t>
    </rPh>
    <phoneticPr fontId="4"/>
  </si>
  <si>
    <t>緊急時訪問看護加算及び特別管理加算算定</t>
    <rPh sb="0" eb="3">
      <t>キンキュウジ</t>
    </rPh>
    <rPh sb="3" eb="5">
      <t>ホウモン</t>
    </rPh>
    <rPh sb="5" eb="7">
      <t>カンゴ</t>
    </rPh>
    <rPh sb="7" eb="9">
      <t>カサン</t>
    </rPh>
    <rPh sb="9" eb="10">
      <t>オヨ</t>
    </rPh>
    <rPh sb="11" eb="13">
      <t>トクベツ</t>
    </rPh>
    <rPh sb="13" eb="15">
      <t>カンリ</t>
    </rPh>
    <rPh sb="15" eb="17">
      <t>カサン</t>
    </rPh>
    <rPh sb="17" eb="19">
      <t>サンテイ</t>
    </rPh>
    <phoneticPr fontId="4"/>
  </si>
  <si>
    <t>有の場合は兼務職種</t>
    <rPh sb="0" eb="1">
      <t>ア</t>
    </rPh>
    <rPh sb="2" eb="4">
      <t>バアイ</t>
    </rPh>
    <rPh sb="5" eb="7">
      <t>ケンム</t>
    </rPh>
    <rPh sb="7" eb="9">
      <t>ショクシュ</t>
    </rPh>
    <phoneticPr fontId="4"/>
  </si>
  <si>
    <t>理　由</t>
    <rPh sb="0" eb="1">
      <t>リ</t>
    </rPh>
    <rPh sb="2" eb="3">
      <t>ヨシ</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</si>
  <si>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</si>
  <si>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</si>
  <si>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事例１</t>
    <rPh sb="0" eb="2">
      <t>ジレイ</t>
    </rPh>
    <phoneticPr fontId="4"/>
  </si>
  <si>
    <t>事例３</t>
    <rPh sb="0" eb="2">
      <t>ジレイ</t>
    </rPh>
    <phoneticPr fontId="4"/>
  </si>
  <si>
    <t>（３）２人の看護師等による訪問看護の状況</t>
    <rPh sb="4" eb="5">
      <t>ニン</t>
    </rPh>
    <rPh sb="6" eb="8">
      <t>カンゴ</t>
    </rPh>
    <rPh sb="8" eb="9">
      <t>シ</t>
    </rPh>
    <rPh sb="9" eb="10">
      <t>トウ</t>
    </rPh>
    <rPh sb="13" eb="15">
      <t>ホウモン</t>
    </rPh>
    <rPh sb="15" eb="17">
      <t>カンゴ</t>
    </rPh>
    <rPh sb="18" eb="20">
      <t>ジョウキョウ</t>
    </rPh>
    <phoneticPr fontId="4"/>
  </si>
  <si>
    <t>２人の看護師等を派遣してサービスを提供している主な事例について、その理由を３件記入すること。</t>
    <rPh sb="1" eb="2">
      <t>ニン</t>
    </rPh>
    <rPh sb="3" eb="5">
      <t>カンゴ</t>
    </rPh>
    <rPh sb="5" eb="6">
      <t>シ</t>
    </rPh>
    <rPh sb="6" eb="7">
      <t>トウ</t>
    </rPh>
    <rPh sb="8" eb="10">
      <t>ハケン</t>
    </rPh>
    <rPh sb="17" eb="19">
      <t>テイキョウ</t>
    </rPh>
    <rPh sb="23" eb="24">
      <t>オモ</t>
    </rPh>
    <rPh sb="25" eb="27">
      <t>ジレイ</t>
    </rPh>
    <rPh sb="34" eb="36">
      <t>リユウ</t>
    </rPh>
    <rPh sb="38" eb="39">
      <t>ケン</t>
    </rPh>
    <rPh sb="39" eb="41">
      <t>キニュウ</t>
    </rPh>
    <phoneticPr fontId="4"/>
  </si>
  <si>
    <t>（４）介護給付費算定の状況</t>
    <rPh sb="3" eb="5">
      <t>カイゴ</t>
    </rPh>
    <rPh sb="5" eb="7">
      <t>キュウフ</t>
    </rPh>
    <rPh sb="7" eb="8">
      <t>ヒ</t>
    </rPh>
    <rPh sb="8" eb="10">
      <t>サンテイ</t>
    </rPh>
    <rPh sb="11" eb="13">
      <t>ジョウキョウ</t>
    </rPh>
    <phoneticPr fontId="4"/>
  </si>
  <si>
    <t>（５）理学療法士等による訪問看護の状況</t>
    <rPh sb="3" eb="5">
      <t>リガク</t>
    </rPh>
    <rPh sb="5" eb="8">
      <t>リョウホウシ</t>
    </rPh>
    <rPh sb="8" eb="9">
      <t>トウ</t>
    </rPh>
    <rPh sb="12" eb="14">
      <t>ホウモン</t>
    </rPh>
    <rPh sb="14" eb="16">
      <t>カンゴ</t>
    </rPh>
    <rPh sb="17" eb="19">
      <t>ジョウキョウ</t>
    </rPh>
    <phoneticPr fontId="4"/>
  </si>
  <si>
    <t>理学療法士等による看護業務の一環としてのリハビリテーションが、看護師等による訪問の回数を上回った事例がある場合は、その理由を記入すること。</t>
    <rPh sb="0" eb="2">
      <t>リガク</t>
    </rPh>
    <rPh sb="2" eb="5">
      <t>リョウホウシ</t>
    </rPh>
    <rPh sb="5" eb="6">
      <t>トウ</t>
    </rPh>
    <rPh sb="9" eb="11">
      <t>カンゴ</t>
    </rPh>
    <rPh sb="11" eb="13">
      <t>ギョウム</t>
    </rPh>
    <rPh sb="14" eb="16">
      <t>イッカン</t>
    </rPh>
    <rPh sb="31" eb="33">
      <t>カンゴ</t>
    </rPh>
    <rPh sb="33" eb="34">
      <t>シ</t>
    </rPh>
    <rPh sb="34" eb="35">
      <t>トウ</t>
    </rPh>
    <rPh sb="38" eb="40">
      <t>ホウモン</t>
    </rPh>
    <rPh sb="41" eb="43">
      <t>カイスウ</t>
    </rPh>
    <rPh sb="44" eb="46">
      <t>ウワマワ</t>
    </rPh>
    <rPh sb="48" eb="50">
      <t>ジレイ</t>
    </rPh>
    <rPh sb="53" eb="55">
      <t>バアイ</t>
    </rPh>
    <rPh sb="59" eb="61">
      <t>リユウ</t>
    </rPh>
    <rPh sb="62" eb="64">
      <t>キニュウ</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</si>
  <si>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</si>
  <si>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常勤換算後の人数
（理学療法士、作業療法士、言語聴覚士を除く。）</t>
    <rPh sb="0" eb="2">
      <t>ジョウキン</t>
    </rPh>
    <rPh sb="2" eb="4">
      <t>カンザン</t>
    </rPh>
    <rPh sb="4" eb="5">
      <t>ゴ</t>
    </rPh>
    <rPh sb="6" eb="8">
      <t>ニンズウ</t>
    </rPh>
    <rPh sb="28" eb="29">
      <t>ノゾ</t>
    </rPh>
    <phoneticPr fontId="4"/>
  </si>
  <si>
    <t>注　 緊急時訪問看護加算、特別管理加算、ターミナルケア加算の届出を行っている事業所のみ記入すること｡</t>
    <rPh sb="0" eb="1">
      <t>チュウ</t>
    </rPh>
    <rPh sb="3" eb="6">
      <t>キンキュウジ</t>
    </rPh>
    <rPh sb="6" eb="8">
      <t>ホウモン</t>
    </rPh>
    <rPh sb="8" eb="10">
      <t>カンゴ</t>
    </rPh>
    <rPh sb="10" eb="12">
      <t>カサン</t>
    </rPh>
    <rPh sb="13" eb="15">
      <t>トクベツ</t>
    </rPh>
    <rPh sb="15" eb="17">
      <t>カンリ</t>
    </rPh>
    <rPh sb="17" eb="19">
      <t>カサン</t>
    </rPh>
    <rPh sb="27" eb="29">
      <t>カサン</t>
    </rPh>
    <rPh sb="30" eb="32">
      <t>トドケデ</t>
    </rPh>
    <rPh sb="33" eb="34">
      <t>オコナ</t>
    </rPh>
    <rPh sb="38" eb="41">
      <t>ジギョウショ</t>
    </rPh>
    <rPh sb="43" eb="45">
      <t>キニュウ</t>
    </rPh>
    <phoneticPr fontId="4"/>
  </si>
  <si>
    <t>担　当　者</t>
    <rPh sb="0" eb="1">
      <t>タン</t>
    </rPh>
    <rPh sb="2" eb="3">
      <t>トウ</t>
    </rPh>
    <rPh sb="4" eb="5">
      <t>シャ</t>
    </rPh>
    <phoneticPr fontId="4"/>
  </si>
  <si>
    <t>　　　　　　件</t>
    <rPh sb="6" eb="7">
      <t>ケン</t>
    </rPh>
    <phoneticPr fontId="4"/>
  </si>
  <si>
    <t>資　格</t>
    <rPh sb="0" eb="1">
      <t>シ</t>
    </rPh>
    <rPh sb="2" eb="3">
      <t>カク</t>
    </rPh>
    <phoneticPr fontId="4"/>
  </si>
  <si>
    <t>兼務
状況</t>
    <rPh sb="0" eb="1">
      <t>ケン</t>
    </rPh>
    <rPh sb="1" eb="2">
      <t>ツトム</t>
    </rPh>
    <rPh sb="3" eb="4">
      <t>ジョウ</t>
    </rPh>
    <rPh sb="4" eb="5">
      <t>キョウ</t>
    </rPh>
    <phoneticPr fontId="4"/>
  </si>
  <si>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4"/>
  </si>
  <si>
    <t>氏　　　　　名</t>
    <rPh sb="0" eb="7">
      <t>シメイ</t>
    </rPh>
    <phoneticPr fontId="4"/>
  </si>
  <si>
    <t>常勤・非常勤の別</t>
    <rPh sb="0" eb="2">
      <t>ジョウキン</t>
    </rPh>
    <rPh sb="3" eb="6">
      <t>ヒジョウキン</t>
    </rPh>
    <rPh sb="7" eb="8">
      <t>ベツ</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</si>
  <si>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</si>
  <si>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</si>
  <si>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</si>
  <si>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</si>
  <si>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</si>
  <si>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</si>
  <si>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</si>
  <si>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</si>
  <si>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</si>
  <si>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</si>
  <si>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土曜</t>
    <rPh sb="0" eb="2">
      <t>ドヨウ</t>
    </rPh>
    <phoneticPr fontId="4"/>
  </si>
  <si>
    <t>日/祝</t>
    <rPh sb="0" eb="1">
      <t>ヒ</t>
    </rPh>
    <rPh sb="2" eb="3">
      <t>シュク</t>
    </rPh>
    <phoneticPr fontId="4"/>
  </si>
  <si>
    <t>備考（その他時間があれば記入）</t>
    <rPh sb="0" eb="2">
      <t>ビコウ</t>
    </rPh>
    <rPh sb="3" eb="6">
      <t>ソノタ</t>
    </rPh>
    <rPh sb="6" eb="8">
      <t>ジカン</t>
    </rPh>
    <rPh sb="12" eb="14">
      <t>キニュウ</t>
    </rPh>
    <phoneticPr fontId="4"/>
  </si>
  <si>
    <t>管理者</t>
    <rPh sb="0" eb="3">
      <t>カンリシャ</t>
    </rPh>
    <phoneticPr fontId="4"/>
  </si>
  <si>
    <t>氏　　名</t>
    <rPh sb="0" eb="4">
      <t>シメイ</t>
    </rPh>
    <phoneticPr fontId="4"/>
  </si>
  <si>
    <t>30分以上～1時間未満</t>
    <rPh sb="2" eb="3">
      <t>フン</t>
    </rPh>
    <rPh sb="3" eb="5">
      <t>イジョウ</t>
    </rPh>
    <rPh sb="7" eb="9">
      <t>ジカン</t>
    </rPh>
    <rPh sb="9" eb="11">
      <t>ミマン</t>
    </rPh>
    <phoneticPr fontId="4"/>
  </si>
  <si>
    <t>1時間以上～1時間半未満</t>
    <rPh sb="1" eb="3">
      <t>ジカン</t>
    </rPh>
    <rPh sb="3" eb="5">
      <t>イジョウ</t>
    </rPh>
    <rPh sb="7" eb="9">
      <t>ジカン</t>
    </rPh>
    <rPh sb="9" eb="10">
      <t>ハン</t>
    </rPh>
    <rPh sb="10" eb="12">
      <t>ミマン</t>
    </rPh>
    <phoneticPr fontId="4"/>
  </si>
  <si>
    <t>（１）要支援・要介護度別利用者数</t>
    <rPh sb="3" eb="4">
      <t>ヨウ</t>
    </rPh>
    <rPh sb="4" eb="6">
      <t>シエン</t>
    </rPh>
    <rPh sb="7" eb="10">
      <t>ヨウカイゴ</t>
    </rPh>
    <rPh sb="10" eb="11">
      <t>ド</t>
    </rPh>
    <rPh sb="11" eb="12">
      <t>ベツ</t>
    </rPh>
    <rPh sb="12" eb="15">
      <t>リヨウシャ</t>
    </rPh>
    <rPh sb="15" eb="16">
      <t>スウ</t>
    </rPh>
    <phoneticPr fontId="4"/>
  </si>
  <si>
    <t>（２）加算の種別ごとの利用者数</t>
    <rPh sb="3" eb="5">
      <t>カサン</t>
    </rPh>
    <rPh sb="6" eb="8">
      <t>シュベツ</t>
    </rPh>
    <rPh sb="11" eb="14">
      <t>リヨウシャ</t>
    </rPh>
    <rPh sb="14" eb="15">
      <t>スウ</t>
    </rPh>
    <phoneticPr fontId="4"/>
  </si>
  <si>
    <t>（６）医療保険の適用</t>
    <rPh sb="3" eb="5">
      <t>イリョウ</t>
    </rPh>
    <rPh sb="5" eb="7">
      <t>ホケン</t>
    </rPh>
    <rPh sb="8" eb="10">
      <t>テキヨウ</t>
    </rPh>
    <phoneticPr fontId="4"/>
  </si>
  <si>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4"/>
  </si>
  <si>
    <t>　　　　　　　　　　　　　　件</t>
    <rPh sb="14" eb="15">
      <t>ケン</t>
    </rPh>
    <phoneticPr fontId="4"/>
  </si>
  <si>
    <t>３ 24時間連絡可能な体制</t>
    <rPh sb="4" eb="6">
      <t>ジカン</t>
    </rPh>
    <rPh sb="6" eb="8">
      <t>レンラク</t>
    </rPh>
    <rPh sb="8" eb="10">
      <t>カノウ</t>
    </rPh>
    <rPh sb="11" eb="13">
      <t>タイセイ</t>
    </rPh>
    <phoneticPr fontId="4"/>
  </si>
  <si>
    <t>事例２</t>
    <rPh sb="0" eb="2">
      <t>ジレイ</t>
    </rPh>
    <phoneticPr fontId="4"/>
  </si>
  <si>
    <t>（５）衛生管理等について</t>
    <rPh sb="3" eb="5">
      <t>エイセイ</t>
    </rPh>
    <rPh sb="5" eb="7">
      <t>カンリ</t>
    </rPh>
    <rPh sb="7" eb="8">
      <t>トウ</t>
    </rPh>
    <phoneticPr fontId="4"/>
  </si>
  <si>
    <t>（６） 感染症・食中毒対策の状況</t>
    <rPh sb="4" eb="7">
      <t>カンセンショウ</t>
    </rPh>
    <rPh sb="8" eb="11">
      <t>ショクチュウドク</t>
    </rPh>
    <rPh sb="11" eb="13">
      <t>タイサク</t>
    </rPh>
    <rPh sb="14" eb="16">
      <t>ジョウキョウ</t>
    </rPh>
    <phoneticPr fontId="4"/>
  </si>
  <si>
    <t>個別対策マニュアル
（個別に整備しているものを記載）</t>
    <rPh sb="0" eb="2">
      <t>コベツ</t>
    </rPh>
    <rPh sb="2" eb="4">
      <t>タイサク</t>
    </rPh>
    <rPh sb="11" eb="13">
      <t>コベツ</t>
    </rPh>
    <rPh sb="14" eb="16">
      <t>セイビ</t>
    </rPh>
    <phoneticPr fontId="4"/>
  </si>
  <si>
    <t>「常勤換算後の人数」欄には、週平均の勤務時間数をすべて足し､常勤の保健師、看護職員が週に勤務すべき時間数で除して､常勤換算後の人数を算出すること。</t>
    <rPh sb="33" eb="36">
      <t>ホケンシ</t>
    </rPh>
    <phoneticPr fontId="4"/>
  </si>
  <si>
    <t>20分以上～39分以下</t>
    <rPh sb="2" eb="3">
      <t>フン</t>
    </rPh>
    <rPh sb="3" eb="5">
      <t>イジョウ</t>
    </rPh>
    <rPh sb="8" eb="9">
      <t>フン</t>
    </rPh>
    <rPh sb="9" eb="11">
      <t>イカ</t>
    </rPh>
    <phoneticPr fontId="4"/>
  </si>
  <si>
    <t>40分以上～59分以下</t>
    <rPh sb="2" eb="5">
      <t>フンイジョウ</t>
    </rPh>
    <rPh sb="8" eb="9">
      <t>フン</t>
    </rPh>
    <rPh sb="9" eb="11">
      <t>イカ</t>
    </rPh>
    <phoneticPr fontId="4"/>
  </si>
  <si>
    <t>60分以上</t>
    <rPh sb="2" eb="5">
      <t>フンイジョウ</t>
    </rPh>
    <phoneticPr fontId="4"/>
  </si>
  <si>
    <t>５　その他運営に関する状況</t>
  </si>
  <si>
    <t>自己点検シート（訪問看護・介護予防訪問看護）</t>
    <rPh sb="0" eb="2">
      <t>ジコ</t>
    </rPh>
    <rPh sb="2" eb="4">
      <t>テンケン</t>
    </rPh>
    <rPh sb="8" eb="10">
      <t>ホウモン</t>
    </rPh>
    <rPh sb="10" eb="12">
      <t>カンゴ</t>
    </rPh>
    <rPh sb="13" eb="15">
      <t>カイゴ</t>
    </rPh>
    <rPh sb="15" eb="17">
      <t>ヨボウ</t>
    </rPh>
    <rPh sb="17" eb="19">
      <t>ホウモン</t>
    </rPh>
    <rPh sb="19" eb="21">
      <t>カンゴ</t>
    </rPh>
    <phoneticPr fontId="4"/>
  </si>
  <si>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</si>
  <si>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</si>
  <si>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</si>
  <si>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</si>
  <si>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</si>
  <si>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</si>
  <si>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</si>
  <si>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</si>
  <si>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</si>
  <si>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</si>
  <si>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</si>
  <si>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基準第59条</t>
    <rPh sb="0" eb="2">
      <t>キジュン</t>
    </rPh>
    <rPh sb="2" eb="3">
      <t>ダイ</t>
    </rPh>
    <rPh sb="5" eb="6">
      <t>ジョウ</t>
    </rPh>
    <phoneticPr fontId="4"/>
  </si>
  <si>
    <t>・運営規程</t>
    <rPh sb="1" eb="3">
      <t>ウンエイ</t>
    </rPh>
    <rPh sb="3" eb="5">
      <t>キテイ</t>
    </rPh>
    <phoneticPr fontId="4"/>
  </si>
  <si>
    <t>（介護予防）</t>
    <rPh sb="1" eb="3">
      <t>カイゴ</t>
    </rPh>
    <rPh sb="3" eb="5">
      <t>ヨボウ</t>
    </rPh>
    <phoneticPr fontId="4"/>
  </si>
  <si>
    <t>予防基準
第62条</t>
    <rPh sb="0" eb="2">
      <t>ヨボウ</t>
    </rPh>
    <rPh sb="2" eb="4">
      <t>キジュン</t>
    </rPh>
    <rPh sb="5" eb="6">
      <t>ダイ</t>
    </rPh>
    <rPh sb="8" eb="9">
      <t>ジョウ</t>
    </rPh>
    <phoneticPr fontId="4"/>
  </si>
  <si>
    <t>Ⅱ　人員基準　</t>
    <rPh sb="2" eb="4">
      <t>ジンイン</t>
    </rPh>
    <rPh sb="4" eb="6">
      <t>キジュン</t>
    </rPh>
    <phoneticPr fontId="4"/>
  </si>
  <si>
    <t>看護師等の員数
【訪問看護ステーション】</t>
    <rPh sb="0" eb="2">
      <t>カンゴ</t>
    </rPh>
    <rPh sb="2" eb="3">
      <t>シ</t>
    </rPh>
    <rPh sb="3" eb="4">
      <t>トウ</t>
    </rPh>
    <rPh sb="5" eb="7">
      <t>インスウ</t>
    </rPh>
    <rPh sb="9" eb="11">
      <t>ホウモン</t>
    </rPh>
    <rPh sb="11" eb="13">
      <t>カンゴ</t>
    </rPh>
    <phoneticPr fontId="4"/>
  </si>
  <si>
    <t>基準第60条
第1項
第2項</t>
    <rPh sb="0" eb="2">
      <t>キジュン</t>
    </rPh>
    <rPh sb="2" eb="3">
      <t>ダイ</t>
    </rPh>
    <rPh sb="5" eb="6">
      <t>ジョウ</t>
    </rPh>
    <rPh sb="7" eb="8">
      <t>ダイ</t>
    </rPh>
    <rPh sb="9" eb="10">
      <t>コウ</t>
    </rPh>
    <rPh sb="11" eb="12">
      <t>ダイ</t>
    </rPh>
    <rPh sb="13" eb="14">
      <t>コウ</t>
    </rPh>
    <phoneticPr fontId="4"/>
  </si>
  <si>
    <t>　→　下記の数値を記載してください。</t>
    <rPh sb="3" eb="5">
      <t>カキ</t>
    </rPh>
    <rPh sb="6" eb="8">
      <t>スウチ</t>
    </rPh>
    <rPh sb="9" eb="11">
      <t>キサイ</t>
    </rPh>
    <phoneticPr fontId="4"/>
  </si>
  <si>
    <t>予防基準
第63条
第1項第2項</t>
    <rPh sb="0" eb="2">
      <t>ヨボウ</t>
    </rPh>
    <rPh sb="2" eb="4">
      <t>キジュン</t>
    </rPh>
    <rPh sb="5" eb="6">
      <t>ダイ</t>
    </rPh>
    <rPh sb="8" eb="9">
      <t>ジョウ</t>
    </rPh>
    <rPh sb="10" eb="11">
      <t>ダイ</t>
    </rPh>
    <rPh sb="12" eb="13">
      <t>コウ</t>
    </rPh>
    <rPh sb="13" eb="14">
      <t>ダイ</t>
    </rPh>
    <rPh sb="15" eb="16">
      <t>コウ</t>
    </rPh>
    <phoneticPr fontId="4"/>
  </si>
  <si>
    <t>基準第60条
第1項
予防基準
第63条第1項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</si>
  <si>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看護師等の員数
【医療機関】</t>
    <rPh sb="0" eb="2">
      <t>カンゴ</t>
    </rPh>
    <rPh sb="2" eb="4">
      <t>シトウ</t>
    </rPh>
    <rPh sb="5" eb="7">
      <t>インスウ</t>
    </rPh>
    <rPh sb="9" eb="11">
      <t>イリョウ</t>
    </rPh>
    <rPh sb="11" eb="13">
      <t>キカン</t>
    </rPh>
    <phoneticPr fontId="4"/>
  </si>
  <si>
    <t>看護師等を適当数配置していますか。</t>
    <rPh sb="0" eb="2">
      <t>カンゴ</t>
    </rPh>
    <rPh sb="2" eb="3">
      <t>シ</t>
    </rPh>
    <rPh sb="3" eb="4">
      <t>トウ</t>
    </rPh>
    <rPh sb="5" eb="7">
      <t>テキトウ</t>
    </rPh>
    <rPh sb="7" eb="8">
      <t>スウ</t>
    </rPh>
    <rPh sb="8" eb="10">
      <t>ハイチ</t>
    </rPh>
    <phoneticPr fontId="4"/>
  </si>
  <si>
    <t>□</t>
  </si>
  <si>
    <t>基準第61条
第1項第2項</t>
    <rPh sb="0" eb="2">
      <t>キジュン</t>
    </rPh>
    <rPh sb="2" eb="3">
      <t>ダイ</t>
    </rPh>
    <rPh sb="5" eb="6">
      <t>ジョウ</t>
    </rPh>
    <rPh sb="7" eb="8">
      <t>ダイ</t>
    </rPh>
    <rPh sb="9" eb="10">
      <t>コウ</t>
    </rPh>
    <rPh sb="10" eb="11">
      <t>ダイ</t>
    </rPh>
    <rPh sb="12" eb="13">
      <t>コウ</t>
    </rPh>
    <phoneticPr fontId="4"/>
  </si>
  <si>
    <t>予防基準
第64条
第1項第2項</t>
    <rPh sb="0" eb="2">
      <t>ヨボウ</t>
    </rPh>
    <rPh sb="2" eb="4">
      <t>キジュン</t>
    </rPh>
    <rPh sb="5" eb="6">
      <t>ダイ</t>
    </rPh>
    <rPh sb="8" eb="9">
      <t>ジョウ</t>
    </rPh>
    <rPh sb="10" eb="11">
      <t>ダイ</t>
    </rPh>
    <rPh sb="12" eb="13">
      <t>コウ</t>
    </rPh>
    <rPh sb="13" eb="14">
      <t>ダイ</t>
    </rPh>
    <rPh sb="15" eb="16">
      <t>コウ</t>
    </rPh>
    <phoneticPr fontId="4"/>
  </si>
  <si>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</si>
  <si>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</si>
  <si>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</si>
  <si>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</si>
  <si>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管理者は適切な指定訪問看護を行うために必要な知識及び技能を有する者ですか。</t>
    <rPh sb="0" eb="3">
      <t>カンリシャ</t>
    </rPh>
    <rPh sb="4" eb="6">
      <t>テキセツ</t>
    </rPh>
    <rPh sb="7" eb="9">
      <t>シテイ</t>
    </rPh>
    <rPh sb="9" eb="11">
      <t>ホウモン</t>
    </rPh>
    <rPh sb="11" eb="13">
      <t>カンゴ</t>
    </rPh>
    <rPh sb="14" eb="15">
      <t>オコナ</t>
    </rPh>
    <rPh sb="19" eb="21">
      <t>ヒツヨウ</t>
    </rPh>
    <rPh sb="22" eb="24">
      <t>チシキ</t>
    </rPh>
    <rPh sb="24" eb="25">
      <t>オヨ</t>
    </rPh>
    <rPh sb="26" eb="28">
      <t>ギノウ</t>
    </rPh>
    <rPh sb="29" eb="30">
      <t>ユウ</t>
    </rPh>
    <rPh sb="32" eb="33">
      <t>モノ</t>
    </rPh>
    <phoneticPr fontId="4"/>
  </si>
  <si>
    <t>基準第61条
第3項
予防基準
第64条第3項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</si>
  <si>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・履歴書
・研修修了証</t>
    <rPh sb="1" eb="4">
      <t>リレキショ</t>
    </rPh>
    <rPh sb="6" eb="8">
      <t>ケンシュウ</t>
    </rPh>
    <rPh sb="8" eb="10">
      <t>シュウリョウ</t>
    </rPh>
    <rPh sb="10" eb="11">
      <t>ショウ</t>
    </rPh>
    <phoneticPr fontId="4"/>
  </si>
  <si>
    <t>Ⅲ　設備基準</t>
    <rPh sb="2" eb="4">
      <t>セツビ</t>
    </rPh>
    <rPh sb="4" eb="6">
      <t>キジュン</t>
    </rPh>
    <phoneticPr fontId="4"/>
  </si>
  <si>
    <t>設備及び備品等
【訪問看護ステーション】</t>
    <rPh sb="0" eb="2">
      <t>セツビ</t>
    </rPh>
    <rPh sb="2" eb="3">
      <t>オヨ</t>
    </rPh>
    <rPh sb="4" eb="7">
      <t>ビヒントウ</t>
    </rPh>
    <rPh sb="9" eb="11">
      <t>ホウモン</t>
    </rPh>
    <rPh sb="11" eb="13">
      <t>カンゴ</t>
    </rPh>
    <phoneticPr fontId="4"/>
  </si>
  <si>
    <t>Ⅵ　その他</t>
    <rPh sb="4" eb="5">
      <t>タ</t>
    </rPh>
    <phoneticPr fontId="4"/>
  </si>
  <si>
    <t>介護サービス情報の公表</t>
    <rPh sb="0" eb="2">
      <t>カイゴ</t>
    </rPh>
    <rPh sb="6" eb="8">
      <t>ジョウホウ</t>
    </rPh>
    <rPh sb="9" eb="11">
      <t>コウヒョウ</t>
    </rPh>
    <phoneticPr fontId="4"/>
  </si>
  <si>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4"/>
  </si>
  <si>
    <t>介護保険法第115条の32第1項</t>
    <rPh sb="0" eb="2">
      <t>カイゴ</t>
    </rPh>
    <rPh sb="2" eb="4">
      <t>ホケン</t>
    </rPh>
    <rPh sb="4" eb="5">
      <t>ホウ</t>
    </rPh>
    <rPh sb="5" eb="6">
      <t>ダイ</t>
    </rPh>
    <rPh sb="9" eb="10">
      <t>ジョウ</t>
    </rPh>
    <rPh sb="13" eb="14">
      <t>ダイ</t>
    </rPh>
    <rPh sb="15" eb="16">
      <t>コウ</t>
    </rPh>
    <phoneticPr fontId="4"/>
  </si>
  <si>
    <t>ア　介護報酬の請求等のチェックの実施</t>
    <rPh sb="2" eb="4">
      <t>カイゴ</t>
    </rPh>
    <rPh sb="4" eb="6">
      <t>ホウシュウ</t>
    </rPh>
    <rPh sb="7" eb="9">
      <t>セイキュウ</t>
    </rPh>
    <rPh sb="9" eb="10">
      <t>トウ</t>
    </rPh>
    <rPh sb="16" eb="18">
      <t>ジッシ</t>
    </rPh>
    <phoneticPr fontId="4"/>
  </si>
  <si>
    <t>イ　内部通報、事故報告に対応している</t>
    <rPh sb="2" eb="4">
      <t>ナイブ</t>
    </rPh>
    <rPh sb="4" eb="6">
      <t>ツウホウ</t>
    </rPh>
    <rPh sb="7" eb="9">
      <t>ジコ</t>
    </rPh>
    <rPh sb="9" eb="11">
      <t>ホウコク</t>
    </rPh>
    <rPh sb="12" eb="14">
      <t>タイオウ</t>
    </rPh>
    <phoneticPr fontId="4"/>
  </si>
  <si>
    <t>エ　法令遵守規定を整備している</t>
    <rPh sb="2" eb="4">
      <t>ホウレイ</t>
    </rPh>
    <rPh sb="4" eb="6">
      <t>ジュンシュ</t>
    </rPh>
    <rPh sb="6" eb="8">
      <t>キテイ</t>
    </rPh>
    <rPh sb="9" eb="11">
      <t>セイビ</t>
    </rPh>
    <phoneticPr fontId="4"/>
  </si>
  <si>
    <t>オ　その他（　　　　　　　　　　　　　　　）</t>
    <rPh sb="4" eb="5">
      <t>タ</t>
    </rPh>
    <phoneticPr fontId="4"/>
  </si>
  <si>
    <t>理学療法士等の訪問</t>
    <rPh sb="0" eb="2">
      <t>リガク</t>
    </rPh>
    <rPh sb="2" eb="5">
      <t>リョウホウシ</t>
    </rPh>
    <rPh sb="5" eb="6">
      <t>トウ</t>
    </rPh>
    <rPh sb="7" eb="9">
      <t>ホウモン</t>
    </rPh>
    <phoneticPr fontId="4"/>
  </si>
  <si>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4"/>
  </si>
  <si>
    <t>利用者数については､○月（点検月）中の利用実人員を記入すること｡ ただし､医療保険適用者を除く｡</t>
    <rPh sb="13" eb="15">
      <t>テンケン</t>
    </rPh>
    <rPh sb="15" eb="16">
      <t>ツキ</t>
    </rPh>
    <phoneticPr fontId="4"/>
  </si>
  <si>
    <t>○月分の介護報酬額</t>
    <rPh sb="1" eb="3">
      <t>ガツブン</t>
    </rPh>
    <rPh sb="4" eb="6">
      <t>カイゴ</t>
    </rPh>
    <rPh sb="6" eb="8">
      <t>ホウシュウ</t>
    </rPh>
    <rPh sb="8" eb="9">
      <t>ガク</t>
    </rPh>
    <phoneticPr fontId="4"/>
  </si>
  <si>
    <t>延べ利用者数については、区分ごとに、○月（点検月）分の訪問看護費・介護予防訪問看護費を算定した利用者の延べ数を記入すること。</t>
    <rPh sb="0" eb="1">
      <t>ノ</t>
    </rPh>
    <rPh sb="2" eb="5">
      <t>リヨウシャ</t>
    </rPh>
    <rPh sb="5" eb="6">
      <t>スウ</t>
    </rPh>
    <rPh sb="12" eb="14">
      <t>クブン</t>
    </rPh>
    <rPh sb="19" eb="20">
      <t>ガツ</t>
    </rPh>
    <rPh sb="21" eb="23">
      <t>テンケン</t>
    </rPh>
    <rPh sb="23" eb="24">
      <t>ツキ</t>
    </rPh>
    <rPh sb="25" eb="26">
      <t>ブン</t>
    </rPh>
    <rPh sb="27" eb="29">
      <t>ホウモン</t>
    </rPh>
    <rPh sb="29" eb="31">
      <t>カンゴ</t>
    </rPh>
    <rPh sb="31" eb="32">
      <t>ヒ</t>
    </rPh>
    <rPh sb="33" eb="35">
      <t>カイゴ</t>
    </rPh>
    <rPh sb="35" eb="37">
      <t>ヨボウ</t>
    </rPh>
    <rPh sb="43" eb="45">
      <t>サンテイ</t>
    </rPh>
    <rPh sb="47" eb="50">
      <t>リヨウシャ</t>
    </rPh>
    <rPh sb="51" eb="52">
      <t>ノ</t>
    </rPh>
    <rPh sb="53" eb="54">
      <t>スウ</t>
    </rPh>
    <rPh sb="55" eb="57">
      <t>キニュウ</t>
    </rPh>
    <phoneticPr fontId="4"/>
  </si>
  <si>
    <t>○月</t>
    <rPh sb="1" eb="2">
      <t>ガツ</t>
    </rPh>
    <phoneticPr fontId="4"/>
  </si>
  <si>
    <t>前２月</t>
    <rPh sb="0" eb="1">
      <t>マエ</t>
    </rPh>
    <rPh sb="2" eb="3">
      <t>ガツ</t>
    </rPh>
    <phoneticPr fontId="4"/>
  </si>
  <si>
    <t>前１月</t>
    <rPh sb="0" eb="1">
      <t>マエ</t>
    </rPh>
    <rPh sb="2" eb="3">
      <t>ガツ</t>
    </rPh>
    <phoneticPr fontId="4"/>
  </si>
  <si>
    <t>訪問日、提供した看護内容等を記載した訪問看護報告書を作成していますか。</t>
    <rPh sb="8" eb="10">
      <t>カンゴ</t>
    </rPh>
    <phoneticPr fontId="4"/>
  </si>
  <si>
    <t>利用者が次のいずれかに該当する場合は、遅滞なく、意見を付してその旨を市町村に通知していますか。
①正当な理由なしに指定訪問看護の利用に関する指示に従わないことにより、要介護状態等の程度を増進させたと認められるとき。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カンゴ</t>
    </rPh>
    <rPh sb="65" eb="67">
      <t>リヨウ</t>
    </rPh>
    <rPh sb="68" eb="69">
      <t>カン</t>
    </rPh>
    <rPh sb="71" eb="73">
      <t>シジ</t>
    </rPh>
    <rPh sb="74" eb="75">
      <t>シタガ</t>
    </rPh>
    <rPh sb="84" eb="85">
      <t>ヨウ</t>
    </rPh>
    <rPh sb="85" eb="87">
      <t>カイゴ</t>
    </rPh>
    <rPh sb="87" eb="89">
      <t>ジョウタイ</t>
    </rPh>
    <rPh sb="89" eb="90">
      <t>トウ</t>
    </rPh>
    <rPh sb="91" eb="93">
      <t>テイド</t>
    </rPh>
    <rPh sb="94" eb="96">
      <t>ゾウシン</t>
    </rPh>
    <rPh sb="100" eb="101">
      <t>ミト</t>
    </rPh>
    <rPh sb="110" eb="111">
      <t>イツワ</t>
    </rPh>
    <rPh sb="114" eb="115">
      <t>タ</t>
    </rPh>
    <rPh sb="115" eb="117">
      <t>フセイ</t>
    </rPh>
    <rPh sb="118" eb="120">
      <t>コウイ</t>
    </rPh>
    <rPh sb="124" eb="126">
      <t>ホケン</t>
    </rPh>
    <rPh sb="126" eb="128">
      <t>キュウフ</t>
    </rPh>
    <rPh sb="129" eb="130">
      <t>ウ</t>
    </rPh>
    <rPh sb="132" eb="133">
      <t>マタ</t>
    </rPh>
    <rPh sb="134" eb="135">
      <t>ウ</t>
    </rPh>
    <phoneticPr fontId="4"/>
  </si>
  <si>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4"/>
  </si>
  <si>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</si>
  <si>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</si>
  <si>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</si>
  <si>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</si>
  <si>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</si>
  <si>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</si>
  <si>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</si>
  <si>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</si>
  <si>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</si>
  <si>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事故が生じた際には、原因を解明し、再発生を防ぐための対策を講じていますか。</t>
    <rPh sb="10" eb="12">
      <t>ゲンイン</t>
    </rPh>
    <rPh sb="13" eb="15">
      <t>カイメイ</t>
    </rPh>
    <phoneticPr fontId="4"/>
  </si>
  <si>
    <t>事業所ごとに経理を区分するとともに、指定訪問看護事業の会計とその他の事業の会計を区分していますか。</t>
    <rPh sb="0" eb="2">
      <t>ジギョウ</t>
    </rPh>
    <rPh sb="2" eb="3">
      <t>ショ</t>
    </rPh>
    <rPh sb="6" eb="8">
      <t>ケイリ</t>
    </rPh>
    <rPh sb="9" eb="11">
      <t>クブン</t>
    </rPh>
    <rPh sb="18" eb="20">
      <t>シテイ</t>
    </rPh>
    <rPh sb="20" eb="22">
      <t>ホウモン</t>
    </rPh>
    <rPh sb="22" eb="24">
      <t>カンゴ</t>
    </rPh>
    <rPh sb="24" eb="26">
      <t>ジギョウ</t>
    </rPh>
    <rPh sb="27" eb="29">
      <t>カイケイ</t>
    </rPh>
    <rPh sb="32" eb="33">
      <t>タ</t>
    </rPh>
    <rPh sb="34" eb="36">
      <t>ジギョウ</t>
    </rPh>
    <rPh sb="37" eb="39">
      <t>カイケイ</t>
    </rPh>
    <rPh sb="40" eb="42">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</si>
  <si>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</si>
  <si>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4"/>
  </si>
  <si>
    <t>管理者が他の職種等を兼務している場合、兼務形態は
適切ですか。
※　管理者の長期間の傷病又は出張等のやむを得
　　　ない理由がある場合は、この限りでない。</t>
    <rPh sb="0" eb="3">
      <t>カンリシャ</t>
    </rPh>
    <rPh sb="4" eb="5">
      <t>ホカ</t>
    </rPh>
    <rPh sb="6" eb="9">
      <t>ショクシュトウ</t>
    </rPh>
    <rPh sb="10" eb="12">
      <t>ケンム</t>
    </rPh>
    <rPh sb="16" eb="18">
      <t>バアイ</t>
    </rPh>
    <rPh sb="19" eb="21">
      <t>ケンム</t>
    </rPh>
    <rPh sb="21" eb="23">
      <t>ケイタイ</t>
    </rPh>
    <rPh sb="25" eb="27">
      <t>テキセツ</t>
    </rPh>
    <rPh sb="34" eb="37">
      <t>カンリシャ</t>
    </rPh>
    <rPh sb="38" eb="41">
      <t>チョウキカン</t>
    </rPh>
    <rPh sb="42" eb="44">
      <t>ショウビョウ</t>
    </rPh>
    <rPh sb="44" eb="45">
      <t>マタ</t>
    </rPh>
    <rPh sb="46" eb="49">
      <t>シュッチョウトウ</t>
    </rPh>
    <rPh sb="53" eb="54">
      <t>エ</t>
    </rPh>
    <rPh sb="60" eb="62">
      <t>リユウ</t>
    </rPh>
    <rPh sb="65" eb="67">
      <t>バアイ</t>
    </rPh>
    <rPh sb="71" eb="72">
      <t>カギ</t>
    </rPh>
    <phoneticPr fontId="4"/>
  </si>
  <si>
    <t>・居宅サービス計画書
・訪問看護計画書</t>
    <rPh sb="1" eb="3">
      <t>キョタク</t>
    </rPh>
    <rPh sb="7" eb="9">
      <t>ケイカク</t>
    </rPh>
    <rPh sb="9" eb="10">
      <t>ショ</t>
    </rPh>
    <rPh sb="12" eb="14">
      <t>ホウモン</t>
    </rPh>
    <rPh sb="14" eb="16">
      <t>カンゴ</t>
    </rPh>
    <rPh sb="16" eb="18">
      <t>ケイカク</t>
    </rPh>
    <rPh sb="18" eb="19">
      <t>ショ</t>
    </rPh>
    <phoneticPr fontId="4"/>
  </si>
  <si>
    <t>・重要事項説明書</t>
  </si>
  <si>
    <t>・研修参加状況等がわかる書類</t>
    <rPh sb="1" eb="3">
      <t>ケンシュウ</t>
    </rPh>
    <rPh sb="3" eb="5">
      <t>サンカ</t>
    </rPh>
    <rPh sb="5" eb="8">
      <t>ジョウキョウトウ</t>
    </rPh>
    <rPh sb="12" eb="14">
      <t>ショルイ</t>
    </rPh>
    <phoneticPr fontId="4"/>
  </si>
  <si>
    <t>・訪問看護記録(サービス提供
  の記録)
・訪問看護計画書</t>
    <rPh sb="1" eb="3">
      <t>ホウモン</t>
    </rPh>
    <rPh sb="3" eb="5">
      <t>カンゴ</t>
    </rPh>
    <rPh sb="5" eb="7">
      <t>キロク</t>
    </rPh>
    <rPh sb="12" eb="14">
      <t>テイキョウ</t>
    </rPh>
    <rPh sb="18" eb="20">
      <t>キロク</t>
    </rPh>
    <rPh sb="23" eb="25">
      <t>ホウモン</t>
    </rPh>
    <rPh sb="25" eb="27">
      <t>カンゴ</t>
    </rPh>
    <rPh sb="27" eb="29">
      <t>ケイカク</t>
    </rPh>
    <rPh sb="29" eb="30">
      <t>ショ</t>
    </rPh>
    <phoneticPr fontId="4"/>
  </si>
  <si>
    <t>・組織図
・業務分担表
・業務日誌等</t>
    <rPh sb="1" eb="4">
      <t>ソシキズ</t>
    </rPh>
    <rPh sb="6" eb="8">
      <t>ギョウム</t>
    </rPh>
    <rPh sb="8" eb="10">
      <t>ブンタン</t>
    </rPh>
    <rPh sb="10" eb="11">
      <t>ヒョウ</t>
    </rPh>
    <rPh sb="13" eb="15">
      <t>ギョウム</t>
    </rPh>
    <rPh sb="15" eb="18">
      <t>ニッシトウ</t>
    </rPh>
    <phoneticPr fontId="4"/>
  </si>
  <si>
    <t>・衛生管理マニュアル等
○香川県高齢者介護施設等に
　おける感染対策マニュアル</t>
    <rPh sb="1" eb="3">
      <t>エイセイ</t>
    </rPh>
    <rPh sb="3" eb="5">
      <t>カンリ</t>
    </rPh>
    <rPh sb="10" eb="11">
      <t>トウ</t>
    </rPh>
    <rPh sb="13" eb="16">
      <t>カガワケン</t>
    </rPh>
    <rPh sb="16" eb="19">
      <t>コウレイシャ</t>
    </rPh>
    <rPh sb="19" eb="21">
      <t>カイゴ</t>
    </rPh>
    <rPh sb="21" eb="23">
      <t>シセツ</t>
    </rPh>
    <rPh sb="23" eb="24">
      <t>トウ</t>
    </rPh>
    <rPh sb="30" eb="32">
      <t>カンセン</t>
    </rPh>
    <rPh sb="32" eb="34">
      <t>タイサク</t>
    </rPh>
    <phoneticPr fontId="4"/>
  </si>
  <si>
    <t>・広告物(事業所のパンフレット等)</t>
    <rPh sb="1" eb="3">
      <t>コウコク</t>
    </rPh>
    <rPh sb="3" eb="4">
      <t>ブツ</t>
    </rPh>
    <rPh sb="5" eb="8">
      <t>ジギョウショ</t>
    </rPh>
    <rPh sb="15" eb="16">
      <t>トウ</t>
    </rPh>
    <phoneticPr fontId="4"/>
  </si>
  <si>
    <t xml:space="preserve">県に基本情報と運営情報を報告するとともに、必要に応じて見直しを行っていますか。
　直近の公表(     年　　　月)
</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3" eb="54">
      <t>ネン</t>
    </rPh>
    <rPh sb="57" eb="58">
      <t>ツキ</t>
    </rPh>
    <phoneticPr fontId="4"/>
  </si>
  <si>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4"/>
  </si>
  <si>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4"/>
  </si>
  <si>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4"/>
  </si>
  <si>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4"/>
  </si>
  <si>
    <t>ウ　業務管理体制（法令遵守等）についての研修
　を実施している</t>
    <rPh sb="13" eb="14">
      <t>トウ</t>
    </rPh>
    <rPh sb="25" eb="27">
      <t>ジッシ</t>
    </rPh>
    <phoneticPr fontId="4"/>
  </si>
  <si>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4"/>
  </si>
  <si>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4"/>
  </si>
  <si>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4"/>
  </si>
  <si>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4"/>
  </si>
  <si>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4"/>
  </si>
  <si>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4"/>
  </si>
  <si>
    <t>　；香川県において定めているマニュアル</t>
    <rPh sb="2" eb="5">
      <t>カガワケン</t>
    </rPh>
    <rPh sb="9" eb="10">
      <t>サダ</t>
    </rPh>
    <phoneticPr fontId="4"/>
  </si>
  <si>
    <t>事業所名</t>
    <rPh sb="0" eb="3">
      <t>ジギョウショ</t>
    </rPh>
    <rPh sb="3" eb="4">
      <t>ナ</t>
    </rPh>
    <phoneticPr fontId="4"/>
  </si>
  <si>
    <t>事業所所在地</t>
    <rPh sb="0" eb="3">
      <t>ジギョウショ</t>
    </rPh>
    <rPh sb="3" eb="6">
      <t>ショザイチ</t>
    </rPh>
    <phoneticPr fontId="4"/>
  </si>
  <si>
    <t>FAX番号</t>
    <rPh sb="3" eb="5">
      <t>バンゴウ</t>
    </rPh>
    <phoneticPr fontId="4"/>
  </si>
  <si>
    <t>設置法人名</t>
    <rPh sb="0" eb="2">
      <t>セッチ</t>
    </rPh>
    <rPh sb="2" eb="4">
      <t>ホウジン</t>
    </rPh>
    <rPh sb="4" eb="5">
      <t>ナ</t>
    </rPh>
    <phoneticPr fontId="4"/>
  </si>
  <si>
    <t>法人代表者</t>
    <rPh sb="0" eb="2">
      <t>ホウジン</t>
    </rPh>
    <rPh sb="2" eb="5">
      <t>ダイヒョウシャ</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</si>
  <si>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</si>
  <si>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</si>
  <si>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</si>
  <si>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</si>
  <si>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</si>
  <si>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非該当</t>
    <rPh sb="0" eb="3">
      <t>ヒガイトウ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</si>
  <si>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</si>
  <si>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記入者</t>
    <rPh sb="0" eb="3">
      <t>キニュウシャ</t>
    </rPh>
    <phoneticPr fontId="4"/>
  </si>
  <si>
    <t>氏　名</t>
    <rPh sb="0" eb="1">
      <t>シ</t>
    </rPh>
    <rPh sb="2" eb="3">
      <t>メイ</t>
    </rPh>
    <phoneticPr fontId="4"/>
  </si>
  <si>
    <t>１　自己点検シート</t>
    <rPh sb="2" eb="4">
      <t>ジコ</t>
    </rPh>
    <rPh sb="4" eb="6">
      <t>テンケン</t>
    </rPh>
    <phoneticPr fontId="4"/>
  </si>
  <si>
    <t>【訪問看護・介護予防訪問看護】</t>
    <rPh sb="1" eb="3">
      <t>ホウモン</t>
    </rPh>
    <rPh sb="3" eb="5">
      <t>カンゴ</t>
    </rPh>
    <rPh sb="6" eb="8">
      <t>カイゴ</t>
    </rPh>
    <rPh sb="8" eb="10">
      <t>ヨボウ</t>
    </rPh>
    <rPh sb="10" eb="12">
      <t>ホウモン</t>
    </rPh>
    <rPh sb="12" eb="14">
      <t>カンゴ</t>
    </rPh>
    <phoneticPr fontId="4"/>
  </si>
  <si>
    <t>（注）訪問看護と介護予防訪問看護を同一の事業所において一体的に運営している場合は、別々に作成せず、一括して記載してください。</t>
    <rPh sb="1" eb="2">
      <t>チュウ</t>
    </rPh>
    <rPh sb="3" eb="5">
      <t>ホウモン</t>
    </rPh>
    <rPh sb="5" eb="7">
      <t>カンゴ</t>
    </rPh>
    <rPh sb="8" eb="10">
      <t>カイゴ</t>
    </rPh>
    <rPh sb="10" eb="12">
      <t>ヨボウ</t>
    </rPh>
    <rPh sb="12" eb="14">
      <t>ホウモン</t>
    </rPh>
    <rPh sb="14" eb="16">
      <t>カンゴ</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4"/>
  </si>
  <si>
    <t>　</t>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</si>
  <si>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4"/>
  </si>
  <si>
    <t>条例第8条第2項</t>
    <rPh sb="0" eb="2">
      <t>ジョウレイ</t>
    </rPh>
    <rPh sb="2" eb="3">
      <t>ダイ</t>
    </rPh>
    <rPh sb="4" eb="5">
      <t>ジョウ</t>
    </rPh>
    <rPh sb="5" eb="6">
      <t>ダイ</t>
    </rPh>
    <rPh sb="7" eb="8">
      <t>コウ</t>
    </rPh>
    <phoneticPr fontId="4"/>
  </si>
  <si>
    <t>非常災害対策</t>
    <rPh sb="0" eb="2">
      <t>ヒジョウ</t>
    </rPh>
    <rPh sb="2" eb="4">
      <t>サイガイ</t>
    </rPh>
    <rPh sb="4" eb="6">
      <t>タイサク</t>
    </rPh>
    <phoneticPr fontId="4"/>
  </si>
  <si>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4"/>
  </si>
  <si>
    <t>条例第4条</t>
    <rPh sb="0" eb="2">
      <t>ジョウレイ</t>
    </rPh>
    <rPh sb="2" eb="3">
      <t>ダイ</t>
    </rPh>
    <rPh sb="4" eb="5">
      <t>ジョウ</t>
    </rPh>
    <phoneticPr fontId="4"/>
  </si>
  <si>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4"/>
  </si>
  <si>
    <t>条例第5条</t>
    <rPh sb="0" eb="2">
      <t>ジョウレイ</t>
    </rPh>
    <rPh sb="2" eb="3">
      <t>ダイ</t>
    </rPh>
    <rPh sb="4" eb="5">
      <t>ジョウ</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</si>
  <si>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</si>
  <si>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 xml:space="preserve">・健康診断の記録
</t>
    <rPh sb="1" eb="3">
      <t>ケンコウ</t>
    </rPh>
    <rPh sb="3" eb="5">
      <t>シンダン</t>
    </rPh>
    <rPh sb="6" eb="8">
      <t>キロク</t>
    </rPh>
    <phoneticPr fontId="4"/>
  </si>
  <si>
    <t>掲示</t>
    <rPh sb="0" eb="2">
      <t>ケイジ</t>
    </rPh>
    <phoneticPr fontId="4"/>
  </si>
  <si>
    <t>秘密保持等</t>
    <rPh sb="0" eb="2">
      <t>ヒミツ</t>
    </rPh>
    <rPh sb="2" eb="4">
      <t>ホジ</t>
    </rPh>
    <rPh sb="4" eb="5">
      <t>トウ</t>
    </rPh>
    <phoneticPr fontId="4"/>
  </si>
  <si>
    <t>サービス担当者会議等において利用者又はその家族の個人情報を用いる場合の同意を書面により得ていますか。</t>
    <rPh sb="17" eb="18">
      <t>マタ</t>
    </rPh>
    <phoneticPr fontId="4"/>
  </si>
  <si>
    <t>・利用者及び家族の同意書</t>
    <rPh sb="1" eb="4">
      <t>リヨウシャ</t>
    </rPh>
    <rPh sb="4" eb="5">
      <t>オヨ</t>
    </rPh>
    <rPh sb="6" eb="8">
      <t>カゾク</t>
    </rPh>
    <rPh sb="9" eb="11">
      <t>ドウイ</t>
    </rPh>
    <rPh sb="11" eb="12">
      <t>ショ</t>
    </rPh>
    <phoneticPr fontId="4"/>
  </si>
  <si>
    <t>広告</t>
    <rPh sb="0" eb="2">
      <t>コウコク</t>
    </rPh>
    <phoneticPr fontId="4"/>
  </si>
  <si>
    <t>広告内容が虚偽又は誇大なものとなっていませんか。</t>
    <rPh sb="0" eb="2">
      <t>コウコク</t>
    </rPh>
    <rPh sb="2" eb="4">
      <t>ナイヨウ</t>
    </rPh>
    <rPh sb="5" eb="7">
      <t>キョギ</t>
    </rPh>
    <rPh sb="7" eb="8">
      <t>マタ</t>
    </rPh>
    <rPh sb="9" eb="11">
      <t>コダイ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</si>
  <si>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</si>
  <si>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</si>
  <si>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</si>
  <si>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</si>
  <si>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</si>
  <si>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・損害賠償関係書類</t>
    <rPh sb="1" eb="3">
      <t>ソンガイ</t>
    </rPh>
    <rPh sb="3" eb="5">
      <t>バイショウ</t>
    </rPh>
    <rPh sb="5" eb="7">
      <t>カンケイ</t>
    </rPh>
    <rPh sb="7" eb="9">
      <t>ショルイ</t>
    </rPh>
    <phoneticPr fontId="4"/>
  </si>
  <si>
    <t>・事故再発防止検討記録</t>
    <rPh sb="1" eb="3">
      <t>ジコ</t>
    </rPh>
    <rPh sb="3" eb="5">
      <t>サイハツ</t>
    </rPh>
    <rPh sb="5" eb="7">
      <t>ボウシ</t>
    </rPh>
    <rPh sb="7" eb="9">
      <t>ケントウ</t>
    </rPh>
    <rPh sb="9" eb="11">
      <t>キロク</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</si>
  <si>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</si>
  <si>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</si>
  <si>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記録の整備</t>
    <rPh sb="0" eb="2">
      <t>キロク</t>
    </rPh>
    <rPh sb="3" eb="5">
      <t>セイビ</t>
    </rPh>
    <phoneticPr fontId="4"/>
  </si>
  <si>
    <t>基準
第73条の2
第1項
予防基準
第73条第1項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</si>
  <si>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</si>
  <si>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</si>
  <si>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</si>
  <si>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介護保険法
第75条</t>
    <rPh sb="0" eb="2">
      <t>カイゴ</t>
    </rPh>
    <rPh sb="2" eb="4">
      <t>ホケン</t>
    </rPh>
    <rPh sb="4" eb="5">
      <t>ホウ</t>
    </rPh>
    <rPh sb="6" eb="7">
      <t>ダイ</t>
    </rPh>
    <rPh sb="9" eb="10">
      <t>ジョウ</t>
    </rPh>
    <phoneticPr fontId="4"/>
  </si>
  <si>
    <t>・届出書類の控</t>
    <rPh sb="1" eb="2">
      <t>トドケ</t>
    </rPh>
    <rPh sb="2" eb="3">
      <t>デ</t>
    </rPh>
    <rPh sb="3" eb="5">
      <t>ショルイ</t>
    </rPh>
    <rPh sb="6" eb="7">
      <t>ヒカ</t>
    </rPh>
    <phoneticPr fontId="4"/>
  </si>
  <si>
    <t>基準第62条
第1項
予防基準
第65条第1項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</si>
  <si>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利用申込の受付・相談等に対応するのに適切なスペースが確保されていますか。特に，感染症予防に必要な設備等に配慮していますか。</t>
    <rPh sb="0" eb="2">
      <t>リヨウ</t>
    </rPh>
    <rPh sb="2" eb="4">
      <t>モウシコミ</t>
    </rPh>
    <rPh sb="5" eb="7">
      <t>ウケツケ</t>
    </rPh>
    <rPh sb="8" eb="10">
      <t>ソウダン</t>
    </rPh>
    <rPh sb="10" eb="11">
      <t>トウ</t>
    </rPh>
    <rPh sb="12" eb="14">
      <t>タイオウ</t>
    </rPh>
    <rPh sb="18" eb="20">
      <t>テキセツ</t>
    </rPh>
    <rPh sb="26" eb="28">
      <t>カクホ</t>
    </rPh>
    <rPh sb="36" eb="37">
      <t>トク</t>
    </rPh>
    <rPh sb="39" eb="42">
      <t>カンセンショウ</t>
    </rPh>
    <rPh sb="42" eb="44">
      <t>ヨボウ</t>
    </rPh>
    <rPh sb="45" eb="47">
      <t>ヒツヨウ</t>
    </rPh>
    <rPh sb="48" eb="51">
      <t>セツビトウ</t>
    </rPh>
    <rPh sb="52" eb="54">
      <t>ハイリョ</t>
    </rPh>
    <phoneticPr fontId="4"/>
  </si>
  <si>
    <t>設備及び備品等
【医療機関】</t>
    <rPh sb="0" eb="2">
      <t>セツビ</t>
    </rPh>
    <rPh sb="2" eb="3">
      <t>オヨ</t>
    </rPh>
    <rPh sb="4" eb="7">
      <t>ビヒントウ</t>
    </rPh>
    <rPh sb="9" eb="11">
      <t>イリョウ</t>
    </rPh>
    <rPh sb="11" eb="13">
      <t>キカン</t>
    </rPh>
    <phoneticPr fontId="4"/>
  </si>
  <si>
    <t>基準第62条
第2項
予防基準
第65条第2項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</si>
  <si>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内容及び手続きの説明及び同意</t>
    <rPh sb="0" eb="2">
      <t>ナイヨウ</t>
    </rPh>
    <rPh sb="2" eb="3">
      <t>オヨ</t>
    </rPh>
    <rPh sb="4" eb="6">
      <t>テツヅ</t>
    </rPh>
    <rPh sb="8" eb="10">
      <t>セツメイ</t>
    </rPh>
    <rPh sb="10" eb="11">
      <t>オヨ</t>
    </rPh>
    <rPh sb="12" eb="14">
      <t>ドウイ</t>
    </rPh>
    <phoneticPr fontId="4"/>
  </si>
  <si>
    <t>提供拒否の
禁止</t>
    <rPh sb="0" eb="2">
      <t>テイキョウ</t>
    </rPh>
    <rPh sb="2" eb="4">
      <t>キョヒ</t>
    </rPh>
    <rPh sb="6" eb="8">
      <t>キンシ</t>
    </rPh>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</si>
  <si>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</si>
  <si>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サービス提供困難時の対応</t>
    <rPh sb="4" eb="6">
      <t>テイキョウ</t>
    </rPh>
    <rPh sb="6" eb="8">
      <t>コンナン</t>
    </rPh>
    <rPh sb="8" eb="9">
      <t>ジ</t>
    </rPh>
    <rPh sb="10" eb="12">
      <t>タイオウ</t>
    </rPh>
    <phoneticPr fontId="4"/>
  </si>
  <si>
    <t>基準第63条
予防基準
第66条</t>
    <rPh sb="0" eb="2">
      <t>キジュン</t>
    </rPh>
    <rPh sb="2" eb="3">
      <t>ダイ</t>
    </rPh>
    <rPh sb="5" eb="6">
      <t>ジョウ</t>
    </rPh>
    <rPh sb="7" eb="9">
      <t>ヨボウ</t>
    </rPh>
    <rPh sb="9" eb="11">
      <t>キジュン</t>
    </rPh>
    <rPh sb="12" eb="13">
      <t>ダイ</t>
    </rPh>
    <rPh sb="15" eb="16">
      <t>ジョウ</t>
    </rPh>
    <phoneticPr fontId="4"/>
  </si>
  <si>
    <t>受給資格等の確認</t>
    <rPh sb="0" eb="2">
      <t>ジュキュウ</t>
    </rPh>
    <rPh sb="2" eb="4">
      <t>シカク</t>
    </rPh>
    <rPh sb="4" eb="5">
      <t>トウ</t>
    </rPh>
    <rPh sb="6" eb="8">
      <t>カクニン</t>
    </rPh>
    <phoneticPr fontId="4"/>
  </si>
  <si>
    <t>・利用者に関する記録</t>
    <rPh sb="1" eb="3">
      <t>リヨウ</t>
    </rPh>
    <rPh sb="3" eb="4">
      <t>シャ</t>
    </rPh>
    <rPh sb="5" eb="6">
      <t>カン</t>
    </rPh>
    <rPh sb="8" eb="10">
      <t>キロク</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</si>
  <si>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</si>
  <si>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</si>
  <si>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</si>
  <si>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</si>
  <si>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</si>
  <si>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</si>
  <si>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</si>
  <si>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</si>
  <si>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居宅サービス計画に沿ったサービスの提供</t>
    <rPh sb="0" eb="2">
      <t>キョタク</t>
    </rPh>
    <rPh sb="6" eb="8">
      <t>ケイカク</t>
    </rPh>
    <rPh sb="9" eb="10">
      <t>ソ</t>
    </rPh>
    <rPh sb="17" eb="19">
      <t>テイキョウ</t>
    </rPh>
    <phoneticPr fontId="4"/>
  </si>
  <si>
    <t>居宅サービス計画等の変更の援助</t>
    <rPh sb="0" eb="2">
      <t>キョタク</t>
    </rPh>
    <rPh sb="6" eb="8">
      <t>ケイカク</t>
    </rPh>
    <rPh sb="8" eb="9">
      <t>トウ</t>
    </rPh>
    <rPh sb="10" eb="12">
      <t>ヘンコウ</t>
    </rPh>
    <rPh sb="13" eb="15">
      <t>エンジョ</t>
    </rPh>
    <phoneticPr fontId="4"/>
  </si>
  <si>
    <t>身分を証する書類の携行</t>
    <rPh sb="0" eb="2">
      <t>ミブン</t>
    </rPh>
    <rPh sb="3" eb="4">
      <t>ショウ</t>
    </rPh>
    <rPh sb="6" eb="8">
      <t>ショルイ</t>
    </rPh>
    <rPh sb="9" eb="11">
      <t>ケイコウ</t>
    </rPh>
    <phoneticPr fontId="4"/>
  </si>
  <si>
    <t>・身分を証する書類</t>
    <rPh sb="1" eb="3">
      <t>ミブン</t>
    </rPh>
    <rPh sb="4" eb="5">
      <t>ショウ</t>
    </rPh>
    <rPh sb="7" eb="9">
      <t>ショルイ</t>
    </rPh>
    <phoneticPr fontId="4"/>
  </si>
  <si>
    <t>サービスの提供の記録</t>
    <rPh sb="5" eb="7">
      <t>テイキョウ</t>
    </rPh>
    <rPh sb="8" eb="10">
      <t>キロク</t>
    </rPh>
    <phoneticPr fontId="4"/>
  </si>
  <si>
    <t>利用料等の受領</t>
    <rPh sb="0" eb="3">
      <t>リヨウリョウ</t>
    </rPh>
    <rPh sb="3" eb="4">
      <t>トウ</t>
    </rPh>
    <rPh sb="5" eb="7">
      <t>ジュリョウ</t>
    </rPh>
    <phoneticPr fontId="4"/>
  </si>
  <si>
    <t>基準第66条
第1項
予防基準
第69条第1項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</si>
  <si>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t>
    <phoneticPr fontId="4"/>
  </si>
  <si>
    <t>３</t>
    <phoneticPr fontId="4"/>
  </si>
  <si>
    <t>７</t>
    <phoneticPr fontId="4"/>
  </si>
  <si>
    <t>・</t>
    <phoneticPr fontId="4"/>
  </si>
  <si>
    <t>以下の書類を添付してください。</t>
    <rPh sb="0" eb="2">
      <t>イカ</t>
    </rPh>
    <rPh sb="3" eb="5">
      <t>ショルイ</t>
    </rPh>
    <rPh sb="6" eb="8">
      <t>テンプ</t>
    </rPh>
    <phoneticPr fontId="4"/>
  </si>
  <si>
    <t>　　（　　　　　　　　　　　　　　　　　　）</t>
    <phoneticPr fontId="4"/>
  </si>
  <si>
    <t>事業の運営を行うために必要な広さを有する専用の区画が設けられ、必要な備品等を備えていますか。</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</si>
  <si>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</si>
  <si>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</si>
  <si>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指定訪問看護の基本取扱方針</t>
    <phoneticPr fontId="4"/>
  </si>
  <si>
    <t>指定訪問看護の具体的取扱方針</t>
    <phoneticPr fontId="4"/>
  </si>
  <si>
    <t>懇切丁寧に行い、利用者又はその家族に対し、療養上必要な事項を理解しやすいように指導又は説明を行っていますか。</t>
    <phoneticPr fontId="4"/>
  </si>
  <si>
    <t>看護体制強化加算</t>
    <rPh sb="0" eb="2">
      <t>カンゴ</t>
    </rPh>
    <rPh sb="2" eb="4">
      <t>タイセイ</t>
    </rPh>
    <rPh sb="4" eb="6">
      <t>キョウカ</t>
    </rPh>
    <rPh sb="6" eb="8">
      <t>カサン</t>
    </rPh>
    <phoneticPr fontId="4"/>
  </si>
  <si>
    <t>要介護状態となった場合においても、利用者が可能な限りその居宅において、その有する能力に応じ自立した日常生活を営むことができるよう、療養生活を支援し、心身の機能の維持回復及び生活機能の維持又は向上を目指す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5" eb="47">
      <t>ジリツ</t>
    </rPh>
    <rPh sb="49" eb="51">
      <t>ニチジョウ</t>
    </rPh>
    <rPh sb="51" eb="53">
      <t>セイカツ</t>
    </rPh>
    <rPh sb="54" eb="55">
      <t>イトナ</t>
    </rPh>
    <rPh sb="65" eb="67">
      <t>リョウヨウ</t>
    </rPh>
    <rPh sb="67" eb="69">
      <t>セイカツ</t>
    </rPh>
    <rPh sb="70" eb="72">
      <t>シエン</t>
    </rPh>
    <rPh sb="74" eb="76">
      <t>シンシン</t>
    </rPh>
    <rPh sb="77" eb="79">
      <t>キノウ</t>
    </rPh>
    <rPh sb="80" eb="82">
      <t>イジ</t>
    </rPh>
    <rPh sb="82" eb="84">
      <t>カイフク</t>
    </rPh>
    <rPh sb="84" eb="85">
      <t>オヨ</t>
    </rPh>
    <rPh sb="86" eb="88">
      <t>セイカツ</t>
    </rPh>
    <rPh sb="88" eb="90">
      <t>キノウ</t>
    </rPh>
    <rPh sb="91" eb="93">
      <t>イジ</t>
    </rPh>
    <rPh sb="93" eb="94">
      <t>マタ</t>
    </rPh>
    <rPh sb="95" eb="97">
      <t>コウジョウ</t>
    </rPh>
    <rPh sb="98" eb="100">
      <t>メザ</t>
    </rPh>
    <phoneticPr fontId="4"/>
  </si>
  <si>
    <t>介護予防訪問看護</t>
    <rPh sb="0" eb="2">
      <t>カイゴ</t>
    </rPh>
    <rPh sb="2" eb="4">
      <t>ヨボウ</t>
    </rPh>
    <rPh sb="4" eb="6">
      <t>ホウモン</t>
    </rPh>
    <rPh sb="6" eb="8">
      <t>カンゴ</t>
    </rPh>
    <phoneticPr fontId="4"/>
  </si>
  <si>
    <t xml:space="preserve">        平11老企25；指定居宅サービス等及び指定介護予防サービス等に関する基準について（平成11年9月17日老企第25号）</t>
    <rPh sb="18" eb="20">
      <t>キョタク</t>
    </rPh>
    <rPh sb="24" eb="25">
      <t>トウ</t>
    </rPh>
    <rPh sb="25" eb="26">
      <t>オヨ</t>
    </rPh>
    <rPh sb="27" eb="29">
      <t>シテイ</t>
    </rPh>
    <rPh sb="29" eb="31">
      <t>カイゴ</t>
    </rPh>
    <rPh sb="31" eb="33">
      <t>ヨボウ</t>
    </rPh>
    <rPh sb="37" eb="38">
      <t>トウ</t>
    </rPh>
    <phoneticPr fontId="4"/>
  </si>
  <si>
    <t>　　　；訪問看護と介護予防訪問看護（一方のみの指定の場合、指定を受けている種別のみ）</t>
    <rPh sb="6" eb="8">
      <t>カンゴ</t>
    </rPh>
    <rPh sb="15" eb="17">
      <t>カンゴ</t>
    </rPh>
    <phoneticPr fontId="4"/>
  </si>
  <si>
    <t>居宅サービス計画を作成している指定居宅介護支援事業者から訪問看護計画の提供の求めがあった際に、当該訪問看護計画を提供することに協力するよう努めていますか。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ホウモン</t>
    </rPh>
    <rPh sb="30" eb="32">
      <t>カンゴ</t>
    </rPh>
    <rPh sb="32" eb="34">
      <t>ケイカク</t>
    </rPh>
    <rPh sb="35" eb="37">
      <t>テイキョウ</t>
    </rPh>
    <rPh sb="38" eb="39">
      <t>モト</t>
    </rPh>
    <rPh sb="44" eb="45">
      <t>サイ</t>
    </rPh>
    <rPh sb="47" eb="49">
      <t>トウガイ</t>
    </rPh>
    <rPh sb="49" eb="51">
      <t>ホウモン</t>
    </rPh>
    <rPh sb="51" eb="53">
      <t>カンゴ</t>
    </rPh>
    <rPh sb="53" eb="55">
      <t>ケイカク</t>
    </rPh>
    <rPh sb="56" eb="58">
      <t>テイキョウ</t>
    </rPh>
    <rPh sb="63" eb="65">
      <t>キョウリョク</t>
    </rPh>
    <rPh sb="69" eb="70">
      <t>ツト</t>
    </rPh>
    <phoneticPr fontId="4"/>
  </si>
  <si>
    <t>苦情件数（前年度）</t>
    <rPh sb="0" eb="2">
      <t>クジョウ</t>
    </rPh>
    <rPh sb="2" eb="4">
      <t>ケンスウ</t>
    </rPh>
    <rPh sb="5" eb="8">
      <t>ゼンネンド</t>
    </rPh>
    <rPh sb="6" eb="8">
      <t>ネンド</t>
    </rPh>
    <phoneticPr fontId="4"/>
  </si>
  <si>
    <t>事故発生件数（前年度）</t>
    <rPh sb="0" eb="2">
      <t>ジコ</t>
    </rPh>
    <rPh sb="2" eb="4">
      <t>ハッセイ</t>
    </rPh>
    <rPh sb="4" eb="6">
      <t>ケンスウ</t>
    </rPh>
    <rPh sb="7" eb="8">
      <t>ゼン</t>
    </rPh>
    <phoneticPr fontId="4"/>
  </si>
  <si>
    <t>市町への報告件数(前年度)</t>
    <rPh sb="0" eb="2">
      <t>シチョウ</t>
    </rPh>
    <rPh sb="4" eb="6">
      <t>ホウコク</t>
    </rPh>
    <rPh sb="6" eb="8">
      <t>ケンスウ</t>
    </rPh>
    <rPh sb="9" eb="10">
      <t>ゼン</t>
    </rPh>
    <rPh sb="10" eb="12">
      <t>ネンド</t>
    </rPh>
    <phoneticPr fontId="4"/>
  </si>
  <si>
    <t>１時間30分以上の訪問看護</t>
    <rPh sb="1" eb="3">
      <t>ジカン</t>
    </rPh>
    <rPh sb="5" eb="6">
      <t>フン</t>
    </rPh>
    <rPh sb="6" eb="8">
      <t>イジョウ</t>
    </rPh>
    <rPh sb="9" eb="11">
      <t>ホウモン</t>
    </rPh>
    <rPh sb="11" eb="13">
      <t>カンゴ</t>
    </rPh>
    <phoneticPr fontId="4"/>
  </si>
  <si>
    <t>外部機関（市町含む）の研修</t>
    <rPh sb="0" eb="2">
      <t>ガイブ</t>
    </rPh>
    <rPh sb="2" eb="4">
      <t>キカン</t>
    </rPh>
    <rPh sb="5" eb="7">
      <t>シチョウ</t>
    </rPh>
    <rPh sb="7" eb="8">
      <t>フク</t>
    </rPh>
    <rPh sb="11" eb="13">
      <t>ケンシュウ</t>
    </rPh>
    <phoneticPr fontId="4"/>
  </si>
  <si>
    <t>日時</t>
    <rPh sb="0" eb="2">
      <t>ニチジ</t>
    </rPh>
    <phoneticPr fontId="4"/>
  </si>
  <si>
    <t>参加者</t>
    <rPh sb="0" eb="3">
      <t>サンカシャ</t>
    </rPh>
    <phoneticPr fontId="4"/>
  </si>
  <si>
    <t>研修名</t>
    <rPh sb="0" eb="2">
      <t>ケンシュウ</t>
    </rPh>
    <rPh sb="2" eb="3">
      <t>メイ</t>
    </rPh>
    <phoneticPr fontId="4"/>
  </si>
  <si>
    <t>研修主体</t>
    <rPh sb="0" eb="2">
      <t>ケンシュウ</t>
    </rPh>
    <rPh sb="2" eb="4">
      <t>シュタイ</t>
    </rPh>
    <phoneticPr fontId="4"/>
  </si>
  <si>
    <t>事業所内での研修の開催状況</t>
    <rPh sb="0" eb="3">
      <t>ジギョウショ</t>
    </rPh>
    <rPh sb="3" eb="4">
      <t>ナイ</t>
    </rPh>
    <rPh sb="6" eb="8">
      <t>ケンシュウ</t>
    </rPh>
    <rPh sb="9" eb="11">
      <t>カイサイ</t>
    </rPh>
    <rPh sb="11" eb="13">
      <t>ジョウキョウ</t>
    </rPh>
    <phoneticPr fontId="4"/>
  </si>
  <si>
    <t>頻度</t>
    <rPh sb="0" eb="2">
      <t>ヒンド</t>
    </rPh>
    <phoneticPr fontId="4"/>
  </si>
  <si>
    <t>研修項目（主なものを記入）</t>
    <rPh sb="0" eb="2">
      <t>ケンシュウ</t>
    </rPh>
    <rPh sb="2" eb="4">
      <t>コウモク</t>
    </rPh>
    <rPh sb="5" eb="6">
      <t>オモ</t>
    </rPh>
    <rPh sb="10" eb="12">
      <t>キニュウ</t>
    </rPh>
    <phoneticPr fontId="4"/>
  </si>
  <si>
    <t>訪問看護師等の資質の向上のために参加した研修</t>
    <rPh sb="0" eb="2">
      <t>ホウモン</t>
    </rPh>
    <rPh sb="2" eb="4">
      <t>カンゴ</t>
    </rPh>
    <rPh sb="4" eb="5">
      <t>シ</t>
    </rPh>
    <rPh sb="5" eb="6">
      <t>ナド</t>
    </rPh>
    <rPh sb="7" eb="9">
      <t>シシツ</t>
    </rPh>
    <rPh sb="10" eb="12">
      <t>コウジョウ</t>
    </rPh>
    <rPh sb="16" eb="18">
      <t>サンカ</t>
    </rPh>
    <rPh sb="20" eb="22">
      <t>ケンシュウ</t>
    </rPh>
    <phoneticPr fontId="4"/>
  </si>
  <si>
    <t>内容</t>
    <rPh sb="0" eb="2">
      <t>ナイヨウ</t>
    </rPh>
    <phoneticPr fontId="4"/>
  </si>
  <si>
    <t>基準第60条
第4項</t>
    <rPh sb="0" eb="2">
      <t>キジュン</t>
    </rPh>
    <rPh sb="2" eb="3">
      <t>ダイ</t>
    </rPh>
    <rPh sb="5" eb="6">
      <t>ジョウ</t>
    </rPh>
    <rPh sb="7" eb="8">
      <t>ダイ</t>
    </rPh>
    <rPh sb="9" eb="10">
      <t>コウ</t>
    </rPh>
    <phoneticPr fontId="4"/>
  </si>
  <si>
    <t xml:space="preserve">看護師等の員数
</t>
    <rPh sb="0" eb="2">
      <t>カンゴ</t>
    </rPh>
    <rPh sb="2" eb="3">
      <t>シ</t>
    </rPh>
    <rPh sb="3" eb="4">
      <t>トウ</t>
    </rPh>
    <rPh sb="5" eb="7">
      <t>インズウ</t>
    </rPh>
    <phoneticPr fontId="4"/>
  </si>
  <si>
    <t>基準第60条
第5項</t>
    <rPh sb="0" eb="2">
      <t>キジュン</t>
    </rPh>
    <rPh sb="2" eb="3">
      <t>ダイ</t>
    </rPh>
    <rPh sb="5" eb="6">
      <t>ジョウ</t>
    </rPh>
    <rPh sb="7" eb="8">
      <t>ダイ</t>
    </rPh>
    <rPh sb="9" eb="10">
      <t>コウ</t>
    </rPh>
    <phoneticPr fontId="4"/>
  </si>
  <si>
    <t>※　指定訪問看護事業所が指定定期巡回・随時対応型訪問介護看護事業者の指定を併せて受け、かつ、当該事業が指定訪問看護事業と同一の事業所で一体的に運営されている場合については、指定定期巡回・随時対応型訪問介護看護の人員基準を満たすことをもって、基準を満たしているものとみなすことができる。</t>
    <rPh sb="2" eb="4">
      <t>シテイ</t>
    </rPh>
    <rPh sb="4" eb="6">
      <t>ホウモン</t>
    </rPh>
    <rPh sb="6" eb="8">
      <t>カンゴ</t>
    </rPh>
    <rPh sb="8" eb="11">
      <t>ジギョウショ</t>
    </rPh>
    <rPh sb="12" eb="14">
      <t>シテイ</t>
    </rPh>
    <rPh sb="14" eb="16">
      <t>テイキ</t>
    </rPh>
    <rPh sb="16" eb="18">
      <t>ジュンカイ</t>
    </rPh>
    <rPh sb="19" eb="21">
      <t>ズイジ</t>
    </rPh>
    <rPh sb="21" eb="23">
      <t>タイオウ</t>
    </rPh>
    <rPh sb="23" eb="24">
      <t>ガタ</t>
    </rPh>
    <rPh sb="24" eb="26">
      <t>ホウモン</t>
    </rPh>
    <rPh sb="26" eb="28">
      <t>カイゴ</t>
    </rPh>
    <rPh sb="28" eb="30">
      <t>カンゴ</t>
    </rPh>
    <rPh sb="46" eb="48">
      <t>トウガイ</t>
    </rPh>
    <rPh sb="51" eb="53">
      <t>シテイ</t>
    </rPh>
    <rPh sb="53" eb="55">
      <t>ホウモン</t>
    </rPh>
    <rPh sb="55" eb="57">
      <t>カンゴ</t>
    </rPh>
    <rPh sb="86" eb="88">
      <t>シテイ</t>
    </rPh>
    <rPh sb="88" eb="90">
      <t>テイキ</t>
    </rPh>
    <rPh sb="90" eb="92">
      <t>ジュンカイ</t>
    </rPh>
    <rPh sb="93" eb="95">
      <t>ズイジ</t>
    </rPh>
    <rPh sb="95" eb="98">
      <t>タイオウガタ</t>
    </rPh>
    <rPh sb="98" eb="100">
      <t>ホウモン</t>
    </rPh>
    <rPh sb="100" eb="102">
      <t>カイゴ</t>
    </rPh>
    <rPh sb="102" eb="104">
      <t>カンゴ</t>
    </rPh>
    <phoneticPr fontId="4"/>
  </si>
  <si>
    <t>※　指定訪問看護事業所が指定複合型サービス事業者の指定を併せて受け、かつ、指定看護小規模多機能型居宅介護事業が指定訪問看護事業と同一の事業所で一体的に運営されている場合は、指定看護小規模多機能型居宅介護の人員基準を満たすことをもって、基準を満たしているものとみなすことができる。</t>
    <rPh sb="2" eb="4">
      <t>シテイ</t>
    </rPh>
    <rPh sb="4" eb="6">
      <t>ホウモン</t>
    </rPh>
    <rPh sb="6" eb="8">
      <t>カンゴ</t>
    </rPh>
    <rPh sb="8" eb="11">
      <t>ジギョウショ</t>
    </rPh>
    <rPh sb="12" eb="14">
      <t>シテイ</t>
    </rPh>
    <rPh sb="14" eb="17">
      <t>フクゴウガタ</t>
    </rPh>
    <rPh sb="21" eb="23">
      <t>ジギョウ</t>
    </rPh>
    <rPh sb="23" eb="24">
      <t>シャ</t>
    </rPh>
    <rPh sb="25" eb="27">
      <t>シテイ</t>
    </rPh>
    <rPh sb="28" eb="29">
      <t>アワ</t>
    </rPh>
    <rPh sb="31" eb="32">
      <t>ウ</t>
    </rPh>
    <rPh sb="37" eb="39">
      <t>シテイ</t>
    </rPh>
    <rPh sb="39" eb="41">
      <t>カンゴ</t>
    </rPh>
    <rPh sb="41" eb="44">
      <t>ショウキボ</t>
    </rPh>
    <rPh sb="44" eb="47">
      <t>タキノウ</t>
    </rPh>
    <rPh sb="47" eb="48">
      <t>ガタ</t>
    </rPh>
    <rPh sb="48" eb="50">
      <t>キョタク</t>
    </rPh>
    <rPh sb="50" eb="52">
      <t>カイゴ</t>
    </rPh>
    <rPh sb="52" eb="54">
      <t>ジギョウ</t>
    </rPh>
    <rPh sb="55" eb="57">
      <t>シテイ</t>
    </rPh>
    <rPh sb="57" eb="59">
      <t>ホウモン</t>
    </rPh>
    <rPh sb="59" eb="61">
      <t>カンゴ</t>
    </rPh>
    <rPh sb="64" eb="66">
      <t>ドウイツ</t>
    </rPh>
    <rPh sb="67" eb="70">
      <t>ジギョウショ</t>
    </rPh>
    <rPh sb="71" eb="74">
      <t>イッタイテキ</t>
    </rPh>
    <rPh sb="75" eb="77">
      <t>ウンエイ</t>
    </rPh>
    <rPh sb="82" eb="84">
      <t>バアイ</t>
    </rPh>
    <rPh sb="102" eb="104">
      <t>ジンイン</t>
    </rPh>
    <rPh sb="104" eb="106">
      <t>キジュン</t>
    </rPh>
    <phoneticPr fontId="4"/>
  </si>
  <si>
    <t>Ⅳ　運営基準　　</t>
    <rPh sb="2" eb="4">
      <t>ウンエイ</t>
    </rPh>
    <rPh sb="4" eb="6">
      <t>キジュン</t>
    </rPh>
    <phoneticPr fontId="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</si>
  <si>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4"/>
  </si>
  <si>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エール・ヤールの重傷度分類がステージ３以上であって生活機能障害度がⅡ度又はⅢ度のものに限る。）をいう。）、多系統萎縮症（線状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2" eb="164">
      <t>センジョウ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4"/>
  </si>
  <si>
    <t>（Ⅰ）</t>
    <phoneticPr fontId="4"/>
  </si>
  <si>
    <t>（Ⅱ）</t>
    <phoneticPr fontId="4"/>
  </si>
  <si>
    <t>基準第70条
第3項
予防基準
第76条
平11老企25
第3の3の3(5)⑤</t>
    <rPh sb="0" eb="2">
      <t>キジュン</t>
    </rPh>
    <rPh sb="2" eb="3">
      <t>ダイ</t>
    </rPh>
    <rPh sb="5" eb="6">
      <t>ジョウ</t>
    </rPh>
    <rPh sb="7" eb="8">
      <t>ダイ</t>
    </rPh>
    <rPh sb="9" eb="10">
      <t>コウ</t>
    </rPh>
    <rPh sb="11" eb="13">
      <t>ヨボウ</t>
    </rPh>
    <rPh sb="13" eb="15">
      <t>キジュン</t>
    </rPh>
    <rPh sb="16" eb="17">
      <t>ダイ</t>
    </rPh>
    <rPh sb="19" eb="20">
      <t>ジョウ</t>
    </rPh>
    <rPh sb="21" eb="22">
      <t>ヘイ</t>
    </rPh>
    <rPh sb="24" eb="25">
      <t>ロウ</t>
    </rPh>
    <rPh sb="25" eb="26">
      <t>キ</t>
    </rPh>
    <rPh sb="29" eb="30">
      <t>ダイ</t>
    </rPh>
    <phoneticPr fontId="4"/>
  </si>
  <si>
    <t>平11老企25
第3の3の3(5)⑩</t>
    <phoneticPr fontId="4"/>
  </si>
  <si>
    <t>看護師等</t>
    <rPh sb="3" eb="4">
      <t>トウ</t>
    </rPh>
    <phoneticPr fontId="4"/>
  </si>
  <si>
    <t>「看護師等」欄には保健師又は看護師により提供したもの、「理学療法士等」欄には、理学療法士、作業療法士、言語聴覚士により提供したもの、「准看護師」欄には准看護師により提供したものについて記入すること。</t>
    <rPh sb="1" eb="4">
      <t>カンゴシ</t>
    </rPh>
    <rPh sb="4" eb="5">
      <t>トウ</t>
    </rPh>
    <rPh sb="6" eb="7">
      <t>ラン</t>
    </rPh>
    <rPh sb="9" eb="12">
      <t>ホケンシ</t>
    </rPh>
    <rPh sb="12" eb="13">
      <t>マタ</t>
    </rPh>
    <rPh sb="14" eb="17">
      <t>カンゴシ</t>
    </rPh>
    <rPh sb="20" eb="22">
      <t>テイキョウ</t>
    </rPh>
    <rPh sb="28" eb="30">
      <t>リガク</t>
    </rPh>
    <rPh sb="30" eb="33">
      <t>リョウホウシ</t>
    </rPh>
    <rPh sb="33" eb="34">
      <t>トウ</t>
    </rPh>
    <rPh sb="35" eb="36">
      <t>ラン</t>
    </rPh>
    <rPh sb="39" eb="41">
      <t>リガク</t>
    </rPh>
    <rPh sb="41" eb="44">
      <t>リョウホウシ</t>
    </rPh>
    <rPh sb="45" eb="47">
      <t>サギョウ</t>
    </rPh>
    <rPh sb="47" eb="50">
      <t>リョウホウシ</t>
    </rPh>
    <rPh sb="51" eb="53">
      <t>ゲンゴ</t>
    </rPh>
    <rPh sb="53" eb="56">
      <t>チョウカクシ</t>
    </rPh>
    <phoneticPr fontId="4"/>
  </si>
  <si>
    <t>看護師等（准看護師を除く。）は、利用者の希望、主治の医師の指示及び心身の状況等を踏まえて、療養上の目標を達成するための具体的なサービスの内容等を記載した訪問看護計画書を作成していますか。</t>
    <rPh sb="0" eb="3">
      <t>カンゴシ</t>
    </rPh>
    <rPh sb="3" eb="4">
      <t>トウ</t>
    </rPh>
    <rPh sb="5" eb="9">
      <t>ジュンカンゴシ</t>
    </rPh>
    <rPh sb="10" eb="11">
      <t>ノゾ</t>
    </rPh>
    <rPh sb="26" eb="28">
      <t>イシ</t>
    </rPh>
    <rPh sb="31" eb="32">
      <t>オヨ</t>
    </rPh>
    <rPh sb="33" eb="35">
      <t>シンシン</t>
    </rPh>
    <rPh sb="36" eb="38">
      <t>ジョウキョウ</t>
    </rPh>
    <phoneticPr fontId="4"/>
  </si>
  <si>
    <t>平11老企25
第3の3の3(5)⑧</t>
    <phoneticPr fontId="4"/>
  </si>
  <si>
    <t>理学療法士、作業療法士又は言語聴覚士が指定訪問看護を提供している利用者については、看護職員（准看護師を除く。）と理学療法士、作業療法士若しくは言語聴覚士が連携して、訪問看護計画書及び訪問看護報告書を作成していますか。</t>
    <rPh sb="46" eb="47">
      <t>ジュン</t>
    </rPh>
    <rPh sb="47" eb="49">
      <t>カンゴ</t>
    </rPh>
    <rPh sb="49" eb="50">
      <t>シ</t>
    </rPh>
    <rPh sb="51" eb="52">
      <t>ノゾ</t>
    </rPh>
    <phoneticPr fontId="4"/>
  </si>
  <si>
    <t>精神科訪問看護・指導料及び精神科訪問看護基本療養費の利用者</t>
    <rPh sb="0" eb="3">
      <t>セイシンカ</t>
    </rPh>
    <rPh sb="3" eb="5">
      <t>ホウモン</t>
    </rPh>
    <rPh sb="5" eb="7">
      <t>カンゴ</t>
    </rPh>
    <rPh sb="8" eb="10">
      <t>シドウ</t>
    </rPh>
    <rPh sb="10" eb="11">
      <t>リョウ</t>
    </rPh>
    <rPh sb="11" eb="12">
      <t>オヨ</t>
    </rPh>
    <rPh sb="13" eb="16">
      <t>セイシンカ</t>
    </rPh>
    <rPh sb="16" eb="18">
      <t>ホウモン</t>
    </rPh>
    <rPh sb="18" eb="20">
      <t>カンゴ</t>
    </rPh>
    <rPh sb="20" eb="22">
      <t>キホン</t>
    </rPh>
    <rPh sb="22" eb="25">
      <t>リョウヨウヒ</t>
    </rPh>
    <rPh sb="26" eb="29">
      <t>リヨウシャ</t>
    </rPh>
    <phoneticPr fontId="4"/>
  </si>
  <si>
    <t>指定訪問看護の提供に当たっては、居宅介護支援事業者その他保健医療サービス又は福祉サービスを提供する者との密接な連携に努めていますか。</t>
    <rPh sb="0" eb="2">
      <t>シテイ</t>
    </rPh>
    <rPh sb="2" eb="4">
      <t>ホウモン</t>
    </rPh>
    <rPh sb="4" eb="6">
      <t>カンゴ</t>
    </rPh>
    <rPh sb="7" eb="9">
      <t>テイキョウ</t>
    </rPh>
    <rPh sb="10" eb="11">
      <t>ア</t>
    </rPh>
    <rPh sb="52" eb="54">
      <t>ミッセツ</t>
    </rPh>
    <rPh sb="55" eb="57">
      <t>レンケイ</t>
    </rPh>
    <rPh sb="58" eb="59">
      <t>ツト</t>
    </rPh>
    <phoneticPr fontId="4"/>
  </si>
  <si>
    <t>基準第8条準用
予防基準
第49条の2準用</t>
    <rPh sb="0" eb="2">
      <t>キジュン</t>
    </rPh>
    <rPh sb="2" eb="3">
      <t>ダイ</t>
    </rPh>
    <rPh sb="4" eb="5">
      <t>ジョウ</t>
    </rPh>
    <rPh sb="8" eb="10">
      <t>ヨボウ</t>
    </rPh>
    <rPh sb="10" eb="12">
      <t>キジュン</t>
    </rPh>
    <rPh sb="13" eb="14">
      <t>ダイ</t>
    </rPh>
    <rPh sb="16" eb="17">
      <t>ジョウ</t>
    </rPh>
    <phoneticPr fontId="4"/>
  </si>
  <si>
    <t>基準第9条準用
予防基準
第49条の3準用</t>
    <rPh sb="0" eb="2">
      <t>キジュン</t>
    </rPh>
    <rPh sb="2" eb="3">
      <t>ダイ</t>
    </rPh>
    <rPh sb="4" eb="5">
      <t>ジョウ</t>
    </rPh>
    <rPh sb="8" eb="10">
      <t>ヨボウ</t>
    </rPh>
    <rPh sb="10" eb="12">
      <t>キジュン</t>
    </rPh>
    <rPh sb="13" eb="14">
      <t>ダイ</t>
    </rPh>
    <rPh sb="16" eb="17">
      <t>ジョウ</t>
    </rPh>
    <phoneticPr fontId="4"/>
  </si>
  <si>
    <t>基準第11条
第1項準用
予防基準
第49条の5第1項準用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</si>
  <si>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基準第11条
第2項準用
予防基準
第49条の5第2項準用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</si>
  <si>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第1項準用
予防基準
第49条の6第1項準用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</si>
  <si>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第2項準用
予防基準
第49条の6第2項準用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</si>
  <si>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基準第13条準用
予防基準
第49条の7準用</t>
    <rPh sb="0" eb="2">
      <t>キジュン</t>
    </rPh>
    <rPh sb="2" eb="3">
      <t>ダイ</t>
    </rPh>
    <rPh sb="5" eb="6">
      <t>ジョウ</t>
    </rPh>
    <rPh sb="9" eb="11">
      <t>ヨボウ</t>
    </rPh>
    <rPh sb="11" eb="13">
      <t>キジュン</t>
    </rPh>
    <rPh sb="14" eb="15">
      <t>ダイ</t>
    </rPh>
    <rPh sb="17" eb="18">
      <t>ジョウ</t>
    </rPh>
    <phoneticPr fontId="4"/>
  </si>
  <si>
    <t>基準第15条準用
予防基準
第49条の9準用</t>
    <rPh sb="0" eb="2">
      <t>キジュン</t>
    </rPh>
    <rPh sb="2" eb="3">
      <t>ダイ</t>
    </rPh>
    <rPh sb="5" eb="6">
      <t>ジョウ</t>
    </rPh>
    <rPh sb="9" eb="11">
      <t>ヨボウ</t>
    </rPh>
    <rPh sb="11" eb="13">
      <t>キジュン</t>
    </rPh>
    <rPh sb="14" eb="15">
      <t>ダイ</t>
    </rPh>
    <rPh sb="17" eb="18">
      <t>ジョウ</t>
    </rPh>
    <phoneticPr fontId="4"/>
  </si>
  <si>
    <t>基準第16条準用
予防基準
第49条の10準用</t>
    <rPh sb="0" eb="2">
      <t>キジュン</t>
    </rPh>
    <rPh sb="2" eb="3">
      <t>ダイ</t>
    </rPh>
    <rPh sb="5" eb="6">
      <t>ジョウ</t>
    </rPh>
    <rPh sb="9" eb="11">
      <t>ヨボウ</t>
    </rPh>
    <rPh sb="11" eb="13">
      <t>キジュン</t>
    </rPh>
    <rPh sb="14" eb="15">
      <t>ダイ</t>
    </rPh>
    <rPh sb="17" eb="18">
      <t>ジョウ</t>
    </rPh>
    <phoneticPr fontId="4"/>
  </si>
  <si>
    <t>基準第17条準用
予防基準
第49条の11準用</t>
    <rPh sb="0" eb="2">
      <t>キジュン</t>
    </rPh>
    <rPh sb="2" eb="3">
      <t>ダイ</t>
    </rPh>
    <rPh sb="5" eb="6">
      <t>ジョウ</t>
    </rPh>
    <rPh sb="9" eb="11">
      <t>ヨボウ</t>
    </rPh>
    <rPh sb="11" eb="13">
      <t>キジュン</t>
    </rPh>
    <rPh sb="14" eb="15">
      <t>ダイ</t>
    </rPh>
    <rPh sb="17" eb="18">
      <t>ジョウ</t>
    </rPh>
    <phoneticPr fontId="4"/>
  </si>
  <si>
    <t>基準第18条準用
予防基準
第49条の12準用</t>
    <rPh sb="0" eb="2">
      <t>キジュン</t>
    </rPh>
    <rPh sb="2" eb="3">
      <t>ダイ</t>
    </rPh>
    <rPh sb="5" eb="6">
      <t>ジョウ</t>
    </rPh>
    <rPh sb="9" eb="11">
      <t>ヨボウ</t>
    </rPh>
    <rPh sb="11" eb="13">
      <t>キジュン</t>
    </rPh>
    <rPh sb="14" eb="15">
      <t>ダイ</t>
    </rPh>
    <rPh sb="17" eb="18">
      <t>ジョウ</t>
    </rPh>
    <phoneticPr fontId="4"/>
  </si>
  <si>
    <t>基準第19条
第1項準用
予防基準
第49条の13第1項準用</t>
    <rPh sb="0" eb="2">
      <t>キジュン</t>
    </rPh>
    <rPh sb="2" eb="3">
      <t>ダイ</t>
    </rPh>
    <rPh sb="5" eb="6">
      <t>ジョウ</t>
    </rPh>
    <rPh sb="7" eb="8">
      <t>ダイ</t>
    </rPh>
    <rPh sb="9" eb="10">
      <t>コウ</t>
    </rPh>
    <rPh sb="13" eb="15">
      <t>ヨボウ</t>
    </rPh>
    <rPh sb="15" eb="17">
      <t>キジュン</t>
    </rPh>
    <rPh sb="18" eb="19">
      <t>ダイ</t>
    </rPh>
    <rPh sb="21" eb="22">
      <t>ジョウ</t>
    </rPh>
    <rPh sb="25" eb="26">
      <t>ダイ</t>
    </rPh>
    <rPh sb="27" eb="28">
      <t>コウ</t>
    </rPh>
    <phoneticPr fontId="4"/>
  </si>
  <si>
    <t>基準第19条
第2項準用
予防基準
第49条の13第2項準用</t>
    <rPh sb="0" eb="2">
      <t>キジュン</t>
    </rPh>
    <rPh sb="2" eb="3">
      <t>ダイ</t>
    </rPh>
    <rPh sb="5" eb="6">
      <t>ジョウ</t>
    </rPh>
    <rPh sb="7" eb="8">
      <t>ダイ</t>
    </rPh>
    <rPh sb="9" eb="10">
      <t>コウ</t>
    </rPh>
    <rPh sb="13" eb="15">
      <t>ヨボウ</t>
    </rPh>
    <rPh sb="15" eb="17">
      <t>キジュン</t>
    </rPh>
    <rPh sb="18" eb="19">
      <t>ダイ</t>
    </rPh>
    <rPh sb="21" eb="22">
      <t>ジョウ</t>
    </rPh>
    <rPh sb="25" eb="26">
      <t>ダイ</t>
    </rPh>
    <rPh sb="27" eb="28">
      <t>コウ</t>
    </rPh>
    <phoneticPr fontId="4"/>
  </si>
  <si>
    <t>基準第21条準用
予防基準
第50条の2準用</t>
    <rPh sb="0" eb="2">
      <t>キジュン</t>
    </rPh>
    <rPh sb="2" eb="3">
      <t>ダイ</t>
    </rPh>
    <rPh sb="5" eb="6">
      <t>ジョウ</t>
    </rPh>
    <rPh sb="9" eb="11">
      <t>ヨボウ</t>
    </rPh>
    <rPh sb="11" eb="13">
      <t>キジュン</t>
    </rPh>
    <rPh sb="14" eb="15">
      <t>ダイ</t>
    </rPh>
    <rPh sb="17" eb="18">
      <t>ジョウ</t>
    </rPh>
    <phoneticPr fontId="4"/>
  </si>
  <si>
    <t>基準第26条準用
予防基準
予防基準第50条の3準用</t>
    <rPh sb="0" eb="2">
      <t>キジュン</t>
    </rPh>
    <rPh sb="2" eb="3">
      <t>ダイ</t>
    </rPh>
    <rPh sb="5" eb="6">
      <t>ジョウ</t>
    </rPh>
    <rPh sb="9" eb="11">
      <t>ヨボウ</t>
    </rPh>
    <rPh sb="11" eb="13">
      <t>キジュン</t>
    </rPh>
    <rPh sb="14" eb="16">
      <t>ヨボウ</t>
    </rPh>
    <rPh sb="16" eb="18">
      <t>キジュン</t>
    </rPh>
    <rPh sb="18" eb="19">
      <t>ダイ</t>
    </rPh>
    <rPh sb="21" eb="22">
      <t>ジョウ</t>
    </rPh>
    <phoneticPr fontId="4"/>
  </si>
  <si>
    <t>基準第52条準用
予防基準
第52条準用</t>
    <rPh sb="0" eb="2">
      <t>キジュン</t>
    </rPh>
    <rPh sb="2" eb="3">
      <t>ダイ</t>
    </rPh>
    <rPh sb="5" eb="6">
      <t>ジョウ</t>
    </rPh>
    <rPh sb="9" eb="11">
      <t>ヨボウ</t>
    </rPh>
    <rPh sb="11" eb="13">
      <t>キジュン</t>
    </rPh>
    <rPh sb="14" eb="15">
      <t>ダイ</t>
    </rPh>
    <rPh sb="17" eb="18">
      <t>ジョウ</t>
    </rPh>
    <phoneticPr fontId="4"/>
  </si>
  <si>
    <t>基準第31条
第1項準用
予防基準
第53条の3第1項準用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</si>
  <si>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基準第31条
第2項準用
予防基準
第53条の3第2項準用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</si>
  <si>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
第1項準用
予防基準
第53条の5第1項準用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</si>
  <si>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基準第33条準用
第2項
予防基準
第53条の5第2項準用</t>
    <rPh sb="0" eb="2">
      <t>キジュン</t>
    </rPh>
    <rPh sb="2" eb="3">
      <t>ダイ</t>
    </rPh>
    <rPh sb="5" eb="6">
      <t>ジョウ</t>
    </rPh>
    <rPh sb="9" eb="10">
      <t>ダイ</t>
    </rPh>
    <rPh sb="11" eb="12">
      <t>コウ</t>
    </rPh>
    <rPh sb="13" eb="15">
      <t>ヨボウ</t>
    </rPh>
    <rPh sb="15" eb="17">
      <t>キジュン</t>
    </rPh>
    <rPh sb="18" eb="19">
      <t>ダイ</t>
    </rPh>
    <rPh sb="21" eb="22">
      <t>ジョウ</t>
    </rPh>
    <rPh sb="24" eb="25">
      <t>ダイ</t>
    </rPh>
    <rPh sb="26" eb="27">
      <t>コウ</t>
    </rPh>
    <phoneticPr fontId="4"/>
  </si>
  <si>
    <t>基準第33条
第3項準用
予防基準
第53条の5第3項準用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</si>
  <si>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基準第34条準用
予防基準
第53条の6準用</t>
    <rPh sb="0" eb="2">
      <t>キジュン</t>
    </rPh>
    <rPh sb="2" eb="3">
      <t>ダイ</t>
    </rPh>
    <rPh sb="5" eb="6">
      <t>ジョウ</t>
    </rPh>
    <rPh sb="9" eb="11">
      <t>ヨボウ</t>
    </rPh>
    <rPh sb="11" eb="13">
      <t>キジュン</t>
    </rPh>
    <rPh sb="14" eb="15">
      <t>ダイ</t>
    </rPh>
    <rPh sb="17" eb="18">
      <t>ジョウ</t>
    </rPh>
    <phoneticPr fontId="4"/>
  </si>
  <si>
    <t>基準第35条準用
予防基準
第53条の7準用</t>
    <rPh sb="0" eb="2">
      <t>キジュン</t>
    </rPh>
    <rPh sb="2" eb="3">
      <t>ダイ</t>
    </rPh>
    <rPh sb="5" eb="6">
      <t>ジョウ</t>
    </rPh>
    <rPh sb="9" eb="11">
      <t>ヨボウ</t>
    </rPh>
    <rPh sb="11" eb="13">
      <t>キジュン</t>
    </rPh>
    <rPh sb="14" eb="15">
      <t>ダイ</t>
    </rPh>
    <rPh sb="17" eb="18">
      <t>ジョウ</t>
    </rPh>
    <phoneticPr fontId="4"/>
  </si>
  <si>
    <t>基準第36条準用
予防基準
第53条の8準用</t>
    <rPh sb="0" eb="2">
      <t>キジュン</t>
    </rPh>
    <rPh sb="2" eb="3">
      <t>ダイ</t>
    </rPh>
    <rPh sb="5" eb="6">
      <t>ジョウ</t>
    </rPh>
    <rPh sb="9" eb="11">
      <t>ヨボウ</t>
    </rPh>
    <rPh sb="11" eb="13">
      <t>キジュン</t>
    </rPh>
    <rPh sb="14" eb="15">
      <t>ダイ</t>
    </rPh>
    <rPh sb="17" eb="18">
      <t>ジョウ</t>
    </rPh>
    <phoneticPr fontId="4"/>
  </si>
  <si>
    <t>基準第37条準用
予防基準
第53条の10準用</t>
    <rPh sb="0" eb="2">
      <t>キジュン</t>
    </rPh>
    <rPh sb="2" eb="3">
      <t>ダイ</t>
    </rPh>
    <rPh sb="5" eb="6">
      <t>ジョウ</t>
    </rPh>
    <rPh sb="9" eb="11">
      <t>ヨボウ</t>
    </rPh>
    <rPh sb="11" eb="13">
      <t>キジュン</t>
    </rPh>
    <rPh sb="14" eb="15">
      <t>ダイ</t>
    </rPh>
    <rPh sb="17" eb="18">
      <t>ジョウ</t>
    </rPh>
    <phoneticPr fontId="4"/>
  </si>
  <si>
    <t>基準第38条準用
予防基準
第53条の11準用</t>
    <rPh sb="0" eb="2">
      <t>キジュン</t>
    </rPh>
    <rPh sb="2" eb="3">
      <t>ダイ</t>
    </rPh>
    <rPh sb="5" eb="6">
      <t>ジョウ</t>
    </rPh>
    <rPh sb="9" eb="11">
      <t>ヨボウ</t>
    </rPh>
    <rPh sb="11" eb="13">
      <t>キジュン</t>
    </rPh>
    <rPh sb="14" eb="15">
      <t>ダイ</t>
    </rPh>
    <rPh sb="17" eb="18">
      <t>ジョウ</t>
    </rPh>
    <phoneticPr fontId="4"/>
  </si>
  <si>
    <t>初回加算</t>
    <rPh sb="0" eb="2">
      <t>ショカイ</t>
    </rPh>
    <rPh sb="2" eb="4">
      <t>カサン</t>
    </rPh>
    <phoneticPr fontId="4"/>
  </si>
  <si>
    <t>退院時共同指導加算</t>
    <rPh sb="0" eb="2">
      <t>タイイン</t>
    </rPh>
    <rPh sb="2" eb="3">
      <t>ジ</t>
    </rPh>
    <rPh sb="3" eb="5">
      <t>キョウドウ</t>
    </rPh>
    <rPh sb="5" eb="7">
      <t>シドウ</t>
    </rPh>
    <rPh sb="7" eb="9">
      <t>カサン</t>
    </rPh>
    <phoneticPr fontId="4"/>
  </si>
  <si>
    <t>准看護師による訪問</t>
    <rPh sb="0" eb="1">
      <t>ジュン</t>
    </rPh>
    <rPh sb="1" eb="3">
      <t>カンゴ</t>
    </rPh>
    <rPh sb="3" eb="4">
      <t>シ</t>
    </rPh>
    <rPh sb="7" eb="9">
      <t>ホウモン</t>
    </rPh>
    <phoneticPr fontId="4"/>
  </si>
  <si>
    <t>特別管理加算</t>
    <rPh sb="0" eb="2">
      <t>トクベツ</t>
    </rPh>
    <rPh sb="2" eb="4">
      <t>カンリ</t>
    </rPh>
    <rPh sb="4" eb="6">
      <t>カサン</t>
    </rPh>
    <phoneticPr fontId="4"/>
  </si>
  <si>
    <t>定期巡回・随時対応訪問介護看護事業所との連携</t>
    <rPh sb="0" eb="2">
      <t>テイキ</t>
    </rPh>
    <rPh sb="2" eb="4">
      <t>ジュンカイ</t>
    </rPh>
    <rPh sb="5" eb="7">
      <t>ズイジ</t>
    </rPh>
    <rPh sb="7" eb="9">
      <t>タイオウ</t>
    </rPh>
    <rPh sb="9" eb="11">
      <t>ホウモン</t>
    </rPh>
    <rPh sb="11" eb="13">
      <t>カイゴ</t>
    </rPh>
    <rPh sb="13" eb="15">
      <t>カンゴ</t>
    </rPh>
    <rPh sb="15" eb="18">
      <t>ジギョウショ</t>
    </rPh>
    <rPh sb="20" eb="22">
      <t>レンケイ</t>
    </rPh>
    <phoneticPr fontId="4"/>
  </si>
  <si>
    <t>看護・介護職員連携強化加算</t>
    <rPh sb="0" eb="2">
      <t>カンゴ</t>
    </rPh>
    <rPh sb="3" eb="5">
      <t>カイゴ</t>
    </rPh>
    <rPh sb="5" eb="7">
      <t>ショクイン</t>
    </rPh>
    <rPh sb="7" eb="9">
      <t>レンケイ</t>
    </rPh>
    <rPh sb="9" eb="11">
      <t>キョウカ</t>
    </rPh>
    <rPh sb="11" eb="13">
      <t>カサン</t>
    </rPh>
    <phoneticPr fontId="4"/>
  </si>
  <si>
    <t>複数名訪問看護加算</t>
    <rPh sb="0" eb="3">
      <t>フクスウメイ</t>
    </rPh>
    <rPh sb="3" eb="5">
      <t>ホウモン</t>
    </rPh>
    <rPh sb="5" eb="7">
      <t>カンゴ</t>
    </rPh>
    <rPh sb="7" eb="9">
      <t>カサン</t>
    </rPh>
    <phoneticPr fontId="4"/>
  </si>
  <si>
    <t>早朝・夜間・深夜の訪問看護</t>
    <rPh sb="0" eb="2">
      <t>ソウチョウ</t>
    </rPh>
    <rPh sb="3" eb="5">
      <t>ヤカン</t>
    </rPh>
    <rPh sb="6" eb="8">
      <t>シンヤ</t>
    </rPh>
    <rPh sb="9" eb="11">
      <t>ホウモン</t>
    </rPh>
    <rPh sb="11" eb="13">
      <t>カンゴ</t>
    </rPh>
    <phoneticPr fontId="4"/>
  </si>
  <si>
    <t>１時間30分以上の訪問看護</t>
    <rPh sb="1" eb="3">
      <t>ジカン</t>
    </rPh>
    <rPh sb="5" eb="6">
      <t>プン</t>
    </rPh>
    <rPh sb="6" eb="8">
      <t>イジョウ</t>
    </rPh>
    <rPh sb="9" eb="11">
      <t>ホウモン</t>
    </rPh>
    <rPh sb="11" eb="13">
      <t>カンゴ</t>
    </rPh>
    <phoneticPr fontId="4"/>
  </si>
  <si>
    <t>中山間地域等に居住する者へのサービス提供</t>
    <rPh sb="0" eb="1">
      <t>ナカ</t>
    </rPh>
    <rPh sb="1" eb="3">
      <t>サンカン</t>
    </rPh>
    <rPh sb="3" eb="6">
      <t>チイキトウ</t>
    </rPh>
    <rPh sb="7" eb="9">
      <t>キョジュウ</t>
    </rPh>
    <rPh sb="11" eb="12">
      <t>モノ</t>
    </rPh>
    <rPh sb="18" eb="20">
      <t>テイキョウ</t>
    </rPh>
    <phoneticPr fontId="4"/>
  </si>
  <si>
    <t>訪問看護計画書の主要な事項について利用者又はその家族に説明を行い、利用者から同意を得ていますか。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等を説明していますか。</t>
    <rPh sb="20" eb="21">
      <t>マタ</t>
    </rPh>
    <rPh sb="49" eb="51">
      <t>リガク</t>
    </rPh>
    <rPh sb="51" eb="54">
      <t>リョウホウシ</t>
    </rPh>
    <rPh sb="55" eb="57">
      <t>サギョウ</t>
    </rPh>
    <rPh sb="57" eb="59">
      <t>リョウホウ</t>
    </rPh>
    <rPh sb="59" eb="60">
      <t>シ</t>
    </rPh>
    <rPh sb="60" eb="61">
      <t>モ</t>
    </rPh>
    <rPh sb="64" eb="66">
      <t>ゲンゴ</t>
    </rPh>
    <rPh sb="66" eb="68">
      <t>チョウカク</t>
    </rPh>
    <rPh sb="68" eb="69">
      <t>シ</t>
    </rPh>
    <rPh sb="72" eb="74">
      <t>シテイ</t>
    </rPh>
    <rPh sb="74" eb="76">
      <t>ホウモン</t>
    </rPh>
    <rPh sb="76" eb="78">
      <t>カンゴ</t>
    </rPh>
    <rPh sb="86" eb="88">
      <t>ホウモン</t>
    </rPh>
    <rPh sb="89" eb="91">
      <t>カンゴ</t>
    </rPh>
    <rPh sb="91" eb="93">
      <t>ギョウム</t>
    </rPh>
    <rPh sb="94" eb="96">
      <t>イッカン</t>
    </rPh>
    <rPh sb="110" eb="112">
      <t>チュウシン</t>
    </rPh>
    <rPh sb="120" eb="122">
      <t>バアイ</t>
    </rPh>
    <rPh sb="124" eb="126">
      <t>カンゴ</t>
    </rPh>
    <rPh sb="126" eb="128">
      <t>ショクイン</t>
    </rPh>
    <rPh sb="129" eb="130">
      <t>カ</t>
    </rPh>
    <rPh sb="133" eb="135">
      <t>ホウモン</t>
    </rPh>
    <rPh sb="145" eb="146">
      <t>ナド</t>
    </rPh>
    <rPh sb="147" eb="149">
      <t>セツメイ</t>
    </rPh>
    <phoneticPr fontId="4"/>
  </si>
  <si>
    <r>
      <t>指　定　更　新</t>
    </r>
    <r>
      <rPr>
        <sz val="10"/>
        <color theme="1"/>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</si>
  <si>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２　自己点検リスト(①～③）</t>
    <rPh sb="2" eb="4">
      <t>ジコ</t>
    </rPh>
    <rPh sb="4" eb="6">
      <t>テンケン</t>
    </rPh>
    <phoneticPr fontId="4"/>
  </si>
  <si>
    <t>令和　　年　　月　　日</t>
    <rPh sb="0" eb="1">
      <t>ワ</t>
    </rPh>
    <phoneticPr fontId="4"/>
  </si>
  <si>
    <t>令和　　年　　月　　日</t>
    <rPh sb="0" eb="1">
      <t>レイ</t>
    </rPh>
    <rPh sb="1" eb="2">
      <t>ワ</t>
    </rPh>
    <phoneticPr fontId="4"/>
  </si>
  <si>
    <t>（令和　　年　　月分）</t>
    <rPh sb="1" eb="2">
      <t>レイ</t>
    </rPh>
    <rPh sb="2" eb="3">
      <t>ワ</t>
    </rPh>
    <rPh sb="5" eb="6">
      <t>ネン</t>
    </rPh>
    <rPh sb="8" eb="9">
      <t>ガツ</t>
    </rPh>
    <rPh sb="9" eb="10">
      <t>ブン</t>
    </rPh>
    <phoneticPr fontId="4"/>
  </si>
  <si>
    <t>１　事業所の事業概要（令和　　年　　月）</t>
    <rPh sb="2" eb="5">
      <t>ジギョウショ</t>
    </rPh>
    <rPh sb="6" eb="10">
      <t>ジギョウガイヨウ</t>
    </rPh>
    <rPh sb="11" eb="12">
      <t>レイ</t>
    </rPh>
    <rPh sb="12" eb="13">
      <t>ワ</t>
    </rPh>
    <rPh sb="15" eb="16">
      <t>ネン</t>
    </rPh>
    <rPh sb="18" eb="19">
      <t>ガツ</t>
    </rPh>
    <phoneticPr fontId="4"/>
  </si>
  <si>
    <t>２　人員配置状況（令和　　年　　月）</t>
    <rPh sb="2" eb="4">
      <t>ジンイン</t>
    </rPh>
    <rPh sb="4" eb="6">
      <t>ハイチ</t>
    </rPh>
    <rPh sb="6" eb="8">
      <t>ジョウキョウ</t>
    </rPh>
    <rPh sb="9" eb="10">
      <t>レイ</t>
    </rPh>
    <rPh sb="10" eb="11">
      <t>ワ</t>
    </rPh>
    <rPh sb="13" eb="14">
      <t>ネン</t>
    </rPh>
    <rPh sb="16" eb="17">
      <t>ガツ</t>
    </rPh>
    <phoneticPr fontId="4"/>
  </si>
  <si>
    <t>４　サービス提供の状況（令和　　年　　月分）</t>
    <rPh sb="6" eb="8">
      <t>テイキョウ</t>
    </rPh>
    <rPh sb="9" eb="11">
      <t>ジョウキョウ</t>
    </rPh>
    <rPh sb="12" eb="13">
      <t>レイ</t>
    </rPh>
    <rPh sb="13" eb="14">
      <t>ワ</t>
    </rPh>
    <phoneticPr fontId="4"/>
  </si>
  <si>
    <t>指定訪問看護事業所ごとに次に掲げる重要事項に関する規程を定めていますか。
①事業の目的及び運営の方針
②従業者の職種、員数及び職務の内容
③営業日及び営業時間
④指定訪問看護の内容及び利用料その他の費用の額
⑤通常の事業の実施地域
⑥緊急時における対応方法
⑦虐待の防止のための措置に関する事項
⑧その他運営に関する重要事項</t>
    <rPh sb="0" eb="2">
      <t>シテイ</t>
    </rPh>
    <rPh sb="2" eb="4">
      <t>ホウモン</t>
    </rPh>
    <rPh sb="4" eb="6">
      <t>カンゴ</t>
    </rPh>
    <rPh sb="6" eb="8">
      <t>ジギョウ</t>
    </rPh>
    <rPh sb="8" eb="9">
      <t>ショ</t>
    </rPh>
    <rPh sb="12" eb="13">
      <t>ツギ</t>
    </rPh>
    <rPh sb="14" eb="15">
      <t>カカ</t>
    </rPh>
    <rPh sb="17" eb="19">
      <t>ジュウヨウ</t>
    </rPh>
    <rPh sb="19" eb="21">
      <t>ジコウ</t>
    </rPh>
    <rPh sb="22" eb="23">
      <t>カン</t>
    </rPh>
    <rPh sb="28" eb="29">
      <t>サダ</t>
    </rPh>
    <rPh sb="86" eb="88">
      <t>カンゴ</t>
    </rPh>
    <rPh sb="114" eb="116">
      <t>チイキ</t>
    </rPh>
    <rPh sb="131" eb="133">
      <t>ギャクタイ</t>
    </rPh>
    <rPh sb="134" eb="136">
      <t>ボウシ</t>
    </rPh>
    <rPh sb="140" eb="142">
      <t>ソチ</t>
    </rPh>
    <rPh sb="143" eb="144">
      <t>カン</t>
    </rPh>
    <rPh sb="146" eb="148">
      <t>ジコウ</t>
    </rPh>
    <phoneticPr fontId="4"/>
  </si>
  <si>
    <t>基準第30条
第1項準用
予防基準
第72条の2第1項準用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</si>
  <si>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基準第30条
第2項準用
予防基準
第72条の2第2項準用</t>
    <rPh sb="0" eb="2">
      <t>キジュン</t>
    </rPh>
    <rPh sb="2" eb="3">
      <t>ダイ</t>
    </rPh>
    <rPh sb="5" eb="6">
      <t>ジョウ</t>
    </rPh>
    <rPh sb="7" eb="8">
      <t>ダイ</t>
    </rPh>
    <rPh sb="9" eb="10">
      <t>コウ</t>
    </rPh>
    <rPh sb="13" eb="15">
      <t>ヨボウ</t>
    </rPh>
    <rPh sb="15" eb="17">
      <t>キジ</t>
    </rPh>
    <phoneticPr fontId="4"/>
  </si>
  <si>
    <t>基準第30条
第3項準用
予防基準
第72条の2第3項準用                                                                                                                                                                                                                              条例第6条</t>
    <rPh sb="0" eb="2">
      <t>キジュン</t>
    </rPh>
    <rPh sb="2" eb="3">
      <t>ダイ</t>
    </rPh>
    <rPh sb="5" eb="6">
      <t>ジョウ</t>
    </rPh>
    <rPh sb="7" eb="8">
      <t>ダイ</t>
    </rPh>
    <rPh sb="9" eb="10">
      <t>コウ</t>
    </rPh>
    <rPh sb="13" eb="15">
      <t>ヨボウ</t>
    </rPh>
    <rPh sb="15" eb="17">
      <t>キジュン</t>
    </rPh>
    <phoneticPr fontId="4"/>
  </si>
  <si>
    <t>看護師等に対し、業務継続計画について周知するとともに、必要な研修及び訓練を定期的に実施していますか。</t>
    <rPh sb="0" eb="3">
      <t>カンゴシ</t>
    </rPh>
    <rPh sb="3" eb="4">
      <t>トウ</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4"/>
  </si>
  <si>
    <t>定期的に業務継続計画の見直しを行い、必要に応じて業務継続計画の変更を行っていますか。</t>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</si>
  <si>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・業務継続計画</t>
    <rPh sb="1" eb="3">
      <t>ギョウム</t>
    </rPh>
    <rPh sb="3" eb="5">
      <t>ケイゾク</t>
    </rPh>
    <rPh sb="5" eb="7">
      <t>ケイカク</t>
    </rPh>
    <phoneticPr fontId="4"/>
  </si>
  <si>
    <t>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カンゴシ</t>
    </rPh>
    <rPh sb="59" eb="60">
      <t>トウ</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4"/>
  </si>
  <si>
    <t>基準第31条
第3項準用
予防基準
第53条の3第3項準用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</si>
  <si>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・運営規程
・重要事項説明書</t>
    <rPh sb="1" eb="3">
      <t>ウンエイ</t>
    </rPh>
    <rPh sb="3" eb="5">
      <t>キテイ</t>
    </rPh>
    <rPh sb="7" eb="9">
      <t>ジュウヨウ</t>
    </rPh>
    <rPh sb="9" eb="11">
      <t>ジコウ</t>
    </rPh>
    <rPh sb="11" eb="14">
      <t>セツメイショ</t>
    </rPh>
    <phoneticPr fontId="4"/>
  </si>
  <si>
    <t>基準第30条の2第2項準用
予防基準
第53条の2の2第2項準用</t>
    <rPh sb="5" eb="6">
      <t>ジョウ</t>
    </rPh>
    <rPh sb="8" eb="9">
      <t>ダイ</t>
    </rPh>
    <rPh sb="10" eb="11">
      <t>コウ</t>
    </rPh>
    <rPh sb="11" eb="13">
      <t>ジュンヨウ</t>
    </rPh>
    <phoneticPr fontId="4"/>
  </si>
  <si>
    <t>基準第30条の2第3項準用
予防基準
第53条の2の2第3項準用</t>
    <rPh sb="5" eb="6">
      <t>ジョウ</t>
    </rPh>
    <rPh sb="8" eb="9">
      <t>ダイ</t>
    </rPh>
    <rPh sb="10" eb="11">
      <t>コウ</t>
    </rPh>
    <rPh sb="11" eb="13">
      <t>ジュンヨウ</t>
    </rPh>
    <phoneticPr fontId="4"/>
  </si>
  <si>
    <t>基準第37条の2準用
予防基準
第53条の10の2
準用</t>
    <rPh sb="0" eb="2">
      <t>キジュン</t>
    </rPh>
    <rPh sb="2" eb="3">
      <t>ダイ</t>
    </rPh>
    <rPh sb="5" eb="6">
      <t>ジョウ</t>
    </rPh>
    <rPh sb="8" eb="10">
      <t>ジュンヨウ</t>
    </rPh>
    <rPh sb="11" eb="13">
      <t>ヨボウ</t>
    </rPh>
    <rPh sb="13" eb="15">
      <t>キジュン</t>
    </rPh>
    <rPh sb="16" eb="17">
      <t>ダイ</t>
    </rPh>
    <rPh sb="19" eb="20">
      <t>ジョウ</t>
    </rPh>
    <rPh sb="26" eb="28">
      <t>ジュンヨウ</t>
    </rPh>
    <phoneticPr fontId="4"/>
  </si>
  <si>
    <t>事業所の所在する建物と同一の建物に居住する利用者に対して指定訪問看護を提供する場合には、当該建物に居住する利用者以外の者に対しても指定訪問看護の提供を行うよう努めていますか。</t>
    <rPh sb="32" eb="34">
      <t>カンゴ</t>
    </rPh>
    <rPh sb="69" eb="71">
      <t>カンゴ</t>
    </rPh>
    <phoneticPr fontId="4"/>
  </si>
  <si>
    <t>基準第36条の2第1項準用
予防基準
第53条の9第1項準用</t>
    <rPh sb="8" eb="9">
      <t>ダイ</t>
    </rPh>
    <rPh sb="10" eb="11">
      <t>コウ</t>
    </rPh>
    <rPh sb="25" eb="26">
      <t>ダイ</t>
    </rPh>
    <rPh sb="27" eb="28">
      <t>コウ</t>
    </rPh>
    <phoneticPr fontId="4"/>
  </si>
  <si>
    <t>基準第36条の2第2項準用
予防基準
第53条の9第2項準用</t>
    <rPh sb="8" eb="9">
      <t>ダイ</t>
    </rPh>
    <rPh sb="10" eb="11">
      <t>コウ</t>
    </rPh>
    <rPh sb="25" eb="26">
      <t>ダイ</t>
    </rPh>
    <rPh sb="27" eb="28">
      <t>コウ</t>
    </rPh>
    <phoneticPr fontId="4"/>
  </si>
  <si>
    <t>基準第30条第4項準用
予防基準
第53条の2第4項準用</t>
    <rPh sb="6" eb="7">
      <t>ダイ</t>
    </rPh>
    <rPh sb="8" eb="9">
      <t>コウ</t>
    </rPh>
    <rPh sb="9" eb="11">
      <t>ジュンヨウ</t>
    </rPh>
    <rPh sb="23" eb="24">
      <t>ダイ</t>
    </rPh>
    <rPh sb="25" eb="26">
      <t>コウ</t>
    </rPh>
    <phoneticPr fontId="4"/>
  </si>
  <si>
    <t>セクシュアルハラスメントについては、上司や同僚に限らず、利用者やその家族等から受ける物も含まれることに留意していますか。</t>
    <rPh sb="18" eb="20">
      <t>ジョウシ</t>
    </rPh>
    <rPh sb="21" eb="23">
      <t>ドウリョウ</t>
    </rPh>
    <rPh sb="24" eb="25">
      <t>カギ</t>
    </rPh>
    <rPh sb="28" eb="31">
      <t>リヨウシャ</t>
    </rPh>
    <rPh sb="34" eb="36">
      <t>カゾク</t>
    </rPh>
    <rPh sb="36" eb="37">
      <t>トウ</t>
    </rPh>
    <rPh sb="39" eb="40">
      <t>ウ</t>
    </rPh>
    <rPh sb="42" eb="43">
      <t>モノ</t>
    </rPh>
    <rPh sb="44" eb="45">
      <t>フク</t>
    </rPh>
    <rPh sb="51" eb="53">
      <t>リュウイ</t>
    </rPh>
    <phoneticPr fontId="4"/>
  </si>
  <si>
    <t>平11老企25第3の1の3(21)④</t>
  </si>
  <si>
    <t>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カンゴ</t>
    </rPh>
    <rPh sb="31" eb="33">
      <t>テイキョウ</t>
    </rPh>
    <rPh sb="34" eb="37">
      <t>ケイゾクテキ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rPh sb="91" eb="93">
      <t>トウガイ</t>
    </rPh>
    <rPh sb="93" eb="95">
      <t>ギョウム</t>
    </rPh>
    <rPh sb="95" eb="97">
      <t>ケイゾク</t>
    </rPh>
    <rPh sb="97" eb="99">
      <t>ケイカク</t>
    </rPh>
    <rPh sb="100" eb="101">
      <t>シタガ</t>
    </rPh>
    <rPh sb="102" eb="104">
      <t>ヒツヨウ</t>
    </rPh>
    <rPh sb="105" eb="107">
      <t>ソチ</t>
    </rPh>
    <rPh sb="108" eb="109">
      <t>コウ</t>
    </rPh>
    <phoneticPr fontId="4"/>
  </si>
  <si>
    <t>基準第30条の2第1項準用
予防基準第53条の2の2第1項準用</t>
    <rPh sb="0" eb="2">
      <t>キジュン</t>
    </rPh>
    <rPh sb="2" eb="3">
      <t>ダイ</t>
    </rPh>
    <rPh sb="5" eb="6">
      <t>ジョウ</t>
    </rPh>
    <rPh sb="8" eb="9">
      <t>ダイ</t>
    </rPh>
    <rPh sb="10" eb="11">
      <t>コウ</t>
    </rPh>
    <rPh sb="11" eb="13">
      <t>ジュンヨウ</t>
    </rPh>
    <rPh sb="14" eb="16">
      <t>ヨボウ</t>
    </rPh>
    <rPh sb="16" eb="18">
      <t>キジュン</t>
    </rPh>
    <rPh sb="18" eb="19">
      <t>ダイ</t>
    </rPh>
    <rPh sb="21" eb="22">
      <t>ジョウ</t>
    </rPh>
    <rPh sb="26" eb="27">
      <t>ダイ</t>
    </rPh>
    <rPh sb="28" eb="29">
      <t>コウ</t>
    </rPh>
    <rPh sb="29" eb="31">
      <t>ジュンヨウ</t>
    </rPh>
    <phoneticPr fontId="4"/>
  </si>
  <si>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2">
      <t>ギョウム</t>
    </rPh>
    <rPh sb="2" eb="4">
      <t>ケイゾク</t>
    </rPh>
    <rPh sb="4" eb="6">
      <t>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3">
      <t>ト</t>
    </rPh>
    <rPh sb="83" eb="84">
      <t>ク</t>
    </rPh>
    <rPh sb="85" eb="87">
      <t>ジッシ</t>
    </rPh>
    <rPh sb="88" eb="90">
      <t>ビチク</t>
    </rPh>
    <rPh sb="90" eb="91">
      <t>ヒン</t>
    </rPh>
    <rPh sb="92" eb="94">
      <t>カクホ</t>
    </rPh>
    <rPh sb="94" eb="95">
      <t>トウ</t>
    </rPh>
    <rPh sb="102" eb="104">
      <t>ショドウ</t>
    </rPh>
    <rPh sb="104" eb="106">
      <t>タイオウ</t>
    </rPh>
    <rPh sb="112" eb="114">
      <t>カンセン</t>
    </rPh>
    <rPh sb="114" eb="116">
      <t>カクダイ</t>
    </rPh>
    <rPh sb="116" eb="118">
      <t>ボウシ</t>
    </rPh>
    <rPh sb="118" eb="120">
      <t>タイセイ</t>
    </rPh>
    <rPh sb="121" eb="123">
      <t>カクリツ</t>
    </rPh>
    <rPh sb="124" eb="127">
      <t>ホケンジョ</t>
    </rPh>
    <rPh sb="129" eb="131">
      <t>レンケイ</t>
    </rPh>
    <rPh sb="132" eb="134">
      <t>ノウコウ</t>
    </rPh>
    <rPh sb="134" eb="136">
      <t>セッショク</t>
    </rPh>
    <rPh sb="136" eb="137">
      <t>シャ</t>
    </rPh>
    <rPh sb="139" eb="141">
      <t>タイオウ</t>
    </rPh>
    <rPh sb="142" eb="145">
      <t>カンケイシャ</t>
    </rPh>
    <rPh sb="147" eb="149">
      <t>ジョウホウ</t>
    </rPh>
    <rPh sb="149" eb="151">
      <t>キョウユウ</t>
    </rPh>
    <rPh sb="151" eb="152">
      <t>トウ</t>
    </rPh>
    <rPh sb="155" eb="157">
      <t>サイガイ</t>
    </rPh>
    <rPh sb="158" eb="159">
      <t>カカ</t>
    </rPh>
    <rPh sb="160" eb="166">
      <t>ギョウムケイゾクケイカク</t>
    </rPh>
    <rPh sb="172" eb="174">
      <t>ヘイジョウ</t>
    </rPh>
    <rPh sb="174" eb="175">
      <t>ジ</t>
    </rPh>
    <rPh sb="176" eb="178">
      <t>タイオウ</t>
    </rPh>
    <rPh sb="179" eb="181">
      <t>タテモノ</t>
    </rPh>
    <rPh sb="182" eb="184">
      <t>セツビ</t>
    </rPh>
    <rPh sb="185" eb="187">
      <t>アンゼン</t>
    </rPh>
    <rPh sb="187" eb="189">
      <t>タイサク</t>
    </rPh>
    <rPh sb="190" eb="192">
      <t>デンキ</t>
    </rPh>
    <rPh sb="193" eb="195">
      <t>スイドウ</t>
    </rPh>
    <rPh sb="195" eb="196">
      <t>トウ</t>
    </rPh>
    <rPh sb="204" eb="206">
      <t>テイシ</t>
    </rPh>
    <rPh sb="208" eb="210">
      <t>バアイ</t>
    </rPh>
    <rPh sb="211" eb="213">
      <t>タイサク</t>
    </rPh>
    <rPh sb="214" eb="217">
      <t>ヒツヨウヒン</t>
    </rPh>
    <rPh sb="218" eb="220">
      <t>ビチク</t>
    </rPh>
    <rPh sb="220" eb="221">
      <t>トウ</t>
    </rPh>
    <rPh sb="228" eb="231">
      <t>キンキュウジ</t>
    </rPh>
    <rPh sb="232" eb="234">
      <t>タイオウ</t>
    </rPh>
    <rPh sb="235" eb="237">
      <t>ギョウム</t>
    </rPh>
    <rPh sb="237" eb="239">
      <t>ケイゾク</t>
    </rPh>
    <rPh sb="239" eb="241">
      <t>ケイカク</t>
    </rPh>
    <rPh sb="241" eb="243">
      <t>ハツドウ</t>
    </rPh>
    <rPh sb="243" eb="245">
      <t>キジュン</t>
    </rPh>
    <rPh sb="246" eb="248">
      <t>タイオウ</t>
    </rPh>
    <rPh sb="248" eb="250">
      <t>タイセイ</t>
    </rPh>
    <rPh sb="250" eb="251">
      <t>トウ</t>
    </rPh>
    <rPh sb="258" eb="259">
      <t>ホカ</t>
    </rPh>
    <rPh sb="259" eb="261">
      <t>シセツ</t>
    </rPh>
    <rPh sb="261" eb="262">
      <t>オヨ</t>
    </rPh>
    <rPh sb="263" eb="265">
      <t>チイキ</t>
    </rPh>
    <rPh sb="267" eb="269">
      <t>レンケイ</t>
    </rPh>
    <phoneticPr fontId="4"/>
  </si>
  <si>
    <t>平11老企25
第3の3の3(6)</t>
    <phoneticPr fontId="4"/>
  </si>
  <si>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4"/>
  </si>
  <si>
    <t xml:space="preserve">基準第32条準用
予防基準
第53条の4準用　　　　　　　　　　　　　　　　　　　　　　　　　　　　　　　　　　　　　　　　　　　　　　　　　　　　　　　　　　　　　　　　　　　　　　　　　　　　　　　　　　　　　　　　　　　　　　　　　　　　　　　　　　　　　　　　　　　　　　　条例第4条                                                                                                                                                                                                                                            </t>
    <rPh sb="0" eb="2">
      <t>キジュン</t>
    </rPh>
    <rPh sb="2" eb="3">
      <t>ダイ</t>
    </rPh>
    <rPh sb="5" eb="6">
      <t>ジョウ</t>
    </rPh>
    <rPh sb="9" eb="11">
      <t>ヨボウ</t>
    </rPh>
    <rPh sb="11" eb="13">
      <t>キジュン</t>
    </rPh>
    <phoneticPr fontId="4"/>
  </si>
  <si>
    <r>
      <t>　①　訪問看護計画・介護予防訪問看護計画の</t>
    </r>
    <r>
      <rPr>
        <u/>
        <sz val="10"/>
        <color theme="1"/>
        <rFont val="ＭＳ ゴシック"/>
        <family val="3"/>
        <charset val="128"/>
      </rPr>
      <t>新規</t>
    </r>
    <r>
      <rPr>
        <sz val="10"/>
        <color theme="1"/>
        <rFont val="ＭＳ ゴシック"/>
        <family val="3"/>
        <charset val="128"/>
      </rPr>
      <t>作成件数(　　年前２月～○月)</t>
    </r>
    <rPh sb="3" eb="5">
      <t>ホウモン</t>
    </rPh>
    <rPh sb="5" eb="7">
      <t>カンゴ</t>
    </rPh>
    <rPh sb="7" eb="9">
      <t>ケイカク</t>
    </rPh>
    <rPh sb="10" eb="12">
      <t>カイゴ</t>
    </rPh>
    <rPh sb="12" eb="14">
      <t>ヨボウ</t>
    </rPh>
    <rPh sb="14" eb="18">
      <t>ホウモンカンゴ</t>
    </rPh>
    <rPh sb="18" eb="20">
      <t>ケイカク</t>
    </rPh>
    <rPh sb="21" eb="23">
      <t>シンキ</t>
    </rPh>
    <rPh sb="23" eb="25">
      <t>サクセイ</t>
    </rPh>
    <rPh sb="25" eb="27">
      <t>ケンスウ</t>
    </rPh>
    <rPh sb="30" eb="31">
      <t>ネン</t>
    </rPh>
    <rPh sb="31" eb="32">
      <t>マエ</t>
    </rPh>
    <rPh sb="33" eb="34">
      <t>ガツ</t>
    </rPh>
    <rPh sb="36" eb="37">
      <t>ガツ</t>
    </rPh>
    <phoneticPr fontId="4"/>
  </si>
  <si>
    <r>
      <t>　②　訪問看護計画・介護予防訪問看護計画の</t>
    </r>
    <r>
      <rPr>
        <u/>
        <sz val="10"/>
        <color theme="1"/>
        <rFont val="ＭＳ ゴシック"/>
        <family val="3"/>
        <charset val="128"/>
      </rPr>
      <t>見直し</t>
    </r>
    <r>
      <rPr>
        <sz val="10"/>
        <color theme="1"/>
        <rFont val="ＭＳ ゴシック"/>
        <family val="3"/>
        <charset val="128"/>
      </rPr>
      <t>件数(　　年前２月～○月)</t>
    </r>
    <rPh sb="3" eb="5">
      <t>ホウモン</t>
    </rPh>
    <rPh sb="5" eb="7">
      <t>カンゴ</t>
    </rPh>
    <rPh sb="7" eb="9">
      <t>ケイカク</t>
    </rPh>
    <rPh sb="10" eb="12">
      <t>カイゴ</t>
    </rPh>
    <rPh sb="12" eb="14">
      <t>ヨボウ</t>
    </rPh>
    <rPh sb="14" eb="16">
      <t>ホウモン</t>
    </rPh>
    <rPh sb="16" eb="18">
      <t>カンゴ</t>
    </rPh>
    <rPh sb="18" eb="20">
      <t>ケイカク</t>
    </rPh>
    <rPh sb="21" eb="23">
      <t>ミナオ</t>
    </rPh>
    <rPh sb="24" eb="26">
      <t>ケンスウ</t>
    </rPh>
    <phoneticPr fontId="4"/>
  </si>
  <si>
    <t>　③　訪問看護報告書・介護予防訪問看護報告書の主治医への提出件数(　　年前２月～○月)</t>
    <rPh sb="11" eb="13">
      <t>カイゴ</t>
    </rPh>
    <rPh sb="13" eb="15">
      <t>ヨボウ</t>
    </rPh>
    <rPh sb="15" eb="19">
      <t>ホウモンカンゴ</t>
    </rPh>
    <rPh sb="19" eb="22">
      <t>ホウコクショ</t>
    </rPh>
    <rPh sb="23" eb="26">
      <t>シュジイ</t>
    </rPh>
    <rPh sb="28" eb="30">
      <t>テイシュツ</t>
    </rPh>
    <rPh sb="30" eb="32">
      <t>ケンスウ</t>
    </rPh>
    <phoneticPr fontId="4"/>
  </si>
  <si>
    <t>　④　サービス担当者会議への出席状況(　　年前２月～○月)</t>
    <rPh sb="7" eb="10">
      <t>タントウシャ</t>
    </rPh>
    <rPh sb="10" eb="12">
      <t>カイギ</t>
    </rPh>
    <rPh sb="14" eb="16">
      <t>シュッセキ</t>
    </rPh>
    <rPh sb="16" eb="18">
      <t>ジョウキョウ</t>
    </rPh>
    <phoneticPr fontId="4"/>
  </si>
  <si>
    <t>（２）その他の費用の状況　（　　年　　月）</t>
    <rPh sb="3" eb="6">
      <t>ソノタ</t>
    </rPh>
    <rPh sb="7" eb="9">
      <t>ヒヨウ</t>
    </rPh>
    <rPh sb="10" eb="12">
      <t>ジョウキョウ</t>
    </rPh>
    <phoneticPr fontId="4"/>
  </si>
  <si>
    <t>業務継続計画の策定</t>
    <rPh sb="0" eb="2">
      <t>ギョウム</t>
    </rPh>
    <rPh sb="2" eb="4">
      <t>ケイゾク</t>
    </rPh>
    <rPh sb="4" eb="6">
      <t>ケイカク</t>
    </rPh>
    <rPh sb="7" eb="9">
      <t>サクテイ</t>
    </rPh>
    <phoneticPr fontId="4"/>
  </si>
  <si>
    <t>定期的な研修の実施</t>
    <rPh sb="0" eb="3">
      <t>テイキテキ</t>
    </rPh>
    <rPh sb="4" eb="6">
      <t>ケンシュウ</t>
    </rPh>
    <rPh sb="7" eb="9">
      <t>ジッシ</t>
    </rPh>
    <phoneticPr fontId="4"/>
  </si>
  <si>
    <t>定期的な訓練の実施</t>
    <rPh sb="0" eb="3">
      <t>テイキテキ</t>
    </rPh>
    <rPh sb="4" eb="6">
      <t>クンレン</t>
    </rPh>
    <rPh sb="7" eb="9">
      <t>ジッシ</t>
    </rPh>
    <phoneticPr fontId="4"/>
  </si>
  <si>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4"/>
  </si>
  <si>
    <t>定期的な委員会の開催</t>
    <rPh sb="0" eb="3">
      <t>テイキテキ</t>
    </rPh>
    <rPh sb="4" eb="7">
      <t>イインカイ</t>
    </rPh>
    <rPh sb="8" eb="10">
      <t>カイサイ</t>
    </rPh>
    <phoneticPr fontId="4"/>
  </si>
  <si>
    <t>指針の整備</t>
    <rPh sb="0" eb="2">
      <t>シシン</t>
    </rPh>
    <rPh sb="3" eb="5">
      <t>セイビ</t>
    </rPh>
    <phoneticPr fontId="4"/>
  </si>
  <si>
    <t>担当者</t>
    <rPh sb="0" eb="3">
      <t>タントウシャ</t>
    </rPh>
    <phoneticPr fontId="4"/>
  </si>
  <si>
    <t>職・氏名</t>
    <rPh sb="0" eb="1">
      <t>ショク</t>
    </rPh>
    <rPh sb="2" eb="4">
      <t>シメイ</t>
    </rPh>
    <phoneticPr fontId="4"/>
  </si>
  <si>
    <t>担当者・窓口</t>
    <rPh sb="0" eb="3">
      <t>タントウシャ</t>
    </rPh>
    <rPh sb="4" eb="6">
      <t>マドグチ</t>
    </rPh>
    <phoneticPr fontId="4"/>
  </si>
  <si>
    <t>LIFEへの登録</t>
    <rPh sb="6" eb="8">
      <t>トウロク</t>
    </rPh>
    <phoneticPr fontId="4"/>
  </si>
  <si>
    <t>令和　年度　フェースシート</t>
    <rPh sb="0" eb="1">
      <t>レイ</t>
    </rPh>
    <rPh sb="1" eb="2">
      <t>ワ</t>
    </rPh>
    <rPh sb="3" eb="5">
      <t>ネンド</t>
    </rPh>
    <phoneticPr fontId="4"/>
  </si>
  <si>
    <t>・ハラスメント指針等
・マニュアル、手引き等</t>
    <rPh sb="18" eb="20">
      <t>テビ</t>
    </rPh>
    <rPh sb="21" eb="22">
      <t>トウ</t>
    </rPh>
    <phoneticPr fontId="4"/>
  </si>
  <si>
    <t>公表済（直近の公表年度：</t>
    <phoneticPr fontId="4"/>
  </si>
  <si>
    <t>年度）</t>
    <rPh sb="0" eb="2">
      <t>ネンド</t>
    </rPh>
    <phoneticPr fontId="4"/>
  </si>
  <si>
    <t>未公表</t>
    <phoneticPr fontId="4"/>
  </si>
  <si>
    <t>（注）　必要事項を入力又は該当する項目の□を■にしてください。</t>
    <rPh sb="1" eb="2">
      <t>チュウ</t>
    </rPh>
    <rPh sb="4" eb="8">
      <t>ヒツヨウジコウ</t>
    </rPh>
    <rPh sb="9" eb="11">
      <t>ニュウリョク</t>
    </rPh>
    <rPh sb="11" eb="12">
      <t>マタ</t>
    </rPh>
    <phoneticPr fontId="4"/>
  </si>
  <si>
    <t>早朝又は夜間・</t>
    <rPh sb="0" eb="2">
      <t>ソウチョウ</t>
    </rPh>
    <rPh sb="2" eb="3">
      <t>マタ</t>
    </rPh>
    <rPh sb="4" eb="6">
      <t>ヤカン</t>
    </rPh>
    <phoneticPr fontId="4"/>
  </si>
  <si>
    <t xml:space="preserve"> なし</t>
    <phoneticPr fontId="4"/>
  </si>
  <si>
    <t>・</t>
    <phoneticPr fontId="4"/>
  </si>
  <si>
    <t>（Ⅰ ｲ及びﾛ）・</t>
    <phoneticPr fontId="4"/>
  </si>
  <si>
    <t>（Ⅱ ｲ及びﾛ）</t>
    <phoneticPr fontId="4"/>
  </si>
  <si>
    <t>（Ⅰ ﾊ）</t>
    <phoneticPr fontId="4"/>
  </si>
  <si>
    <t>（Ⅱ ﾊ）</t>
    <phoneticPr fontId="4"/>
  </si>
  <si>
    <t>なし</t>
    <phoneticPr fontId="4"/>
  </si>
  <si>
    <t>該当無</t>
    <rPh sb="0" eb="2">
      <t>ガイトウ</t>
    </rPh>
    <rPh sb="2" eb="3">
      <t>ナシ</t>
    </rPh>
    <phoneticPr fontId="4"/>
  </si>
  <si>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</si>
  <si>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・サービス担当者会議の記録
・指導、連絡等の記録</t>
    <rPh sb="15" eb="17">
      <t>シドウ</t>
    </rPh>
    <rPh sb="18" eb="20">
      <t>レンラク</t>
    </rPh>
    <rPh sb="20" eb="21">
      <t>トウ</t>
    </rPh>
    <rPh sb="22" eb="24">
      <t>キロク</t>
    </rPh>
    <phoneticPr fontId="4"/>
  </si>
  <si>
    <t>・就業規則
・勤務体制一覧表
・雇用契約書</t>
    <rPh sb="1" eb="3">
      <t>シュウギョウ</t>
    </rPh>
    <rPh sb="3" eb="5">
      <t>キソク</t>
    </rPh>
    <rPh sb="7" eb="11">
      <t>キンムタイセイ</t>
    </rPh>
    <rPh sb="11" eb="14">
      <t>イチランヒョウ</t>
    </rPh>
    <rPh sb="16" eb="18">
      <t>コヨウ</t>
    </rPh>
    <rPh sb="18" eb="21">
      <t>ケイヤクショ</t>
    </rPh>
    <phoneticPr fontId="4"/>
  </si>
  <si>
    <t>・勤務実績表
・雇用契約書等</t>
    <rPh sb="1" eb="3">
      <t>キンム</t>
    </rPh>
    <rPh sb="3" eb="5">
      <t>ジッセキ</t>
    </rPh>
    <rPh sb="5" eb="6">
      <t>ヒョウ</t>
    </rPh>
    <rPh sb="8" eb="10">
      <t>コヨウ</t>
    </rPh>
    <rPh sb="10" eb="13">
      <t>ケイヤクショ</t>
    </rPh>
    <rPh sb="13" eb="14">
      <t>トウ</t>
    </rPh>
    <phoneticPr fontId="4"/>
  </si>
  <si>
    <t>・研修計画
・研修実施記録
・研修会資料</t>
    <rPh sb="1" eb="3">
      <t>ケンシュウ</t>
    </rPh>
    <rPh sb="3" eb="5">
      <t>ケイカク</t>
    </rPh>
    <rPh sb="7" eb="9">
      <t>ケンシュウ</t>
    </rPh>
    <rPh sb="9" eb="11">
      <t>ジッシ</t>
    </rPh>
    <rPh sb="11" eb="13">
      <t>キロク</t>
    </rPh>
    <rPh sb="15" eb="18">
      <t>ケンシュウカイ</t>
    </rPh>
    <rPh sb="18" eb="20">
      <t>シリョウ</t>
    </rPh>
    <phoneticPr fontId="4"/>
  </si>
  <si>
    <t>業務継続計画の策定等</t>
    <rPh sb="0" eb="2">
      <t>ギョウム</t>
    </rPh>
    <rPh sb="2" eb="4">
      <t>ケイゾク</t>
    </rPh>
    <rPh sb="4" eb="6">
      <t>ケイカク</t>
    </rPh>
    <rPh sb="7" eb="9">
      <t>サクテイ</t>
    </rPh>
    <rPh sb="9" eb="10">
      <t>トウ</t>
    </rPh>
    <phoneticPr fontId="4"/>
  </si>
  <si>
    <t>・非常災害対策に関する計画
・業務継続計画（非常災害用）</t>
    <rPh sb="15" eb="21">
      <t>ギョウムケイゾクケイカク</t>
    </rPh>
    <rPh sb="22" eb="26">
      <t>ヒジョウサイガイ</t>
    </rPh>
    <rPh sb="26" eb="27">
      <t>ヨウ</t>
    </rPh>
    <phoneticPr fontId="4"/>
  </si>
  <si>
    <t>・研修記録
・訓練記録</t>
    <rPh sb="1" eb="3">
      <t>ケンシュウ</t>
    </rPh>
    <rPh sb="3" eb="5">
      <t>キロク</t>
    </rPh>
    <rPh sb="7" eb="9">
      <t>クンレン</t>
    </rPh>
    <rPh sb="9" eb="11">
      <t>キロク</t>
    </rPh>
    <phoneticPr fontId="4"/>
  </si>
  <si>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図る。
②事業所における感染症の予防及びまん延の防止のための指針を整備する。
（対応する項目を適切に設定している場合には 、業務継続計画と一体的に策定することも可）
③看護師等に対し、感染症の予防及びまん延の防止のための研修及び訓練を定期的に(年１回以上)実施する。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91" eb="92">
      <t>タ</t>
    </rPh>
    <rPh sb="93" eb="95">
      <t>ジョウホウ</t>
    </rPh>
    <rPh sb="95" eb="97">
      <t>ツウシン</t>
    </rPh>
    <rPh sb="97" eb="99">
      <t>キキ</t>
    </rPh>
    <rPh sb="100" eb="102">
      <t>カツヨウ</t>
    </rPh>
    <rPh sb="104" eb="105">
      <t>オコナ</t>
    </rPh>
    <rPh sb="125" eb="126">
      <t>ツキ</t>
    </rPh>
    <rPh sb="128" eb="131">
      <t>カイイジョウ</t>
    </rPh>
    <rPh sb="131" eb="133">
      <t>カイサイ</t>
    </rPh>
    <rPh sb="142" eb="144">
      <t>ケッカ</t>
    </rPh>
    <rPh sb="149" eb="152">
      <t>カンゴシ</t>
    </rPh>
    <rPh sb="152" eb="153">
      <t>トウ</t>
    </rPh>
    <rPh sb="154" eb="156">
      <t>シュウチ</t>
    </rPh>
    <rPh sb="156" eb="158">
      <t>テッテイ</t>
    </rPh>
    <rPh sb="159" eb="160">
      <t>ハカ</t>
    </rPh>
    <rPh sb="164" eb="167">
      <t>ジギョウショ</t>
    </rPh>
    <rPh sb="171" eb="174">
      <t>カンセンショウ</t>
    </rPh>
    <rPh sb="175" eb="177">
      <t>ヨボウ</t>
    </rPh>
    <rPh sb="177" eb="178">
      <t>オヨ</t>
    </rPh>
    <rPh sb="181" eb="182">
      <t>エン</t>
    </rPh>
    <rPh sb="183" eb="185">
      <t>ボウシ</t>
    </rPh>
    <rPh sb="189" eb="191">
      <t>シシン</t>
    </rPh>
    <rPh sb="192" eb="194">
      <t>セイビ</t>
    </rPh>
    <rPh sb="243" eb="246">
      <t>カンゴシ</t>
    </rPh>
    <rPh sb="246" eb="247">
      <t>トウ</t>
    </rPh>
    <rPh sb="248" eb="249">
      <t>タイ</t>
    </rPh>
    <rPh sb="251" eb="254">
      <t>カンセンショウ</t>
    </rPh>
    <rPh sb="255" eb="257">
      <t>ヨボウ</t>
    </rPh>
    <rPh sb="257" eb="258">
      <t>オヨ</t>
    </rPh>
    <rPh sb="261" eb="262">
      <t>エン</t>
    </rPh>
    <rPh sb="263" eb="265">
      <t>ボウシ</t>
    </rPh>
    <rPh sb="269" eb="271">
      <t>ケンシュウ</t>
    </rPh>
    <rPh sb="271" eb="272">
      <t>オヨ</t>
    </rPh>
    <rPh sb="273" eb="275">
      <t>クンレン</t>
    </rPh>
    <rPh sb="276" eb="279">
      <t>テイキテキ</t>
    </rPh>
    <rPh sb="281" eb="282">
      <t>ネン</t>
    </rPh>
    <rPh sb="283" eb="284">
      <t>カイ</t>
    </rPh>
    <rPh sb="284" eb="286">
      <t>イジョウ</t>
    </rPh>
    <rPh sb="287" eb="289">
      <t>ジッシ</t>
    </rPh>
    <phoneticPr fontId="4"/>
  </si>
  <si>
    <t>・委員会の記録
・委員会名簿
・感染症の予防及びまん延の防止のための指針
・研修及び訓練の記録</t>
    <rPh sb="1" eb="4">
      <t>イインカイ</t>
    </rPh>
    <rPh sb="5" eb="7">
      <t>キロク</t>
    </rPh>
    <rPh sb="9" eb="12">
      <t>イインカイ</t>
    </rPh>
    <rPh sb="12" eb="14">
      <t>メイボ</t>
    </rPh>
    <rPh sb="16" eb="19">
      <t>カンセンショウ</t>
    </rPh>
    <rPh sb="20" eb="23">
      <t>ヨボウオヨ</t>
    </rPh>
    <rPh sb="26" eb="27">
      <t>エン</t>
    </rPh>
    <rPh sb="28" eb="30">
      <t>ボウシ</t>
    </rPh>
    <rPh sb="34" eb="36">
      <t>シシン</t>
    </rPh>
    <rPh sb="38" eb="41">
      <t>ケンシュウオヨ</t>
    </rPh>
    <rPh sb="42" eb="44">
      <t>クンレン</t>
    </rPh>
    <rPh sb="45" eb="47">
      <t>キロク</t>
    </rPh>
    <phoneticPr fontId="4"/>
  </si>
  <si>
    <t>重要事項等の情報をウェブサイトに掲載していますか。
（令和7年度から義務）</t>
    <rPh sb="4" eb="5">
      <t>トウ</t>
    </rPh>
    <rPh sb="6" eb="8">
      <t>ジョウホウ</t>
    </rPh>
    <rPh sb="27" eb="29">
      <t>レイワ</t>
    </rPh>
    <rPh sb="30" eb="32">
      <t>ネンド</t>
    </rPh>
    <rPh sb="34" eb="36">
      <t>ギム</t>
    </rPh>
    <phoneticPr fontId="4"/>
  </si>
  <si>
    <t>・法人のホームページ
・情報公表システム</t>
    <rPh sb="1" eb="3">
      <t>ホウジン</t>
    </rPh>
    <rPh sb="12" eb="16">
      <t>ジョウホウコウヒョウ</t>
    </rPh>
    <phoneticPr fontId="4"/>
  </si>
  <si>
    <t>・就業時の取り決め（誓約書等）の記録</t>
    <rPh sb="1" eb="3">
      <t>シュウギョウ</t>
    </rPh>
    <rPh sb="3" eb="4">
      <t>ジ</t>
    </rPh>
    <rPh sb="5" eb="6">
      <t>ト</t>
    </rPh>
    <rPh sb="7" eb="8">
      <t>キ</t>
    </rPh>
    <rPh sb="10" eb="13">
      <t>セイヤクショ</t>
    </rPh>
    <rPh sb="13" eb="14">
      <t>トウ</t>
    </rPh>
    <rPh sb="16" eb="18">
      <t>キロク</t>
    </rPh>
    <phoneticPr fontId="4"/>
  </si>
  <si>
    <t>・運営規程
・苦情の受付簿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2">
      <t>ウケツケ</t>
    </rPh>
    <rPh sb="12" eb="13">
      <t>ボ</t>
    </rPh>
    <rPh sb="15" eb="17">
      <t>クジョウ</t>
    </rPh>
    <rPh sb="18" eb="19">
      <t>カン</t>
    </rPh>
    <rPh sb="21" eb="23">
      <t>キロク</t>
    </rPh>
    <rPh sb="25" eb="27">
      <t>クジョウ</t>
    </rPh>
    <rPh sb="27" eb="29">
      <t>タイオウ</t>
    </rPh>
    <rPh sb="36" eb="38">
      <t>クジョウ</t>
    </rPh>
    <rPh sb="39" eb="40">
      <t>タイ</t>
    </rPh>
    <rPh sb="42" eb="44">
      <t>タイオウ</t>
    </rPh>
    <rPh sb="44" eb="46">
      <t>ケッカ</t>
    </rPh>
    <rPh sb="48" eb="50">
      <t>キロク</t>
    </rPh>
    <rPh sb="52" eb="54">
      <t>シドウ</t>
    </rPh>
    <rPh sb="54" eb="55">
      <t>トウ</t>
    </rPh>
    <rPh sb="56" eb="57">
      <t>カン</t>
    </rPh>
    <rPh sb="59" eb="61">
      <t>カイゼン</t>
    </rPh>
    <rPh sb="61" eb="63">
      <t>キロク</t>
    </rPh>
    <rPh sb="65" eb="68">
      <t>シチョウソン</t>
    </rPh>
    <rPh sb="70" eb="72">
      <t>ホウコク</t>
    </rPh>
    <rPh sb="72" eb="74">
      <t>キロク</t>
    </rPh>
    <rPh sb="76" eb="77">
      <t>コク</t>
    </rPh>
    <rPh sb="77" eb="78">
      <t>ホ</t>
    </rPh>
    <rPh sb="78" eb="79">
      <t>レン</t>
    </rPh>
    <rPh sb="82" eb="84">
      <t>シドウ</t>
    </rPh>
    <rPh sb="87" eb="88">
      <t>タイ</t>
    </rPh>
    <rPh sb="90" eb="92">
      <t>カイゼン</t>
    </rPh>
    <rPh sb="92" eb="94">
      <t>キロク</t>
    </rPh>
    <rPh sb="96" eb="97">
      <t>コク</t>
    </rPh>
    <rPh sb="97" eb="98">
      <t>ホ</t>
    </rPh>
    <rPh sb="98" eb="99">
      <t>レン</t>
    </rPh>
    <rPh sb="101" eb="104">
      <t>ホウコクショ</t>
    </rPh>
    <phoneticPr fontId="4"/>
  </si>
  <si>
    <t>・事故対応マニュアル
・事故に関する記録
・事故発生報告書
・ヒヤリハットの記録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8" eb="40">
      <t>キロク</t>
    </rPh>
    <rPh sb="42" eb="44">
      <t>シテイ</t>
    </rPh>
    <rPh sb="44" eb="46">
      <t>カイゴ</t>
    </rPh>
    <rPh sb="50" eb="53">
      <t>ジギョウシャ</t>
    </rPh>
    <rPh sb="57" eb="59">
      <t>ジコ</t>
    </rPh>
    <rPh sb="59" eb="61">
      <t>ハッセイ</t>
    </rPh>
    <rPh sb="61" eb="62">
      <t>ジ</t>
    </rPh>
    <rPh sb="63" eb="65">
      <t>ホウコク</t>
    </rPh>
    <phoneticPr fontId="4"/>
  </si>
  <si>
    <t>虐待の防止</t>
    <rPh sb="0" eb="2">
      <t>ギャクタイ</t>
    </rPh>
    <rPh sb="3" eb="5">
      <t>ボウシ</t>
    </rPh>
    <phoneticPr fontId="4"/>
  </si>
  <si>
    <t>②虐待の防止のための指針を整備すること。</t>
    <phoneticPr fontId="4"/>
  </si>
  <si>
    <t xml:space="preserve">・委員会の記録
</t>
    <phoneticPr fontId="4"/>
  </si>
  <si>
    <t>・虐待の防止のための指針</t>
    <phoneticPr fontId="4"/>
  </si>
  <si>
    <t>・研修の記録</t>
    <phoneticPr fontId="4"/>
  </si>
  <si>
    <t>・担当者を設置したことが分かる文書</t>
    <phoneticPr fontId="4"/>
  </si>
  <si>
    <t>・点検結果の判定について、該当する項目（適・不適・該当無）の□を■にしてください。</t>
    <rPh sb="25" eb="28">
      <t>ガイトウナシ</t>
    </rPh>
    <phoneticPr fontId="4"/>
  </si>
  <si>
    <t>・「不適」の項目がある場合は、その事由及び改善方法を別紙（任意様式）に記入して、添付してください。</t>
    <phoneticPr fontId="4"/>
  </si>
  <si>
    <t>利用者又は他の利用者等の生命又は身体を保護するための緊急やむを得ない場合を除き、「身体的拘束等」を行っていませんか。</t>
    <phoneticPr fontId="4"/>
  </si>
  <si>
    <t>身体的拘束等を行った場合には、その態様及び時間、その際の利用者の心身の状況並びに緊急やむを得ない理由を記録していますか。</t>
    <rPh sb="7" eb="8">
      <t>オコナ</t>
    </rPh>
    <phoneticPr fontId="4"/>
  </si>
  <si>
    <t>・身体拘束等に関する記録等</t>
    <rPh sb="1" eb="3">
      <t>シンタイ</t>
    </rPh>
    <rPh sb="3" eb="5">
      <t>コウソク</t>
    </rPh>
    <rPh sb="5" eb="6">
      <t>トウ</t>
    </rPh>
    <rPh sb="7" eb="8">
      <t>カン</t>
    </rPh>
    <rPh sb="10" eb="12">
      <t>キロク</t>
    </rPh>
    <rPh sb="12" eb="13">
      <t>トウ</t>
    </rPh>
    <phoneticPr fontId="4"/>
  </si>
  <si>
    <t>・訪問看護計画書
（主治の医師の指示及び居宅サービス計画にもとづくもの）
・利用者又は家族の同意がわかるもの
・訪問看護報告書
・アセスメントシート
・モニタリングの記録
・訪問看護記録(サービス提供
  の記録)</t>
    <rPh sb="1" eb="3">
      <t>ホウモン</t>
    </rPh>
    <rPh sb="3" eb="5">
      <t>カンゴ</t>
    </rPh>
    <rPh sb="5" eb="7">
      <t>ケイカク</t>
    </rPh>
    <rPh sb="7" eb="8">
      <t>ショ</t>
    </rPh>
    <rPh sb="10" eb="12">
      <t>シュジ</t>
    </rPh>
    <rPh sb="13" eb="15">
      <t>イシ</t>
    </rPh>
    <rPh sb="16" eb="18">
      <t>シジ</t>
    </rPh>
    <rPh sb="18" eb="19">
      <t>オヨ</t>
    </rPh>
    <rPh sb="20" eb="22">
      <t>キョタク</t>
    </rPh>
    <rPh sb="26" eb="28">
      <t>ケイカク</t>
    </rPh>
    <rPh sb="38" eb="41">
      <t>リヨウシャ</t>
    </rPh>
    <rPh sb="41" eb="42">
      <t>マタ</t>
    </rPh>
    <rPh sb="43" eb="45">
      <t>カゾク</t>
    </rPh>
    <rPh sb="46" eb="48">
      <t>ドウイ</t>
    </rPh>
    <rPh sb="56" eb="58">
      <t>ホウモン</t>
    </rPh>
    <rPh sb="58" eb="60">
      <t>カンゴ</t>
    </rPh>
    <rPh sb="60" eb="63">
      <t>ホウコクショ</t>
    </rPh>
    <rPh sb="83" eb="85">
      <t>キロク</t>
    </rPh>
    <rPh sb="87" eb="89">
      <t>ホウモン</t>
    </rPh>
    <rPh sb="89" eb="91">
      <t>カンゴ</t>
    </rPh>
    <rPh sb="91" eb="93">
      <t>キロク</t>
    </rPh>
    <phoneticPr fontId="4"/>
  </si>
  <si>
    <t>・緊急時対応マニュアル
・訪問看護記録(サービス提供
  の記録)
・運営規程
・連絡体制に関する書類</t>
    <rPh sb="1" eb="4">
      <t>キンキュウジ</t>
    </rPh>
    <rPh sb="4" eb="6">
      <t>タイオウ</t>
    </rPh>
    <rPh sb="35" eb="37">
      <t>ウンエイ</t>
    </rPh>
    <rPh sb="37" eb="39">
      <t>キテイ</t>
    </rPh>
    <rPh sb="41" eb="43">
      <t>レンラク</t>
    </rPh>
    <rPh sb="43" eb="45">
      <t>タイセイ</t>
    </rPh>
    <rPh sb="46" eb="47">
      <t>カン</t>
    </rPh>
    <rPh sb="49" eb="51">
      <t>ショルイ</t>
    </rPh>
    <phoneticPr fontId="4"/>
  </si>
  <si>
    <t>次に掲げる介護サービスの提供に関する記録を整備し、その完結の日から5年間保存していますか。
①医師の指示書
②訪問看護計画書
③訪問看護報告書
④提供した具体的なサービス内容等の記録
⑤身体的拘束等の態様及び時間、その際の利用者の心身の状況並びに緊急やむを得ない理由の記録
⑥市町村への通知に係る記録
⑦苦情の内容の記録
⑧事故の状況及び事故に際して採った処置についての記録
⑨会計関係書類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イシ</t>
    </rPh>
    <rPh sb="51" eb="54">
      <t>シジショ</t>
    </rPh>
    <rPh sb="56" eb="58">
      <t>ホウモン</t>
    </rPh>
    <rPh sb="58" eb="60">
      <t>カンゴ</t>
    </rPh>
    <rPh sb="60" eb="62">
      <t>ケイカク</t>
    </rPh>
    <rPh sb="62" eb="63">
      <t>ショ</t>
    </rPh>
    <rPh sb="65" eb="67">
      <t>ホウモン</t>
    </rPh>
    <rPh sb="67" eb="69">
      <t>カンゴ</t>
    </rPh>
    <rPh sb="69" eb="72">
      <t>ホウコクショ</t>
    </rPh>
    <rPh sb="139" eb="142">
      <t>シチョウソン</t>
    </rPh>
    <rPh sb="144" eb="146">
      <t>ツウチ</t>
    </rPh>
    <rPh sb="147" eb="148">
      <t>カカ</t>
    </rPh>
    <rPh sb="149" eb="151">
      <t>キロク</t>
    </rPh>
    <rPh sb="153" eb="155">
      <t>クジョウ</t>
    </rPh>
    <rPh sb="156" eb="158">
      <t>ナイヨウ</t>
    </rPh>
    <rPh sb="159" eb="161">
      <t>キロク</t>
    </rPh>
    <rPh sb="170" eb="172">
      <t>ジコ</t>
    </rPh>
    <rPh sb="190" eb="192">
      <t>カイケイ</t>
    </rPh>
    <rPh sb="192" eb="194">
      <t>カンケイ</t>
    </rPh>
    <rPh sb="194" eb="196">
      <t>ショルイ</t>
    </rPh>
    <phoneticPr fontId="4"/>
  </si>
  <si>
    <t>・医師の指示書
・訪問看護計画書
・訪問看護報告書
・サービス提供記録
・身体拘束等に関する記録
・市町村への通知に係る記録
・苦情の記録
・事故の記録</t>
    <rPh sb="1" eb="3">
      <t>イシ</t>
    </rPh>
    <rPh sb="4" eb="7">
      <t>シジショ</t>
    </rPh>
    <rPh sb="9" eb="11">
      <t>ホウモン</t>
    </rPh>
    <rPh sb="11" eb="13">
      <t>カンゴ</t>
    </rPh>
    <rPh sb="13" eb="15">
      <t>ケイカク</t>
    </rPh>
    <rPh sb="15" eb="16">
      <t>ショ</t>
    </rPh>
    <rPh sb="18" eb="20">
      <t>ホウモン</t>
    </rPh>
    <rPh sb="20" eb="22">
      <t>カンゴ</t>
    </rPh>
    <rPh sb="22" eb="25">
      <t>ホウコクショ</t>
    </rPh>
    <rPh sb="31" eb="33">
      <t>テイキョウ</t>
    </rPh>
    <rPh sb="33" eb="35">
      <t>キロク</t>
    </rPh>
    <rPh sb="50" eb="53">
      <t>シチョウソン</t>
    </rPh>
    <rPh sb="55" eb="57">
      <t>ツウチ</t>
    </rPh>
    <rPh sb="58" eb="59">
      <t>カカ</t>
    </rPh>
    <rPh sb="60" eb="62">
      <t>キロク</t>
    </rPh>
    <rPh sb="64" eb="66">
      <t>クジョウ</t>
    </rPh>
    <rPh sb="67" eb="69">
      <t>キロク</t>
    </rPh>
    <rPh sb="71" eb="73">
      <t>ジコ</t>
    </rPh>
    <rPh sb="74" eb="76">
      <t>キロク</t>
    </rPh>
    <phoneticPr fontId="4"/>
  </si>
  <si>
    <t>業務継続計画の策定等</t>
    <phoneticPr fontId="4"/>
  </si>
  <si>
    <t>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①虐待の防止のための対策を検討する委員会（テレビ電話装置等を活用して行うことができるものとする。）を定期的に開催するとともに、その結果について、看護師等に周知徹底を図ること。</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3">
      <t>カンゴシ</t>
    </rPh>
    <rPh sb="113" eb="114">
      <t>トウ</t>
    </rPh>
    <rPh sb="115" eb="117">
      <t>シュウチ</t>
    </rPh>
    <rPh sb="117" eb="119">
      <t>テッテイ</t>
    </rPh>
    <rPh sb="120" eb="121">
      <t>ハカ</t>
    </rPh>
    <phoneticPr fontId="4"/>
  </si>
  <si>
    <t>④①～③の措置を適切に実施するための担当者を置くこと。</t>
    <phoneticPr fontId="4"/>
  </si>
  <si>
    <t>③看護師等に対し、虐待の防止のための研修を定期的に実施すること。</t>
    <rPh sb="1" eb="4">
      <t>カンゴシ</t>
    </rPh>
    <phoneticPr fontId="4"/>
  </si>
  <si>
    <t>感染症の予防及びまん延の防止のための指針の有無</t>
    <phoneticPr fontId="4"/>
  </si>
  <si>
    <t>（７）非常災害対策</t>
    <rPh sb="3" eb="5">
      <t>ヒジョウ</t>
    </rPh>
    <rPh sb="5" eb="7">
      <t>サイガイ</t>
    </rPh>
    <rPh sb="7" eb="9">
      <t>タイサク</t>
    </rPh>
    <phoneticPr fontId="4"/>
  </si>
  <si>
    <t>（８） 虐待防止の取組状況</t>
    <rPh sb="4" eb="6">
      <t>ギャクタイ</t>
    </rPh>
    <rPh sb="6" eb="8">
      <t>ボウシ</t>
    </rPh>
    <rPh sb="9" eb="13">
      <t>トリクミジョウキョウ</t>
    </rPh>
    <phoneticPr fontId="4"/>
  </si>
  <si>
    <t>（９） ハラスメント防止の取組状況</t>
    <rPh sb="10" eb="12">
      <t>ボウシ</t>
    </rPh>
    <rPh sb="13" eb="17">
      <t>トリクミジョウキョウ</t>
    </rPh>
    <phoneticPr fontId="4"/>
  </si>
  <si>
    <t>（１０）研修の実施状況</t>
    <rPh sb="4" eb="6">
      <t>ケンシュウ</t>
    </rPh>
    <rPh sb="7" eb="9">
      <t>ジッシ</t>
    </rPh>
    <rPh sb="9" eb="11">
      <t>ジョウキョウ</t>
    </rPh>
    <phoneticPr fontId="4"/>
  </si>
  <si>
    <t>無</t>
    <rPh sb="0" eb="1">
      <t>ナシ</t>
    </rPh>
    <phoneticPr fontId="4"/>
  </si>
  <si>
    <t>有 ・</t>
    <rPh sb="0" eb="1">
      <t>ア</t>
    </rPh>
    <phoneticPr fontId="4"/>
  </si>
  <si>
    <t>有</t>
    <rPh sb="0" eb="1">
      <t>ア</t>
    </rPh>
    <phoneticPr fontId="4"/>
  </si>
  <si>
    <t>無</t>
    <rPh sb="0" eb="1">
      <t>ナシ</t>
    </rPh>
    <phoneticPr fontId="4"/>
  </si>
  <si>
    <t>常勤</t>
    <rPh sb="0" eb="2">
      <t>ジョウキン</t>
    </rPh>
    <phoneticPr fontId="4"/>
  </si>
  <si>
    <t>□</t>
    <phoneticPr fontId="4"/>
  </si>
  <si>
    <t>非常勤</t>
    <phoneticPr fontId="4"/>
  </si>
  <si>
    <t>専従</t>
    <rPh sb="0" eb="2">
      <t>センジュウ</t>
    </rPh>
    <phoneticPr fontId="4"/>
  </si>
  <si>
    <t>兼務</t>
    <rPh sb="0" eb="2">
      <t>ケンム</t>
    </rPh>
    <phoneticPr fontId="4"/>
  </si>
  <si>
    <t>（標準様式1）</t>
    <rPh sb="1" eb="3">
      <t>ヒョウジュン</t>
    </rPh>
    <rPh sb="3" eb="5">
      <t>ヨウシキ</t>
    </rPh>
    <phoneticPr fontId="4"/>
  </si>
  <si>
    <t>従業者の勤務の体制及び勤務形態一覧表</t>
    <phoneticPr fontId="50"/>
  </si>
  <si>
    <t>サービス種別</t>
    <rPh sb="4" eb="6">
      <t>シュベツ</t>
    </rPh>
    <phoneticPr fontId="50"/>
  </si>
  <si>
    <t>(</t>
    <phoneticPr fontId="50"/>
  </si>
  <si>
    <t>訪問看護（訪問看護ステーション）</t>
    <rPh sb="0" eb="2">
      <t>ホウモン</t>
    </rPh>
    <rPh sb="2" eb="4">
      <t>カンゴ</t>
    </rPh>
    <rPh sb="5" eb="7">
      <t>ホウモン</t>
    </rPh>
    <rPh sb="7" eb="9">
      <t>カンゴ</t>
    </rPh>
    <phoneticPr fontId="50"/>
  </si>
  <si>
    <t>）</t>
    <phoneticPr fontId="50"/>
  </si>
  <si>
    <t>令和</t>
    <rPh sb="0" eb="2">
      <t>レイワ</t>
    </rPh>
    <phoneticPr fontId="50"/>
  </si>
  <si>
    <t>)</t>
    <phoneticPr fontId="50"/>
  </si>
  <si>
    <t>年</t>
    <rPh sb="0" eb="1">
      <t>ネン</t>
    </rPh>
    <phoneticPr fontId="50"/>
  </si>
  <si>
    <t>月</t>
    <rPh sb="0" eb="1">
      <t>ゲツ</t>
    </rPh>
    <phoneticPr fontId="50"/>
  </si>
  <si>
    <t>事業所名</t>
    <rPh sb="0" eb="3">
      <t>ジギョウショ</t>
    </rPh>
    <rPh sb="3" eb="4">
      <t>メイ</t>
    </rPh>
    <phoneticPr fontId="50"/>
  </si>
  <si>
    <t>(1)</t>
    <phoneticPr fontId="50"/>
  </si>
  <si>
    <t>４週</t>
  </si>
  <si>
    <t>(2)</t>
    <phoneticPr fontId="5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</si>
  <si>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</si>
  <si>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</si>
  <si>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時間/週</t>
    <rPh sb="0" eb="2">
      <t>ジカン</t>
    </rPh>
    <rPh sb="3" eb="4">
      <t>シュウ</t>
    </rPh>
    <phoneticPr fontId="50"/>
  </si>
  <si>
    <t>時間/月</t>
    <rPh sb="0" eb="2">
      <t>ジカン</t>
    </rPh>
    <rPh sb="3" eb="4">
      <t>ツキ</t>
    </rPh>
    <phoneticPr fontId="50"/>
  </si>
  <si>
    <t>当月の日数</t>
    <rPh sb="0" eb="2">
      <t>トウゲツ</t>
    </rPh>
    <rPh sb="3" eb="5">
      <t>ニッスウ</t>
    </rPh>
    <phoneticPr fontId="50"/>
  </si>
  <si>
    <t>日</t>
    <rPh sb="0" eb="1">
      <t>ニチ</t>
    </rPh>
    <phoneticPr fontId="50"/>
  </si>
  <si>
    <t>No</t>
    <phoneticPr fontId="50"/>
  </si>
  <si>
    <t>(4) 
職種</t>
    <phoneticPr fontId="4"/>
  </si>
  <si>
    <t>(5)
勤務
形態</t>
    <phoneticPr fontId="4"/>
  </si>
  <si>
    <t>(6)
資格</t>
    <rPh sb="4" eb="6">
      <t>シカク</t>
    </rPh>
    <phoneticPr fontId="50"/>
  </si>
  <si>
    <t>(7) 氏　名</t>
    <phoneticPr fontId="4"/>
  </si>
  <si>
    <t>(8)</t>
    <phoneticPr fontId="50"/>
  </si>
  <si>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</si>
  <si>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</si>
  <si>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50"/>
  </si>
  <si>
    <t>2週目</t>
    <rPh sb="1" eb="2">
      <t>シュウ</t>
    </rPh>
    <rPh sb="2" eb="3">
      <t>メ</t>
    </rPh>
    <phoneticPr fontId="50"/>
  </si>
  <si>
    <t>3週目</t>
    <rPh sb="1" eb="2">
      <t>シュウ</t>
    </rPh>
    <rPh sb="2" eb="3">
      <t>メ</t>
    </rPh>
    <phoneticPr fontId="50"/>
  </si>
  <si>
    <t>4週目</t>
    <rPh sb="1" eb="2">
      <t>シュウ</t>
    </rPh>
    <rPh sb="2" eb="3">
      <t>メ</t>
    </rPh>
    <phoneticPr fontId="50"/>
  </si>
  <si>
    <t>5週目</t>
    <rPh sb="1" eb="2">
      <t>シュウ</t>
    </rPh>
    <rPh sb="2" eb="3">
      <t>メ</t>
    </rPh>
    <phoneticPr fontId="5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</si>
  <si>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0"/>
  </si>
  <si>
    <t>（勤務形態の記号）</t>
    <rPh sb="1" eb="3">
      <t>キンム</t>
    </rPh>
    <rPh sb="3" eb="5">
      <t>ケイタイ</t>
    </rPh>
    <rPh sb="6" eb="8">
      <t>キゴウ</t>
    </rPh>
    <phoneticPr fontId="50"/>
  </si>
  <si>
    <t>勤務形態</t>
    <rPh sb="0" eb="2">
      <t>キンム</t>
    </rPh>
    <rPh sb="2" eb="4">
      <t>ケイタイ</t>
    </rPh>
    <phoneticPr fontId="50"/>
  </si>
  <si>
    <t>勤務時間数合計</t>
    <rPh sb="0" eb="2">
      <t>キンム</t>
    </rPh>
    <rPh sb="2" eb="5">
      <t>ジカンスウ</t>
    </rPh>
    <rPh sb="5" eb="7">
      <t>ゴウケイ</t>
    </rPh>
    <phoneticPr fontId="50"/>
  </si>
  <si>
    <t>常勤換算の対象時間数</t>
    <rPh sb="0" eb="2">
      <t>ジョウキン</t>
    </rPh>
    <rPh sb="2" eb="4">
      <t>カンサン</t>
    </rPh>
    <rPh sb="5" eb="7">
      <t>タイショウ</t>
    </rPh>
    <rPh sb="7" eb="9">
      <t>ジカン</t>
    </rPh>
    <rPh sb="9" eb="10">
      <t>スウ</t>
    </rPh>
    <phoneticPr fontId="50"/>
  </si>
  <si>
    <t>常勤換算方法対象外の</t>
    <rPh sb="0" eb="2">
      <t>ジョウキン</t>
    </rPh>
    <rPh sb="2" eb="4">
      <t>カンサン</t>
    </rPh>
    <rPh sb="4" eb="6">
      <t>ホウホウ</t>
    </rPh>
    <rPh sb="6" eb="9">
      <t>タイショウガイ</t>
    </rPh>
    <phoneticPr fontId="50"/>
  </si>
  <si>
    <t>記号</t>
    <rPh sb="0" eb="2">
      <t>キゴウ</t>
    </rPh>
    <phoneticPr fontId="50"/>
  </si>
  <si>
    <t>区分</t>
    <rPh sb="0" eb="2">
      <t>クブン</t>
    </rPh>
    <phoneticPr fontId="50"/>
  </si>
  <si>
    <t>当月合計</t>
    <rPh sb="0" eb="2">
      <t>トウゲツ</t>
    </rPh>
    <rPh sb="2" eb="4">
      <t>ゴウケイ</t>
    </rPh>
    <phoneticPr fontId="50"/>
  </si>
  <si>
    <t>週平均</t>
    <rPh sb="0" eb="3">
      <t>シュウヘイキン</t>
    </rPh>
    <phoneticPr fontId="50"/>
  </si>
  <si>
    <t>常勤の従業者の人数</t>
    <rPh sb="0" eb="2">
      <t>ジョウキン</t>
    </rPh>
    <rPh sb="3" eb="6">
      <t>ジュウギョウシャ</t>
    </rPh>
    <rPh sb="7" eb="9">
      <t>ニンズウ</t>
    </rPh>
    <phoneticPr fontId="50"/>
  </si>
  <si>
    <t>A</t>
    <phoneticPr fontId="50"/>
  </si>
  <si>
    <t>常勤で専従</t>
    <rPh sb="0" eb="2">
      <t>ジョウキン</t>
    </rPh>
    <rPh sb="3" eb="5">
      <t>センジュウ</t>
    </rPh>
    <phoneticPr fontId="50"/>
  </si>
  <si>
    <t>B</t>
    <phoneticPr fontId="50"/>
  </si>
  <si>
    <t>常勤で兼務</t>
    <rPh sb="0" eb="2">
      <t>ジョウキン</t>
    </rPh>
    <rPh sb="3" eb="5">
      <t>ケンム</t>
    </rPh>
    <phoneticPr fontId="50"/>
  </si>
  <si>
    <t>C</t>
    <phoneticPr fontId="50"/>
  </si>
  <si>
    <t>非常勤で専従</t>
    <rPh sb="0" eb="3">
      <t>ヒジョウキン</t>
    </rPh>
    <rPh sb="4" eb="6">
      <t>センジュウ</t>
    </rPh>
    <phoneticPr fontId="50"/>
  </si>
  <si>
    <t>-</t>
    <phoneticPr fontId="50"/>
  </si>
  <si>
    <t>D</t>
    <phoneticPr fontId="50"/>
  </si>
  <si>
    <t>非常勤で兼務</t>
    <rPh sb="0" eb="3">
      <t>ヒジョウキン</t>
    </rPh>
    <rPh sb="4" eb="6">
      <t>ケンム</t>
    </rPh>
    <phoneticPr fontId="50"/>
  </si>
  <si>
    <t>合計</t>
    <rPh sb="0" eb="2">
      <t>ゴウケイ</t>
    </rPh>
    <phoneticPr fontId="50"/>
  </si>
  <si>
    <t>■ 常勤換算方法による人数</t>
    <rPh sb="2" eb="4">
      <t>ジョウキン</t>
    </rPh>
    <rPh sb="4" eb="6">
      <t>カンサン</t>
    </rPh>
    <rPh sb="6" eb="8">
      <t>ホウホウ</t>
    </rPh>
    <rPh sb="11" eb="13">
      <t>ニンズウ</t>
    </rPh>
    <phoneticPr fontId="50"/>
  </si>
  <si>
    <t>基準：</t>
    <rPh sb="0" eb="2">
      <t>キジュン</t>
    </rPh>
    <phoneticPr fontId="50"/>
  </si>
  <si>
    <t>週</t>
  </si>
  <si>
    <t>常勤換算の</t>
    <rPh sb="0" eb="2">
      <t>ジョウキン</t>
    </rPh>
    <rPh sb="2" eb="4">
      <t>カンサン</t>
    </rPh>
    <phoneticPr fontId="50"/>
  </si>
  <si>
    <t>常勤の従業者が</t>
    <rPh sb="0" eb="2">
      <t>ジョウキン</t>
    </rPh>
    <rPh sb="3" eb="6">
      <t>ジュウギョウシャ</t>
    </rPh>
    <phoneticPr fontId="50"/>
  </si>
  <si>
    <t>常勤換算後の人数</t>
    <rPh sb="0" eb="2">
      <t>ジョウキン</t>
    </rPh>
    <rPh sb="2" eb="4">
      <t>カンサン</t>
    </rPh>
    <rPh sb="4" eb="5">
      <t>ゴ</t>
    </rPh>
    <rPh sb="6" eb="8">
      <t>ニンズウ</t>
    </rPh>
    <phoneticPr fontId="50"/>
  </si>
  <si>
    <t>÷</t>
    <phoneticPr fontId="50"/>
  </si>
  <si>
    <t>＝</t>
    <phoneticPr fontId="50"/>
  </si>
  <si>
    <t>（小数点第2位以下切り捨て）</t>
    <rPh sb="1" eb="4">
      <t>ショウスウテン</t>
    </rPh>
    <rPh sb="4" eb="5">
      <t>ダイ</t>
    </rPh>
    <rPh sb="6" eb="7">
      <t>イ</t>
    </rPh>
    <rPh sb="7" eb="9">
      <t>イカ</t>
    </rPh>
    <rPh sb="9" eb="10">
      <t>キ</t>
    </rPh>
    <rPh sb="11" eb="12">
      <t>ス</t>
    </rPh>
    <phoneticPr fontId="50"/>
  </si>
  <si>
    <t>■ 看護職員の常勤換算方法による人数</t>
    <rPh sb="2" eb="4">
      <t>カンゴ</t>
    </rPh>
    <rPh sb="4" eb="6">
      <t>ショクイン</t>
    </rPh>
    <rPh sb="7" eb="9">
      <t>ジョウキン</t>
    </rPh>
    <rPh sb="9" eb="11">
      <t>カンサン</t>
    </rPh>
    <rPh sb="11" eb="13">
      <t>ホウホウ</t>
    </rPh>
    <rPh sb="16" eb="18">
      <t>ニンズウ</t>
    </rPh>
    <phoneticPr fontId="50"/>
  </si>
  <si>
    <t>常勤の従業者の人数</t>
  </si>
  <si>
    <t>常勤換算方法による人数</t>
    <rPh sb="0" eb="2">
      <t>ジョウキン</t>
    </rPh>
    <rPh sb="2" eb="4">
      <t>カンサン</t>
    </rPh>
    <rPh sb="4" eb="6">
      <t>ホウホウ</t>
    </rPh>
    <rPh sb="9" eb="11">
      <t>ニンズウ</t>
    </rPh>
    <phoneticPr fontId="50"/>
  </si>
  <si>
    <t>＋</t>
    <phoneticPr fontId="50"/>
  </si>
  <si>
    <t>≪提出不要≫</t>
    <rPh sb="1" eb="3">
      <t>テイシュツ</t>
    </rPh>
    <rPh sb="3" eb="5">
      <t>フヨウ</t>
    </rPh>
    <phoneticPr fontId="50"/>
  </si>
  <si>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4"/>
  </si>
  <si>
    <t>・・・直接入力する必要がある箇所です。</t>
    <rPh sb="3" eb="5">
      <t>チョクセツ</t>
    </rPh>
    <rPh sb="5" eb="7">
      <t>ニュウリョク</t>
    </rPh>
    <rPh sb="9" eb="11">
      <t>ヒツヨウ</t>
    </rPh>
    <rPh sb="14" eb="16">
      <t>カショ</t>
    </rPh>
    <phoneticPr fontId="50"/>
  </si>
  <si>
    <t>下記の記入方法に従って、入力してください。</t>
    <rPh sb="0" eb="2">
      <t>カキ</t>
    </rPh>
    <rPh sb="3" eb="5">
      <t>キニュウ</t>
    </rPh>
    <rPh sb="5" eb="7">
      <t>ホウホウ</t>
    </rPh>
    <rPh sb="8" eb="9">
      <t>シタガ</t>
    </rPh>
    <rPh sb="12" eb="14">
      <t>ニュウリョク</t>
    </rPh>
    <phoneticPr fontId="50"/>
  </si>
  <si>
    <t>・・・プルダウンから選択して入力する必要がある箇所です。</t>
    <rPh sb="10" eb="12">
      <t>センタク</t>
    </rPh>
    <rPh sb="14" eb="16">
      <t>ニュウリョク</t>
    </rPh>
    <rPh sb="18" eb="20">
      <t>ヒツヨウ</t>
    </rPh>
    <rPh sb="23" eb="25">
      <t>カショ</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</si>
  <si>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</si>
  <si>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</si>
  <si>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(1) 「４週」・「暦月」のいずれかを選択してください。</t>
    <rPh sb="7" eb="8">
      <t>シュウ</t>
    </rPh>
    <rPh sb="11" eb="12">
      <t>レキ</t>
    </rPh>
    <rPh sb="12" eb="13">
      <t>ツキ</t>
    </rPh>
    <rPh sb="20" eb="22">
      <t>センタク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</si>
  <si>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</si>
  <si>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</si>
  <si>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0"/>
  </si>
  <si>
    <t xml:space="preserve"> 　　 記入の順序は、職種ごとにまとめてください。</t>
    <rPh sb="4" eb="6">
      <t>キニュウ</t>
    </rPh>
    <rPh sb="7" eb="9">
      <t>ジュンジョ</t>
    </rPh>
    <rPh sb="11" eb="13">
      <t>ショクシュ</t>
    </rPh>
    <phoneticPr fontId="50"/>
  </si>
  <si>
    <t>職種名</t>
    <rPh sb="0" eb="2">
      <t>ショクシュ</t>
    </rPh>
    <rPh sb="2" eb="3">
      <t>メイ</t>
    </rPh>
    <phoneticPr fontId="50"/>
  </si>
  <si>
    <t>管理者</t>
    <rPh sb="0" eb="3">
      <t>カンリシャ</t>
    </rPh>
    <phoneticPr fontId="50"/>
  </si>
  <si>
    <t>看護職員</t>
    <rPh sb="0" eb="2">
      <t>カンゴ</t>
    </rPh>
    <rPh sb="2" eb="4">
      <t>ショクイン</t>
    </rPh>
    <phoneticPr fontId="50"/>
  </si>
  <si>
    <t>理学療法士</t>
    <rPh sb="0" eb="2">
      <t>リガク</t>
    </rPh>
    <rPh sb="2" eb="5">
      <t>リョウホウシ</t>
    </rPh>
    <phoneticPr fontId="50"/>
  </si>
  <si>
    <t>作業療法士</t>
    <rPh sb="0" eb="2">
      <t>サギョウ</t>
    </rPh>
    <rPh sb="2" eb="5">
      <t>リョウホウシ</t>
    </rPh>
    <phoneticPr fontId="50"/>
  </si>
  <si>
    <t>言語聴覚士</t>
    <rPh sb="0" eb="2">
      <t>ゲンゴ</t>
    </rPh>
    <rPh sb="2" eb="5">
      <t>チョウカクシ</t>
    </rPh>
    <phoneticPr fontId="5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</si>
  <si>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</si>
  <si>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</si>
  <si>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</si>
  <si>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</si>
  <si>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</si>
  <si>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</si>
  <si>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</si>
  <si>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</si>
  <si>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(7) 従業者の氏名を記入してください。</t>
    <rPh sb="5" eb="8">
      <t>ジュウギョウシャ</t>
    </rPh>
    <rPh sb="9" eb="11">
      <t>シメイ</t>
    </rPh>
    <rPh sb="12" eb="14">
      <t>キニュウ</t>
    </rPh>
    <phoneticPr fontId="5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</si>
  <si>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0"/>
  </si>
  <si>
    <t>　　  ※ 指定基準の確認に際しては、４週分の入力で差し支えありません。</t>
    <phoneticPr fontId="5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</si>
  <si>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</si>
  <si>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</si>
  <si>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</si>
  <si>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</si>
  <si>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</si>
  <si>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4"/>
  </si>
  <si>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50"/>
  </si>
  <si>
    <t>　　　　○ 常勤換算方法とは、非常勤の従業者について「事業所の従業者の勤務延時間数を当該事業所において常勤の従業者が勤務すべき時間数で除することにより、</t>
    <phoneticPr fontId="50"/>
  </si>
  <si>
    <t>　　　　　常勤の従業者の員数に換算する方法」であるため、常勤の従業者については常勤換算方法によらず、実人数で計算する。</t>
    <phoneticPr fontId="5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</si>
  <si>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0"/>
  </si>
  <si>
    <t>　　　　　手入力すること。</t>
    <phoneticPr fontId="5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</si>
  <si>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</si>
  <si>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</si>
  <si>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0"/>
  </si>
  <si>
    <t>１．サービス種別</t>
    <rPh sb="6" eb="8">
      <t>シュベツ</t>
    </rPh>
    <phoneticPr fontId="50"/>
  </si>
  <si>
    <t>サービス種別名</t>
    <rPh sb="4" eb="6">
      <t>シュベツ</t>
    </rPh>
    <rPh sb="6" eb="7">
      <t>メイ</t>
    </rPh>
    <phoneticPr fontId="50"/>
  </si>
  <si>
    <t>訪問看護（病院・診療所）</t>
    <rPh sb="0" eb="2">
      <t>ホウモン</t>
    </rPh>
    <rPh sb="2" eb="4">
      <t>カンゴ</t>
    </rPh>
    <rPh sb="5" eb="7">
      <t>ビョウイン</t>
    </rPh>
    <rPh sb="8" eb="11">
      <t>シンリョウジョ</t>
    </rPh>
    <phoneticPr fontId="50"/>
  </si>
  <si>
    <t>介護予防訪問看護（訪問看護ステーション）</t>
    <rPh sb="0" eb="2">
      <t>カイゴ</t>
    </rPh>
    <rPh sb="2" eb="4">
      <t>ヨボウ</t>
    </rPh>
    <rPh sb="4" eb="6">
      <t>ホウモン</t>
    </rPh>
    <rPh sb="6" eb="8">
      <t>カンゴ</t>
    </rPh>
    <rPh sb="9" eb="11">
      <t>ホウモン</t>
    </rPh>
    <rPh sb="11" eb="13">
      <t>カンゴ</t>
    </rPh>
    <phoneticPr fontId="50"/>
  </si>
  <si>
    <t>介護予防訪問看護（病院・診療所）</t>
    <rPh sb="0" eb="2">
      <t>カイゴ</t>
    </rPh>
    <rPh sb="2" eb="4">
      <t>ヨボウ</t>
    </rPh>
    <rPh sb="4" eb="6">
      <t>ホウモン</t>
    </rPh>
    <rPh sb="6" eb="8">
      <t>カンゴ</t>
    </rPh>
    <rPh sb="9" eb="11">
      <t>ビョウイン</t>
    </rPh>
    <rPh sb="12" eb="15">
      <t>シンリョウジョ</t>
    </rPh>
    <phoneticPr fontId="50"/>
  </si>
  <si>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50"/>
  </si>
  <si>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50"/>
  </si>
  <si>
    <t>２．職種名・資格名称</t>
    <rPh sb="2" eb="4">
      <t>ショクシュ</t>
    </rPh>
    <rPh sb="4" eb="5">
      <t>メイ</t>
    </rPh>
    <rPh sb="6" eb="8">
      <t>シカク</t>
    </rPh>
    <rPh sb="8" eb="10">
      <t>メイショウ</t>
    </rPh>
    <phoneticPr fontId="50"/>
  </si>
  <si>
    <t>ー</t>
    <phoneticPr fontId="50"/>
  </si>
  <si>
    <t>資格</t>
    <rPh sb="0" eb="2">
      <t>シカク</t>
    </rPh>
    <phoneticPr fontId="50"/>
  </si>
  <si>
    <t>保健師</t>
    <rPh sb="0" eb="3">
      <t>ホケンシ</t>
    </rPh>
    <phoneticPr fontId="50"/>
  </si>
  <si>
    <t>看護師</t>
    <rPh sb="0" eb="3">
      <t>カンゴシ</t>
    </rPh>
    <phoneticPr fontId="50"/>
  </si>
  <si>
    <t>准看護師</t>
    <rPh sb="0" eb="4">
      <t>ジュンカンゴシ</t>
    </rPh>
    <phoneticPr fontId="50"/>
  </si>
  <si>
    <t>ー</t>
  </si>
  <si>
    <t>【自治体の皆様へ】</t>
    <rPh sb="1" eb="4">
      <t>ジチタイ</t>
    </rPh>
    <rPh sb="5" eb="7">
      <t>ミナサマ</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</si>
  <si>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</si>
  <si>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　15行目・・・「職種」</t>
    <rPh sb="3" eb="5">
      <t>ギョウメ</t>
    </rPh>
    <rPh sb="9" eb="11">
      <t>ショクシュ</t>
    </rPh>
    <phoneticPr fontId="50"/>
  </si>
  <si>
    <t>　C列・・・「管理者」</t>
    <rPh sb="2" eb="3">
      <t>レツ</t>
    </rPh>
    <rPh sb="7" eb="10">
      <t>カンリシャ</t>
    </rPh>
    <phoneticPr fontId="50"/>
  </si>
  <si>
    <t>　D列・・・「看護職員」</t>
    <rPh sb="2" eb="3">
      <t>レツ</t>
    </rPh>
    <rPh sb="7" eb="9">
      <t>カンゴ</t>
    </rPh>
    <rPh sb="9" eb="11">
      <t>ショクイン</t>
    </rPh>
    <phoneticPr fontId="50"/>
  </si>
  <si>
    <t>　E列・・・「理学療法士」</t>
    <rPh sb="2" eb="3">
      <t>レツ</t>
    </rPh>
    <rPh sb="7" eb="9">
      <t>リガク</t>
    </rPh>
    <rPh sb="9" eb="12">
      <t>リョウホウシ</t>
    </rPh>
    <phoneticPr fontId="50"/>
  </si>
  <si>
    <t>　F列・・・「作業療法士」</t>
    <rPh sb="2" eb="3">
      <t>レツ</t>
    </rPh>
    <rPh sb="7" eb="9">
      <t>サギョウ</t>
    </rPh>
    <rPh sb="9" eb="12">
      <t>リョウホウシ</t>
    </rPh>
    <phoneticPr fontId="50"/>
  </si>
  <si>
    <t>　G列・・・「言語聴覚士」</t>
    <rPh sb="2" eb="3">
      <t>レツ</t>
    </rPh>
    <rPh sb="7" eb="9">
      <t>ゲンゴ</t>
    </rPh>
    <rPh sb="9" eb="12">
      <t>チョウカクシ</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</si>
  <si>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</si>
  <si>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行が足りない場合は、適宜追加してください。</t>
    <rPh sb="1" eb="2">
      <t>ギョウ</t>
    </rPh>
    <rPh sb="3" eb="4">
      <t>タ</t>
    </rPh>
    <rPh sb="7" eb="9">
      <t>バアイ</t>
    </rPh>
    <rPh sb="11" eb="13">
      <t>テキギ</t>
    </rPh>
    <rPh sb="13" eb="15">
      <t>ツイカ</t>
    </rPh>
    <phoneticPr fontId="5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</si>
  <si>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</si>
  <si>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</si>
  <si>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　・「数式」タブ　⇒　「名前の定義」を選択</t>
    <rPh sb="3" eb="5">
      <t>スウシキ</t>
    </rPh>
    <rPh sb="12" eb="14">
      <t>ナマエ</t>
    </rPh>
    <rPh sb="15" eb="17">
      <t>テイギ</t>
    </rPh>
    <rPh sb="19" eb="21">
      <t>センタク</t>
    </rPh>
    <phoneticPr fontId="50"/>
  </si>
  <si>
    <t>　・「名前」に職種名を入力</t>
    <rPh sb="3" eb="5">
      <t>ナマエ</t>
    </rPh>
    <rPh sb="7" eb="9">
      <t>ショクシュ</t>
    </rPh>
    <rPh sb="9" eb="10">
      <t>メイ</t>
    </rPh>
    <rPh sb="11" eb="13">
      <t>ニュウリョク</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</si>
  <si>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</si>
  <si>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</si>
  <si>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点検項目</t>
    <rPh sb="0" eb="2">
      <t>テンケン</t>
    </rPh>
    <rPh sb="2" eb="4">
      <t>コウモク</t>
    </rPh>
    <phoneticPr fontId="67"/>
  </si>
  <si>
    <t>点検事項</t>
    <rPh sb="0" eb="2">
      <t>テンケン</t>
    </rPh>
    <rPh sb="2" eb="4">
      <t>ジコウ</t>
    </rPh>
    <phoneticPr fontId="67"/>
  </si>
  <si>
    <t>点検結果</t>
    <rPh sb="0" eb="2">
      <t>テンケン</t>
    </rPh>
    <rPh sb="2" eb="4">
      <t>ケッカ</t>
    </rPh>
    <phoneticPr fontId="67"/>
  </si>
  <si>
    <t>准看護師の訪問</t>
    <rPh sb="0" eb="4">
      <t>ジュンカンゴシ</t>
    </rPh>
    <rPh sb="5" eb="7">
      <t>ホウモン</t>
    </rPh>
    <phoneticPr fontId="67"/>
  </si>
  <si>
    <t>該当</t>
    <rPh sb="0" eb="2">
      <t>ガイトウ</t>
    </rPh>
    <phoneticPr fontId="67"/>
  </si>
  <si>
    <t>理学療法士等の訪問</t>
    <rPh sb="0" eb="2">
      <t>リガク</t>
    </rPh>
    <rPh sb="2" eb="5">
      <t>リョウホウシ</t>
    </rPh>
    <rPh sb="5" eb="6">
      <t>トウ</t>
    </rPh>
    <rPh sb="7" eb="9">
      <t>ホウモン</t>
    </rPh>
    <phoneticPr fontId="67"/>
  </si>
  <si>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67"/>
  </si>
  <si>
    <t>１日に２回を超えて指定訪問看護を行う場合の減算</t>
    <rPh sb="18" eb="20">
      <t>バアイ</t>
    </rPh>
    <rPh sb="21" eb="23">
      <t>ゲンサン</t>
    </rPh>
    <phoneticPr fontId="67"/>
  </si>
  <si>
    <t>夜間加算</t>
    <rPh sb="0" eb="2">
      <t>ヤカン</t>
    </rPh>
    <rPh sb="2" eb="4">
      <t>カサン</t>
    </rPh>
    <phoneticPr fontId="67"/>
  </si>
  <si>
    <t>18時～22時</t>
    <rPh sb="2" eb="3">
      <t>ジ</t>
    </rPh>
    <rPh sb="6" eb="7">
      <t>ジ</t>
    </rPh>
    <phoneticPr fontId="67"/>
  </si>
  <si>
    <t>サービス提供票</t>
    <rPh sb="4" eb="6">
      <t>テイキョウ</t>
    </rPh>
    <rPh sb="6" eb="7">
      <t>ヒョウ</t>
    </rPh>
    <phoneticPr fontId="67"/>
  </si>
  <si>
    <t>深夜加算</t>
    <rPh sb="0" eb="2">
      <t>シンヤ</t>
    </rPh>
    <rPh sb="2" eb="4">
      <t>カサン</t>
    </rPh>
    <phoneticPr fontId="67"/>
  </si>
  <si>
    <t>22時～６時</t>
    <rPh sb="2" eb="3">
      <t>ジ</t>
    </rPh>
    <rPh sb="5" eb="6">
      <t>ジ</t>
    </rPh>
    <phoneticPr fontId="67"/>
  </si>
  <si>
    <t>早朝加算</t>
    <rPh sb="0" eb="2">
      <t>ソウチョウ</t>
    </rPh>
    <rPh sb="2" eb="4">
      <t>カサン</t>
    </rPh>
    <phoneticPr fontId="67"/>
  </si>
  <si>
    <t>６時～８時</t>
    <phoneticPr fontId="67"/>
  </si>
  <si>
    <t>１時間３０分以上の訪問看護</t>
    <rPh sb="1" eb="3">
      <t>ジカン</t>
    </rPh>
    <rPh sb="5" eb="6">
      <t>フン</t>
    </rPh>
    <rPh sb="6" eb="8">
      <t>イジョウ</t>
    </rPh>
    <rPh sb="9" eb="11">
      <t>ホウモン</t>
    </rPh>
    <rPh sb="11" eb="13">
      <t>カンゴ</t>
    </rPh>
    <phoneticPr fontId="67"/>
  </si>
  <si>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67"/>
  </si>
  <si>
    <t>同一建物減算</t>
    <rPh sb="0" eb="2">
      <t>ドウイツ</t>
    </rPh>
    <rPh sb="2" eb="4">
      <t>タテモノ</t>
    </rPh>
    <rPh sb="4" eb="6">
      <t>ゲンサン</t>
    </rPh>
    <phoneticPr fontId="67"/>
  </si>
  <si>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67"/>
  </si>
  <si>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67"/>
  </si>
  <si>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67"/>
  </si>
  <si>
    <t>特別地域加算</t>
    <rPh sb="0" eb="2">
      <t>トクベツ</t>
    </rPh>
    <rPh sb="2" eb="4">
      <t>チイキ</t>
    </rPh>
    <rPh sb="4" eb="6">
      <t>カサン</t>
    </rPh>
    <phoneticPr fontId="67"/>
  </si>
  <si>
    <t>厚生労働大臣の定める地域</t>
    <rPh sb="0" eb="2">
      <t>コウセイ</t>
    </rPh>
    <rPh sb="2" eb="4">
      <t>ロウドウ</t>
    </rPh>
    <rPh sb="4" eb="6">
      <t>ダイジン</t>
    </rPh>
    <rPh sb="7" eb="8">
      <t>サダ</t>
    </rPh>
    <rPh sb="10" eb="12">
      <t>チイキ</t>
    </rPh>
    <phoneticPr fontId="67"/>
  </si>
  <si>
    <t>中山間地域等における小規模事業所加算</t>
    <rPh sb="0" eb="1">
      <t>ナカ</t>
    </rPh>
    <rPh sb="1" eb="3">
      <t>ヤマアイ</t>
    </rPh>
    <rPh sb="3" eb="6">
      <t>チイキナド</t>
    </rPh>
    <rPh sb="10" eb="13">
      <t>ショウキボ</t>
    </rPh>
    <rPh sb="13" eb="16">
      <t>ジギョウショ</t>
    </rPh>
    <rPh sb="16" eb="18">
      <t>カサン</t>
    </rPh>
    <phoneticPr fontId="67"/>
  </si>
  <si>
    <t>１月あたりの訪問回数が１００回以下</t>
    <rPh sb="1" eb="2">
      <t>ツキ</t>
    </rPh>
    <rPh sb="6" eb="8">
      <t>ホウモン</t>
    </rPh>
    <rPh sb="8" eb="10">
      <t>カイスウ</t>
    </rPh>
    <rPh sb="14" eb="15">
      <t>カイ</t>
    </rPh>
    <rPh sb="15" eb="17">
      <t>イカ</t>
    </rPh>
    <phoneticPr fontId="6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</si>
  <si>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7"/>
  </si>
  <si>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67"/>
  </si>
  <si>
    <t>あり</t>
    <phoneticPr fontId="67"/>
  </si>
  <si>
    <t>利用者の同意</t>
    <rPh sb="0" eb="3">
      <t>リヨウシャ</t>
    </rPh>
    <rPh sb="4" eb="6">
      <t>ドウイ</t>
    </rPh>
    <phoneticPr fontId="67"/>
  </si>
  <si>
    <t>同意書等(規定はなし)</t>
    <rPh sb="0" eb="3">
      <t>ドウイショ</t>
    </rPh>
    <rPh sb="3" eb="4">
      <t>トウ</t>
    </rPh>
    <rPh sb="5" eb="7">
      <t>キテイ</t>
    </rPh>
    <phoneticPr fontId="67"/>
  </si>
  <si>
    <t>早朝・夜間、深夜加算</t>
    <rPh sb="0" eb="2">
      <t>ソウチョウ</t>
    </rPh>
    <rPh sb="3" eb="5">
      <t>ヤカン</t>
    </rPh>
    <rPh sb="6" eb="8">
      <t>シンヤ</t>
    </rPh>
    <rPh sb="8" eb="10">
      <t>カサン</t>
    </rPh>
    <phoneticPr fontId="67"/>
  </si>
  <si>
    <t>２回目以降</t>
    <rPh sb="1" eb="3">
      <t>カイメ</t>
    </rPh>
    <rPh sb="3" eb="5">
      <t>イコウ</t>
    </rPh>
    <phoneticPr fontId="67"/>
  </si>
  <si>
    <t>サービス提供票</t>
    <rPh sb="4" eb="7">
      <t>テイキョウヒョウ</t>
    </rPh>
    <phoneticPr fontId="67"/>
  </si>
  <si>
    <t>他の事業所で当該加算の算定の有無</t>
    <rPh sb="0" eb="1">
      <t>ホカ</t>
    </rPh>
    <rPh sb="2" eb="5">
      <t>ジギョウショ</t>
    </rPh>
    <rPh sb="6" eb="8">
      <t>トウガイ</t>
    </rPh>
    <rPh sb="8" eb="10">
      <t>カサン</t>
    </rPh>
    <rPh sb="11" eb="13">
      <t>サンテイ</t>
    </rPh>
    <rPh sb="14" eb="16">
      <t>ウム</t>
    </rPh>
    <phoneticPr fontId="67"/>
  </si>
  <si>
    <t>なし</t>
    <phoneticPr fontId="67"/>
  </si>
  <si>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67"/>
  </si>
  <si>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67"/>
  </si>
  <si>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67"/>
  </si>
  <si>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67"/>
  </si>
  <si>
    <t>緊急時訪問看護加算の届出</t>
    <rPh sb="0" eb="3">
      <t>キンキュウジ</t>
    </rPh>
    <rPh sb="3" eb="5">
      <t>ホウモン</t>
    </rPh>
    <rPh sb="5" eb="7">
      <t>カンゴ</t>
    </rPh>
    <rPh sb="7" eb="9">
      <t>カサン</t>
    </rPh>
    <rPh sb="10" eb="12">
      <t>トドケデ</t>
    </rPh>
    <phoneticPr fontId="67"/>
  </si>
  <si>
    <t>都道府県知事等への届出</t>
    <rPh sb="0" eb="4">
      <t>トドウフケン</t>
    </rPh>
    <rPh sb="4" eb="6">
      <t>チジ</t>
    </rPh>
    <rPh sb="6" eb="7">
      <t>トウ</t>
    </rPh>
    <rPh sb="9" eb="11">
      <t>トドケデ</t>
    </rPh>
    <phoneticPr fontId="67"/>
  </si>
  <si>
    <t>利用者の要介護状態区分が要介護５</t>
    <rPh sb="0" eb="3">
      <t>リヨウシャ</t>
    </rPh>
    <rPh sb="4" eb="7">
      <t>ヨウカイゴ</t>
    </rPh>
    <rPh sb="7" eb="9">
      <t>ジョウタイ</t>
    </rPh>
    <rPh sb="9" eb="11">
      <t>クブン</t>
    </rPh>
    <rPh sb="12" eb="15">
      <t>ヨウカイゴ</t>
    </rPh>
    <phoneticPr fontId="67"/>
  </si>
  <si>
    <t>特別管理加算（Ⅰ）</t>
    <phoneticPr fontId="67"/>
  </si>
  <si>
    <t>主治医の指示書等</t>
    <phoneticPr fontId="67"/>
  </si>
  <si>
    <t>計画的な管理の実施</t>
    <rPh sb="0" eb="3">
      <t>ケイカクテキ</t>
    </rPh>
    <rPh sb="4" eb="6">
      <t>カンリ</t>
    </rPh>
    <rPh sb="7" eb="9">
      <t>ジッシ</t>
    </rPh>
    <phoneticPr fontId="67"/>
  </si>
  <si>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67"/>
  </si>
  <si>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67"/>
  </si>
  <si>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67"/>
  </si>
  <si>
    <t>特別管理加算（Ⅱ）</t>
    <phoneticPr fontId="67"/>
  </si>
  <si>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67"/>
  </si>
  <si>
    <t>２　人工肛(こう)門又は人工膀胱(ぼうこう)を設置している状態</t>
    <phoneticPr fontId="67"/>
  </si>
  <si>
    <t>３　真皮を越える褥瘡(じよくそう)の状態</t>
    <rPh sb="2" eb="4">
      <t>シンピ</t>
    </rPh>
    <phoneticPr fontId="67"/>
  </si>
  <si>
    <t>４　点滴注射を週３日以上行う必要があると認められる状態</t>
    <phoneticPr fontId="67"/>
  </si>
  <si>
    <t>訪問看護計画書、訪問看護記録書等</t>
    <phoneticPr fontId="67"/>
  </si>
  <si>
    <r>
      <t>他の訪問看護ステーション等で当該加算の算定</t>
    </r>
    <r>
      <rPr>
        <strike/>
        <sz val="11"/>
        <color indexed="10"/>
        <rFont val="ＭＳ ゴシック"/>
        <family val="3"/>
      </rPr>
      <t/>
    </r>
    <rPh sb="0" eb="1">
      <t>ホカ</t>
    </rPh>
    <rPh sb="2" eb="4">
      <t>ホウモン</t>
    </rPh>
    <rPh sb="4" eb="6">
      <t>カンゴ</t>
    </rPh>
    <rPh sb="12" eb="13">
      <t>トウ</t>
    </rPh>
    <rPh sb="14" eb="16">
      <t>トウガイ</t>
    </rPh>
    <rPh sb="16" eb="18">
      <t>カサン</t>
    </rPh>
    <rPh sb="19" eb="21">
      <t>サンテイ</t>
    </rPh>
    <phoneticPr fontId="67"/>
  </si>
  <si>
    <r>
      <t>症状が重篤の場合医師による診療を受診できるような支援</t>
    </r>
    <r>
      <rPr>
        <strike/>
        <sz val="11"/>
        <color indexed="10"/>
        <rFont val="ＭＳ ゴシック"/>
        <family val="3"/>
      </rPr>
      <t/>
    </r>
    <rPh sb="0" eb="2">
      <t>ショウジョウ</t>
    </rPh>
    <rPh sb="3" eb="5">
      <t>ジュウトク</t>
    </rPh>
    <rPh sb="6" eb="8">
      <t>バアイ</t>
    </rPh>
    <rPh sb="8" eb="10">
      <t>イシ</t>
    </rPh>
    <rPh sb="13" eb="15">
      <t>シンリョウ</t>
    </rPh>
    <rPh sb="16" eb="18">
      <t>ジュシン</t>
    </rPh>
    <rPh sb="24" eb="26">
      <t>シエン</t>
    </rPh>
    <phoneticPr fontId="67"/>
  </si>
  <si>
    <t>ターミナルケア加算</t>
    <rPh sb="7" eb="9">
      <t>カサン</t>
    </rPh>
    <phoneticPr fontId="67"/>
  </si>
  <si>
    <t>次の１又は２に該当</t>
    <rPh sb="0" eb="1">
      <t>ツギ</t>
    </rPh>
    <rPh sb="3" eb="4">
      <t>マタ</t>
    </rPh>
    <rPh sb="7" eb="9">
      <t>ガイトウ</t>
    </rPh>
    <phoneticPr fontId="67"/>
  </si>
  <si>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67"/>
  </si>
  <si>
    <t>２　急性増悪その他当該利用者の主治の医師が一時的に頻回の訪問看護が必要であると認める状態が、死亡日及び死亡日前14日以内に含まれる。</t>
    <phoneticPr fontId="67"/>
  </si>
  <si>
    <t>24時間連絡及び訪問の体制</t>
    <phoneticPr fontId="67"/>
  </si>
  <si>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67"/>
  </si>
  <si>
    <t>訪問看護記録書</t>
    <rPh sb="0" eb="2">
      <t>ホウモン</t>
    </rPh>
    <rPh sb="2" eb="4">
      <t>カンゴ</t>
    </rPh>
    <rPh sb="4" eb="7">
      <t>キロクショ</t>
    </rPh>
    <phoneticPr fontId="67"/>
  </si>
  <si>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67"/>
  </si>
  <si>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67"/>
  </si>
  <si>
    <t>主治の医師の特別な指示</t>
    <rPh sb="0" eb="2">
      <t>シュジ</t>
    </rPh>
    <rPh sb="3" eb="5">
      <t>イシ</t>
    </rPh>
    <rPh sb="6" eb="8">
      <t>トクベツ</t>
    </rPh>
    <rPh sb="9" eb="11">
      <t>シジ</t>
    </rPh>
    <phoneticPr fontId="67"/>
  </si>
  <si>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67"/>
  </si>
  <si>
    <t>急性増悪等により一時的に頻回の訪問看護を行う必要がある旨の特別の指示</t>
    <phoneticPr fontId="67"/>
  </si>
  <si>
    <t>過去２月の利用実績がない</t>
    <rPh sb="0" eb="2">
      <t>カコ</t>
    </rPh>
    <rPh sb="3" eb="4">
      <t>ツキ</t>
    </rPh>
    <rPh sb="5" eb="7">
      <t>リヨウ</t>
    </rPh>
    <rPh sb="7" eb="9">
      <t>ジッセキ</t>
    </rPh>
    <phoneticPr fontId="67"/>
  </si>
  <si>
    <t>サービス提供記録等</t>
    <rPh sb="4" eb="6">
      <t>テイキョウ</t>
    </rPh>
    <rPh sb="6" eb="8">
      <t>キロク</t>
    </rPh>
    <rPh sb="8" eb="9">
      <t>トウ</t>
    </rPh>
    <phoneticPr fontId="67"/>
  </si>
  <si>
    <t>退院時共同指導加算</t>
    <phoneticPr fontId="67"/>
  </si>
  <si>
    <t>退院又は退所後に訪問</t>
    <phoneticPr fontId="67"/>
  </si>
  <si>
    <t>特別管理加算の対象者</t>
    <rPh sb="0" eb="2">
      <t>トクベツ</t>
    </rPh>
    <rPh sb="2" eb="4">
      <t>カンリ</t>
    </rPh>
    <rPh sb="4" eb="6">
      <t>カサン</t>
    </rPh>
    <rPh sb="7" eb="9">
      <t>タイショウ</t>
    </rPh>
    <rPh sb="9" eb="10">
      <t>シャ</t>
    </rPh>
    <phoneticPr fontId="67"/>
  </si>
  <si>
    <t>初回加算の算定</t>
    <rPh sb="0" eb="2">
      <t>ショカイ</t>
    </rPh>
    <rPh sb="2" eb="4">
      <t>カサン</t>
    </rPh>
    <rPh sb="5" eb="7">
      <t>サンテイ</t>
    </rPh>
    <phoneticPr fontId="67"/>
  </si>
  <si>
    <t>看護・介護職員連携強化加算</t>
    <rPh sb="0" eb="2">
      <t>カンゴ</t>
    </rPh>
    <rPh sb="3" eb="5">
      <t>カイゴ</t>
    </rPh>
    <rPh sb="5" eb="7">
      <t>ショクイン</t>
    </rPh>
    <rPh sb="7" eb="9">
      <t>レンケイ</t>
    </rPh>
    <rPh sb="9" eb="11">
      <t>キョウカ</t>
    </rPh>
    <rPh sb="11" eb="13">
      <t>カサン</t>
    </rPh>
    <phoneticPr fontId="67"/>
  </si>
  <si>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67"/>
  </si>
  <si>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67"/>
  </si>
  <si>
    <t>訪問看護記録書の記録</t>
    <rPh sb="0" eb="2">
      <t>ホウモン</t>
    </rPh>
    <rPh sb="2" eb="4">
      <t>カンゴ</t>
    </rPh>
    <rPh sb="4" eb="7">
      <t>キロクショ</t>
    </rPh>
    <rPh sb="8" eb="10">
      <t>キロク</t>
    </rPh>
    <phoneticPr fontId="67"/>
  </si>
  <si>
    <t>看護体制強化加算（Ⅰ）</t>
    <rPh sb="0" eb="2">
      <t>カンゴ</t>
    </rPh>
    <rPh sb="2" eb="4">
      <t>タイセイ</t>
    </rPh>
    <rPh sb="4" eb="6">
      <t>キョウカ</t>
    </rPh>
    <rPh sb="6" eb="8">
      <t>カサン</t>
    </rPh>
    <phoneticPr fontId="67"/>
  </si>
  <si>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67"/>
  </si>
  <si>
    <r>
      <t>該当</t>
    </r>
    <r>
      <rPr>
        <strike/>
        <sz val="11"/>
        <color indexed="10"/>
        <rFont val="ＭＳ ゴシック"/>
        <family val="3"/>
      </rPr>
      <t/>
    </r>
    <rPh sb="0" eb="2">
      <t>ガイトウ</t>
    </rPh>
    <phoneticPr fontId="67"/>
  </si>
  <si>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67"/>
  </si>
  <si>
    <t>該当</t>
    <phoneticPr fontId="67"/>
  </si>
  <si>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67"/>
  </si>
  <si>
    <r>
      <t>該当</t>
    </r>
    <r>
      <rPr>
        <strike/>
        <sz val="11"/>
        <color indexed="10"/>
        <rFont val="ＭＳ ゴシック"/>
        <family val="3"/>
      </rPr>
      <t/>
    </r>
    <phoneticPr fontId="67"/>
  </si>
  <si>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67"/>
  </si>
  <si>
    <t>同意書等(規定はなし)</t>
    <phoneticPr fontId="67"/>
  </si>
  <si>
    <t>台帳等（規定はなし）</t>
    <rPh sb="0" eb="2">
      <t>ダイチョウ</t>
    </rPh>
    <rPh sb="2" eb="3">
      <t>トウ</t>
    </rPh>
    <rPh sb="4" eb="6">
      <t>キテイ</t>
    </rPh>
    <phoneticPr fontId="67"/>
  </si>
  <si>
    <t>看護体制強化加算（Ⅱ）</t>
    <phoneticPr fontId="67"/>
  </si>
  <si>
    <t>４　算定日が属する月の前１２月間において、ターミナルケア加算を算定した利用者の数が１名以上</t>
    <rPh sb="42" eb="43">
      <t>ナ</t>
    </rPh>
    <rPh sb="43" eb="45">
      <t>イジョウ</t>
    </rPh>
    <phoneticPr fontId="67"/>
  </si>
  <si>
    <t>１、２及び３の割合及び４の人数の記録（毎月）</t>
    <rPh sb="3" eb="4">
      <t>オヨ</t>
    </rPh>
    <rPh sb="7" eb="9">
      <t>ワリアイ</t>
    </rPh>
    <rPh sb="9" eb="10">
      <t>オヨ</t>
    </rPh>
    <rPh sb="13" eb="15">
      <t>ニンズウ</t>
    </rPh>
    <rPh sb="16" eb="18">
      <t>キロク</t>
    </rPh>
    <rPh sb="19" eb="21">
      <t>マイツキ</t>
    </rPh>
    <phoneticPr fontId="67"/>
  </si>
  <si>
    <t>サービス提供体制強化加算（Ⅰ）</t>
    <phoneticPr fontId="67"/>
  </si>
  <si>
    <t>１　看護師等ごとに研修の計画策定、実施（又は実施予定）</t>
    <rPh sb="2" eb="5">
      <t>カンゴシ</t>
    </rPh>
    <rPh sb="5" eb="6">
      <t>トウ</t>
    </rPh>
    <rPh sb="20" eb="21">
      <t>マタ</t>
    </rPh>
    <rPh sb="22" eb="24">
      <t>ジッシ</t>
    </rPh>
    <rPh sb="24" eb="26">
      <t>ヨテイ</t>
    </rPh>
    <phoneticPr fontId="67"/>
  </si>
  <si>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67"/>
  </si>
  <si>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67"/>
  </si>
  <si>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67"/>
  </si>
  <si>
    <t>サービス提供体制強化加算（Ⅱ）</t>
    <phoneticPr fontId="67"/>
  </si>
  <si>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67"/>
  </si>
  <si>
    <t>３　全ての看護師等に定期的な健康診断の実施</t>
    <rPh sb="10" eb="13">
      <t>テイキテキ</t>
    </rPh>
    <rPh sb="14" eb="16">
      <t>ケンコウ</t>
    </rPh>
    <rPh sb="16" eb="18">
      <t>シンダン</t>
    </rPh>
    <rPh sb="19" eb="21">
      <t>ジッシ</t>
    </rPh>
    <phoneticPr fontId="67"/>
  </si>
  <si>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67"/>
  </si>
  <si>
    <t>訪問看護記録書等</t>
    <phoneticPr fontId="4"/>
  </si>
  <si>
    <t>緊急時訪問看護加算（Ⅰ）</t>
    <rPh sb="0" eb="3">
      <t>キンキュウジ</t>
    </rPh>
    <rPh sb="3" eb="5">
      <t>ホウモン</t>
    </rPh>
    <rPh sb="5" eb="7">
      <t>カンゴ</t>
    </rPh>
    <rPh sb="7" eb="9">
      <t>カサン</t>
    </rPh>
    <phoneticPr fontId="67"/>
  </si>
  <si>
    <t>③　管理者は、連絡相談を担当する看護師等以外の職員の勤務体制及び勤務状況を明らかしている</t>
    <phoneticPr fontId="4"/>
  </si>
  <si>
    <t>①　看護師等以外の職員が利用者又はその家族等からの電話等による連絡及び相談に対応する際のマニュアルの整備</t>
    <rPh sb="50" eb="52">
      <t>セイビ</t>
    </rPh>
    <phoneticPr fontId="4"/>
  </si>
  <si>
    <t>②　緊急の訪問看護の必要性の判断を保健師又は看護師が速やかに行える連絡体制及び緊急の訪問看護が可能な体制の整備</t>
    <rPh sb="53" eb="55">
      <t>セイビ</t>
    </rPh>
    <phoneticPr fontId="4"/>
  </si>
  <si>
    <t>④　看護師等以外の職員は、電話等により連絡及び相談を受けた際に、保健師 又は看護師へ報告している。報告を受けた保健師又は看護師は、当該報告内容等を訪問看護記録書に記録している</t>
    <phoneticPr fontId="4"/>
  </si>
  <si>
    <t>⑤　①～④についての利用者及び家族等の同意</t>
    <rPh sb="10" eb="13">
      <t>リヨウシャ</t>
    </rPh>
    <rPh sb="13" eb="14">
      <t>オヨ</t>
    </rPh>
    <rPh sb="15" eb="17">
      <t>カゾク</t>
    </rPh>
    <rPh sb="17" eb="18">
      <t>トウ</t>
    </rPh>
    <rPh sb="19" eb="21">
      <t>ドウイ</t>
    </rPh>
    <phoneticPr fontId="4"/>
  </si>
  <si>
    <t>緊急時訪問における看護業務の負担軽減に資する体制の整備（①～⑥のうち２つ以上、①又は②は必須）</t>
    <rPh sb="0" eb="5">
      <t>キンキュウジホウモン</t>
    </rPh>
    <rPh sb="9" eb="13">
      <t>カンゴギョウム</t>
    </rPh>
    <rPh sb="14" eb="18">
      <t>フタンケイゲン</t>
    </rPh>
    <rPh sb="19" eb="20">
      <t>シ</t>
    </rPh>
    <rPh sb="22" eb="24">
      <t>タイセイ</t>
    </rPh>
    <rPh sb="25" eb="27">
      <t>セイビ</t>
    </rPh>
    <rPh sb="36" eb="38">
      <t>イジョウ</t>
    </rPh>
    <rPh sb="40" eb="41">
      <t>マタ</t>
    </rPh>
    <rPh sb="44" eb="46">
      <t>ヒッス</t>
    </rPh>
    <phoneticPr fontId="4"/>
  </si>
  <si>
    <t>②　夜間対応に係る勤務の連続回数が２連続（２回）まで</t>
    <phoneticPr fontId="4"/>
  </si>
  <si>
    <t>①　夜間対応した翌日の勤務間隔の確保</t>
    <phoneticPr fontId="4"/>
  </si>
  <si>
    <t>③　夜間対応後の暦日の休日確保</t>
    <phoneticPr fontId="4"/>
  </si>
  <si>
    <t>④　夜間勤務のニーズを踏まえた勤務体制の工夫</t>
    <phoneticPr fontId="4"/>
  </si>
  <si>
    <t>⑤　ICT、AI、IoT等の活用による業務負担軽減</t>
    <phoneticPr fontId="4"/>
  </si>
  <si>
    <t>⑥　電話等による連絡及び相談を担当する者に対する支援体制の確保</t>
    <phoneticPr fontId="4"/>
  </si>
  <si>
    <t>マニュアル</t>
    <phoneticPr fontId="4"/>
  </si>
  <si>
    <t>勤務表</t>
    <rPh sb="0" eb="3">
      <t>キンムヒョウ</t>
    </rPh>
    <phoneticPr fontId="4"/>
  </si>
  <si>
    <t>勤務実績表</t>
    <rPh sb="0" eb="5">
      <t>キンムジッセキヒョウ</t>
    </rPh>
    <phoneticPr fontId="4"/>
  </si>
  <si>
    <t>緊急時訪問看護加算（Ⅱ）</t>
    <rPh sb="0" eb="3">
      <t>キンキュウジ</t>
    </rPh>
    <rPh sb="3" eb="5">
      <t>ホウモン</t>
    </rPh>
    <rPh sb="5" eb="7">
      <t>カンゴ</t>
    </rPh>
    <rPh sb="7" eb="9">
      <t>カサン</t>
    </rPh>
    <phoneticPr fontId="67"/>
  </si>
  <si>
    <t>初回加算（Ⅰ）</t>
    <rPh sb="0" eb="2">
      <t>ショカイ</t>
    </rPh>
    <rPh sb="2" eb="4">
      <t>カサン</t>
    </rPh>
    <phoneticPr fontId="4"/>
  </si>
  <si>
    <t>初回加算（Ⅱ）</t>
    <rPh sb="0" eb="2">
      <t>ショカイ</t>
    </rPh>
    <rPh sb="2" eb="4">
      <t>カサン</t>
    </rPh>
    <phoneticPr fontId="67"/>
  </si>
  <si>
    <t>理学療法士、作業療法士又は言語聴覚士が１日に２回を超えて指定訪問看護を行う
※１回につき１００分の９０に相当する単位数を算定</t>
    <phoneticPr fontId="67"/>
  </si>
  <si>
    <t>理学療法士等の訪問回数又は加算の算定状況に応じた減算</t>
    <rPh sb="0" eb="5">
      <t>リガクリョウホウシ</t>
    </rPh>
    <rPh sb="5" eb="6">
      <t>トウ</t>
    </rPh>
    <rPh sb="7" eb="9">
      <t>ホウモン</t>
    </rPh>
    <rPh sb="9" eb="11">
      <t>カイスウ</t>
    </rPh>
    <rPh sb="11" eb="12">
      <t>マタ</t>
    </rPh>
    <rPh sb="13" eb="15">
      <t>カサン</t>
    </rPh>
    <rPh sb="16" eb="18">
      <t>サンテイ</t>
    </rPh>
    <rPh sb="18" eb="20">
      <t>ジョウキョウ</t>
    </rPh>
    <rPh sb="21" eb="22">
      <t>オウ</t>
    </rPh>
    <rPh sb="24" eb="26">
      <t>ゲンサン</t>
    </rPh>
    <phoneticPr fontId="4"/>
  </si>
  <si>
    <t>前年度の理学療法士、作業療法士又は言語聴覚士による訪問回数が、看護職員の訪問回数を超えている</t>
    <phoneticPr fontId="4"/>
  </si>
  <si>
    <t>緊急時訪問看護加算、特別管理加算及び看護体制強化加算のいずれも算定していない</t>
    <phoneticPr fontId="4"/>
  </si>
  <si>
    <t>訪問看護報告書
訪問看護記録
居宅サービス計画書</t>
    <rPh sb="0" eb="4">
      <t>ホウモンカンゴ</t>
    </rPh>
    <rPh sb="4" eb="7">
      <t>ホウコクショ</t>
    </rPh>
    <rPh sb="8" eb="12">
      <t>ホウモンカンゴ</t>
    </rPh>
    <rPh sb="12" eb="14">
      <t>キロク</t>
    </rPh>
    <rPh sb="15" eb="17">
      <t>キョタク</t>
    </rPh>
    <rPh sb="21" eb="24">
      <t>ケイカクショ</t>
    </rPh>
    <phoneticPr fontId="4"/>
  </si>
  <si>
    <t>虐待防止のための対策を検討する委員会を定期的に開催</t>
    <phoneticPr fontId="4"/>
  </si>
  <si>
    <t>委員会の議事録</t>
    <phoneticPr fontId="4"/>
  </si>
  <si>
    <t>虐待防止のための指針を整備</t>
    <phoneticPr fontId="4"/>
  </si>
  <si>
    <t>指針</t>
    <rPh sb="0" eb="2">
      <t>シシン</t>
    </rPh>
    <phoneticPr fontId="4"/>
  </si>
  <si>
    <t>虐待防止のための研修を定期的（年１回以上）に実施</t>
    <phoneticPr fontId="4"/>
  </si>
  <si>
    <t>研修記録</t>
    <phoneticPr fontId="4"/>
  </si>
  <si>
    <t>虐待防止措置を適正に実施するための担当者の配置</t>
    <phoneticPr fontId="4"/>
  </si>
  <si>
    <t>担当者設置の分かる文書</t>
    <rPh sb="0" eb="3">
      <t>タントウシャ</t>
    </rPh>
    <rPh sb="3" eb="5">
      <t>セッチ</t>
    </rPh>
    <rPh sb="6" eb="7">
      <t>ワ</t>
    </rPh>
    <rPh sb="9" eb="11">
      <t>ブンショ</t>
    </rPh>
    <phoneticPr fontId="4"/>
  </si>
  <si>
    <t>主治医の指示書等
サービス提供記録</t>
    <phoneticPr fontId="4"/>
  </si>
  <si>
    <t>新規に訪問看護計画書を作成した利用者に対して、病院、診療所等から退院した日に訪問看護事業所の看護師が初回の訪問看護を行った</t>
    <rPh sb="0" eb="2">
      <t>シンキ</t>
    </rPh>
    <rPh sb="29" eb="30">
      <t>トウ</t>
    </rPh>
    <phoneticPr fontId="4"/>
  </si>
  <si>
    <t>新規に訪問看護計画書を作成した利用者に対して、病院、診療所等から退院した日の翌日以降に初回の訪問看護を行った</t>
    <rPh sb="0" eb="2">
      <t>シンキ</t>
    </rPh>
    <rPh sb="29" eb="30">
      <t>トウ</t>
    </rPh>
    <rPh sb="38" eb="40">
      <t>ヨクジツ</t>
    </rPh>
    <rPh sb="40" eb="42">
      <t>イコウ</t>
    </rPh>
    <rPh sb="43" eb="45">
      <t>ショカイ</t>
    </rPh>
    <phoneticPr fontId="4"/>
  </si>
  <si>
    <t>専門管理加算</t>
    <rPh sb="0" eb="4">
      <t>センモンカンリ</t>
    </rPh>
    <rPh sb="4" eb="6">
      <t>カサン</t>
    </rPh>
    <phoneticPr fontId="4"/>
  </si>
  <si>
    <t>研修修了書</t>
    <rPh sb="2" eb="4">
      <t>シュウリョウ</t>
    </rPh>
    <rPh sb="4" eb="5">
      <t>ショ</t>
    </rPh>
    <phoneticPr fontId="4"/>
  </si>
  <si>
    <t>１緩和ケア、褥瘡ケア又は人口肛門ケア及び人口膀胱ケアに係る専門の研修を修了</t>
    <rPh sb="1" eb="3">
      <t>カンワ</t>
    </rPh>
    <rPh sb="6" eb="8">
      <t>ジョクソウ</t>
    </rPh>
    <rPh sb="10" eb="11">
      <t>マタ</t>
    </rPh>
    <rPh sb="12" eb="16">
      <t>ジンコウコウモン</t>
    </rPh>
    <rPh sb="18" eb="19">
      <t>オヨ</t>
    </rPh>
    <rPh sb="20" eb="24">
      <t>ジンコウボウコウ</t>
    </rPh>
    <rPh sb="27" eb="28">
      <t>カカ</t>
    </rPh>
    <rPh sb="29" eb="31">
      <t>センモン</t>
    </rPh>
    <rPh sb="32" eb="34">
      <t>ケンシュウ</t>
    </rPh>
    <rPh sb="35" eb="37">
      <t>シュウリョウ</t>
    </rPh>
    <phoneticPr fontId="4"/>
  </si>
  <si>
    <t>１の場合の利用者
・悪性腫瘍の鎮痛療法若しくは化学療法を行っている利用者
・真皮を越える褥瘡の状態にある利用者
・人工肛門若しくは人工膀胱を造設している者で管理が困難な利用者</t>
    <rPh sb="2" eb="4">
      <t>バアイ</t>
    </rPh>
    <rPh sb="5" eb="8">
      <t>リヨウシャ</t>
    </rPh>
    <rPh sb="70" eb="72">
      <t>ゾウセツ</t>
    </rPh>
    <rPh sb="76" eb="77">
      <t>モノ</t>
    </rPh>
    <rPh sb="78" eb="80">
      <t>カンリ</t>
    </rPh>
    <rPh sb="81" eb="83">
      <t>コンナン</t>
    </rPh>
    <rPh sb="84" eb="86">
      <t>リヨウ</t>
    </rPh>
    <rPh sb="86" eb="87">
      <t>シャ</t>
    </rPh>
    <phoneticPr fontId="4"/>
  </si>
  <si>
    <t>２特定行為研修を修了</t>
    <rPh sb="1" eb="3">
      <t>トクテイ</t>
    </rPh>
    <rPh sb="3" eb="5">
      <t>コウイ</t>
    </rPh>
    <rPh sb="5" eb="7">
      <t>ケンシュウ</t>
    </rPh>
    <rPh sb="8" eb="10">
      <t>シュウリョウ</t>
    </rPh>
    <phoneticPr fontId="4"/>
  </si>
  <si>
    <t>２の場合の利用者
・診療報酬における手順書加算を算定する利用者</t>
    <rPh sb="2" eb="4">
      <t>バアイ</t>
    </rPh>
    <rPh sb="5" eb="8">
      <t>リヨウシャ</t>
    </rPh>
    <rPh sb="10" eb="12">
      <t>シンリョウ</t>
    </rPh>
    <rPh sb="12" eb="14">
      <t>ホウシュウ</t>
    </rPh>
    <rPh sb="18" eb="21">
      <t>テジュンショ</t>
    </rPh>
    <rPh sb="21" eb="23">
      <t>カサン</t>
    </rPh>
    <rPh sb="24" eb="26">
      <t>サンテイ</t>
    </rPh>
    <rPh sb="28" eb="31">
      <t>リヨウシャ</t>
    </rPh>
    <phoneticPr fontId="4"/>
  </si>
  <si>
    <t>専門管理加算</t>
    <phoneticPr fontId="4"/>
  </si>
  <si>
    <t>遠隔死亡診断補助加算</t>
    <rPh sb="0" eb="2">
      <t>エンカク</t>
    </rPh>
    <rPh sb="2" eb="4">
      <t>シボウ</t>
    </rPh>
    <rPh sb="4" eb="6">
      <t>シンダン</t>
    </rPh>
    <rPh sb="6" eb="8">
      <t>ホジョ</t>
    </rPh>
    <rPh sb="8" eb="10">
      <t>カサン</t>
    </rPh>
    <phoneticPr fontId="4"/>
  </si>
  <si>
    <t>情報通信機器を用いた在宅での看取りに係る研修修了</t>
    <rPh sb="0" eb="6">
      <t>ジョウホウツウシンキキ</t>
    </rPh>
    <rPh sb="7" eb="8">
      <t>モチ</t>
    </rPh>
    <rPh sb="10" eb="12">
      <t>ザイタク</t>
    </rPh>
    <rPh sb="14" eb="16">
      <t>ミト</t>
    </rPh>
    <rPh sb="18" eb="19">
      <t>カカ</t>
    </rPh>
    <rPh sb="20" eb="22">
      <t>ケンシュウ</t>
    </rPh>
    <rPh sb="22" eb="24">
      <t>シュウリョウ</t>
    </rPh>
    <phoneticPr fontId="4"/>
  </si>
  <si>
    <t>医科診療報酬点数表の区分番号のＣ００１注8に規定する死亡診断加算を算定する利用者</t>
    <phoneticPr fontId="4"/>
  </si>
  <si>
    <t>情報通信機器を用いた医師の死亡診断の補助</t>
    <rPh sb="0" eb="6">
      <t>ジョウホウツウシンキキ</t>
    </rPh>
    <rPh sb="7" eb="8">
      <t>モチ</t>
    </rPh>
    <rPh sb="10" eb="12">
      <t>イシ</t>
    </rPh>
    <rPh sb="13" eb="17">
      <t>シボウシンダン</t>
    </rPh>
    <rPh sb="18" eb="20">
      <t>ホジョ</t>
    </rPh>
    <phoneticPr fontId="4"/>
  </si>
  <si>
    <t>主治医の指示書、訪問看護記録書等</t>
    <rPh sb="0" eb="3">
      <t>シュジイ</t>
    </rPh>
    <rPh sb="4" eb="7">
      <t>シジショ</t>
    </rPh>
    <phoneticPr fontId="4"/>
  </si>
  <si>
    <t>共同指導の内容を提供</t>
    <rPh sb="0" eb="2">
      <t>キョウドウ</t>
    </rPh>
    <rPh sb="2" eb="4">
      <t>シドウ</t>
    </rPh>
    <rPh sb="5" eb="7">
      <t>ナイヨウ</t>
    </rPh>
    <rPh sb="8" eb="10">
      <t>テイキョウ</t>
    </rPh>
    <phoneticPr fontId="67"/>
  </si>
  <si>
    <t>口腔連携強化加算</t>
    <rPh sb="0" eb="8">
      <t>コウクウレンケイキョウカカサン</t>
    </rPh>
    <phoneticPr fontId="4"/>
  </si>
  <si>
    <t>口腔連携強化加算</t>
    <rPh sb="0" eb="2">
      <t>コウクウ</t>
    </rPh>
    <rPh sb="2" eb="4">
      <t>レンケイ</t>
    </rPh>
    <rPh sb="4" eb="6">
      <t>キョウカ</t>
    </rPh>
    <rPh sb="6" eb="8">
      <t>カサン</t>
    </rPh>
    <phoneticPr fontId="4"/>
  </si>
  <si>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67"/>
  </si>
  <si>
    <t>歯科医療機関と取り交わした文書</t>
    <phoneticPr fontId="4"/>
  </si>
  <si>
    <t>口腔状態の評価をそれぞれ利用者について行い、評価した情報を歯科医療機関及び当該利用者を担当する介護支援専門員に対し、提供している</t>
    <phoneticPr fontId="4"/>
  </si>
  <si>
    <t>情報提供書等</t>
    <phoneticPr fontId="4"/>
  </si>
  <si>
    <t>上記いずれかの研修を受けた看護師による計画的な管理
※定期的（1月に1回以上）に訪問看護を行うとともに、当該利用者に係る訪問看護の実施に関する計画的な管理を実施</t>
    <rPh sb="0" eb="2">
      <t>ジョウキ</t>
    </rPh>
    <rPh sb="19" eb="22">
      <t>ケイカクテキ</t>
    </rPh>
    <rPh sb="23" eb="25">
      <t>カンリ</t>
    </rPh>
    <rPh sb="78" eb="80">
      <t>ジッシ</t>
    </rPh>
    <phoneticPr fontId="4"/>
  </si>
  <si>
    <t>緊急時訪問看護加算（Ⅰ）</t>
    <phoneticPr fontId="4"/>
  </si>
  <si>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4"/>
  </si>
  <si>
    <t>利用開始した月から12 月を超えた場合の減算</t>
    <phoneticPr fontId="4"/>
  </si>
  <si>
    <t>利用を開始した日の属する月から起算して12月を超えて理学療法士、作業療法士又は言語聴覚士が指定介護予防訪問看護を行う</t>
    <phoneticPr fontId="4"/>
  </si>
  <si>
    <t>６時～８時</t>
    <phoneticPr fontId="4"/>
  </si>
  <si>
    <t>複数名訪問加算（Ⅰ）</t>
    <rPh sb="0" eb="3">
      <t>フクスウメイ</t>
    </rPh>
    <rPh sb="3" eb="5">
      <t>ホウモン</t>
    </rPh>
    <rPh sb="5" eb="7">
      <t>カサン</t>
    </rPh>
    <phoneticPr fontId="4"/>
  </si>
  <si>
    <t>１人で看護をおこなうことが困難な場合</t>
    <rPh sb="1" eb="2">
      <t>ニン</t>
    </rPh>
    <rPh sb="3" eb="5">
      <t>カンゴ</t>
    </rPh>
    <rPh sb="13" eb="15">
      <t>コンナン</t>
    </rPh>
    <rPh sb="16" eb="18">
      <t>バアイ</t>
    </rPh>
    <phoneticPr fontId="4"/>
  </si>
  <si>
    <t>利用者又はその家族等の同意</t>
    <rPh sb="0" eb="3">
      <t>リヨウシャ</t>
    </rPh>
    <rPh sb="3" eb="4">
      <t>マタ</t>
    </rPh>
    <rPh sb="7" eb="9">
      <t>カゾク</t>
    </rPh>
    <rPh sb="9" eb="10">
      <t>トウ</t>
    </rPh>
    <rPh sb="11" eb="13">
      <t>ドウイ</t>
    </rPh>
    <phoneticPr fontId="4"/>
  </si>
  <si>
    <t>両名とも保健師、看護師、准看護師又はＰＴ、ＯＴ、ＳＴ</t>
    <rPh sb="0" eb="2">
      <t>リョウメイ</t>
    </rPh>
    <rPh sb="4" eb="7">
      <t>ホケンシ</t>
    </rPh>
    <rPh sb="8" eb="11">
      <t>カンゴシ</t>
    </rPh>
    <rPh sb="12" eb="16">
      <t>ジュンカンゴシ</t>
    </rPh>
    <rPh sb="16" eb="17">
      <t>マタ</t>
    </rPh>
    <phoneticPr fontId="4"/>
  </si>
  <si>
    <t>複数名訪問加算（Ⅱ）</t>
    <rPh sb="0" eb="3">
      <t>フクスウメイ</t>
    </rPh>
    <rPh sb="3" eb="5">
      <t>ホウモン</t>
    </rPh>
    <rPh sb="5" eb="7">
      <t>カサン</t>
    </rPh>
    <phoneticPr fontId="4"/>
  </si>
  <si>
    <t>看護師等と看護補助者との訪問</t>
    <rPh sb="0" eb="3">
      <t>カンゴシ</t>
    </rPh>
    <rPh sb="3" eb="4">
      <t>トウ</t>
    </rPh>
    <rPh sb="5" eb="7">
      <t>カンゴ</t>
    </rPh>
    <rPh sb="7" eb="10">
      <t>ホジョシャ</t>
    </rPh>
    <rPh sb="12" eb="14">
      <t>ホウモン</t>
    </rPh>
    <phoneticPr fontId="4"/>
  </si>
  <si>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4"/>
  </si>
  <si>
    <t>同一建物減算</t>
    <rPh sb="0" eb="2">
      <t>ドウイツ</t>
    </rPh>
    <rPh sb="2" eb="4">
      <t>タテモノ</t>
    </rPh>
    <rPh sb="4" eb="6">
      <t>ゲンサン</t>
    </rPh>
    <phoneticPr fontId="4"/>
  </si>
  <si>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4"/>
  </si>
  <si>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</si>
  <si>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4"/>
  </si>
  <si>
    <t>厚生労働大臣の定める地域</t>
    <rPh sb="0" eb="2">
      <t>コウセイ</t>
    </rPh>
    <rPh sb="2" eb="4">
      <t>ロウドウ</t>
    </rPh>
    <rPh sb="4" eb="6">
      <t>ダイジン</t>
    </rPh>
    <rPh sb="7" eb="8">
      <t>サダ</t>
    </rPh>
    <rPh sb="10" eb="12">
      <t>チイキ</t>
    </rPh>
    <phoneticPr fontId="4"/>
  </si>
  <si>
    <t>１月あたりの訪問回数が100回以下</t>
    <rPh sb="1" eb="2">
      <t>ツキ</t>
    </rPh>
    <rPh sb="6" eb="8">
      <t>ホウモン</t>
    </rPh>
    <rPh sb="8" eb="10">
      <t>カイスウ</t>
    </rPh>
    <rPh sb="14" eb="15">
      <t>カイ</t>
    </rPh>
    <rPh sb="15" eb="17">
      <t>イカ</t>
    </rPh>
    <phoneticPr fontId="4"/>
  </si>
  <si>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4"/>
  </si>
  <si>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4"/>
  </si>
  <si>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4"/>
  </si>
  <si>
    <t>２　人工肛(こう)門又は人工膀胱(ぼうこう)を設置している状態</t>
    <phoneticPr fontId="4"/>
  </si>
  <si>
    <t>３　真皮を越える褥瘡(じよくそう)の状態</t>
    <rPh sb="2" eb="4">
      <t>シンピ</t>
    </rPh>
    <phoneticPr fontId="4"/>
  </si>
  <si>
    <t>４　点滴注射を週３日以上行う必要があると認められる状態</t>
    <phoneticPr fontId="4"/>
  </si>
  <si>
    <t>退院又は退所後に訪問</t>
    <phoneticPr fontId="4"/>
  </si>
  <si>
    <t>特別管理加算の対象者</t>
    <rPh sb="0" eb="2">
      <t>トクベツ</t>
    </rPh>
    <rPh sb="2" eb="4">
      <t>カンリ</t>
    </rPh>
    <rPh sb="4" eb="6">
      <t>カサン</t>
    </rPh>
    <rPh sb="7" eb="9">
      <t>タイショウ</t>
    </rPh>
    <rPh sb="9" eb="10">
      <t>シャ</t>
    </rPh>
    <phoneticPr fontId="4"/>
  </si>
  <si>
    <t>初回加算の算定</t>
    <rPh sb="0" eb="2">
      <t>ショカイ</t>
    </rPh>
    <rPh sb="2" eb="4">
      <t>カサン</t>
    </rPh>
    <rPh sb="5" eb="7">
      <t>サンテイ</t>
    </rPh>
    <phoneticPr fontId="4"/>
  </si>
  <si>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4"/>
  </si>
  <si>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4"/>
  </si>
  <si>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4"/>
  </si>
  <si>
    <t>同意書等(規定はなし)</t>
    <phoneticPr fontId="4"/>
  </si>
  <si>
    <t>１、２及び３の割合の記録（毎月）</t>
    <rPh sb="3" eb="4">
      <t>オヨ</t>
    </rPh>
    <rPh sb="7" eb="9">
      <t>ワリアイ</t>
    </rPh>
    <rPh sb="10" eb="12">
      <t>キロク</t>
    </rPh>
    <rPh sb="13" eb="15">
      <t>マイツキ</t>
    </rPh>
    <phoneticPr fontId="4"/>
  </si>
  <si>
    <t>台帳等（規定はなし）</t>
    <phoneticPr fontId="4"/>
  </si>
  <si>
    <t>サービス提供体制強化加算(Ⅰ）</t>
    <rPh sb="4" eb="6">
      <t>テイキョウ</t>
    </rPh>
    <rPh sb="6" eb="8">
      <t>タイセイ</t>
    </rPh>
    <rPh sb="8" eb="10">
      <t>キョウカ</t>
    </rPh>
    <rPh sb="10" eb="12">
      <t>カサン</t>
    </rPh>
    <phoneticPr fontId="4"/>
  </si>
  <si>
    <t>１看護師等ごとに研修の計画策定、実施（又は実施予定）</t>
    <rPh sb="1" eb="4">
      <t>カンゴシ</t>
    </rPh>
    <rPh sb="4" eb="5">
      <t>ナド</t>
    </rPh>
    <rPh sb="19" eb="20">
      <t>マタ</t>
    </rPh>
    <rPh sb="21" eb="23">
      <t>ジッシ</t>
    </rPh>
    <rPh sb="23" eb="25">
      <t>ヨテイ</t>
    </rPh>
    <phoneticPr fontId="4"/>
  </si>
  <si>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4"/>
  </si>
  <si>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4"/>
  </si>
  <si>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4"/>
  </si>
  <si>
    <t>サービス提供体制強化加算(Ⅱ）</t>
    <rPh sb="4" eb="6">
      <t>テイキョウ</t>
    </rPh>
    <rPh sb="6" eb="8">
      <t>タイセイ</t>
    </rPh>
    <rPh sb="8" eb="10">
      <t>キョウカ</t>
    </rPh>
    <rPh sb="10" eb="12">
      <t>カサン</t>
    </rPh>
    <phoneticPr fontId="4"/>
  </si>
  <si>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4"/>
  </si>
  <si>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4"/>
  </si>
  <si>
    <t xml:space="preserve"> 訪問看護費加算点検シート</t>
    <rPh sb="3" eb="5">
      <t>カンゴ</t>
    </rPh>
    <rPh sb="6" eb="8">
      <t>カサン</t>
    </rPh>
    <rPh sb="8" eb="10">
      <t>テンケン</t>
    </rPh>
    <phoneticPr fontId="67"/>
  </si>
  <si>
    <t>介護予防訪問看護費点検シート</t>
    <rPh sb="9" eb="11">
      <t>テンケン</t>
    </rPh>
    <phoneticPr fontId="67"/>
  </si>
  <si>
    <t>共同指導の内容を提供</t>
    <rPh sb="0" eb="2">
      <t>キョウドウ</t>
    </rPh>
    <rPh sb="2" eb="4">
      <t>シドウ</t>
    </rPh>
    <rPh sb="5" eb="7">
      <t>ナイヨウ</t>
    </rPh>
    <rPh sb="8" eb="10">
      <t>テイキョウ</t>
    </rPh>
    <phoneticPr fontId="4"/>
  </si>
  <si>
    <t>１日に２回を超えて指定介護予防訪問看護を行う場合の減算</t>
    <rPh sb="11" eb="15">
      <t>カイゴヨボウ</t>
    </rPh>
    <rPh sb="22" eb="24">
      <t>バアイ</t>
    </rPh>
    <rPh sb="25" eb="27">
      <t>ゲンサン</t>
    </rPh>
    <phoneticPr fontId="67"/>
  </si>
  <si>
    <t>理学療法士、作業療法士又は言語聴覚士が１日に２回を超えて指定介護予防訪問看護を行う
※１回につき１００分の５０に相当する単位数を算定</t>
    <rPh sb="30" eb="34">
      <t>カイゴヨボウ</t>
    </rPh>
    <phoneticPr fontId="67"/>
  </si>
  <si>
    <t>（参考様式）</t>
    <rPh sb="1" eb="3">
      <t>サンコウ</t>
    </rPh>
    <rPh sb="3" eb="5">
      <t>ヨウシキ</t>
    </rPh>
    <phoneticPr fontId="50"/>
  </si>
  <si>
    <t>事業所名</t>
    <rPh sb="0" eb="2">
      <t>ジギョウ</t>
    </rPh>
    <rPh sb="2" eb="3">
      <t>ショ</t>
    </rPh>
    <rPh sb="3" eb="4">
      <t>メイ</t>
    </rPh>
    <phoneticPr fontId="50"/>
  </si>
  <si>
    <t>事業所番号</t>
    <rPh sb="0" eb="2">
      <t>ジギョウ</t>
    </rPh>
    <rPh sb="2" eb="3">
      <t>ショ</t>
    </rPh>
    <rPh sb="3" eb="5">
      <t>バンゴウ</t>
    </rPh>
    <phoneticPr fontId="50"/>
  </si>
  <si>
    <t>看護体制強化加算（Ⅰ・Ⅱ）算定要件確認表（※本書は訪問看護・介護予防訪問看護それぞれ作成すること）</t>
    <rPh sb="0" eb="2">
      <t>カンゴ</t>
    </rPh>
    <rPh sb="2" eb="4">
      <t>タイセイ</t>
    </rPh>
    <rPh sb="4" eb="6">
      <t>キョウカ</t>
    </rPh>
    <rPh sb="6" eb="8">
      <t>カサン</t>
    </rPh>
    <rPh sb="13" eb="15">
      <t>サンテイ</t>
    </rPh>
    <rPh sb="15" eb="17">
      <t>ヨウケン</t>
    </rPh>
    <rPh sb="17" eb="19">
      <t>カクニン</t>
    </rPh>
    <rPh sb="19" eb="20">
      <t>ヒョウ</t>
    </rPh>
    <rPh sb="22" eb="24">
      <t>ホンショ</t>
    </rPh>
    <rPh sb="25" eb="27">
      <t>ホウモン</t>
    </rPh>
    <rPh sb="27" eb="29">
      <t>カンゴ</t>
    </rPh>
    <rPh sb="30" eb="32">
      <t>カイゴ</t>
    </rPh>
    <rPh sb="32" eb="34">
      <t>ヨボウ</t>
    </rPh>
    <rPh sb="34" eb="36">
      <t>ホウモン</t>
    </rPh>
    <rPh sb="36" eb="38">
      <t>カンゴ</t>
    </rPh>
    <rPh sb="42" eb="44">
      <t>サクセイ</t>
    </rPh>
    <phoneticPr fontId="50"/>
  </si>
  <si>
    <t>１　緊急時訪問看護加算算定利用者要件</t>
    <rPh sb="2" eb="5">
      <t>キンキュウジ</t>
    </rPh>
    <rPh sb="5" eb="7">
      <t>ホウモン</t>
    </rPh>
    <rPh sb="7" eb="9">
      <t>カンゴ</t>
    </rPh>
    <rPh sb="9" eb="11">
      <t>カサン</t>
    </rPh>
    <rPh sb="11" eb="13">
      <t>サンテイ</t>
    </rPh>
    <rPh sb="13" eb="16">
      <t>リヨウシャ</t>
    </rPh>
    <rPh sb="16" eb="18">
      <t>ヨウケン</t>
    </rPh>
    <phoneticPr fontId="50"/>
  </si>
  <si>
    <t>月</t>
    <rPh sb="0" eb="1">
      <t>ツキ</t>
    </rPh>
    <phoneticPr fontId="50"/>
  </si>
  <si>
    <r>
      <t>ア　算定日が属する月の前六月の指定訪問看護事業所における</t>
    </r>
    <r>
      <rPr>
        <u/>
        <sz val="11"/>
        <rFont val="ＭＳ Ｐゴシック"/>
        <family val="3"/>
        <charset val="128"/>
        <scheme val="minor"/>
      </rPr>
      <t>緊急時訪問看護加算</t>
    </r>
    <r>
      <rPr>
        <sz val="11"/>
        <rFont val="ＭＳ Ｐゴシック"/>
        <family val="3"/>
        <charset val="128"/>
        <scheme val="minor"/>
      </rPr>
      <t>を算定した実利用者数</t>
    </r>
    <rPh sb="2" eb="4">
      <t>サンテイ</t>
    </rPh>
    <rPh sb="4" eb="5">
      <t>ビ</t>
    </rPh>
    <rPh sb="6" eb="7">
      <t>ゾク</t>
    </rPh>
    <rPh sb="9" eb="10">
      <t>ツキ</t>
    </rPh>
    <rPh sb="11" eb="12">
      <t>ゼン</t>
    </rPh>
    <rPh sb="12" eb="13">
      <t>ロク</t>
    </rPh>
    <rPh sb="13" eb="14">
      <t>ツキ</t>
    </rPh>
    <rPh sb="15" eb="17">
      <t>シテイ</t>
    </rPh>
    <rPh sb="17" eb="19">
      <t>ホウモン</t>
    </rPh>
    <rPh sb="19" eb="21">
      <t>カンゴ</t>
    </rPh>
    <rPh sb="21" eb="23">
      <t>ジギョウ</t>
    </rPh>
    <rPh sb="23" eb="24">
      <t>ショ</t>
    </rPh>
    <rPh sb="28" eb="31">
      <t>キンキュウジ</t>
    </rPh>
    <rPh sb="31" eb="33">
      <t>ホウモン</t>
    </rPh>
    <rPh sb="33" eb="35">
      <t>カンゴ</t>
    </rPh>
    <rPh sb="35" eb="37">
      <t>カサン</t>
    </rPh>
    <rPh sb="38" eb="40">
      <t>サンテイ</t>
    </rPh>
    <rPh sb="42" eb="43">
      <t>ジツ</t>
    </rPh>
    <rPh sb="43" eb="46">
      <t>リヨウシャ</t>
    </rPh>
    <rPh sb="46" eb="47">
      <t>スウ</t>
    </rPh>
    <phoneticPr fontId="50"/>
  </si>
  <si>
    <t>A／Ｂ＝</t>
    <phoneticPr fontId="50"/>
  </si>
  <si>
    <t>≧</t>
    <phoneticPr fontId="50"/>
  </si>
  <si>
    <t>イ　算定日が属する月の前六月の指定訪問看護事業所における実利用者数</t>
    <rPh sb="12" eb="13">
      <t>ロク</t>
    </rPh>
    <rPh sb="15" eb="17">
      <t>シテイ</t>
    </rPh>
    <rPh sb="17" eb="19">
      <t>ホウモン</t>
    </rPh>
    <rPh sb="19" eb="21">
      <t>カンゴ</t>
    </rPh>
    <rPh sb="21" eb="23">
      <t>ジギョウ</t>
    </rPh>
    <rPh sb="23" eb="24">
      <t>ショ</t>
    </rPh>
    <rPh sb="28" eb="29">
      <t>ジツ</t>
    </rPh>
    <rPh sb="29" eb="32">
      <t>リヨウシャ</t>
    </rPh>
    <rPh sb="32" eb="33">
      <t>スウ</t>
    </rPh>
    <phoneticPr fontId="50"/>
  </si>
  <si>
    <t>２　特別管理加算算定利用者要件</t>
    <rPh sb="2" eb="4">
      <t>トクベツ</t>
    </rPh>
    <rPh sb="4" eb="6">
      <t>カンリ</t>
    </rPh>
    <rPh sb="6" eb="8">
      <t>カサン</t>
    </rPh>
    <rPh sb="8" eb="10">
      <t>サンテイ</t>
    </rPh>
    <rPh sb="10" eb="13">
      <t>リヨウシャ</t>
    </rPh>
    <rPh sb="13" eb="15">
      <t>ヨウケン</t>
    </rPh>
    <phoneticPr fontId="50"/>
  </si>
  <si>
    <r>
      <t>ア　算定日が属する月の前六月の指定訪問看護事業所における</t>
    </r>
    <r>
      <rPr>
        <u/>
        <sz val="11"/>
        <rFont val="ＭＳ Ｐゴシック"/>
        <family val="3"/>
        <charset val="128"/>
        <scheme val="minor"/>
      </rPr>
      <t>特別管理加算</t>
    </r>
    <r>
      <rPr>
        <sz val="11"/>
        <rFont val="ＭＳ Ｐゴシック"/>
        <family val="3"/>
        <charset val="128"/>
        <scheme val="minor"/>
      </rPr>
      <t>を算定した実利用者数</t>
    </r>
    <rPh sb="12" eb="13">
      <t>ロク</t>
    </rPh>
    <rPh sb="15" eb="17">
      <t>シテイ</t>
    </rPh>
    <rPh sb="17" eb="19">
      <t>ホウモン</t>
    </rPh>
    <rPh sb="19" eb="21">
      <t>カンゴ</t>
    </rPh>
    <rPh sb="21" eb="23">
      <t>ジギョウ</t>
    </rPh>
    <rPh sb="23" eb="24">
      <t>ショ</t>
    </rPh>
    <rPh sb="28" eb="30">
      <t>トクベツ</t>
    </rPh>
    <rPh sb="30" eb="32">
      <t>カンリ</t>
    </rPh>
    <rPh sb="32" eb="34">
      <t>カサン</t>
    </rPh>
    <rPh sb="35" eb="37">
      <t>サンテイ</t>
    </rPh>
    <rPh sb="39" eb="40">
      <t>ジツ</t>
    </rPh>
    <rPh sb="40" eb="43">
      <t>リヨウシャ</t>
    </rPh>
    <rPh sb="43" eb="44">
      <t>スウ</t>
    </rPh>
    <phoneticPr fontId="50"/>
  </si>
  <si>
    <t>３　ターミナルケア加算算定利用者要件（※介護予防を除く。）</t>
    <rPh sb="9" eb="11">
      <t>カサン</t>
    </rPh>
    <rPh sb="11" eb="13">
      <t>サンテイ</t>
    </rPh>
    <rPh sb="13" eb="16">
      <t>リヨウシャ</t>
    </rPh>
    <rPh sb="16" eb="18">
      <t>ヨウケン</t>
    </rPh>
    <rPh sb="20" eb="22">
      <t>カイゴ</t>
    </rPh>
    <rPh sb="22" eb="24">
      <t>ヨボウ</t>
    </rPh>
    <rPh sb="25" eb="26">
      <t>ノゾ</t>
    </rPh>
    <phoneticPr fontId="50"/>
  </si>
  <si>
    <r>
      <t>　算定日が属する月の前十二月の指定訪問看護事業所における</t>
    </r>
    <r>
      <rPr>
        <u/>
        <sz val="11"/>
        <rFont val="ＭＳ Ｐゴシック"/>
        <family val="3"/>
        <charset val="128"/>
        <scheme val="minor"/>
      </rPr>
      <t>ターミナルケア加算</t>
    </r>
    <r>
      <rPr>
        <sz val="11"/>
        <rFont val="ＭＳ Ｐゴシック"/>
        <family val="3"/>
        <charset val="128"/>
        <scheme val="minor"/>
      </rPr>
      <t>を算定した利用者数</t>
    </r>
    <rPh sb="11" eb="13">
      <t>ジュウニ</t>
    </rPh>
    <rPh sb="15" eb="17">
      <t>シテイ</t>
    </rPh>
    <rPh sb="17" eb="19">
      <t>ホウモン</t>
    </rPh>
    <rPh sb="19" eb="21">
      <t>カンゴ</t>
    </rPh>
    <rPh sb="21" eb="23">
      <t>ジギョウ</t>
    </rPh>
    <rPh sb="23" eb="24">
      <t>ショ</t>
    </rPh>
    <rPh sb="35" eb="37">
      <t>カサン</t>
    </rPh>
    <rPh sb="38" eb="40">
      <t>サンテイ</t>
    </rPh>
    <rPh sb="42" eb="45">
      <t>リヨウシャ</t>
    </rPh>
    <rPh sb="45" eb="46">
      <t>スウ</t>
    </rPh>
    <phoneticPr fontId="50"/>
  </si>
  <si>
    <t>※（Ⅰ）5名以上
　 （Ⅱ）1名以上</t>
    <rPh sb="5" eb="8">
      <t>メイイジョウ</t>
    </rPh>
    <rPh sb="15" eb="18">
      <t>メイイジョウ</t>
    </rPh>
    <phoneticPr fontId="50"/>
  </si>
  <si>
    <t>４　看護職員割合要件（※みなし事業所を除く。）</t>
    <rPh sb="2" eb="4">
      <t>カンゴ</t>
    </rPh>
    <rPh sb="4" eb="6">
      <t>ショクイン</t>
    </rPh>
    <rPh sb="6" eb="8">
      <t>ワリアイ</t>
    </rPh>
    <rPh sb="8" eb="10">
      <t>ヨウケン</t>
    </rPh>
    <rPh sb="15" eb="18">
      <t>ジギョウショ</t>
    </rPh>
    <rPh sb="19" eb="20">
      <t>ノゾ</t>
    </rPh>
    <phoneticPr fontId="50"/>
  </si>
  <si>
    <t>ア　指定（介護予防）訪問看護を提供する従業員数※常勤換算方法により算出した前月（暦月）の平均の割合</t>
    <rPh sb="2" eb="4">
      <t>シテイ</t>
    </rPh>
    <rPh sb="5" eb="7">
      <t>カイゴ</t>
    </rPh>
    <rPh sb="7" eb="9">
      <t>ヨボウ</t>
    </rPh>
    <rPh sb="10" eb="14">
      <t>ホウモンカンゴ</t>
    </rPh>
    <rPh sb="15" eb="17">
      <t>テイキョウ</t>
    </rPh>
    <rPh sb="19" eb="22">
      <t>ジュウギョウイン</t>
    </rPh>
    <rPh sb="22" eb="23">
      <t>スウ</t>
    </rPh>
    <rPh sb="24" eb="26">
      <t>ジョウキン</t>
    </rPh>
    <rPh sb="26" eb="28">
      <t>カンサン</t>
    </rPh>
    <rPh sb="28" eb="30">
      <t>ホウホウ</t>
    </rPh>
    <rPh sb="33" eb="35">
      <t>サンシュツ</t>
    </rPh>
    <rPh sb="37" eb="39">
      <t>ゼンゲツ</t>
    </rPh>
    <rPh sb="40" eb="41">
      <t>コヨミ</t>
    </rPh>
    <rPh sb="41" eb="42">
      <t>ツキ</t>
    </rPh>
    <rPh sb="44" eb="46">
      <t>ヘイキン</t>
    </rPh>
    <rPh sb="47" eb="49">
      <t>ワリアイ</t>
    </rPh>
    <phoneticPr fontId="50"/>
  </si>
  <si>
    <t>B／A＝</t>
    <phoneticPr fontId="50"/>
  </si>
  <si>
    <t>イ　アのうち看護職員の人数※常勤換算方法により算出した前月（暦月）の平均の割合</t>
    <rPh sb="6" eb="8">
      <t>カンゴ</t>
    </rPh>
    <rPh sb="8" eb="10">
      <t>ショクイン</t>
    </rPh>
    <rPh sb="11" eb="13">
      <t>ニンズウ</t>
    </rPh>
    <rPh sb="14" eb="16">
      <t>ジョウキン</t>
    </rPh>
    <rPh sb="16" eb="18">
      <t>カンサン</t>
    </rPh>
    <rPh sb="18" eb="20">
      <t>ホウホウ</t>
    </rPh>
    <rPh sb="23" eb="25">
      <t>サンシュツ</t>
    </rPh>
    <rPh sb="27" eb="29">
      <t>ゼンゲツ</t>
    </rPh>
    <rPh sb="30" eb="31">
      <t>コヨミ</t>
    </rPh>
    <rPh sb="31" eb="32">
      <t>ツキ</t>
    </rPh>
    <rPh sb="34" eb="36">
      <t>ヘイキン</t>
    </rPh>
    <rPh sb="37" eb="39">
      <t>ワリアイ</t>
    </rPh>
    <phoneticPr fontId="50"/>
  </si>
  <si>
    <t>《記入上の注意事項等》</t>
    <rPh sb="1" eb="3">
      <t>キニュウ</t>
    </rPh>
    <rPh sb="3" eb="4">
      <t>ジョウ</t>
    </rPh>
    <rPh sb="5" eb="7">
      <t>チュウイ</t>
    </rPh>
    <rPh sb="7" eb="9">
      <t>ジコウ</t>
    </rPh>
    <rPh sb="9" eb="10">
      <t>トウ</t>
    </rPh>
    <phoneticPr fontId="50"/>
  </si>
  <si>
    <t>①　上記１、２の「実利用者数」は、前六月において、当該事業所が提供する訪問看護を２回以上利用した者又は当該事業所で当該加算を２回以上算定した者であっても１として数えること。このため、１、２に規定する割合の算出において、利用者には、当該指定訪問看護事業所を現に利用していない者も含むことに留意。</t>
    <rPh sb="2" eb="4">
      <t>ジョウキ</t>
    </rPh>
    <rPh sb="9" eb="10">
      <t>ジツ</t>
    </rPh>
    <rPh sb="10" eb="13">
      <t>リヨウシャ</t>
    </rPh>
    <rPh sb="13" eb="14">
      <t>スウ</t>
    </rPh>
    <rPh sb="17" eb="18">
      <t>ゼン</t>
    </rPh>
    <rPh sb="18" eb="19">
      <t>ロク</t>
    </rPh>
    <rPh sb="19" eb="20">
      <t>ツキ</t>
    </rPh>
    <rPh sb="25" eb="27">
      <t>トウガイ</t>
    </rPh>
    <rPh sb="27" eb="29">
      <t>ジギョウ</t>
    </rPh>
    <rPh sb="29" eb="30">
      <t>ショ</t>
    </rPh>
    <rPh sb="31" eb="33">
      <t>テイキョウ</t>
    </rPh>
    <rPh sb="35" eb="37">
      <t>ホウモン</t>
    </rPh>
    <rPh sb="37" eb="39">
      <t>カンゴ</t>
    </rPh>
    <rPh sb="41" eb="42">
      <t>カイ</t>
    </rPh>
    <rPh sb="42" eb="44">
      <t>イジョウ</t>
    </rPh>
    <rPh sb="44" eb="46">
      <t>リヨウ</t>
    </rPh>
    <rPh sb="48" eb="49">
      <t>モノ</t>
    </rPh>
    <rPh sb="49" eb="50">
      <t>マタ</t>
    </rPh>
    <rPh sb="51" eb="53">
      <t>トウガイ</t>
    </rPh>
    <rPh sb="53" eb="55">
      <t>ジギョウ</t>
    </rPh>
    <rPh sb="55" eb="56">
      <t>ショ</t>
    </rPh>
    <rPh sb="57" eb="59">
      <t>トウガイ</t>
    </rPh>
    <rPh sb="59" eb="61">
      <t>カサン</t>
    </rPh>
    <rPh sb="63" eb="64">
      <t>カイ</t>
    </rPh>
    <rPh sb="64" eb="66">
      <t>イジョウ</t>
    </rPh>
    <rPh sb="66" eb="68">
      <t>サンテイ</t>
    </rPh>
    <rPh sb="70" eb="71">
      <t>モノ</t>
    </rPh>
    <rPh sb="80" eb="81">
      <t>カゾ</t>
    </rPh>
    <rPh sb="95" eb="97">
      <t>キテイ</t>
    </rPh>
    <rPh sb="99" eb="101">
      <t>ワリアイ</t>
    </rPh>
    <rPh sb="102" eb="104">
      <t>サンシュツ</t>
    </rPh>
    <rPh sb="109" eb="112">
      <t>リヨウシャ</t>
    </rPh>
    <rPh sb="115" eb="117">
      <t>トウガイ</t>
    </rPh>
    <rPh sb="117" eb="119">
      <t>シテイ</t>
    </rPh>
    <rPh sb="119" eb="121">
      <t>ホウモン</t>
    </rPh>
    <rPh sb="121" eb="123">
      <t>カンゴ</t>
    </rPh>
    <phoneticPr fontId="50"/>
  </si>
  <si>
    <t>②　本加算の算定に当たっては、上記１～４の要件をすべて満たすこと。また、１～４の人数について、継続的に所定の基準を維持しなければならない。なお、その割合及び人数については毎月記録するものとし、所定の基準を下回った場合については、直ちに体制届を提出し、加算を取り下げること。</t>
    <rPh sb="2" eb="3">
      <t>ホン</t>
    </rPh>
    <rPh sb="3" eb="5">
      <t>カサン</t>
    </rPh>
    <rPh sb="6" eb="8">
      <t>サンテイ</t>
    </rPh>
    <rPh sb="9" eb="10">
      <t>ア</t>
    </rPh>
    <rPh sb="15" eb="17">
      <t>ジョウキ</t>
    </rPh>
    <rPh sb="21" eb="23">
      <t>ヨウケン</t>
    </rPh>
    <rPh sb="27" eb="28">
      <t>ミ</t>
    </rPh>
    <rPh sb="40" eb="42">
      <t>ニンズウ</t>
    </rPh>
    <rPh sb="47" eb="50">
      <t>ケイゾクテキ</t>
    </rPh>
    <rPh sb="51" eb="53">
      <t>ショテイ</t>
    </rPh>
    <rPh sb="54" eb="56">
      <t>キジュン</t>
    </rPh>
    <rPh sb="57" eb="59">
      <t>イジ</t>
    </rPh>
    <rPh sb="74" eb="76">
      <t>ワリアイ</t>
    </rPh>
    <rPh sb="76" eb="77">
      <t>オヨ</t>
    </rPh>
    <rPh sb="78" eb="80">
      <t>ニンズウ</t>
    </rPh>
    <rPh sb="85" eb="87">
      <t>マイツキ</t>
    </rPh>
    <rPh sb="87" eb="89">
      <t>キロク</t>
    </rPh>
    <rPh sb="96" eb="98">
      <t>ショテイ</t>
    </rPh>
    <rPh sb="99" eb="101">
      <t>キジュン</t>
    </rPh>
    <rPh sb="102" eb="104">
      <t>シタマワ</t>
    </rPh>
    <rPh sb="106" eb="108">
      <t>バアイ</t>
    </rPh>
    <rPh sb="114" eb="115">
      <t>タダ</t>
    </rPh>
    <rPh sb="117" eb="119">
      <t>タイセイ</t>
    </rPh>
    <rPh sb="119" eb="120">
      <t>トドケ</t>
    </rPh>
    <rPh sb="121" eb="123">
      <t>テイシュツ</t>
    </rPh>
    <rPh sb="125" eb="127">
      <t>カサン</t>
    </rPh>
    <rPh sb="128" eb="129">
      <t>ト</t>
    </rPh>
    <rPh sb="130" eb="131">
      <t>サ</t>
    </rPh>
    <phoneticPr fontId="50"/>
  </si>
  <si>
    <t>③　「４　看護職員割合要件（※みなし事業所を除く。）」において、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32" eb="34">
      <t>トウガイ</t>
    </rPh>
    <rPh sb="34" eb="36">
      <t>ワリアイ</t>
    </rPh>
    <rPh sb="40" eb="41">
      <t>ブン</t>
    </rPh>
    <rPh sb="47" eb="48">
      <t>ワリ</t>
    </rPh>
    <rPh sb="49" eb="50">
      <t>コ</t>
    </rPh>
    <rPh sb="52" eb="54">
      <t>ゲンショウ</t>
    </rPh>
    <rPh sb="56" eb="58">
      <t>バアイ</t>
    </rPh>
    <rPh sb="62" eb="63">
      <t>ブン</t>
    </rPh>
    <rPh sb="67" eb="69">
      <t>シタマワ</t>
    </rPh>
    <rPh sb="71" eb="73">
      <t>バアイ</t>
    </rPh>
    <rPh sb="129" eb="130">
      <t>ブン</t>
    </rPh>
    <rPh sb="133" eb="135">
      <t>ミマン</t>
    </rPh>
    <rPh sb="139" eb="141">
      <t>バアイ</t>
    </rPh>
    <rPh sb="147" eb="150">
      <t>ヨクヨクゲツ</t>
    </rPh>
    <rPh sb="152" eb="154">
      <t>トウガイ</t>
    </rPh>
    <rPh sb="154" eb="156">
      <t>カサン</t>
    </rPh>
    <rPh sb="157" eb="159">
      <t>サンテイ</t>
    </rPh>
    <rPh sb="175" eb="177">
      <t>ヨクツキ</t>
    </rPh>
    <rPh sb="178" eb="180">
      <t>マツジツ</t>
    </rPh>
    <rPh sb="187" eb="188">
      <t>ブン</t>
    </rPh>
    <rPh sb="191" eb="193">
      <t>イジョウ</t>
    </rPh>
    <rPh sb="196" eb="198">
      <t>バアイ</t>
    </rPh>
    <rPh sb="199" eb="200">
      <t>ノゾ</t>
    </rPh>
    <phoneticPr fontId="50"/>
  </si>
  <si>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</si>
  <si>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50"/>
  </si>
  <si>
    <t>事業所番号</t>
    <rPh sb="0" eb="3">
      <t>ジギョウショ</t>
    </rPh>
    <rPh sb="3" eb="5">
      <t>バンゴウ</t>
    </rPh>
    <phoneticPr fontId="50"/>
  </si>
  <si>
    <t>サービス種類</t>
    <rPh sb="4" eb="6">
      <t>シュルイ</t>
    </rPh>
    <phoneticPr fontId="50"/>
  </si>
  <si>
    <t>１．割合を計算する職員</t>
    <rPh sb="2" eb="4">
      <t>ワリアイ</t>
    </rPh>
    <rPh sb="5" eb="7">
      <t>ケイサン</t>
    </rPh>
    <rPh sb="9" eb="11">
      <t>ショクイン</t>
    </rPh>
    <phoneticPr fontId="50"/>
  </si>
  <si>
    <t>介護福祉士</t>
    <rPh sb="0" eb="2">
      <t>カイゴ</t>
    </rPh>
    <rPh sb="2" eb="5">
      <t>フクシシ</t>
    </rPh>
    <phoneticPr fontId="50"/>
  </si>
  <si>
    <t>２．有資格者等の割合の算定期間</t>
    <rPh sb="2" eb="6">
      <t>ユウシカクシャ</t>
    </rPh>
    <rPh sb="6" eb="7">
      <t>トウ</t>
    </rPh>
    <rPh sb="8" eb="10">
      <t>ワリアイ</t>
    </rPh>
    <rPh sb="11" eb="13">
      <t>サンテイ</t>
    </rPh>
    <rPh sb="13" eb="15">
      <t>キカン</t>
    </rPh>
    <phoneticPr fontId="50"/>
  </si>
  <si>
    <t>前年度（３月を除く）</t>
  </si>
  <si>
    <t>実績月数　</t>
    <rPh sb="0" eb="2">
      <t>ジッセキ</t>
    </rPh>
    <rPh sb="2" eb="4">
      <t>ツキスウ</t>
    </rPh>
    <phoneticPr fontId="50"/>
  </si>
  <si>
    <t>３．常勤換算方法による計算</t>
    <rPh sb="2" eb="4">
      <t>ジョウキン</t>
    </rPh>
    <rPh sb="4" eb="6">
      <t>カンサン</t>
    </rPh>
    <rPh sb="6" eb="8">
      <t>ホウホウ</t>
    </rPh>
    <rPh sb="11" eb="13">
      <t>ケイサン</t>
    </rPh>
    <phoneticPr fontId="50"/>
  </si>
  <si>
    <t>前年度（３月を除く）</t>
    <rPh sb="0" eb="3">
      <t>ゼンネンド</t>
    </rPh>
    <rPh sb="5" eb="6">
      <t>ガツ</t>
    </rPh>
    <rPh sb="7" eb="8">
      <t>ノゾ</t>
    </rPh>
    <phoneticPr fontId="50"/>
  </si>
  <si>
    <t>常勤換算人数</t>
    <rPh sb="0" eb="2">
      <t>ジョウキン</t>
    </rPh>
    <rPh sb="2" eb="4">
      <t>カンサン</t>
    </rPh>
    <rPh sb="4" eb="6">
      <t>ニンズウ</t>
    </rPh>
    <phoneticPr fontId="50"/>
  </si>
  <si>
    <t>①常勤職員の
一月あたりの
勤務時間</t>
    <rPh sb="1" eb="3">
      <t>ジョウキン</t>
    </rPh>
    <rPh sb="3" eb="5">
      <t>ショクイン</t>
    </rPh>
    <rPh sb="7" eb="8">
      <t>ヒト</t>
    </rPh>
    <rPh sb="8" eb="9">
      <t>ツキ</t>
    </rPh>
    <rPh sb="14" eb="16">
      <t>キンム</t>
    </rPh>
    <rPh sb="16" eb="18">
      <t>ジカン</t>
    </rPh>
    <phoneticPr fontId="5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</si>
  <si>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</si>
  <si>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0"/>
  </si>
  <si>
    <t>④非常勤の職員の
勤務延時間数</t>
    <rPh sb="1" eb="4">
      <t>ヒジョウキン</t>
    </rPh>
    <rPh sb="5" eb="7">
      <t>ショクイン</t>
    </rPh>
    <rPh sb="9" eb="11">
      <t>キンム</t>
    </rPh>
    <rPh sb="11" eb="12">
      <t>ノ</t>
    </rPh>
    <rPh sb="12" eb="15">
      <t>ジカンスウ</t>
    </rPh>
    <phoneticPr fontId="50"/>
  </si>
  <si>
    <t>令和　年</t>
    <rPh sb="0" eb="2">
      <t>レイワ</t>
    </rPh>
    <rPh sb="3" eb="4">
      <t>ネン</t>
    </rPh>
    <phoneticPr fontId="4"/>
  </si>
  <si>
    <t>時間</t>
    <rPh sb="0" eb="2">
      <t>ジカン</t>
    </rPh>
    <phoneticPr fontId="50"/>
  </si>
  <si>
    <t>人</t>
    <rPh sb="0" eb="1">
      <t>ニン</t>
    </rPh>
    <phoneticPr fontId="50"/>
  </si>
  <si>
    <t>分子</t>
    <rPh sb="0" eb="2">
      <t>ブンシ</t>
    </rPh>
    <phoneticPr fontId="50"/>
  </si>
  <si>
    <t>分母</t>
    <rPh sb="0" eb="2">
      <t>ブンボ</t>
    </rPh>
    <phoneticPr fontId="50"/>
  </si>
  <si>
    <t>対象居宅サービス</t>
    <rPh sb="0" eb="2">
      <t>タイショウ</t>
    </rPh>
    <rPh sb="2" eb="4">
      <t>キョタク</t>
    </rPh>
    <phoneticPr fontId="50"/>
  </si>
  <si>
    <t>対象施設サービス</t>
    <rPh sb="0" eb="2">
      <t>タイショウ</t>
    </rPh>
    <rPh sb="2" eb="4">
      <t>シセツ</t>
    </rPh>
    <phoneticPr fontId="50"/>
  </si>
  <si>
    <t>4月</t>
    <rPh sb="1" eb="2">
      <t>ガツ</t>
    </rPh>
    <phoneticPr fontId="50"/>
  </si>
  <si>
    <t>割合を計算する職員</t>
    <rPh sb="0" eb="2">
      <t>ワリアイ</t>
    </rPh>
    <rPh sb="3" eb="5">
      <t>ケイサン</t>
    </rPh>
    <rPh sb="7" eb="9">
      <t>ショクイン</t>
    </rPh>
    <phoneticPr fontId="50"/>
  </si>
  <si>
    <t>介護職員</t>
    <rPh sb="0" eb="2">
      <t>カイゴ</t>
    </rPh>
    <rPh sb="2" eb="4">
      <t>ショクイン</t>
    </rPh>
    <phoneticPr fontId="50"/>
  </si>
  <si>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50"/>
  </si>
  <si>
    <t>介護老人福祉施設
介護医療院、
介護療養型医療施設、
介護老人保健施設</t>
    <rPh sb="0" eb="2">
      <t>カイゴ</t>
    </rPh>
    <rPh sb="2" eb="4">
      <t>ロウジン</t>
    </rPh>
    <rPh sb="4" eb="6">
      <t>フクシ</t>
    </rPh>
    <rPh sb="6" eb="8">
      <t>シセツ</t>
    </rPh>
    <phoneticPr fontId="50"/>
  </si>
  <si>
    <t>勤続年数10年以上の介護福祉士</t>
    <rPh sb="0" eb="2">
      <t>キンゾク</t>
    </rPh>
    <rPh sb="2" eb="3">
      <t>ネン</t>
    </rPh>
    <rPh sb="3" eb="4">
      <t>スウ</t>
    </rPh>
    <rPh sb="6" eb="7">
      <t>ネン</t>
    </rPh>
    <rPh sb="7" eb="9">
      <t>イジョウ</t>
    </rPh>
    <rPh sb="10" eb="12">
      <t>カイゴ</t>
    </rPh>
    <rPh sb="12" eb="15">
      <t>フクシシ</t>
    </rPh>
    <phoneticPr fontId="50"/>
  </si>
  <si>
    <t>5月</t>
  </si>
  <si>
    <t>勤続年数７年以上の職員</t>
    <rPh sb="0" eb="2">
      <t>キンゾク</t>
    </rPh>
    <rPh sb="2" eb="4">
      <t>ネンスウ</t>
    </rPh>
    <rPh sb="5" eb="6">
      <t>ネン</t>
    </rPh>
    <rPh sb="6" eb="8">
      <t>イジョウ</t>
    </rPh>
    <rPh sb="9" eb="11">
      <t>ショクイン</t>
    </rPh>
    <phoneticPr fontId="50"/>
  </si>
  <si>
    <t>介護サービスを直接提供する職員</t>
    <rPh sb="0" eb="2">
      <t>カイゴ</t>
    </rPh>
    <rPh sb="7" eb="9">
      <t>チョクセツ</t>
    </rPh>
    <rPh sb="9" eb="11">
      <t>テイキョウ</t>
    </rPh>
    <rPh sb="13" eb="15">
      <t>ショクイン</t>
    </rPh>
    <phoneticPr fontId="50"/>
  </si>
  <si>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50"/>
  </si>
  <si>
    <t>訪問入浴介護</t>
    <rPh sb="0" eb="2">
      <t>ホウモン</t>
    </rPh>
    <rPh sb="2" eb="4">
      <t>ニュウヨク</t>
    </rPh>
    <rPh sb="4" eb="6">
      <t>カイゴ</t>
    </rPh>
    <phoneticPr fontId="50"/>
  </si>
  <si>
    <t>6月</t>
  </si>
  <si>
    <t>勤続年数７年以上の看護師等</t>
    <rPh sb="0" eb="2">
      <t>キンゾク</t>
    </rPh>
    <rPh sb="2" eb="4">
      <t>ネンスウ</t>
    </rPh>
    <rPh sb="5" eb="6">
      <t>ネン</t>
    </rPh>
    <rPh sb="6" eb="8">
      <t>イジョウ</t>
    </rPh>
    <rPh sb="9" eb="12">
      <t>カンゴシ</t>
    </rPh>
    <rPh sb="12" eb="13">
      <t>トウ</t>
    </rPh>
    <phoneticPr fontId="50"/>
  </si>
  <si>
    <t>看護師等</t>
    <rPh sb="0" eb="3">
      <t>カンゴシ</t>
    </rPh>
    <rPh sb="3" eb="4">
      <t>トウ</t>
    </rPh>
    <phoneticPr fontId="50"/>
  </si>
  <si>
    <t>訪問看護</t>
    <rPh sb="0" eb="2">
      <t>ホウモン</t>
    </rPh>
    <rPh sb="2" eb="4">
      <t>カンゴ</t>
    </rPh>
    <phoneticPr fontId="50"/>
  </si>
  <si>
    <t>勤続年数３年以上の看護師等</t>
    <rPh sb="0" eb="2">
      <t>キンゾク</t>
    </rPh>
    <rPh sb="2" eb="4">
      <t>ネンスウ</t>
    </rPh>
    <rPh sb="5" eb="6">
      <t>ネン</t>
    </rPh>
    <rPh sb="6" eb="8">
      <t>イジョウ</t>
    </rPh>
    <rPh sb="9" eb="12">
      <t>カンゴシ</t>
    </rPh>
    <rPh sb="12" eb="13">
      <t>トウ</t>
    </rPh>
    <phoneticPr fontId="50"/>
  </si>
  <si>
    <t>7月</t>
  </si>
  <si>
    <t>常勤の看護・介護職員</t>
    <rPh sb="0" eb="2">
      <t>ジョウキン</t>
    </rPh>
    <rPh sb="3" eb="5">
      <t>カンゴ</t>
    </rPh>
    <rPh sb="6" eb="8">
      <t>カイゴ</t>
    </rPh>
    <rPh sb="8" eb="10">
      <t>ショクイン</t>
    </rPh>
    <phoneticPr fontId="50"/>
  </si>
  <si>
    <t>看護・介護職員</t>
    <rPh sb="0" eb="2">
      <t>カンゴ</t>
    </rPh>
    <rPh sb="3" eb="5">
      <t>カイゴ</t>
    </rPh>
    <rPh sb="5" eb="7">
      <t>ショクイン</t>
    </rPh>
    <phoneticPr fontId="50"/>
  </si>
  <si>
    <t>特定施設入居者生活介護、
短期入所生活介護、
短期入所療養介護</t>
    <phoneticPr fontId="50"/>
  </si>
  <si>
    <t>介護老人福祉施設、
介護医療院、
介護療養型医療施設、
介護老人保健施設</t>
    <phoneticPr fontId="50"/>
  </si>
  <si>
    <t>8月</t>
  </si>
  <si>
    <t>9月</t>
  </si>
  <si>
    <t>10月</t>
  </si>
  <si>
    <t>11月</t>
  </si>
  <si>
    <t>12月</t>
  </si>
  <si>
    <t>1月</t>
  </si>
  <si>
    <t>2月</t>
  </si>
  <si>
    <t>一月あたりの平均値</t>
    <rPh sb="0" eb="1">
      <t>ヒト</t>
    </rPh>
    <rPh sb="1" eb="2">
      <t>ツキ</t>
    </rPh>
    <rPh sb="6" eb="8">
      <t>ヘイキン</t>
    </rPh>
    <rPh sb="8" eb="9">
      <t>アタイ</t>
    </rPh>
    <phoneticPr fontId="50"/>
  </si>
  <si>
    <t>の割合</t>
    <rPh sb="1" eb="3">
      <t>ワリアイ</t>
    </rPh>
    <phoneticPr fontId="50"/>
  </si>
  <si>
    <t>届出日の属する月の前３月</t>
    <rPh sb="0" eb="2">
      <t>トドケデ</t>
    </rPh>
    <rPh sb="2" eb="3">
      <t>ヒ</t>
    </rPh>
    <rPh sb="4" eb="5">
      <t>ゾク</t>
    </rPh>
    <rPh sb="7" eb="8">
      <t>ツキ</t>
    </rPh>
    <rPh sb="9" eb="10">
      <t>マエ</t>
    </rPh>
    <rPh sb="11" eb="12">
      <t>ガツ</t>
    </rPh>
    <phoneticPr fontId="50"/>
  </si>
  <si>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</si>
  <si>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</si>
  <si>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</si>
  <si>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</si>
  <si>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</si>
  <si>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</si>
  <si>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</si>
  <si>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</si>
  <si>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</si>
  <si>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</si>
  <si>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</si>
  <si>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</si>
  <si>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</si>
  <si>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</si>
  <si>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</si>
  <si>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</si>
  <si>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</si>
  <si>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</si>
  <si>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</si>
  <si>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</si>
  <si>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</si>
  <si>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</si>
  <si>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</si>
  <si>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</si>
  <si>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</si>
  <si>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</si>
  <si>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</si>
  <si>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介護給付費算定に係る体制</t>
    <rPh sb="0" eb="2">
      <t>カイゴ</t>
    </rPh>
    <rPh sb="2" eb="5">
      <t>キュウフヒ</t>
    </rPh>
    <rPh sb="5" eb="7">
      <t>サンテイ</t>
    </rPh>
    <rPh sb="8" eb="9">
      <t>カカ</t>
    </rPh>
    <rPh sb="10" eb="12">
      <t>タイセイ</t>
    </rPh>
    <phoneticPr fontId="4"/>
  </si>
  <si>
    <t>同一建物減算</t>
    <phoneticPr fontId="4"/>
  </si>
  <si>
    <t>同一建物減算（50人以上）</t>
    <rPh sb="9" eb="12">
      <t>ニンイジョウ</t>
    </rPh>
    <phoneticPr fontId="4"/>
  </si>
  <si>
    <t>高齢者虐待防止措置の実施</t>
    <rPh sb="0" eb="3">
      <t>コウレイシャ</t>
    </rPh>
    <rPh sb="3" eb="7">
      <t>ギャクタイボウシ</t>
    </rPh>
    <rPh sb="7" eb="9">
      <t>ソチ</t>
    </rPh>
    <rPh sb="10" eb="12">
      <t>ジッシ</t>
    </rPh>
    <phoneticPr fontId="4"/>
  </si>
  <si>
    <t>基準型</t>
    <rPh sb="0" eb="3">
      <t>キジュンガタ</t>
    </rPh>
    <phoneticPr fontId="4"/>
  </si>
  <si>
    <t>減算型</t>
    <rPh sb="0" eb="3">
      <t>ゲンサンガタ</t>
    </rPh>
    <phoneticPr fontId="4"/>
  </si>
  <si>
    <t>理学療法士等の訪問回数等による減算</t>
    <rPh sb="0" eb="6">
      <t>リガクリョウホウシトウ</t>
    </rPh>
    <rPh sb="7" eb="9">
      <t>ホウモン</t>
    </rPh>
    <rPh sb="9" eb="11">
      <t>カイスウ</t>
    </rPh>
    <rPh sb="11" eb="12">
      <t>トウ</t>
    </rPh>
    <rPh sb="15" eb="17">
      <t>ゲンサン</t>
    </rPh>
    <phoneticPr fontId="4"/>
  </si>
  <si>
    <t>遠隔死亡診断補助加算</t>
    <phoneticPr fontId="4"/>
  </si>
  <si>
    <t>12 月を超えた理学療法士等の利用の減算</t>
    <rPh sb="8" eb="14">
      <t>リガクリョウホウシトウ</t>
    </rPh>
    <rPh sb="15" eb="17">
      <t>リヨウ</t>
    </rPh>
    <phoneticPr fontId="4"/>
  </si>
  <si>
    <t>３　勤務実績表</t>
    <phoneticPr fontId="4"/>
  </si>
  <si>
    <t>４　加算点検（該当する場合は別紙）</t>
    <rPh sb="4" eb="6">
      <t>テンケン</t>
    </rPh>
    <rPh sb="7" eb="9">
      <t>ガイトウ</t>
    </rPh>
    <rPh sb="11" eb="13">
      <t>バアイ</t>
    </rPh>
    <rPh sb="14" eb="16">
      <t>ベッシ</t>
    </rPh>
    <phoneticPr fontId="4"/>
  </si>
  <si>
    <t>研修計画書、研修実施記録</t>
    <rPh sb="0" eb="2">
      <t>ケンシュウ</t>
    </rPh>
    <rPh sb="2" eb="5">
      <t>ケイカクショ</t>
    </rPh>
    <rPh sb="6" eb="8">
      <t>ケンシュウ</t>
    </rPh>
    <rPh sb="8" eb="12">
      <t>ジッシキロク</t>
    </rPh>
    <phoneticPr fontId="67"/>
  </si>
  <si>
    <t>会議記録</t>
    <rPh sb="0" eb="2">
      <t>カイギ</t>
    </rPh>
    <rPh sb="2" eb="4">
      <t>キロク</t>
    </rPh>
    <phoneticPr fontId="67"/>
  </si>
  <si>
    <t>健診受診記録等</t>
    <rPh sb="0" eb="2">
      <t>ケンシン</t>
    </rPh>
    <rPh sb="2" eb="4">
      <t>ジュシン</t>
    </rPh>
    <rPh sb="4" eb="6">
      <t>キロク</t>
    </rPh>
    <rPh sb="6" eb="7">
      <t>トウ</t>
    </rPh>
    <phoneticPr fontId="67"/>
  </si>
  <si>
    <t>職員台帳(履歴書)等
有資格者等の割合参考計算書等(別紙7-2）</t>
    <phoneticPr fontId="4"/>
  </si>
  <si>
    <t>介護報酬請求明細書等
算定確認表</t>
    <rPh sb="11" eb="13">
      <t>サンテイ</t>
    </rPh>
    <rPh sb="13" eb="16">
      <t>カクニンヒョウ</t>
    </rPh>
    <phoneticPr fontId="4"/>
  </si>
  <si>
    <t>職員台帳(履歴書)等
算定確認表</t>
    <rPh sb="11" eb="13">
      <t>サンテイ</t>
    </rPh>
    <rPh sb="13" eb="16">
      <t>カクニンヒョウ</t>
    </rPh>
    <phoneticPr fontId="4"/>
  </si>
  <si>
    <t>３　算定日が属する月の前１２月間において、ターミナルケア加算を算定した利用者の数が１名以上</t>
    <rPh sb="42" eb="43">
      <t>ナ</t>
    </rPh>
    <rPh sb="43" eb="45">
      <t>イジョウ</t>
    </rPh>
    <phoneticPr fontId="67"/>
  </si>
  <si>
    <r>
      <rPr>
        <u val="double"/>
        <sz val="11"/>
        <rFont val="ＭＳ ゴシック"/>
        <family val="3"/>
        <charset val="128"/>
      </rPr>
      <t>看護師等以外の職員</t>
    </r>
    <r>
      <rPr>
        <sz val="11"/>
        <rFont val="ＭＳ ゴシック"/>
        <family val="3"/>
      </rPr>
      <t>が利用者又は家族等からの電話連絡を受ける場合に必要な体制（①～⑤）
※看護師等とは看護師又は保健師</t>
    </r>
    <rPh sb="35" eb="37">
      <t>タイセイ</t>
    </rPh>
    <rPh sb="44" eb="48">
      <t>カンゴシトウ</t>
    </rPh>
    <rPh sb="50" eb="53">
      <t>カンゴシ</t>
    </rPh>
    <rPh sb="53" eb="54">
      <t>マタ</t>
    </rPh>
    <rPh sb="55" eb="58">
      <t>ホケンシ</t>
    </rPh>
    <phoneticPr fontId="4"/>
  </si>
  <si>
    <t>利用者又はその家族への説明及び同意</t>
    <rPh sb="0" eb="3">
      <t>リヨウシャ</t>
    </rPh>
    <rPh sb="15" eb="17">
      <t>ドウイ</t>
    </rPh>
    <phoneticPr fontId="67"/>
  </si>
  <si>
    <t>１、２及び４の割合及び３の人数の記録（毎月）</t>
    <rPh sb="3" eb="4">
      <t>オヨ</t>
    </rPh>
    <rPh sb="7" eb="9">
      <t>ワリアイ</t>
    </rPh>
    <rPh sb="9" eb="10">
      <t>オヨ</t>
    </rPh>
    <rPh sb="13" eb="15">
      <t>ニンズウ</t>
    </rPh>
    <rPh sb="16" eb="18">
      <t>キロク</t>
    </rPh>
    <rPh sb="19" eb="21">
      <t>マイツキ</t>
    </rPh>
    <phoneticPr fontId="67"/>
  </si>
  <si>
    <t>利用者又はその家族への説明及び同意</t>
    <rPh sb="0" eb="3">
      <t>リヨウシャ</t>
    </rPh>
    <rPh sb="3" eb="4">
      <t>マタ</t>
    </rPh>
    <rPh sb="7" eb="9">
      <t>カゾク</t>
    </rPh>
    <rPh sb="11" eb="13">
      <t>セツメイ</t>
    </rPh>
    <rPh sb="13" eb="14">
      <t>オヨ</t>
    </rPh>
    <rPh sb="15" eb="17">
      <t>ドウイ</t>
    </rPh>
    <phoneticPr fontId="67"/>
  </si>
  <si>
    <t>利用者又はその家族への説明及び同意</t>
    <rPh sb="0" eb="3">
      <t>リヨウシャ</t>
    </rPh>
    <rPh sb="3" eb="4">
      <t>マタ</t>
    </rPh>
    <rPh sb="7" eb="9">
      <t>カゾク</t>
    </rPh>
    <rPh sb="11" eb="13">
      <t>セツメイ</t>
    </rPh>
    <rPh sb="13" eb="14">
      <t>オヨ</t>
    </rPh>
    <rPh sb="15" eb="17">
      <t>ドウイ</t>
    </rPh>
    <phoneticPr fontId="4"/>
  </si>
  <si>
    <t>高齢者虐待防止措置実施の有無</t>
    <phoneticPr fontId="4"/>
  </si>
  <si>
    <t>・勤務実績表
・勤務体制一覧表
・資格を確認する書類
・雇用契約書
・訪問看護記録(サービスの
  提供の記録)
・常勤・非常勤職員の員数が
  わかる職員名簿
・就業規則
・賃金台帳等</t>
    <rPh sb="3" eb="6">
      <t>ジッセキヒョウ</t>
    </rPh>
    <rPh sb="8" eb="12">
      <t>キンムタイセイ</t>
    </rPh>
    <rPh sb="12" eb="15">
      <t>イチランヒョウ</t>
    </rPh>
    <phoneticPr fontId="4"/>
  </si>
  <si>
    <r>
      <t>　　①　非常勤・非専従訪問看護員の1ヶ月間の
　　　　 勤務時間合計
　　　　　　　　　</t>
    </r>
    <r>
      <rPr>
        <u/>
        <sz val="9"/>
        <rFont val="ＭＳ Ｐゴシック"/>
        <family val="3"/>
        <charset val="128"/>
      </rPr>
      <t>　（　　　　　　時間）</t>
    </r>
    <rPh sb="4" eb="7">
      <t>ヒジョウキン</t>
    </rPh>
    <rPh sb="8" eb="11">
      <t>ヒセンジュウ</t>
    </rPh>
    <rPh sb="11" eb="13">
      <t>ホウモン</t>
    </rPh>
    <rPh sb="13" eb="15">
      <t>カンゴ</t>
    </rPh>
    <rPh sb="15" eb="16">
      <t>イン</t>
    </rPh>
    <rPh sb="19" eb="20">
      <t>ゲツ</t>
    </rPh>
    <rPh sb="20" eb="21">
      <t>カン</t>
    </rPh>
    <rPh sb="28" eb="30">
      <t>キンム</t>
    </rPh>
    <rPh sb="30" eb="32">
      <t>ジカン</t>
    </rPh>
    <rPh sb="32" eb="34">
      <t>ゴウケイ</t>
    </rPh>
    <rPh sb="52" eb="54">
      <t>ジカン</t>
    </rPh>
    <phoneticPr fontId="4"/>
  </si>
  <si>
    <r>
      <t>　　②　常勤職員の1ヶ月の通常勤務すべき時間
　　　　　　　　　　</t>
    </r>
    <r>
      <rPr>
        <u/>
        <sz val="9"/>
        <rFont val="ＭＳ Ｐ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4"/>
  </si>
  <si>
    <r>
      <t>　　③　常勤専従職員の人数
　　　　　　　　　</t>
    </r>
    <r>
      <rPr>
        <u/>
        <sz val="9"/>
        <rFont val="ＭＳ Ｐゴシック"/>
        <family val="3"/>
        <charset val="128"/>
      </rPr>
      <t>　（　　　　　　　人）</t>
    </r>
    <rPh sb="4" eb="6">
      <t>ジョウキン</t>
    </rPh>
    <rPh sb="6" eb="8">
      <t>センジュウ</t>
    </rPh>
    <rPh sb="8" eb="10">
      <t>ショクイン</t>
    </rPh>
    <rPh sb="11" eb="13">
      <t>ニンズウ</t>
    </rPh>
    <rPh sb="32" eb="33">
      <t>ニン</t>
    </rPh>
    <phoneticPr fontId="4"/>
  </si>
  <si>
    <r>
      <t>　　④ ①÷②＋③の値
       （小数点以下第2位切り捨て）
　　　　　　　　　　</t>
    </r>
    <r>
      <rPr>
        <u/>
        <sz val="9"/>
        <rFont val="ＭＳ Ｐゴシック"/>
        <family val="3"/>
        <charset val="128"/>
      </rPr>
      <t>（　　　　　　　　）</t>
    </r>
    <rPh sb="10" eb="11">
      <t>アタイ</t>
    </rPh>
    <rPh sb="20" eb="21">
      <t>ショウ</t>
    </rPh>
    <rPh sb="21" eb="22">
      <t>スウ</t>
    </rPh>
    <rPh sb="22" eb="23">
      <t>テン</t>
    </rPh>
    <rPh sb="23" eb="25">
      <t>イカ</t>
    </rPh>
    <rPh sb="25" eb="26">
      <t>ダイ</t>
    </rPh>
    <rPh sb="27" eb="28">
      <t>イ</t>
    </rPh>
    <rPh sb="28" eb="29">
      <t>キ</t>
    </rPh>
    <rPh sb="30" eb="31">
      <t>ス</t>
    </rPh>
    <phoneticPr fontId="4"/>
  </si>
  <si>
    <t>・重要事項説明書
（利用申込者又は家族の同意があったことがわかるもの）
・利用契約書</t>
    <rPh sb="1" eb="3">
      <t>ジュウヨウ</t>
    </rPh>
    <rPh sb="3" eb="5">
      <t>ジコウ</t>
    </rPh>
    <rPh sb="5" eb="8">
      <t>セツメイショ</t>
    </rPh>
    <rPh sb="10" eb="12">
      <t>リヨウ</t>
    </rPh>
    <rPh sb="12" eb="14">
      <t>モウシコミ</t>
    </rPh>
    <rPh sb="14" eb="15">
      <t>シャ</t>
    </rPh>
    <rPh sb="15" eb="16">
      <t>マタ</t>
    </rPh>
    <rPh sb="17" eb="19">
      <t>カゾク</t>
    </rPh>
    <rPh sb="20" eb="22">
      <t>ドウイ</t>
    </rPh>
    <rPh sb="37" eb="39">
      <t>リヨウ</t>
    </rPh>
    <rPh sb="39" eb="42">
      <t>ケイヤクショ</t>
    </rPh>
    <phoneticPr fontId="4"/>
  </si>
  <si>
    <t>・利用者に関する記録
・サービス担当者会議の記録</t>
    <rPh sb="1" eb="3">
      <t>リヨウ</t>
    </rPh>
    <rPh sb="3" eb="4">
      <t>シャ</t>
    </rPh>
    <rPh sb="5" eb="6">
      <t>カン</t>
    </rPh>
    <rPh sb="8" eb="10">
      <t>キロク</t>
    </rPh>
    <rPh sb="16" eb="19">
      <t>タントウシャ</t>
    </rPh>
    <rPh sb="19" eb="21">
      <t>カイギ</t>
    </rPh>
    <rPh sb="22" eb="24">
      <t>キロク</t>
    </rPh>
    <phoneticPr fontId="4"/>
  </si>
  <si>
    <t>・サービス担当者会議の記録
・指導、連絡等の記録</t>
    <rPh sb="5" eb="10">
      <t>タントウシャカイギ</t>
    </rPh>
    <rPh sb="11" eb="13">
      <t>キロク</t>
    </rPh>
    <rPh sb="15" eb="17">
      <t>シドウ</t>
    </rPh>
    <rPh sb="18" eb="21">
      <t>レンラクトウ</t>
    </rPh>
    <rPh sb="22" eb="24">
      <t>キロク</t>
    </rPh>
    <phoneticPr fontId="4"/>
  </si>
  <si>
    <t>・サービス提供票、別表
・訪問看護記録(サービス提供
  の記録)</t>
    <rPh sb="5" eb="7">
      <t>テイキョウ</t>
    </rPh>
    <rPh sb="7" eb="8">
      <t>ヒョウ</t>
    </rPh>
    <rPh sb="9" eb="11">
      <t>ベッピョウ</t>
    </rPh>
    <phoneticPr fontId="4"/>
  </si>
  <si>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67"/>
  </si>
  <si>
    <t>医療保険適用者</t>
    <rPh sb="0" eb="4">
      <t>イリョウホケン</t>
    </rPh>
    <rPh sb="4" eb="7">
      <t>テキヨウシャ</t>
    </rPh>
    <phoneticPr fontId="4"/>
  </si>
  <si>
    <t xml:space="preserve">利用者数については､○月（点検月）中の利用実人員を記入すること｡ </t>
    <rPh sb="13" eb="15">
      <t>テンケン</t>
    </rPh>
    <rPh sb="15" eb="16">
      <t>ツキ</t>
    </rPh>
    <phoneticPr fontId="4"/>
  </si>
  <si>
    <t>　要支援・要介護度別利用者数（介護保険適用者）</t>
    <rPh sb="1" eb="4">
      <t>ヨウシエン</t>
    </rPh>
    <rPh sb="5" eb="8">
      <t>ヨウカイゴ</t>
    </rPh>
    <rPh sb="8" eb="9">
      <t>ド</t>
    </rPh>
    <rPh sb="9" eb="10">
      <t>ベツ</t>
    </rPh>
    <rPh sb="10" eb="13">
      <t>リヨウシャ</t>
    </rPh>
    <rPh sb="13" eb="14">
      <t>スウ</t>
    </rPh>
    <rPh sb="15" eb="19">
      <t>カイゴホケン</t>
    </rPh>
    <rPh sb="19" eb="22">
      <t>テキヨウシャ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</si>
</sst>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
    <numFmt numFmtId="177" formatCode="#,##0.0#"/>
    <numFmt numFmtId="178" formatCode="#,##0&quot;人&quot;"/>
    <numFmt numFmtId="179" formatCode="#,##0.##"/>
    <numFmt numFmtId="180" formatCode="#,##0.0;[Red]\-#,##0.0"/>
    <numFmt numFmtId="181" formatCode="#,##0.0&quot;人&quot;"/>
    <numFmt numFmtId="182" formatCode="####&quot;年&quot;"/>
    <numFmt numFmtId="183" formatCode="0.0%"/>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scheme val="major"/>
    </font>
    <font>
      <sz val="11"/>
      <color theme="1"/>
      <name val="ＭＳ Ｐゴシック"/>
      <family val="3"/>
      <charset val="128"/>
    </font>
    <font>
      <sz val="10"/>
      <color theme="1"/>
      <name val="ＭＳ ゴシック"/>
      <family val="3"/>
      <charset val="128"/>
    </font>
    <font>
      <b/>
      <sz val="10"/>
      <color theme="1"/>
      <name val="ＭＳ ゴシック"/>
      <family val="3"/>
      <charset val="128"/>
    </font>
    <font>
      <u/>
      <sz val="10"/>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ゴシック"/>
      <family val="3"/>
      <charset val="128"/>
    </font>
    <font>
      <sz val="18"/>
      <color theme="1"/>
      <name val="ＭＳ ゴシック"/>
      <family val="3"/>
      <charset val="128"/>
    </font>
    <font>
      <sz val="16"/>
      <color theme="1"/>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11"/>
      <name val="HGSｺﾞｼｯｸM"/>
      <family val="3"/>
      <charset val="128"/>
    </font>
    <font>
      <sz val="14"/>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b/>
      <sz val="9"/>
      <name val="ＭＳ ゴシック"/>
      <family val="3"/>
      <charset val="128"/>
    </font>
    <font>
      <u/>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name val="ＭＳ Ｐゴシック"/>
      <family val="3"/>
    </font>
    <font>
      <sz val="12"/>
      <name val="ＭＳ Ｐゴシック"/>
      <family val="3"/>
    </font>
    <font>
      <sz val="11"/>
      <name val="ＭＳ ゴシック"/>
      <family val="3"/>
    </font>
    <font>
      <sz val="6"/>
      <name val="ＭＳ Ｐゴシック"/>
      <family val="3"/>
    </font>
    <font>
      <strike/>
      <sz val="11"/>
      <name val="ＭＳ ゴシック"/>
      <family val="3"/>
    </font>
    <font>
      <strike/>
      <sz val="11"/>
      <color indexed="10"/>
      <name val="ＭＳ ゴシック"/>
      <family val="3"/>
    </font>
    <font>
      <sz val="11"/>
      <color rgb="FFFF0000"/>
      <name val="ＭＳ Ｐゴシック"/>
      <family val="3"/>
    </font>
    <font>
      <sz val="12"/>
      <color rgb="FFFF0000"/>
      <name val="ＭＳ Ｐゴシック"/>
      <family val="3"/>
    </font>
    <font>
      <b/>
      <sz val="16"/>
      <name val="ＭＳ ゴシック"/>
      <family val="3"/>
    </font>
    <font>
      <b/>
      <sz val="16"/>
      <name val="ＭＳ ゴシック"/>
      <family val="3"/>
      <charset val="128"/>
    </font>
    <font>
      <sz val="12"/>
      <name val="ＭＳ Ｐゴシック"/>
      <family val="3"/>
      <charset val="128"/>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u val="double"/>
      <sz val="11"/>
      <name val="ＭＳ ゴシック"/>
      <family val="3"/>
      <charset val="128"/>
    </font>
    <font>
      <b/>
      <sz val="14"/>
      <name val="ＭＳ ゴシック"/>
      <family val="3"/>
      <charset val="128"/>
    </font>
    <font>
      <sz val="14"/>
      <name val="ＭＳ Ｐゴシック"/>
      <family val="3"/>
      <charset val="128"/>
    </font>
    <font>
      <sz val="8"/>
      <name val="ＭＳ Ｐゴシック"/>
      <family val="3"/>
      <charset val="128"/>
      <scheme val="major"/>
    </font>
    <font>
      <sz val="8"/>
      <name val="ＭＳ Ｐゴシック"/>
      <family val="3"/>
      <charset val="128"/>
    </font>
    <font>
      <u/>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6" fontId="2" fillId="0" borderId="0" applyFont="0" applyFill="0" applyBorder="0" applyAlignment="0" applyProtection="0"/>
    <xf numFmtId="0" fontId="21" fillId="7" borderId="4" applyNumberFormat="0" applyAlignment="0" applyProtection="0">
      <alignment vertical="center"/>
    </xf>
    <xf numFmtId="0" fontId="7" fillId="0" borderId="0">
      <alignment vertical="center"/>
    </xf>
    <xf numFmtId="0" fontId="5"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64" fillId="0" borderId="0">
      <alignment vertical="center"/>
    </xf>
    <xf numFmtId="0" fontId="64"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4" fillId="0" borderId="0">
      <alignment vertical="center"/>
    </xf>
  </cellStyleXfs>
  <cellXfs count="1450">
    <xf numFmtId="0" fontId="0" fillId="0" borderId="0" xfId="0"/>
    <xf numFmtId="0" fontId="25" fillId="0" borderId="0" xfId="0" applyFont="1" applyFill="1"/>
    <xf numFmtId="0" fontId="25" fillId="0" borderId="0" xfId="42" applyFont="1" applyFill="1">
      <alignment vertical="center"/>
    </xf>
    <xf numFmtId="0" fontId="25" fillId="0" borderId="0" xfId="0" applyFont="1" applyFill="1" applyBorder="1"/>
    <xf numFmtId="0" fontId="25" fillId="0" borderId="14" xfId="0" applyFont="1" applyFill="1" applyBorder="1"/>
    <xf numFmtId="0" fontId="25" fillId="0" borderId="0" xfId="0" applyFont="1" applyFill="1" applyAlignment="1">
      <alignment vertical="center"/>
    </xf>
    <xf numFmtId="0" fontId="25" fillId="0" borderId="0" xfId="0" applyFont="1"/>
    <xf numFmtId="0" fontId="29"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30" fillId="0" borderId="0" xfId="0" applyFont="1"/>
    <xf numFmtId="0" fontId="30" fillId="0" borderId="12" xfId="0" applyFont="1" applyBorder="1" applyAlignment="1">
      <alignment horizontal="center" vertical="center"/>
    </xf>
    <xf numFmtId="0" fontId="30" fillId="0" borderId="0" xfId="0" applyFont="1" applyFill="1"/>
    <xf numFmtId="0" fontId="30" fillId="0" borderId="0" xfId="0" applyFont="1" applyFill="1" applyBorder="1" applyAlignment="1">
      <alignment horizontal="center" vertical="center" shrinkToFit="1"/>
    </xf>
    <xf numFmtId="0" fontId="30" fillId="0" borderId="0" xfId="0" applyFont="1" applyFill="1" applyBorder="1" applyAlignment="1">
      <alignment horizontal="center" vertical="center"/>
    </xf>
    <xf numFmtId="0" fontId="32" fillId="0" borderId="0" xfId="0" applyFont="1" applyBorder="1" applyAlignment="1">
      <alignment horizontal="center" vertical="center"/>
    </xf>
    <xf numFmtId="0" fontId="30" fillId="0" borderId="28" xfId="0" quotePrefix="1" applyFont="1" applyBorder="1" applyAlignment="1">
      <alignment vertical="center"/>
    </xf>
    <xf numFmtId="0" fontId="30" fillId="0" borderId="17" xfId="0" applyFont="1" applyBorder="1" applyAlignment="1">
      <alignment vertical="center"/>
    </xf>
    <xf numFmtId="0" fontId="30" fillId="0" borderId="11" xfId="0" applyFont="1" applyBorder="1" applyAlignment="1">
      <alignment vertical="center"/>
    </xf>
    <xf numFmtId="0" fontId="30" fillId="0" borderId="0" xfId="0" applyFont="1" applyAlignment="1"/>
    <xf numFmtId="0" fontId="30" fillId="0" borderId="0" xfId="0" applyFont="1" applyBorder="1" applyAlignment="1">
      <alignment horizontal="center"/>
    </xf>
    <xf numFmtId="0" fontId="30" fillId="0" borderId="0" xfId="0" applyFont="1" applyBorder="1" applyAlignment="1"/>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16"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vertical="center"/>
    </xf>
    <xf numFmtId="0" fontId="30" fillId="0" borderId="19"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vertical="top"/>
    </xf>
    <xf numFmtId="0" fontId="25" fillId="0" borderId="0" xfId="0" applyFont="1" applyAlignment="1">
      <alignment vertical="center"/>
    </xf>
    <xf numFmtId="0" fontId="33" fillId="0" borderId="0" xfId="0" applyFont="1" applyAlignment="1">
      <alignment vertical="center"/>
    </xf>
    <xf numFmtId="0" fontId="25" fillId="0" borderId="0" xfId="0" applyFont="1" applyAlignment="1">
      <alignment horizontal="right" vertical="center"/>
    </xf>
    <xf numFmtId="0" fontId="25" fillId="0" borderId="0" xfId="0" quotePrefix="1" applyFont="1" applyAlignment="1">
      <alignment horizontal="right" vertical="center" shrinkToFit="1"/>
    </xf>
    <xf numFmtId="0" fontId="30" fillId="0" borderId="0" xfId="43" applyFont="1"/>
    <xf numFmtId="0" fontId="27" fillId="0" borderId="0" xfId="43" applyFont="1"/>
    <xf numFmtId="0" fontId="27" fillId="0" borderId="0" xfId="43" applyFont="1" applyBorder="1" applyAlignment="1"/>
    <xf numFmtId="0" fontId="29" fillId="0" borderId="0" xfId="0" applyFont="1"/>
    <xf numFmtId="0" fontId="30" fillId="25" borderId="29" xfId="0" applyFont="1" applyFill="1" applyBorder="1" applyAlignment="1">
      <alignment vertical="center"/>
    </xf>
    <xf numFmtId="0" fontId="30" fillId="25" borderId="29" xfId="0" applyFont="1" applyFill="1" applyBorder="1" applyAlignment="1">
      <alignment horizontal="centerContinuous" vertical="center" shrinkToFit="1"/>
    </xf>
    <xf numFmtId="0" fontId="30" fillId="25" borderId="10" xfId="0" applyFont="1" applyFill="1" applyBorder="1" applyAlignment="1">
      <alignment horizontal="centerContinuous" vertical="center" shrinkToFit="1"/>
    </xf>
    <xf numFmtId="0" fontId="30" fillId="25" borderId="30" xfId="0" applyFont="1" applyFill="1" applyBorder="1" applyAlignment="1">
      <alignment horizontal="centerContinuous" vertical="center" shrinkToFit="1"/>
    </xf>
    <xf numFmtId="0" fontId="30" fillId="0" borderId="0" xfId="0" applyFont="1" applyBorder="1" applyAlignment="1">
      <alignment horizontal="center" vertical="center" shrinkToFit="1"/>
    </xf>
    <xf numFmtId="0" fontId="30" fillId="0" borderId="29" xfId="0" applyFont="1" applyBorder="1" applyAlignment="1">
      <alignment vertical="center"/>
    </xf>
    <xf numFmtId="0" fontId="30" fillId="0" borderId="10"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vertical="center"/>
    </xf>
    <xf numFmtId="0" fontId="30" fillId="0" borderId="32" xfId="0" applyFont="1" applyBorder="1" applyAlignment="1">
      <alignment vertical="center"/>
    </xf>
    <xf numFmtId="0" fontId="30" fillId="0" borderId="33" xfId="0" applyFont="1" applyBorder="1" applyAlignment="1">
      <alignment vertical="center"/>
    </xf>
    <xf numFmtId="0" fontId="30" fillId="0" borderId="34"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0" borderId="0" xfId="0" quotePrefix="1" applyFont="1" applyBorder="1" applyAlignment="1">
      <alignment horizontal="right" vertical="center"/>
    </xf>
    <xf numFmtId="0" fontId="30" fillId="0" borderId="0" xfId="0" applyFont="1" applyFill="1" applyBorder="1" applyAlignment="1">
      <alignment horizontal="center" vertical="center" wrapText="1"/>
    </xf>
    <xf numFmtId="0" fontId="24" fillId="0" borderId="0" xfId="0" applyFont="1" applyBorder="1" applyAlignment="1">
      <alignment vertical="center"/>
    </xf>
    <xf numFmtId="0" fontId="30" fillId="0" borderId="0" xfId="0" applyFont="1" applyBorder="1" applyAlignment="1">
      <alignment horizontal="left"/>
    </xf>
    <xf numFmtId="0" fontId="30" fillId="0" borderId="0" xfId="0" applyFont="1" applyBorder="1" applyAlignment="1">
      <alignment horizontal="center" shrinkToFit="1"/>
    </xf>
    <xf numFmtId="0" fontId="30" fillId="24" borderId="37" xfId="0" applyFont="1" applyFill="1" applyBorder="1" applyAlignment="1">
      <alignment horizontal="center" vertical="center"/>
    </xf>
    <xf numFmtId="0" fontId="30" fillId="0" borderId="37" xfId="0" applyFont="1" applyBorder="1" applyAlignment="1">
      <alignment horizontal="right"/>
    </xf>
    <xf numFmtId="0" fontId="25" fillId="0" borderId="0" xfId="0" applyFont="1" applyBorder="1" applyAlignment="1">
      <alignment horizontal="right" vertical="top"/>
    </xf>
    <xf numFmtId="0" fontId="25" fillId="0" borderId="0" xfId="0" quotePrefix="1" applyFont="1" applyBorder="1" applyAlignment="1">
      <alignment horizontal="right" vertical="top"/>
    </xf>
    <xf numFmtId="0" fontId="25" fillId="0" borderId="0" xfId="0" applyFont="1" applyBorder="1" applyAlignment="1">
      <alignment vertical="center" wrapText="1"/>
    </xf>
    <xf numFmtId="0" fontId="24" fillId="0" borderId="0" xfId="0" applyFont="1" applyAlignment="1">
      <alignment vertical="center" wrapText="1"/>
    </xf>
    <xf numFmtId="0" fontId="30" fillId="0" borderId="28" xfId="0" applyFont="1" applyBorder="1" applyAlignment="1">
      <alignment vertical="center"/>
    </xf>
    <xf numFmtId="0" fontId="33" fillId="0" borderId="0" xfId="0" applyFont="1" applyBorder="1" applyAlignment="1">
      <alignment horizontal="left" vertical="center" wrapText="1"/>
    </xf>
    <xf numFmtId="0" fontId="30" fillId="25" borderId="28"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11" xfId="0" applyFont="1" applyFill="1" applyBorder="1" applyAlignment="1">
      <alignment horizontal="center" vertical="center"/>
    </xf>
    <xf numFmtId="0" fontId="30" fillId="0" borderId="13" xfId="0" applyFont="1" applyBorder="1" applyAlignment="1">
      <alignment horizontal="center" vertical="center"/>
    </xf>
    <xf numFmtId="0" fontId="30" fillId="0" borderId="18" xfId="0" applyFont="1" applyBorder="1" applyAlignment="1">
      <alignment horizontal="center" vertical="center"/>
    </xf>
    <xf numFmtId="0" fontId="24" fillId="0" borderId="10" xfId="0" applyFont="1" applyBorder="1" applyAlignment="1">
      <alignment vertical="center"/>
    </xf>
    <xf numFmtId="0" fontId="30" fillId="0" borderId="10" xfId="0" applyFont="1" applyFill="1" applyBorder="1" applyAlignment="1">
      <alignment vertical="center"/>
    </xf>
    <xf numFmtId="0" fontId="24" fillId="0" borderId="10" xfId="0" applyFont="1" applyFill="1" applyBorder="1" applyAlignment="1">
      <alignment horizontal="center" vertical="center"/>
    </xf>
    <xf numFmtId="0" fontId="24" fillId="0" borderId="30" xfId="0" applyFont="1" applyFill="1" applyBorder="1" applyAlignment="1">
      <alignment horizontal="center" vertical="center"/>
    </xf>
    <xf numFmtId="0" fontId="30" fillId="0" borderId="19" xfId="0" applyFont="1" applyBorder="1" applyAlignment="1">
      <alignment vertical="center"/>
    </xf>
    <xf numFmtId="0" fontId="24" fillId="0" borderId="14" xfId="0" applyFont="1" applyBorder="1" applyAlignment="1">
      <alignment vertical="center"/>
    </xf>
    <xf numFmtId="0" fontId="24" fillId="0" borderId="1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25" fillId="0" borderId="0" xfId="0" quotePrefix="1" applyFont="1" applyAlignment="1">
      <alignment horizontal="righ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shrinkToFit="1"/>
    </xf>
    <xf numFmtId="0" fontId="33" fillId="0" borderId="0" xfId="0" applyFont="1" applyBorder="1" applyAlignment="1">
      <alignment horizontal="center" vertical="center"/>
    </xf>
    <xf numFmtId="0" fontId="25" fillId="0" borderId="0" xfId="0" applyFont="1" applyBorder="1" applyAlignment="1">
      <alignment horizontal="left" vertical="center" shrinkToFit="1"/>
    </xf>
    <xf numFmtId="0" fontId="24" fillId="0" borderId="0" xfId="0" applyFont="1"/>
    <xf numFmtId="0" fontId="23" fillId="0" borderId="0" xfId="0" applyFont="1"/>
    <xf numFmtId="0" fontId="24" fillId="24" borderId="29" xfId="0" applyFont="1" applyFill="1" applyBorder="1"/>
    <xf numFmtId="0" fontId="24" fillId="24" borderId="10" xfId="0" applyFont="1" applyFill="1" applyBorder="1"/>
    <xf numFmtId="0" fontId="24" fillId="24" borderId="30" xfId="0" applyFont="1" applyFill="1" applyBorder="1"/>
    <xf numFmtId="0" fontId="24" fillId="24" borderId="12" xfId="0" applyFont="1" applyFill="1" applyBorder="1"/>
    <xf numFmtId="0" fontId="24" fillId="24" borderId="16" xfId="0" applyFont="1" applyFill="1" applyBorder="1"/>
    <xf numFmtId="0" fontId="24" fillId="24" borderId="19" xfId="0" applyFont="1" applyFill="1" applyBorder="1"/>
    <xf numFmtId="0" fontId="24" fillId="24" borderId="15" xfId="0" applyFont="1" applyFill="1" applyBorder="1"/>
    <xf numFmtId="0" fontId="24" fillId="0" borderId="17" xfId="0" applyFont="1" applyBorder="1" applyAlignment="1">
      <alignment vertical="center"/>
    </xf>
    <xf numFmtId="0" fontId="24" fillId="0" borderId="11" xfId="0" applyFont="1" applyBorder="1" applyAlignment="1">
      <alignment vertical="center"/>
    </xf>
    <xf numFmtId="0" fontId="24" fillId="24" borderId="0" xfId="0" applyFont="1" applyFill="1" applyBorder="1" applyAlignment="1">
      <alignment horizontal="distributed" vertical="center" shrinkToFit="1"/>
    </xf>
    <xf numFmtId="0" fontId="24" fillId="24" borderId="0" xfId="0" applyFont="1" applyFill="1" applyBorder="1"/>
    <xf numFmtId="0" fontId="24" fillId="24" borderId="28" xfId="0" applyFont="1" applyFill="1" applyBorder="1"/>
    <xf numFmtId="0" fontId="24" fillId="24" borderId="17" xfId="0" applyFont="1" applyFill="1" applyBorder="1" applyAlignment="1">
      <alignment horizontal="distributed" vertical="center"/>
    </xf>
    <xf numFmtId="0" fontId="24" fillId="24" borderId="17" xfId="0" applyFont="1" applyFill="1" applyBorder="1"/>
    <xf numFmtId="49" fontId="24" fillId="0" borderId="73"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4" fillId="0" borderId="57" xfId="0" applyFont="1" applyBorder="1" applyAlignment="1">
      <alignment vertical="center"/>
    </xf>
    <xf numFmtId="0" fontId="24" fillId="0" borderId="58" xfId="0" applyFont="1" applyBorder="1" applyAlignment="1">
      <alignment vertical="center"/>
    </xf>
    <xf numFmtId="0" fontId="24" fillId="0" borderId="0" xfId="0" applyFont="1" applyBorder="1"/>
    <xf numFmtId="0" fontId="24" fillId="0" borderId="0" xfId="0" applyFont="1" applyBorder="1" applyAlignment="1">
      <alignment horizontal="distributed" vertical="center"/>
    </xf>
    <xf numFmtId="0" fontId="24" fillId="0" borderId="0" xfId="0" quotePrefix="1"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24" fillId="24" borderId="28" xfId="0" applyFont="1" applyFill="1" applyBorder="1" applyAlignment="1">
      <alignment vertical="center"/>
    </xf>
    <xf numFmtId="0" fontId="29" fillId="24" borderId="11" xfId="0" applyFont="1" applyFill="1" applyBorder="1" applyAlignment="1">
      <alignment vertical="center"/>
    </xf>
    <xf numFmtId="0" fontId="24" fillId="0" borderId="74" xfId="0" applyFont="1" applyBorder="1" applyAlignment="1">
      <alignment horizontal="center" vertical="center"/>
    </xf>
    <xf numFmtId="0" fontId="24" fillId="0" borderId="74" xfId="0" applyFont="1" applyBorder="1" applyAlignment="1">
      <alignment horizontal="left" vertical="center"/>
    </xf>
    <xf numFmtId="0" fontId="24" fillId="0" borderId="75" xfId="0" applyFont="1" applyBorder="1" applyAlignment="1">
      <alignment horizontal="left" vertical="center"/>
    </xf>
    <xf numFmtId="0" fontId="24" fillId="0" borderId="14" xfId="0" applyFont="1" applyBorder="1" applyAlignment="1">
      <alignment horizontal="left" vertical="center"/>
    </xf>
    <xf numFmtId="0" fontId="24" fillId="0" borderId="33" xfId="0" applyFont="1" applyBorder="1" applyAlignment="1">
      <alignment horizontal="left" vertical="center"/>
    </xf>
    <xf numFmtId="0" fontId="24" fillId="0" borderId="15" xfId="0" applyFont="1" applyBorder="1" applyAlignment="1">
      <alignment horizontal="left" vertical="center"/>
    </xf>
    <xf numFmtId="0" fontId="24" fillId="24" borderId="28" xfId="0" applyFont="1" applyFill="1" applyBorder="1" applyAlignment="1"/>
    <xf numFmtId="0" fontId="24" fillId="24" borderId="11" xfId="0" applyFont="1" applyFill="1" applyBorder="1" applyAlignment="1"/>
    <xf numFmtId="0" fontId="24" fillId="24" borderId="28"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08" xfId="0" applyFont="1" applyBorder="1" applyAlignment="1">
      <alignment horizontal="center" vertical="center"/>
    </xf>
    <xf numFmtId="0" fontId="24" fillId="24" borderId="17" xfId="0" applyFont="1" applyFill="1" applyBorder="1" applyAlignment="1">
      <alignment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62" xfId="0" applyFont="1" applyBorder="1"/>
    <xf numFmtId="0" fontId="23" fillId="0" borderId="0" xfId="0" applyFont="1" applyBorder="1"/>
    <xf numFmtId="0" fontId="24" fillId="0" borderId="63" xfId="0" applyFont="1" applyBorder="1"/>
    <xf numFmtId="0" fontId="24" fillId="0" borderId="62"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vertical="center" wrapText="1"/>
    </xf>
    <xf numFmtId="0" fontId="29" fillId="0" borderId="63" xfId="0" applyFont="1" applyBorder="1" applyAlignment="1">
      <alignment vertical="center" wrapText="1"/>
    </xf>
    <xf numFmtId="0" fontId="29" fillId="0" borderId="62" xfId="0" applyFont="1" applyBorder="1" applyAlignment="1">
      <alignment vertical="center" wrapText="1"/>
    </xf>
    <xf numFmtId="0" fontId="24" fillId="0" borderId="0" xfId="0" applyFont="1" applyBorder="1" applyAlignment="1">
      <alignment vertical="center" wrapText="1"/>
    </xf>
    <xf numFmtId="0" fontId="24" fillId="0" borderId="63" xfId="0" applyFont="1" applyBorder="1" applyAlignment="1">
      <alignment vertical="center" wrapText="1"/>
    </xf>
    <xf numFmtId="0" fontId="24" fillId="0" borderId="14" xfId="0" applyFont="1" applyBorder="1" applyAlignment="1">
      <alignment horizontal="center" vertical="center"/>
    </xf>
    <xf numFmtId="0" fontId="30" fillId="0" borderId="0" xfId="43" applyFont="1" applyAlignment="1">
      <alignment horizontal="left"/>
    </xf>
    <xf numFmtId="0" fontId="29" fillId="0" borderId="0" xfId="0" applyFont="1" applyBorder="1" applyAlignment="1">
      <alignment horizontal="left" vertical="center"/>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vertical="center"/>
    </xf>
    <xf numFmtId="0" fontId="30" fillId="0" borderId="11"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27" borderId="0" xfId="0" applyFont="1" applyFill="1" applyAlignment="1">
      <alignment vertical="center"/>
    </xf>
    <xf numFmtId="0" fontId="30" fillId="27" borderId="0" xfId="0" applyFont="1" applyFill="1"/>
    <xf numFmtId="0" fontId="30" fillId="27" borderId="11" xfId="0" applyFont="1" applyFill="1" applyBorder="1" applyAlignment="1">
      <alignment horizontal="center" vertical="center"/>
    </xf>
    <xf numFmtId="0" fontId="30" fillId="27" borderId="12" xfId="0" applyFont="1" applyFill="1" applyBorder="1" applyAlignment="1">
      <alignment horizontal="center" vertical="center"/>
    </xf>
    <xf numFmtId="0" fontId="30" fillId="29" borderId="0" xfId="0" applyFont="1" applyFill="1"/>
    <xf numFmtId="0" fontId="30" fillId="0" borderId="0" xfId="0" applyFont="1" applyFill="1" applyAlignment="1">
      <alignment vertical="center"/>
    </xf>
    <xf numFmtId="0" fontId="30" fillId="0" borderId="0" xfId="0" applyFont="1" applyFill="1" applyBorder="1" applyAlignment="1">
      <alignment horizontal="center"/>
    </xf>
    <xf numFmtId="0" fontId="40" fillId="0" borderId="0" xfId="0" applyFont="1" applyAlignment="1">
      <alignment vertical="center"/>
    </xf>
    <xf numFmtId="0" fontId="39" fillId="0" borderId="0" xfId="0" applyFont="1" applyAlignment="1">
      <alignment vertical="center"/>
    </xf>
    <xf numFmtId="0" fontId="39" fillId="0" borderId="0" xfId="43" applyFont="1"/>
    <xf numFmtId="0" fontId="40" fillId="0" borderId="0" xfId="43" applyFont="1" applyAlignment="1">
      <alignment vertical="center"/>
    </xf>
    <xf numFmtId="0" fontId="39" fillId="0" borderId="0" xfId="43" applyFont="1" applyBorder="1" applyAlignment="1">
      <alignment vertical="center"/>
    </xf>
    <xf numFmtId="0" fontId="39" fillId="0" borderId="0" xfId="43" applyFont="1" applyAlignment="1">
      <alignment vertical="center"/>
    </xf>
    <xf numFmtId="0" fontId="40" fillId="0" borderId="0" xfId="45" applyFont="1" applyBorder="1" applyAlignment="1">
      <alignment vertical="center"/>
    </xf>
    <xf numFmtId="0" fontId="39" fillId="0" borderId="0" xfId="43" applyFont="1" applyBorder="1"/>
    <xf numFmtId="0" fontId="40" fillId="0" borderId="0" xfId="45" applyFont="1" applyFill="1" applyBorder="1" applyAlignment="1">
      <alignment vertical="center" wrapText="1"/>
    </xf>
    <xf numFmtId="0" fontId="39" fillId="0" borderId="0" xfId="43" applyFont="1" applyFill="1"/>
    <xf numFmtId="0" fontId="40" fillId="0" borderId="0" xfId="45" applyFont="1" applyFill="1" applyBorder="1" applyAlignment="1">
      <alignment horizontal="center" vertical="center" wrapText="1"/>
    </xf>
    <xf numFmtId="0" fontId="39" fillId="0" borderId="0" xfId="43" applyFont="1" applyFill="1" applyBorder="1"/>
    <xf numFmtId="0" fontId="24" fillId="0" borderId="64" xfId="0" applyFont="1" applyBorder="1" applyAlignment="1">
      <alignment vertical="center" wrapText="1"/>
    </xf>
    <xf numFmtId="0" fontId="29" fillId="0" borderId="76" xfId="0" applyFont="1" applyBorder="1" applyAlignment="1">
      <alignment vertical="center"/>
    </xf>
    <xf numFmtId="0" fontId="24" fillId="0" borderId="76" xfId="0" applyFont="1" applyBorder="1" applyAlignment="1">
      <alignment vertical="center" wrapText="1"/>
    </xf>
    <xf numFmtId="0" fontId="24" fillId="0" borderId="77" xfId="0" applyFont="1" applyBorder="1" applyAlignment="1">
      <alignment vertical="center" wrapText="1"/>
    </xf>
    <xf numFmtId="0" fontId="24" fillId="0" borderId="17" xfId="0" applyFont="1" applyBorder="1" applyAlignment="1">
      <alignment horizontal="center" vertical="center"/>
    </xf>
    <xf numFmtId="0" fontId="24" fillId="0" borderId="14"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0" xfId="0" applyFont="1" applyBorder="1" applyAlignment="1">
      <alignment vertical="center"/>
    </xf>
    <xf numFmtId="0" fontId="24" fillId="0" borderId="30" xfId="0" applyFont="1" applyBorder="1" applyAlignment="1">
      <alignmen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41" fillId="0" borderId="82" xfId="0" applyFont="1" applyFill="1" applyBorder="1" applyAlignment="1">
      <alignment horizontal="center" vertical="center"/>
    </xf>
    <xf numFmtId="0" fontId="24" fillId="0" borderId="68" xfId="0" applyFont="1" applyBorder="1" applyAlignment="1">
      <alignment horizontal="left" vertical="center"/>
    </xf>
    <xf numFmtId="0" fontId="41" fillId="0" borderId="68"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Border="1" applyAlignment="1"/>
    <xf numFmtId="0" fontId="41" fillId="0" borderId="28"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83" xfId="0" applyFont="1" applyFill="1" applyBorder="1" applyAlignment="1">
      <alignment horizontal="center" vertical="center"/>
    </xf>
    <xf numFmtId="0" fontId="41" fillId="0" borderId="74" xfId="0" applyFont="1" applyFill="1" applyBorder="1" applyAlignment="1">
      <alignment horizontal="center" vertical="center"/>
    </xf>
    <xf numFmtId="0" fontId="41" fillId="0" borderId="116" xfId="0" applyFont="1" applyFill="1" applyBorder="1" applyAlignment="1">
      <alignment horizontal="center" vertical="center"/>
    </xf>
    <xf numFmtId="0" fontId="41" fillId="0" borderId="32" xfId="0" applyFont="1" applyFill="1" applyBorder="1" applyAlignment="1">
      <alignment horizontal="center" vertical="center"/>
    </xf>
    <xf numFmtId="0" fontId="24" fillId="0" borderId="33" xfId="0" applyFont="1" applyBorder="1" applyAlignment="1">
      <alignment horizontal="center" vertical="center"/>
    </xf>
    <xf numFmtId="0" fontId="41" fillId="0" borderId="33"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41" fillId="0" borderId="107" xfId="0" applyFont="1" applyFill="1" applyBorder="1" applyAlignment="1">
      <alignment horizontal="center" vertical="center"/>
    </xf>
    <xf numFmtId="0" fontId="24" fillId="0" borderId="108" xfId="0" applyFont="1" applyBorder="1" applyAlignment="1">
      <alignment horizontal="left" vertical="center"/>
    </xf>
    <xf numFmtId="0" fontId="41" fillId="0" borderId="108" xfId="0" applyFont="1" applyFill="1" applyBorder="1" applyAlignment="1">
      <alignment horizontal="center" vertical="center"/>
    </xf>
    <xf numFmtId="0" fontId="24" fillId="0" borderId="48" xfId="0" applyFont="1" applyBorder="1" applyAlignment="1">
      <alignment horizontal="left" vertical="center"/>
    </xf>
    <xf numFmtId="0" fontId="43" fillId="25" borderId="13" xfId="0" applyFont="1" applyFill="1" applyBorder="1" applyAlignment="1">
      <alignment horizontal="center" vertical="center"/>
    </xf>
    <xf numFmtId="0" fontId="44" fillId="25" borderId="13" xfId="0" applyFont="1" applyFill="1" applyBorder="1" applyAlignment="1">
      <alignment horizontal="center" vertical="center" shrinkToFit="1"/>
    </xf>
    <xf numFmtId="0" fontId="41" fillId="0" borderId="36"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80" xfId="0" applyFont="1" applyFill="1" applyBorder="1" applyAlignment="1">
      <alignment horizontal="center" vertical="center"/>
    </xf>
    <xf numFmtId="0" fontId="41" fillId="0" borderId="117"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120" xfId="0" applyFont="1" applyFill="1" applyBorder="1" applyAlignment="1">
      <alignment horizontal="center" vertical="center"/>
    </xf>
    <xf numFmtId="0" fontId="43" fillId="0" borderId="80" xfId="0" applyFont="1" applyBorder="1" applyAlignment="1">
      <alignment vertical="center" wrapText="1"/>
    </xf>
    <xf numFmtId="0" fontId="41" fillId="0" borderId="31" xfId="0" applyFont="1" applyFill="1" applyBorder="1" applyAlignment="1">
      <alignment horizontal="center" vertical="center"/>
    </xf>
    <xf numFmtId="0" fontId="41" fillId="0" borderId="38" xfId="0" applyFont="1" applyFill="1" applyBorder="1" applyAlignment="1">
      <alignment horizontal="center" vertical="center"/>
    </xf>
    <xf numFmtId="0" fontId="43" fillId="0" borderId="31" xfId="0" applyFont="1" applyFill="1" applyBorder="1" applyAlignment="1">
      <alignment vertical="center" wrapText="1"/>
    </xf>
    <xf numFmtId="0" fontId="43" fillId="0" borderId="13" xfId="0" applyFont="1" applyFill="1" applyBorder="1" applyAlignment="1">
      <alignment vertical="center" wrapText="1"/>
    </xf>
    <xf numFmtId="0" fontId="45" fillId="0" borderId="35" xfId="0" applyFont="1" applyFill="1" applyBorder="1" applyAlignment="1">
      <alignment vertical="center" wrapText="1"/>
    </xf>
    <xf numFmtId="0" fontId="43" fillId="0" borderId="35" xfId="0" applyFont="1" applyFill="1" applyBorder="1" applyAlignment="1">
      <alignment vertical="center" wrapText="1"/>
    </xf>
    <xf numFmtId="0" fontId="43" fillId="0" borderId="0" xfId="0" applyFont="1" applyFill="1"/>
    <xf numFmtId="0" fontId="38" fillId="0" borderId="13" xfId="0" applyFont="1" applyFill="1" applyBorder="1" applyAlignment="1">
      <alignment horizontal="left" vertical="center" wrapText="1"/>
    </xf>
    <xf numFmtId="0" fontId="41" fillId="0" borderId="29" xfId="0" applyFont="1" applyFill="1" applyBorder="1" applyAlignment="1">
      <alignment horizontal="center"/>
    </xf>
    <xf numFmtId="0" fontId="41" fillId="0" borderId="39" xfId="0" applyFont="1" applyFill="1" applyBorder="1" applyAlignment="1">
      <alignment horizontal="center"/>
    </xf>
    <xf numFmtId="0" fontId="43" fillId="0" borderId="117" xfId="42" applyFont="1" applyFill="1" applyBorder="1" applyAlignment="1">
      <alignment horizontal="center" vertical="center"/>
    </xf>
    <xf numFmtId="0" fontId="43" fillId="0" borderId="35" xfId="42" applyFont="1" applyFill="1" applyBorder="1" applyAlignment="1">
      <alignment horizontal="center" vertical="center"/>
    </xf>
    <xf numFmtId="0" fontId="38" fillId="0" borderId="38" xfId="0" applyFont="1" applyBorder="1" applyAlignment="1">
      <alignment vertical="center"/>
    </xf>
    <xf numFmtId="0" fontId="38" fillId="0" borderId="13" xfId="0" applyFont="1" applyBorder="1" applyAlignment="1">
      <alignment vertical="center"/>
    </xf>
    <xf numFmtId="0" fontId="43" fillId="0" borderId="80" xfId="42" applyFont="1" applyFill="1" applyBorder="1" applyAlignment="1">
      <alignment vertical="center" wrapText="1"/>
    </xf>
    <xf numFmtId="0" fontId="43" fillId="0" borderId="117" xfId="42" applyFont="1" applyFill="1" applyBorder="1" applyAlignment="1">
      <alignment vertical="center" wrapText="1"/>
    </xf>
    <xf numFmtId="0" fontId="43" fillId="0" borderId="38" xfId="42" applyFont="1" applyFill="1" applyBorder="1" applyAlignment="1">
      <alignment vertical="center" wrapText="1"/>
    </xf>
    <xf numFmtId="0" fontId="43" fillId="0" borderId="13" xfId="42" applyFont="1" applyFill="1" applyBorder="1" applyAlignment="1">
      <alignment vertical="center" wrapText="1"/>
    </xf>
    <xf numFmtId="0" fontId="38" fillId="0" borderId="80" xfId="0" applyFont="1" applyFill="1" applyBorder="1" applyAlignment="1">
      <alignment vertical="center" wrapText="1"/>
    </xf>
    <xf numFmtId="0" fontId="38" fillId="0" borderId="117" xfId="0" applyFont="1" applyBorder="1" applyAlignment="1">
      <alignment vertical="center"/>
    </xf>
    <xf numFmtId="0" fontId="41" fillId="0" borderId="122" xfId="0" applyFont="1" applyFill="1" applyBorder="1" applyAlignment="1">
      <alignment horizontal="center" vertical="center"/>
    </xf>
    <xf numFmtId="0" fontId="41" fillId="0" borderId="121"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117" xfId="0" applyFont="1" applyFill="1" applyBorder="1" applyAlignment="1">
      <alignment horizontal="center" vertical="center"/>
    </xf>
    <xf numFmtId="0" fontId="46" fillId="0" borderId="0" xfId="0" applyFont="1" applyFill="1" applyAlignment="1">
      <alignment horizontal="left" vertical="center"/>
    </xf>
    <xf numFmtId="0" fontId="43" fillId="0" borderId="0" xfId="0" applyFont="1" applyFill="1" applyAlignment="1">
      <alignment horizontal="left" vertical="center"/>
    </xf>
    <xf numFmtId="0" fontId="43" fillId="0" borderId="0" xfId="0" applyFont="1" applyFill="1" applyAlignment="1">
      <alignment vertical="center"/>
    </xf>
    <xf numFmtId="0" fontId="47" fillId="0" borderId="0" xfId="0" applyFont="1" applyAlignment="1">
      <alignment horizontal="left" vertical="center"/>
    </xf>
    <xf numFmtId="0" fontId="43" fillId="0" borderId="0" xfId="0" applyFont="1" applyAlignment="1">
      <alignment horizontal="center" vertical="center"/>
    </xf>
    <xf numFmtId="0" fontId="43" fillId="0" borderId="0" xfId="0" applyFont="1"/>
    <xf numFmtId="0" fontId="24" fillId="24" borderId="28"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7" xfId="0" applyFont="1" applyBorder="1" applyAlignment="1">
      <alignment horizontal="center" vertical="center"/>
    </xf>
    <xf numFmtId="0" fontId="24" fillId="24" borderId="10" xfId="0" applyFont="1" applyFill="1" applyBorder="1" applyAlignment="1">
      <alignment horizontal="distributed" vertical="center"/>
    </xf>
    <xf numFmtId="0" fontId="24" fillId="0" borderId="10" xfId="0" applyFont="1" applyBorder="1" applyAlignment="1">
      <alignment vertical="center"/>
    </xf>
    <xf numFmtId="0" fontId="24" fillId="0" borderId="30" xfId="0" applyFont="1" applyBorder="1" applyAlignment="1">
      <alignmen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30" fillId="24" borderId="17" xfId="0" applyFont="1" applyFill="1" applyBorder="1" applyAlignment="1">
      <alignment horizontal="center" vertical="center"/>
    </xf>
    <xf numFmtId="0" fontId="30" fillId="0" borderId="28" xfId="0" applyFont="1" applyBorder="1" applyAlignment="1">
      <alignment horizontal="center" vertical="center"/>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vertical="center"/>
    </xf>
    <xf numFmtId="0" fontId="30" fillId="0" borderId="14" xfId="0" applyFont="1" applyBorder="1" applyAlignment="1">
      <alignment vertical="center"/>
    </xf>
    <xf numFmtId="0" fontId="24" fillId="0" borderId="17" xfId="0" applyFont="1" applyBorder="1" applyAlignment="1">
      <alignment vertical="center"/>
    </xf>
    <xf numFmtId="0" fontId="30" fillId="0" borderId="85" xfId="0" applyFont="1" applyBorder="1" applyAlignment="1">
      <alignment horizontal="center" vertical="center"/>
    </xf>
    <xf numFmtId="0" fontId="30" fillId="0" borderId="11" xfId="43" applyFont="1" applyBorder="1" applyAlignment="1">
      <alignment horizontal="center" vertical="center"/>
    </xf>
    <xf numFmtId="0" fontId="24" fillId="0" borderId="17" xfId="0" applyFont="1" applyBorder="1" applyAlignment="1">
      <alignment horizontal="center" vertical="center"/>
    </xf>
    <xf numFmtId="0" fontId="43" fillId="0" borderId="38" xfId="0" applyFont="1" applyFill="1" applyBorder="1" applyAlignment="1">
      <alignment vertical="center" wrapText="1"/>
    </xf>
    <xf numFmtId="0" fontId="43" fillId="0" borderId="116" xfId="0" applyFont="1" applyFill="1" applyBorder="1" applyAlignment="1">
      <alignment vertical="center" wrapText="1"/>
    </xf>
    <xf numFmtId="0" fontId="38" fillId="0" borderId="13" xfId="0" applyFont="1" applyBorder="1" applyAlignment="1">
      <alignment vertical="center" wrapText="1"/>
    </xf>
    <xf numFmtId="0" fontId="39" fillId="0" borderId="0" xfId="0" applyFont="1" applyFill="1" applyBorder="1" applyAlignment="1">
      <alignment horizontal="center" vertical="center" wrapText="1"/>
    </xf>
    <xf numFmtId="0" fontId="41" fillId="0" borderId="86" xfId="0" applyFont="1" applyFill="1" applyBorder="1" applyAlignment="1">
      <alignment horizontal="center" vertical="center"/>
    </xf>
    <xf numFmtId="0" fontId="29" fillId="0" borderId="19" xfId="0" applyFont="1" applyBorder="1" applyAlignment="1">
      <alignment horizontal="center" vertical="center"/>
    </xf>
    <xf numFmtId="0" fontId="41" fillId="0" borderId="30" xfId="0" applyFont="1" applyFill="1" applyBorder="1" applyAlignment="1">
      <alignment horizontal="center"/>
    </xf>
    <xf numFmtId="0" fontId="29" fillId="0" borderId="15" xfId="0" applyFont="1" applyBorder="1" applyAlignment="1">
      <alignment horizontal="center" vertical="center"/>
    </xf>
    <xf numFmtId="0" fontId="41" fillId="0" borderId="10" xfId="0" applyFont="1" applyFill="1" applyBorder="1" applyAlignment="1">
      <alignment horizontal="right" vertical="center"/>
    </xf>
    <xf numFmtId="0" fontId="25" fillId="0" borderId="17" xfId="0" applyFont="1" applyBorder="1" applyAlignment="1">
      <alignment horizontal="left" vertical="center"/>
    </xf>
    <xf numFmtId="0" fontId="25" fillId="0" borderId="17" xfId="0" applyFont="1" applyBorder="1" applyAlignment="1">
      <alignment horizontal="center" vertical="center"/>
    </xf>
    <xf numFmtId="0" fontId="25" fillId="0" borderId="11" xfId="0" applyFont="1" applyBorder="1" applyAlignment="1">
      <alignment vertical="center"/>
    </xf>
    <xf numFmtId="0" fontId="48" fillId="0" borderId="0" xfId="46" applyFont="1" applyFill="1" applyAlignment="1" applyProtection="1">
      <alignment vertical="center"/>
    </xf>
    <xf numFmtId="0" fontId="48" fillId="0" borderId="0" xfId="46" applyFont="1" applyFill="1" applyAlignment="1" applyProtection="1">
      <alignment horizontal="left" vertical="center"/>
    </xf>
    <xf numFmtId="0" fontId="49" fillId="0" borderId="0" xfId="46" applyFont="1" applyFill="1" applyAlignment="1" applyProtection="1">
      <alignment horizontal="left" vertical="center"/>
    </xf>
    <xf numFmtId="0" fontId="49" fillId="0" borderId="0" xfId="46" applyFont="1" applyFill="1" applyAlignment="1" applyProtection="1">
      <alignment horizontal="right" vertical="center"/>
    </xf>
    <xf numFmtId="0" fontId="51" fillId="0" borderId="0" xfId="46" applyFont="1" applyFill="1" applyAlignment="1" applyProtection="1">
      <alignment horizontal="left" vertical="center"/>
    </xf>
    <xf numFmtId="0" fontId="48" fillId="0" borderId="0" xfId="46" applyFont="1" applyFill="1" applyAlignment="1">
      <alignment vertical="center"/>
    </xf>
    <xf numFmtId="0" fontId="49" fillId="0" borderId="0" xfId="46" applyFont="1" applyFill="1" applyAlignment="1" applyProtection="1">
      <alignment vertical="center"/>
    </xf>
    <xf numFmtId="0" fontId="49" fillId="0" borderId="0" xfId="46" applyFont="1" applyFill="1" applyAlignment="1">
      <alignment horizontal="right" vertical="center"/>
    </xf>
    <xf numFmtId="0" fontId="49" fillId="0" borderId="0" xfId="46" applyFont="1" applyFill="1" applyAlignment="1">
      <alignment vertical="center"/>
    </xf>
    <xf numFmtId="0" fontId="51" fillId="0" borderId="0" xfId="46" applyFont="1" applyFill="1" applyAlignment="1" applyProtection="1">
      <alignment horizontal="right" vertical="center"/>
    </xf>
    <xf numFmtId="0" fontId="51" fillId="27" borderId="0" xfId="46" applyFont="1" applyFill="1" applyAlignment="1" applyProtection="1">
      <alignment horizontal="center" vertical="center"/>
    </xf>
    <xf numFmtId="0" fontId="51" fillId="27" borderId="0" xfId="46" applyFont="1" applyFill="1" applyAlignment="1" applyProtection="1">
      <alignment horizontal="right" vertical="center"/>
    </xf>
    <xf numFmtId="0" fontId="51" fillId="27" borderId="0" xfId="46" applyFont="1" applyFill="1" applyAlignment="1" applyProtection="1">
      <alignment vertical="center"/>
    </xf>
    <xf numFmtId="0" fontId="51" fillId="0" borderId="0" xfId="46" applyFont="1" applyFill="1" applyAlignment="1" applyProtection="1">
      <alignment vertical="center"/>
    </xf>
    <xf numFmtId="0" fontId="49" fillId="0" borderId="0" xfId="46" applyFont="1" applyFill="1" applyAlignment="1" applyProtection="1">
      <alignment horizontal="center" vertical="center"/>
    </xf>
    <xf numFmtId="0" fontId="48" fillId="0" borderId="0" xfId="46" quotePrefix="1" applyFont="1" applyFill="1" applyAlignment="1" applyProtection="1">
      <alignment horizontal="center" vertical="center"/>
    </xf>
    <xf numFmtId="0" fontId="48" fillId="27" borderId="0" xfId="46" applyFont="1" applyFill="1" applyBorder="1" applyAlignment="1" applyProtection="1">
      <alignment vertical="center"/>
    </xf>
    <xf numFmtId="0" fontId="49" fillId="27" borderId="0" xfId="46" applyFont="1" applyFill="1" applyBorder="1" applyAlignment="1" applyProtection="1">
      <alignment horizontal="right" vertical="center"/>
    </xf>
    <xf numFmtId="0" fontId="49" fillId="27" borderId="0" xfId="46" applyFont="1" applyFill="1" applyBorder="1" applyProtection="1">
      <alignment vertical="center"/>
    </xf>
    <xf numFmtId="0" fontId="49" fillId="27" borderId="0" xfId="46" applyFont="1" applyFill="1" applyBorder="1" applyAlignment="1" applyProtection="1">
      <alignment horizontal="center" vertical="center"/>
    </xf>
    <xf numFmtId="0" fontId="49" fillId="0" borderId="0" xfId="46" applyFont="1" applyBorder="1" applyProtection="1">
      <alignment vertical="center"/>
    </xf>
    <xf numFmtId="0" fontId="48" fillId="27" borderId="0" xfId="46" applyFont="1" applyFill="1" applyBorder="1" applyAlignment="1" applyProtection="1">
      <alignment horizontal="center" vertical="center"/>
    </xf>
    <xf numFmtId="0" fontId="49" fillId="27" borderId="0" xfId="46" applyFont="1" applyFill="1" applyBorder="1" applyAlignment="1" applyProtection="1">
      <alignment vertical="center"/>
    </xf>
    <xf numFmtId="0" fontId="52" fillId="27" borderId="0" xfId="46" applyFont="1" applyFill="1" applyBorder="1" applyAlignment="1" applyProtection="1">
      <alignment horizontal="centerContinuous" vertical="center"/>
    </xf>
    <xf numFmtId="0" fontId="48" fillId="27" borderId="0" xfId="46" applyFont="1" applyFill="1" applyBorder="1" applyAlignment="1" applyProtection="1">
      <alignment horizontal="centerContinuous" vertical="center"/>
    </xf>
    <xf numFmtId="0" fontId="48" fillId="27" borderId="0" xfId="46" applyFont="1" applyFill="1" applyBorder="1" applyProtection="1">
      <alignment vertical="center"/>
    </xf>
    <xf numFmtId="0" fontId="48" fillId="0" borderId="0" xfId="46" applyFont="1" applyBorder="1" applyProtection="1">
      <alignment vertical="center"/>
    </xf>
    <xf numFmtId="0" fontId="48" fillId="0" borderId="0" xfId="46" applyFont="1" applyProtection="1">
      <alignment vertical="center"/>
    </xf>
    <xf numFmtId="0" fontId="52" fillId="0" borderId="0" xfId="46" applyFont="1" applyProtection="1">
      <alignment vertical="center"/>
    </xf>
    <xf numFmtId="20" fontId="48" fillId="27" borderId="0" xfId="46" applyNumberFormat="1" applyFont="1" applyFill="1" applyBorder="1" applyAlignment="1" applyProtection="1">
      <alignment vertical="center"/>
    </xf>
    <xf numFmtId="20" fontId="48" fillId="27" borderId="0" xfId="46" applyNumberFormat="1" applyFont="1" applyFill="1" applyBorder="1" applyAlignment="1" applyProtection="1">
      <alignment horizontal="center" vertical="center"/>
    </xf>
    <xf numFmtId="176" fontId="48" fillId="27" borderId="0" xfId="46" applyNumberFormat="1" applyFont="1" applyFill="1" applyBorder="1" applyAlignment="1" applyProtection="1">
      <alignment vertical="center"/>
    </xf>
    <xf numFmtId="0" fontId="48" fillId="27" borderId="0" xfId="46" applyFont="1" applyFill="1" applyBorder="1" applyAlignment="1" applyProtection="1">
      <alignment horizontal="left" vertical="center"/>
    </xf>
    <xf numFmtId="0" fontId="48" fillId="0" borderId="0" xfId="46" applyFont="1" applyBorder="1" applyAlignment="1" applyProtection="1">
      <alignment horizontal="center" vertical="center"/>
    </xf>
    <xf numFmtId="0" fontId="52" fillId="0" borderId="0" xfId="46" applyFont="1" applyFill="1" applyAlignment="1" applyProtection="1">
      <alignment vertical="center"/>
    </xf>
    <xf numFmtId="0" fontId="52" fillId="0" borderId="0" xfId="46" applyFont="1" applyFill="1" applyAlignment="1" applyProtection="1">
      <alignment horizontal="left" vertical="center"/>
    </xf>
    <xf numFmtId="0" fontId="48" fillId="0" borderId="0" xfId="46" applyFont="1" applyFill="1" applyAlignment="1" applyProtection="1">
      <alignment horizontal="right" vertical="center"/>
    </xf>
    <xf numFmtId="0" fontId="48" fillId="0" borderId="0" xfId="46" applyFont="1" applyFill="1" applyAlignment="1" applyProtection="1">
      <alignment horizontal="center" vertical="center"/>
    </xf>
    <xf numFmtId="0" fontId="53" fillId="0" borderId="0" xfId="46" applyFont="1" applyFill="1" applyAlignment="1" applyProtection="1">
      <alignment vertical="center"/>
    </xf>
    <xf numFmtId="0" fontId="53" fillId="0" borderId="0" xfId="46" applyFont="1" applyFill="1" applyAlignment="1" applyProtection="1">
      <alignment horizontal="left" vertical="center"/>
    </xf>
    <xf numFmtId="0" fontId="53" fillId="0" borderId="0" xfId="46" applyFont="1" applyFill="1" applyBorder="1" applyAlignment="1" applyProtection="1">
      <alignment vertical="center"/>
    </xf>
    <xf numFmtId="0" fontId="53" fillId="0" borderId="0" xfId="46" applyFont="1" applyFill="1" applyAlignment="1" applyProtection="1">
      <alignment horizontal="right" vertical="center"/>
    </xf>
    <xf numFmtId="0" fontId="53" fillId="0" borderId="0" xfId="46" applyFont="1" applyFill="1" applyAlignment="1">
      <alignment horizontal="right" vertical="center"/>
    </xf>
    <xf numFmtId="0" fontId="53" fillId="0" borderId="0" xfId="46" applyFont="1" applyFill="1" applyAlignment="1">
      <alignment vertical="center"/>
    </xf>
    <xf numFmtId="0" fontId="52" fillId="0" borderId="110" xfId="46" applyFont="1" applyFill="1" applyBorder="1" applyAlignment="1" applyProtection="1">
      <alignment horizontal="center" vertical="center"/>
    </xf>
    <xf numFmtId="0" fontId="52" fillId="0" borderId="36" xfId="46" applyFont="1" applyFill="1" applyBorder="1" applyAlignment="1" applyProtection="1">
      <alignment horizontal="center" vertical="center"/>
    </xf>
    <xf numFmtId="0" fontId="52" fillId="0" borderId="67" xfId="46" applyFont="1" applyFill="1" applyBorder="1" applyAlignment="1" applyProtection="1">
      <alignment horizontal="center" vertical="center"/>
    </xf>
    <xf numFmtId="0" fontId="48" fillId="0" borderId="67" xfId="46" applyFont="1" applyFill="1" applyBorder="1" applyAlignment="1" applyProtection="1">
      <alignment horizontal="center" vertical="center"/>
    </xf>
    <xf numFmtId="0" fontId="52" fillId="0" borderId="111" xfId="46" applyNumberFormat="1" applyFont="1" applyFill="1" applyBorder="1" applyAlignment="1" applyProtection="1">
      <alignment horizontal="center" vertical="center" wrapText="1"/>
    </xf>
    <xf numFmtId="0" fontId="52" fillId="0" borderId="71" xfId="46" applyNumberFormat="1" applyFont="1" applyFill="1" applyBorder="1" applyAlignment="1" applyProtection="1">
      <alignment horizontal="center" vertical="center" wrapText="1"/>
    </xf>
    <xf numFmtId="0" fontId="52" fillId="0" borderId="70" xfId="46" applyNumberFormat="1" applyFont="1" applyFill="1" applyBorder="1" applyAlignment="1" applyProtection="1">
      <alignment horizontal="center" vertical="center" wrapText="1"/>
    </xf>
    <xf numFmtId="0" fontId="48" fillId="0" borderId="71" xfId="46" applyNumberFormat="1" applyFont="1" applyFill="1" applyBorder="1" applyAlignment="1" applyProtection="1">
      <alignment horizontal="center" vertical="center" wrapText="1"/>
    </xf>
    <xf numFmtId="0" fontId="48" fillId="0" borderId="139" xfId="46" applyFont="1" applyFill="1" applyBorder="1" applyAlignment="1" applyProtection="1">
      <alignment vertical="center"/>
    </xf>
    <xf numFmtId="177" fontId="48" fillId="31" borderId="142" xfId="46" applyNumberFormat="1" applyFont="1" applyFill="1" applyBorder="1" applyAlignment="1" applyProtection="1">
      <alignment horizontal="center" vertical="center" shrinkToFit="1"/>
      <protection locked="0"/>
    </xf>
    <xf numFmtId="177" fontId="48" fillId="31" borderId="143" xfId="46" applyNumberFormat="1" applyFont="1" applyFill="1" applyBorder="1" applyAlignment="1" applyProtection="1">
      <alignment horizontal="center" vertical="center" shrinkToFit="1"/>
      <protection locked="0"/>
    </xf>
    <xf numFmtId="177" fontId="48" fillId="31" borderId="144" xfId="46" applyNumberFormat="1" applyFont="1" applyFill="1" applyBorder="1" applyAlignment="1" applyProtection="1">
      <alignment horizontal="center" vertical="center" shrinkToFit="1"/>
      <protection locked="0"/>
    </xf>
    <xf numFmtId="0" fontId="48" fillId="0" borderId="145" xfId="46" applyFont="1" applyFill="1" applyBorder="1" applyAlignment="1" applyProtection="1">
      <alignment vertical="center"/>
    </xf>
    <xf numFmtId="177" fontId="48" fillId="31" borderId="146" xfId="46" applyNumberFormat="1" applyFont="1" applyFill="1" applyBorder="1" applyAlignment="1" applyProtection="1">
      <alignment horizontal="center" vertical="center" shrinkToFit="1"/>
      <protection locked="0"/>
    </xf>
    <xf numFmtId="177" fontId="48" fillId="31" borderId="80" xfId="46" applyNumberFormat="1" applyFont="1" applyFill="1" applyBorder="1" applyAlignment="1" applyProtection="1">
      <alignment horizontal="center" vertical="center" shrinkToFit="1"/>
      <protection locked="0"/>
    </xf>
    <xf numFmtId="177" fontId="48" fillId="31" borderId="147" xfId="46" applyNumberFormat="1" applyFont="1" applyFill="1" applyBorder="1" applyAlignment="1" applyProtection="1">
      <alignment horizontal="center" vertical="center" shrinkToFit="1"/>
      <protection locked="0"/>
    </xf>
    <xf numFmtId="0" fontId="48" fillId="0" borderId="148" xfId="46" applyFont="1" applyFill="1" applyBorder="1" applyAlignment="1" applyProtection="1">
      <alignment vertical="center"/>
    </xf>
    <xf numFmtId="177" fontId="48" fillId="31" borderId="111" xfId="46" applyNumberFormat="1" applyFont="1" applyFill="1" applyBorder="1" applyAlignment="1" applyProtection="1">
      <alignment horizontal="center" vertical="center" shrinkToFit="1"/>
      <protection locked="0"/>
    </xf>
    <xf numFmtId="177" fontId="48" fillId="31" borderId="71" xfId="46" applyNumberFormat="1" applyFont="1" applyFill="1" applyBorder="1" applyAlignment="1" applyProtection="1">
      <alignment horizontal="center" vertical="center" shrinkToFit="1"/>
      <protection locked="0"/>
    </xf>
    <xf numFmtId="177" fontId="48" fillId="31" borderId="70" xfId="46" applyNumberFormat="1" applyFont="1" applyFill="1" applyBorder="1" applyAlignment="1" applyProtection="1">
      <alignment horizontal="center" vertical="center" shrinkToFit="1"/>
      <protection locked="0"/>
    </xf>
    <xf numFmtId="0" fontId="54" fillId="0" borderId="0" xfId="46" applyFont="1" applyFill="1" applyAlignment="1" applyProtection="1">
      <alignment vertical="center"/>
    </xf>
    <xf numFmtId="0" fontId="53" fillId="0" borderId="0" xfId="46" applyFont="1" applyFill="1" applyBorder="1" applyAlignment="1" applyProtection="1">
      <alignment vertical="center" shrinkToFit="1"/>
    </xf>
    <xf numFmtId="0" fontId="41" fillId="0" borderId="0" xfId="46" applyFont="1" applyFill="1" applyBorder="1" applyAlignment="1" applyProtection="1">
      <alignment vertical="center" shrinkToFit="1"/>
    </xf>
    <xf numFmtId="0" fontId="53" fillId="0" borderId="0" xfId="46" applyFont="1" applyFill="1" applyBorder="1" applyAlignment="1" applyProtection="1">
      <alignment horizontal="left" vertical="center"/>
    </xf>
    <xf numFmtId="0" fontId="52" fillId="0" borderId="0" xfId="46" applyFont="1" applyFill="1" applyBorder="1" applyAlignment="1" applyProtection="1">
      <alignment vertical="center"/>
    </xf>
    <xf numFmtId="0" fontId="52" fillId="0" borderId="0" xfId="46" applyFont="1" applyFill="1" applyBorder="1" applyAlignment="1" applyProtection="1">
      <alignment horizontal="left" vertical="center"/>
    </xf>
    <xf numFmtId="0" fontId="52" fillId="27" borderId="0" xfId="46" applyFont="1" applyFill="1" applyBorder="1" applyAlignment="1" applyProtection="1">
      <alignment vertical="center"/>
    </xf>
    <xf numFmtId="0" fontId="52" fillId="0" borderId="0" xfId="46" applyFont="1" applyFill="1" applyBorder="1" applyAlignment="1" applyProtection="1">
      <alignment horizontal="centerContinuous" vertical="center"/>
    </xf>
    <xf numFmtId="178" fontId="52" fillId="27" borderId="0" xfId="46" applyNumberFormat="1" applyFont="1" applyFill="1" applyBorder="1" applyAlignment="1" applyProtection="1">
      <alignment horizontal="center" vertical="center"/>
    </xf>
    <xf numFmtId="179" fontId="52" fillId="0" borderId="0" xfId="46" applyNumberFormat="1" applyFont="1" applyFill="1" applyBorder="1" applyAlignment="1" applyProtection="1">
      <alignment vertical="center"/>
    </xf>
    <xf numFmtId="179" fontId="52" fillId="0" borderId="0" xfId="46" applyNumberFormat="1" applyFont="1" applyFill="1" applyAlignment="1" applyProtection="1">
      <alignment vertical="center"/>
    </xf>
    <xf numFmtId="0" fontId="52" fillId="27" borderId="0" xfId="46" applyFont="1" applyFill="1" applyBorder="1" applyAlignment="1" applyProtection="1">
      <alignment horizontal="center" vertical="center"/>
    </xf>
    <xf numFmtId="180" fontId="52" fillId="27" borderId="0" xfId="47" applyNumberFormat="1" applyFont="1" applyFill="1" applyBorder="1" applyAlignment="1" applyProtection="1">
      <alignment horizontal="right" vertical="center"/>
    </xf>
    <xf numFmtId="180" fontId="52" fillId="27" borderId="0" xfId="47" applyNumberFormat="1" applyFont="1" applyFill="1" applyBorder="1" applyAlignment="1" applyProtection="1">
      <alignment vertical="center"/>
    </xf>
    <xf numFmtId="176" fontId="52" fillId="27" borderId="0" xfId="46" applyNumberFormat="1" applyFont="1" applyFill="1" applyBorder="1" applyAlignment="1" applyProtection="1">
      <alignment vertical="center"/>
    </xf>
    <xf numFmtId="0" fontId="52" fillId="0" borderId="0" xfId="46" applyFont="1" applyFill="1" applyBorder="1" applyAlignment="1" applyProtection="1">
      <alignment horizontal="right" vertical="center"/>
    </xf>
    <xf numFmtId="0" fontId="55" fillId="0" borderId="0" xfId="46" applyFont="1" applyFill="1" applyBorder="1" applyAlignment="1" applyProtection="1">
      <alignment vertical="center"/>
    </xf>
    <xf numFmtId="0" fontId="52" fillId="27" borderId="0" xfId="46" applyFont="1" applyFill="1" applyBorder="1" applyAlignment="1" applyProtection="1">
      <alignment horizontal="left" vertical="center"/>
    </xf>
    <xf numFmtId="0" fontId="52" fillId="0" borderId="0" xfId="46" applyFont="1" applyFill="1" applyBorder="1" applyAlignment="1" applyProtection="1">
      <alignment horizontal="center" vertical="center"/>
    </xf>
    <xf numFmtId="0" fontId="52" fillId="0" borderId="0" xfId="46" applyFont="1" applyFill="1" applyBorder="1" applyAlignment="1" applyProtection="1">
      <alignment vertical="center" wrapText="1"/>
    </xf>
    <xf numFmtId="0" fontId="52" fillId="0" borderId="0" xfId="46" applyFont="1" applyFill="1" applyBorder="1" applyAlignment="1" applyProtection="1">
      <alignment horizontal="justify" vertical="center" wrapText="1"/>
    </xf>
    <xf numFmtId="0" fontId="53" fillId="0" borderId="0" xfId="46" applyFont="1" applyFill="1" applyBorder="1" applyAlignment="1">
      <alignment horizontal="left" vertical="center"/>
    </xf>
    <xf numFmtId="0" fontId="53" fillId="0" borderId="0" xfId="46" applyFont="1" applyFill="1" applyBorder="1" applyAlignment="1">
      <alignment vertical="center"/>
    </xf>
    <xf numFmtId="0" fontId="53" fillId="0" borderId="0" xfId="46" applyFont="1" applyFill="1" applyBorder="1" applyAlignment="1">
      <alignment vertical="center" wrapText="1"/>
    </xf>
    <xf numFmtId="0" fontId="53" fillId="0" borderId="0" xfId="46" applyFont="1" applyFill="1" applyBorder="1" applyAlignment="1">
      <alignment horizontal="justify" vertical="center" wrapText="1"/>
    </xf>
    <xf numFmtId="0" fontId="1" fillId="27" borderId="0" xfId="46" applyFill="1">
      <alignment vertical="center"/>
    </xf>
    <xf numFmtId="0" fontId="51" fillId="27" borderId="0" xfId="46" applyFont="1" applyFill="1" applyAlignment="1">
      <alignment horizontal="left" vertical="center"/>
    </xf>
    <xf numFmtId="0" fontId="53" fillId="27" borderId="0" xfId="46" applyFont="1" applyFill="1" applyAlignment="1">
      <alignment horizontal="left" vertical="center"/>
    </xf>
    <xf numFmtId="0" fontId="53" fillId="27" borderId="0" xfId="46" applyFont="1" applyFill="1" applyAlignment="1">
      <alignment vertical="center"/>
    </xf>
    <xf numFmtId="0" fontId="53" fillId="31" borderId="36" xfId="46" applyFont="1" applyFill="1" applyBorder="1" applyAlignment="1">
      <alignment horizontal="left" vertical="center"/>
    </xf>
    <xf numFmtId="0" fontId="53" fillId="32" borderId="36" xfId="46" applyFont="1" applyFill="1" applyBorder="1" applyAlignment="1">
      <alignment horizontal="left" vertical="center"/>
    </xf>
    <xf numFmtId="0" fontId="56" fillId="27" borderId="0" xfId="46" applyFont="1" applyFill="1" applyAlignment="1">
      <alignment horizontal="left" vertical="center"/>
    </xf>
    <xf numFmtId="0" fontId="53" fillId="27" borderId="36" xfId="46" applyFont="1" applyFill="1" applyBorder="1" applyAlignment="1">
      <alignment horizontal="center" vertical="center"/>
    </xf>
    <xf numFmtId="0" fontId="53" fillId="27" borderId="36" xfId="46" applyFont="1" applyFill="1" applyBorder="1" applyAlignment="1">
      <alignment horizontal="left" vertical="center"/>
    </xf>
    <xf numFmtId="0" fontId="57" fillId="27" borderId="0" xfId="46" applyFont="1" applyFill="1" applyAlignment="1">
      <alignment horizontal="left" vertical="center"/>
    </xf>
    <xf numFmtId="0" fontId="53" fillId="27" borderId="0" xfId="46" applyFont="1" applyFill="1" applyAlignment="1">
      <alignment horizontal="left" vertical="center" wrapText="1"/>
    </xf>
    <xf numFmtId="0" fontId="57" fillId="27" borderId="0" xfId="46" applyFont="1" applyFill="1" applyBorder="1" applyAlignment="1">
      <alignment horizontal="left" vertical="center"/>
    </xf>
    <xf numFmtId="0" fontId="57" fillId="27" borderId="0" xfId="46" applyFont="1" applyFill="1" applyBorder="1" applyAlignment="1">
      <alignment vertical="center"/>
    </xf>
    <xf numFmtId="0" fontId="53" fillId="27" borderId="0" xfId="46" applyFont="1" applyFill="1" applyBorder="1" applyAlignment="1">
      <alignment vertical="center"/>
    </xf>
    <xf numFmtId="0" fontId="54" fillId="27" borderId="0" xfId="46" applyFont="1" applyFill="1" applyAlignment="1">
      <alignment vertical="center"/>
    </xf>
    <xf numFmtId="0" fontId="57" fillId="27" borderId="0" xfId="46" applyFont="1" applyFill="1" applyBorder="1" applyAlignment="1">
      <alignment vertical="center" shrinkToFit="1"/>
    </xf>
    <xf numFmtId="0" fontId="60" fillId="27" borderId="0" xfId="46" applyFont="1" applyFill="1" applyBorder="1" applyAlignment="1">
      <alignment vertical="center" shrinkToFit="1"/>
    </xf>
    <xf numFmtId="0" fontId="53" fillId="27" borderId="0" xfId="46" applyFont="1" applyFill="1" applyAlignment="1">
      <alignment vertical="center" wrapText="1"/>
    </xf>
    <xf numFmtId="0" fontId="53" fillId="27" borderId="0" xfId="46" applyFont="1" applyFill="1" applyAlignment="1">
      <alignment vertical="center" textRotation="90"/>
    </xf>
    <xf numFmtId="0" fontId="61" fillId="27" borderId="0" xfId="46" applyFont="1" applyFill="1" applyAlignment="1">
      <alignment horizontal="left" vertical="center"/>
    </xf>
    <xf numFmtId="0" fontId="61" fillId="0" borderId="0" xfId="46" applyFont="1" applyAlignment="1">
      <alignment horizontal="left" vertical="center"/>
    </xf>
    <xf numFmtId="0" fontId="63" fillId="27" borderId="0" xfId="46" applyFont="1" applyFill="1">
      <alignment vertical="center"/>
    </xf>
    <xf numFmtId="0" fontId="63" fillId="27" borderId="36" xfId="46" applyFont="1" applyFill="1" applyBorder="1" applyAlignment="1">
      <alignment horizontal="center" vertical="center"/>
    </xf>
    <xf numFmtId="0" fontId="63" fillId="27" borderId="36" xfId="46" applyFont="1" applyFill="1" applyBorder="1" applyAlignment="1">
      <alignment vertical="center" shrinkToFit="1"/>
    </xf>
    <xf numFmtId="0" fontId="63" fillId="27" borderId="130" xfId="46" applyFont="1" applyFill="1" applyBorder="1" applyAlignment="1">
      <alignment horizontal="center" vertical="center" shrinkToFit="1"/>
    </xf>
    <xf numFmtId="0" fontId="48" fillId="27" borderId="151" xfId="46" applyFont="1" applyFill="1" applyBorder="1" applyAlignment="1">
      <alignment horizontal="center" vertical="center"/>
    </xf>
    <xf numFmtId="0" fontId="48" fillId="27" borderId="152" xfId="46" applyFont="1" applyFill="1" applyBorder="1" applyAlignment="1">
      <alignment horizontal="center" vertical="center"/>
    </xf>
    <xf numFmtId="0" fontId="48" fillId="27" borderId="153" xfId="46" applyFont="1" applyFill="1" applyBorder="1" applyAlignment="1">
      <alignment horizontal="center" vertical="center"/>
    </xf>
    <xf numFmtId="0" fontId="63" fillId="27" borderId="153" xfId="46" applyFont="1" applyFill="1" applyBorder="1" applyAlignment="1">
      <alignment horizontal="center" vertical="center"/>
    </xf>
    <xf numFmtId="0" fontId="63" fillId="27" borderId="154" xfId="46" applyFont="1" applyFill="1" applyBorder="1" applyAlignment="1">
      <alignment horizontal="center" vertical="center"/>
    </xf>
    <xf numFmtId="0" fontId="48" fillId="27" borderId="109" xfId="46" applyFont="1" applyFill="1" applyBorder="1">
      <alignment vertical="center"/>
    </xf>
    <xf numFmtId="0" fontId="48" fillId="27" borderId="28" xfId="46" applyFont="1" applyFill="1" applyBorder="1">
      <alignment vertical="center"/>
    </xf>
    <xf numFmtId="0" fontId="63" fillId="27" borderId="65" xfId="46" applyFont="1" applyFill="1" applyBorder="1">
      <alignment vertical="center"/>
    </xf>
    <xf numFmtId="0" fontId="63" fillId="27" borderId="66" xfId="46" applyFont="1" applyFill="1" applyBorder="1">
      <alignment vertical="center"/>
    </xf>
    <xf numFmtId="0" fontId="48" fillId="27" borderId="110" xfId="46" applyFont="1" applyFill="1" applyBorder="1">
      <alignment vertical="center"/>
    </xf>
    <xf numFmtId="0" fontId="63" fillId="27" borderId="36" xfId="46" applyFont="1" applyFill="1" applyBorder="1">
      <alignment vertical="center"/>
    </xf>
    <xf numFmtId="0" fontId="63" fillId="27" borderId="67" xfId="46" applyFont="1" applyFill="1" applyBorder="1">
      <alignment vertical="center"/>
    </xf>
    <xf numFmtId="0" fontId="48" fillId="27" borderId="36" xfId="46" applyFont="1" applyFill="1" applyBorder="1">
      <alignment vertical="center"/>
    </xf>
    <xf numFmtId="0" fontId="48" fillId="27" borderId="111" xfId="46" applyFont="1" applyFill="1" applyBorder="1">
      <alignment vertical="center"/>
    </xf>
    <xf numFmtId="0" fontId="63" fillId="27" borderId="71" xfId="46" applyFont="1" applyFill="1" applyBorder="1">
      <alignment vertical="center"/>
    </xf>
    <xf numFmtId="0" fontId="63" fillId="27" borderId="70" xfId="46" applyFont="1" applyFill="1" applyBorder="1">
      <alignment vertical="center"/>
    </xf>
    <xf numFmtId="0" fontId="65" fillId="0" borderId="0" xfId="48" applyFont="1" applyAlignment="1">
      <alignment vertical="center"/>
    </xf>
    <xf numFmtId="0" fontId="66" fillId="0" borderId="0" xfId="48" applyFont="1" applyAlignment="1">
      <alignment horizontal="left" vertical="center" wrapText="1"/>
    </xf>
    <xf numFmtId="0" fontId="66" fillId="0" borderId="0" xfId="48" applyFont="1" applyAlignment="1">
      <alignment horizontal="center" vertical="center" wrapText="1"/>
    </xf>
    <xf numFmtId="0" fontId="66" fillId="0" borderId="0" xfId="48" applyFont="1" applyAlignment="1">
      <alignment horizontal="left" vertical="center" shrinkToFit="1"/>
    </xf>
    <xf numFmtId="0" fontId="64" fillId="0" borderId="0" xfId="48" applyFont="1" applyAlignment="1">
      <alignment vertical="center" wrapText="1"/>
    </xf>
    <xf numFmtId="0" fontId="66" fillId="33" borderId="36" xfId="48" applyFont="1" applyFill="1" applyBorder="1" applyAlignment="1">
      <alignment horizontal="center" vertical="center" wrapText="1"/>
    </xf>
    <xf numFmtId="0" fontId="64" fillId="33" borderId="36" xfId="48" applyFont="1" applyFill="1" applyBorder="1" applyAlignment="1">
      <alignment horizontal="center" vertical="center" wrapText="1"/>
    </xf>
    <xf numFmtId="0" fontId="66" fillId="26" borderId="36" xfId="48" applyFont="1" applyFill="1" applyBorder="1" applyAlignment="1">
      <alignment horizontal="left" vertical="center" wrapText="1"/>
    </xf>
    <xf numFmtId="0" fontId="66" fillId="26" borderId="30" xfId="48" applyFont="1" applyFill="1" applyBorder="1" applyAlignment="1">
      <alignment horizontal="left" vertical="center" shrinkToFit="1"/>
    </xf>
    <xf numFmtId="0" fontId="66" fillId="26" borderId="39" xfId="48" applyFont="1" applyFill="1" applyBorder="1" applyAlignment="1">
      <alignment vertical="center" wrapText="1"/>
    </xf>
    <xf numFmtId="0" fontId="64" fillId="0" borderId="0" xfId="48" applyFont="1" applyAlignment="1">
      <alignment vertical="center"/>
    </xf>
    <xf numFmtId="0" fontId="66" fillId="26" borderId="11" xfId="48" applyFont="1" applyFill="1" applyBorder="1" applyAlignment="1">
      <alignment horizontal="left" vertical="center" shrinkToFit="1"/>
    </xf>
    <xf numFmtId="0" fontId="66" fillId="0" borderId="13" xfId="48" applyFont="1" applyFill="1" applyBorder="1" applyAlignment="1">
      <alignment horizontal="left" vertical="center" wrapText="1"/>
    </xf>
    <xf numFmtId="0" fontId="66" fillId="0" borderId="53" xfId="48" applyFont="1" applyFill="1" applyBorder="1" applyAlignment="1">
      <alignment horizontal="left" vertical="center" shrinkToFit="1"/>
    </xf>
    <xf numFmtId="0" fontId="66" fillId="0" borderId="13" xfId="48" applyFont="1" applyFill="1" applyBorder="1" applyAlignment="1">
      <alignment vertical="center" wrapText="1"/>
    </xf>
    <xf numFmtId="0" fontId="66" fillId="26" borderId="36" xfId="48" applyFont="1" applyFill="1" applyBorder="1" applyAlignment="1">
      <alignment vertical="center" wrapText="1"/>
    </xf>
    <xf numFmtId="0" fontId="66" fillId="26" borderId="16" xfId="48" applyFont="1" applyFill="1" applyBorder="1" applyAlignment="1">
      <alignment horizontal="left" vertical="center" shrinkToFit="1"/>
    </xf>
    <xf numFmtId="0" fontId="66" fillId="26" borderId="48" xfId="48" applyFont="1" applyFill="1" applyBorder="1" applyAlignment="1">
      <alignment horizontal="left" vertical="center" shrinkToFit="1"/>
    </xf>
    <xf numFmtId="0" fontId="66" fillId="26" borderId="41" xfId="48" applyFont="1" applyFill="1" applyBorder="1" applyAlignment="1">
      <alignment vertical="center" wrapText="1"/>
    </xf>
    <xf numFmtId="0" fontId="66" fillId="26" borderId="25" xfId="48" applyFont="1" applyFill="1" applyBorder="1" applyAlignment="1">
      <alignment horizontal="left" vertical="center" shrinkToFit="1"/>
    </xf>
    <xf numFmtId="0" fontId="66" fillId="26" borderId="40" xfId="48" applyFont="1" applyFill="1" applyBorder="1" applyAlignment="1">
      <alignment vertical="center" wrapText="1"/>
    </xf>
    <xf numFmtId="0" fontId="66" fillId="26" borderId="46" xfId="48" applyFont="1" applyFill="1" applyBorder="1" applyAlignment="1">
      <alignment horizontal="left" vertical="center" shrinkToFit="1"/>
    </xf>
    <xf numFmtId="0" fontId="66" fillId="26" borderId="44" xfId="48" applyFont="1" applyFill="1" applyBorder="1" applyAlignment="1">
      <alignment vertical="center" wrapText="1"/>
    </xf>
    <xf numFmtId="0" fontId="66" fillId="0" borderId="48" xfId="48" applyFont="1" applyBorder="1" applyAlignment="1">
      <alignment horizontal="left" vertical="center" shrinkToFit="1"/>
    </xf>
    <xf numFmtId="0" fontId="66" fillId="0" borderId="25" xfId="48" applyFont="1" applyBorder="1" applyAlignment="1">
      <alignment horizontal="left" vertical="center" shrinkToFit="1"/>
    </xf>
    <xf numFmtId="0" fontId="66" fillId="0" borderId="123" xfId="48" applyFont="1" applyBorder="1" applyAlignment="1">
      <alignment horizontal="left" vertical="center" shrinkToFit="1"/>
    </xf>
    <xf numFmtId="0" fontId="66" fillId="26" borderId="15" xfId="48" applyFont="1" applyFill="1" applyBorder="1" applyAlignment="1">
      <alignment horizontal="left" vertical="center" shrinkToFit="1"/>
    </xf>
    <xf numFmtId="0" fontId="66" fillId="26" borderId="13" xfId="48" applyFont="1" applyFill="1" applyBorder="1" applyAlignment="1">
      <alignment vertical="center" wrapText="1"/>
    </xf>
    <xf numFmtId="0" fontId="64" fillId="0" borderId="41" xfId="48" applyFont="1" applyBorder="1" applyAlignment="1">
      <alignment vertical="center" wrapText="1"/>
    </xf>
    <xf numFmtId="0" fontId="66" fillId="0" borderId="15" xfId="48" applyFont="1" applyBorder="1" applyAlignment="1">
      <alignment horizontal="left" vertical="center" shrinkToFit="1"/>
    </xf>
    <xf numFmtId="0" fontId="64" fillId="0" borderId="13" xfId="48" applyFont="1" applyBorder="1" applyAlignment="1">
      <alignment vertical="center" wrapText="1"/>
    </xf>
    <xf numFmtId="0" fontId="66" fillId="0" borderId="36" xfId="48" applyFont="1" applyBorder="1" applyAlignment="1">
      <alignment horizontal="left" vertical="center" wrapText="1" shrinkToFit="1"/>
    </xf>
    <xf numFmtId="0" fontId="66" fillId="0" borderId="11" xfId="48" applyFont="1" applyBorder="1" applyAlignment="1">
      <alignment horizontal="left" vertical="center" shrinkToFit="1"/>
    </xf>
    <xf numFmtId="0" fontId="64" fillId="0" borderId="36" xfId="48" applyFont="1" applyBorder="1" applyAlignment="1">
      <alignment vertical="center" wrapText="1"/>
    </xf>
    <xf numFmtId="0" fontId="66" fillId="0" borderId="53" xfId="48" applyFont="1" applyBorder="1" applyAlignment="1">
      <alignment horizontal="left" vertical="center" shrinkToFit="1"/>
    </xf>
    <xf numFmtId="0" fontId="66" fillId="26" borderId="51" xfId="48" applyFont="1" applyFill="1" applyBorder="1" applyAlignment="1">
      <alignment vertical="center" wrapText="1"/>
    </xf>
    <xf numFmtId="0" fontId="66" fillId="26" borderId="72" xfId="48" applyFont="1" applyFill="1" applyBorder="1" applyAlignment="1">
      <alignment vertical="center" shrinkToFit="1"/>
    </xf>
    <xf numFmtId="0" fontId="64" fillId="0" borderId="30" xfId="48" applyFont="1" applyBorder="1" applyAlignment="1">
      <alignment vertical="center" wrapText="1"/>
    </xf>
    <xf numFmtId="0" fontId="66" fillId="26" borderId="54" xfId="48" applyFont="1" applyFill="1" applyBorder="1" applyAlignment="1">
      <alignment horizontal="left" vertical="center" shrinkToFit="1"/>
    </xf>
    <xf numFmtId="0" fontId="66" fillId="26" borderId="42" xfId="48" applyFont="1" applyFill="1" applyBorder="1" applyAlignment="1">
      <alignment vertical="center" wrapText="1"/>
    </xf>
    <xf numFmtId="0" fontId="66" fillId="26" borderId="155" xfId="48" applyFont="1" applyFill="1" applyBorder="1" applyAlignment="1">
      <alignment horizontal="left" vertical="center" shrinkToFit="1"/>
    </xf>
    <xf numFmtId="0" fontId="66" fillId="0" borderId="25" xfId="48" applyFont="1" applyFill="1" applyBorder="1" applyAlignment="1">
      <alignment horizontal="left" vertical="center" shrinkToFit="1"/>
    </xf>
    <xf numFmtId="0" fontId="66" fillId="0" borderId="54" xfId="48" applyFont="1" applyFill="1" applyBorder="1" applyAlignment="1">
      <alignment horizontal="left" vertical="center" shrinkToFit="1"/>
    </xf>
    <xf numFmtId="0" fontId="66" fillId="0" borderId="46" xfId="48" applyFont="1" applyFill="1" applyBorder="1" applyAlignment="1">
      <alignment horizontal="left" vertical="center" shrinkToFit="1"/>
    </xf>
    <xf numFmtId="0" fontId="66" fillId="26" borderId="53" xfId="48" applyFont="1" applyFill="1" applyBorder="1" applyAlignment="1">
      <alignment horizontal="left" vertical="center" shrinkToFit="1"/>
    </xf>
    <xf numFmtId="0" fontId="64" fillId="0" borderId="40" xfId="48" applyFont="1" applyBorder="1" applyAlignment="1">
      <alignment vertical="center" wrapText="1"/>
    </xf>
    <xf numFmtId="0" fontId="64" fillId="0" borderId="25" xfId="48" applyFont="1" applyBorder="1" applyAlignment="1">
      <alignment horizontal="left" vertical="center" shrinkToFit="1"/>
    </xf>
    <xf numFmtId="0" fontId="64" fillId="0" borderId="46" xfId="48" applyFont="1" applyBorder="1" applyAlignment="1">
      <alignment horizontal="left" vertical="center" shrinkToFit="1"/>
    </xf>
    <xf numFmtId="0" fontId="64" fillId="0" borderId="44" xfId="48" applyFont="1" applyBorder="1" applyAlignment="1">
      <alignment vertical="center" wrapText="1"/>
    </xf>
    <xf numFmtId="0" fontId="64" fillId="0" borderId="42" xfId="48" applyFont="1" applyBorder="1" applyAlignment="1">
      <alignment vertical="center" wrapText="1"/>
    </xf>
    <xf numFmtId="0" fontId="66" fillId="0" borderId="54" xfId="48" applyFont="1" applyBorder="1" applyAlignment="1">
      <alignment horizontal="left" vertical="center" shrinkToFit="1"/>
    </xf>
    <xf numFmtId="0" fontId="66" fillId="0" borderId="46" xfId="48" applyFont="1" applyBorder="1" applyAlignment="1">
      <alignment horizontal="left" vertical="center" shrinkToFit="1"/>
    </xf>
    <xf numFmtId="0" fontId="64" fillId="0" borderId="0" xfId="48" applyFont="1" applyAlignment="1">
      <alignment horizontal="left" vertical="center" wrapText="1"/>
    </xf>
    <xf numFmtId="0" fontId="64" fillId="0" borderId="0" xfId="48" applyFont="1" applyAlignment="1">
      <alignment horizontal="center" vertical="center" wrapText="1"/>
    </xf>
    <xf numFmtId="0" fontId="64" fillId="0" borderId="0" xfId="48" applyFont="1" applyAlignment="1">
      <alignment horizontal="left" vertical="center" shrinkToFit="1"/>
    </xf>
    <xf numFmtId="0" fontId="41" fillId="0" borderId="50"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43" xfId="0" applyFont="1" applyFill="1" applyBorder="1" applyAlignment="1">
      <alignment horizontal="center" vertical="center"/>
    </xf>
    <xf numFmtId="0" fontId="66" fillId="26" borderId="44" xfId="48" applyFont="1" applyFill="1" applyBorder="1" applyAlignment="1">
      <alignment horizontal="left" vertical="center" wrapText="1"/>
    </xf>
    <xf numFmtId="0" fontId="66" fillId="26" borderId="41" xfId="48" applyFont="1" applyFill="1" applyBorder="1" applyAlignment="1">
      <alignment horizontal="left" vertical="center" wrapText="1"/>
    </xf>
    <xf numFmtId="0" fontId="66" fillId="26" borderId="40" xfId="48" applyFont="1" applyFill="1" applyBorder="1" applyAlignment="1">
      <alignment horizontal="left" vertical="center" wrapText="1"/>
    </xf>
    <xf numFmtId="0" fontId="68" fillId="26" borderId="36" xfId="48" applyFont="1" applyFill="1" applyBorder="1" applyAlignment="1">
      <alignment horizontal="left" vertical="center" wrapText="1"/>
    </xf>
    <xf numFmtId="0" fontId="66" fillId="0" borderId="41" xfId="48" applyFont="1" applyBorder="1" applyAlignment="1">
      <alignment horizontal="left" vertical="center" wrapText="1" shrinkToFit="1"/>
    </xf>
    <xf numFmtId="0" fontId="66" fillId="0" borderId="40" xfId="48" applyFont="1" applyBorder="1" applyAlignment="1">
      <alignment horizontal="left" vertical="center" wrapText="1" shrinkToFit="1"/>
    </xf>
    <xf numFmtId="0" fontId="66" fillId="0" borderId="44" xfId="48" applyFont="1" applyBorder="1" applyAlignment="1">
      <alignment horizontal="left" vertical="center" wrapText="1" shrinkToFit="1"/>
    </xf>
    <xf numFmtId="0" fontId="66" fillId="0" borderId="51" xfId="48" applyFont="1" applyBorder="1" applyAlignment="1">
      <alignment horizontal="left" vertical="center" wrapText="1" shrinkToFit="1"/>
    </xf>
    <xf numFmtId="0" fontId="66" fillId="26" borderId="42" xfId="48" applyFont="1" applyFill="1" applyBorder="1" applyAlignment="1">
      <alignment horizontal="left" vertical="center" wrapText="1"/>
    </xf>
    <xf numFmtId="0" fontId="66" fillId="26" borderId="51" xfId="48" applyFont="1" applyFill="1" applyBorder="1" applyAlignment="1">
      <alignment horizontal="left" vertical="center" wrapText="1"/>
    </xf>
    <xf numFmtId="0" fontId="66" fillId="0" borderId="42" xfId="48" applyFont="1" applyBorder="1" applyAlignment="1">
      <alignment horizontal="left" vertical="center" wrapText="1" shrinkToFit="1"/>
    </xf>
    <xf numFmtId="0" fontId="64" fillId="0" borderId="40" xfId="48" applyFont="1" applyFill="1" applyBorder="1" applyAlignment="1">
      <alignment horizontal="left" vertical="center" wrapText="1" shrinkToFit="1"/>
    </xf>
    <xf numFmtId="0" fontId="64" fillId="0" borderId="44" xfId="48" applyFont="1" applyBorder="1" applyAlignment="1">
      <alignment horizontal="left" vertical="center" wrapText="1" shrinkToFit="1"/>
    </xf>
    <xf numFmtId="0" fontId="66" fillId="0" borderId="40" xfId="48" applyFont="1" applyFill="1" applyBorder="1" applyAlignment="1">
      <alignment horizontal="left" vertical="center" wrapText="1" shrinkToFit="1"/>
    </xf>
    <xf numFmtId="0" fontId="66" fillId="0" borderId="51" xfId="48" applyFont="1" applyFill="1" applyBorder="1" applyAlignment="1">
      <alignment horizontal="left" vertical="center" wrapText="1" shrinkToFit="1"/>
    </xf>
    <xf numFmtId="0" fontId="66" fillId="0" borderId="35" xfId="48" applyFont="1" applyFill="1" applyBorder="1" applyAlignment="1">
      <alignment horizontal="left" vertical="center" wrapText="1" shrinkToFit="1"/>
    </xf>
    <xf numFmtId="0" fontId="64" fillId="0" borderId="44" xfId="48" applyFont="1" applyFill="1" applyBorder="1" applyAlignment="1">
      <alignment horizontal="left" vertical="center" wrapText="1" shrinkToFit="1"/>
    </xf>
    <xf numFmtId="0" fontId="41" fillId="0" borderId="45"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55" xfId="0" applyFont="1" applyFill="1" applyBorder="1" applyAlignment="1">
      <alignment horizontal="center" vertical="center"/>
    </xf>
    <xf numFmtId="0" fontId="70" fillId="0" borderId="0" xfId="48" applyFont="1" applyAlignment="1">
      <alignment vertical="center"/>
    </xf>
    <xf numFmtId="0" fontId="71" fillId="0" borderId="0" xfId="48" applyFont="1" applyAlignment="1">
      <alignment vertical="center"/>
    </xf>
    <xf numFmtId="0" fontId="70" fillId="0" borderId="0" xfId="49" applyFont="1" applyFill="1" applyAlignment="1">
      <alignment vertical="center"/>
    </xf>
    <xf numFmtId="0" fontId="74" fillId="0" borderId="0" xfId="50" applyFont="1">
      <alignment vertical="center"/>
    </xf>
    <xf numFmtId="0" fontId="3" fillId="0" borderId="0" xfId="50" applyFont="1" applyAlignment="1">
      <alignment horizontal="left" vertical="center" wrapText="1"/>
    </xf>
    <xf numFmtId="0" fontId="3" fillId="0" borderId="0" xfId="50" applyFont="1" applyAlignment="1">
      <alignment horizontal="center" vertical="center"/>
    </xf>
    <xf numFmtId="0" fontId="3" fillId="0" borderId="0" xfId="50" applyFont="1" applyAlignment="1">
      <alignment horizontal="left" vertical="center" shrinkToFit="1"/>
    </xf>
    <xf numFmtId="0" fontId="3" fillId="0" borderId="0" xfId="50" applyFont="1" applyAlignment="1">
      <alignment vertical="center" wrapText="1"/>
    </xf>
    <xf numFmtId="0" fontId="3" fillId="0" borderId="30" xfId="50" applyFont="1" applyFill="1" applyBorder="1" applyAlignment="1">
      <alignment horizontal="left" vertical="center" shrinkToFit="1"/>
    </xf>
    <xf numFmtId="0" fontId="3" fillId="0" borderId="39" xfId="50" applyFont="1" applyFill="1" applyBorder="1" applyAlignment="1">
      <alignment vertical="center" wrapText="1"/>
    </xf>
    <xf numFmtId="0" fontId="0" fillId="0" borderId="0" xfId="50" applyFont="1">
      <alignment vertical="center"/>
    </xf>
    <xf numFmtId="0" fontId="3" fillId="0" borderId="36" xfId="50" applyFont="1" applyFill="1" applyBorder="1" applyAlignment="1">
      <alignment horizontal="left" vertical="center" wrapText="1"/>
    </xf>
    <xf numFmtId="0" fontId="3" fillId="0" borderId="36" xfId="50" applyFont="1" applyFill="1" applyBorder="1" applyAlignment="1">
      <alignment vertical="center" wrapText="1"/>
    </xf>
    <xf numFmtId="0" fontId="3" fillId="0" borderId="156" xfId="50" applyFont="1" applyFill="1" applyBorder="1" applyAlignment="1">
      <alignment horizontal="left" vertical="center" shrinkToFit="1"/>
    </xf>
    <xf numFmtId="0" fontId="3" fillId="0" borderId="13" xfId="50" applyFont="1" applyFill="1" applyBorder="1" applyAlignment="1">
      <alignment vertical="center" wrapText="1"/>
    </xf>
    <xf numFmtId="0" fontId="3" fillId="0" borderId="11" xfId="50" applyFont="1" applyFill="1" applyBorder="1" applyAlignment="1">
      <alignment horizontal="left" vertical="center" shrinkToFit="1"/>
    </xf>
    <xf numFmtId="0" fontId="0" fillId="0" borderId="0" xfId="50" applyFont="1" applyFill="1">
      <alignment vertical="center"/>
    </xf>
    <xf numFmtId="0" fontId="3" fillId="0" borderId="16" xfId="50" applyFont="1" applyFill="1" applyBorder="1" applyAlignment="1">
      <alignment horizontal="left" vertical="center" shrinkToFit="1"/>
    </xf>
    <xf numFmtId="0" fontId="3" fillId="0" borderId="48" xfId="50" applyFont="1" applyFill="1" applyBorder="1" applyAlignment="1">
      <alignment horizontal="left" vertical="center" shrinkToFit="1"/>
    </xf>
    <xf numFmtId="0" fontId="3" fillId="0" borderId="41" xfId="50" applyFont="1" applyFill="1" applyBorder="1" applyAlignment="1">
      <alignment vertical="center" wrapText="1"/>
    </xf>
    <xf numFmtId="0" fontId="3" fillId="0" borderId="53" xfId="50" applyFont="1" applyFill="1" applyBorder="1" applyAlignment="1">
      <alignment horizontal="left" vertical="center" shrinkToFit="1"/>
    </xf>
    <xf numFmtId="0" fontId="3" fillId="0" borderId="51" xfId="50" applyFont="1" applyFill="1" applyBorder="1" applyAlignment="1">
      <alignment vertical="center" wrapText="1"/>
    </xf>
    <xf numFmtId="0" fontId="3" fillId="0" borderId="25" xfId="50" applyFont="1" applyFill="1" applyBorder="1" applyAlignment="1">
      <alignment horizontal="left" vertical="center" shrinkToFit="1"/>
    </xf>
    <xf numFmtId="0" fontId="3" fillId="0" borderId="40" xfId="50" applyFont="1" applyFill="1" applyBorder="1" applyAlignment="1">
      <alignment vertical="center" wrapText="1"/>
    </xf>
    <xf numFmtId="0" fontId="3" fillId="0" borderId="46" xfId="50" applyFont="1" applyFill="1" applyBorder="1" applyAlignment="1">
      <alignment horizontal="left" vertical="center" shrinkToFit="1"/>
    </xf>
    <xf numFmtId="0" fontId="3" fillId="0" borderId="48" xfId="50" applyFont="1" applyBorder="1" applyAlignment="1">
      <alignment horizontal="left" vertical="center" shrinkToFit="1"/>
    </xf>
    <xf numFmtId="0" fontId="3" fillId="0" borderId="41" xfId="50" applyFont="1" applyBorder="1" applyAlignment="1">
      <alignment vertical="center" wrapText="1" shrinkToFit="1"/>
    </xf>
    <xf numFmtId="0" fontId="3" fillId="0" borderId="25" xfId="50" applyFont="1" applyBorder="1" applyAlignment="1">
      <alignment horizontal="left" vertical="center" shrinkToFit="1"/>
    </xf>
    <xf numFmtId="0" fontId="3" fillId="0" borderId="35" xfId="50" applyFont="1" applyBorder="1" applyAlignment="1">
      <alignment vertical="center" wrapText="1" shrinkToFit="1"/>
    </xf>
    <xf numFmtId="0" fontId="3" fillId="0" borderId="123" xfId="50" applyFont="1" applyBorder="1" applyAlignment="1">
      <alignment horizontal="left" vertical="center" shrinkToFit="1"/>
    </xf>
    <xf numFmtId="0" fontId="3" fillId="0" borderId="44" xfId="50" applyFont="1" applyBorder="1" applyAlignment="1">
      <alignment vertical="center" wrapText="1" shrinkToFit="1"/>
    </xf>
    <xf numFmtId="0" fontId="3" fillId="0" borderId="41" xfId="50" applyFont="1" applyBorder="1" applyAlignment="1">
      <alignment vertical="center" wrapText="1"/>
    </xf>
    <xf numFmtId="0" fontId="3" fillId="0" borderId="15" xfId="50" applyFont="1" applyBorder="1" applyAlignment="1">
      <alignment horizontal="left" vertical="center" shrinkToFit="1"/>
    </xf>
    <xf numFmtId="0" fontId="3" fillId="0" borderId="44" xfId="50" applyFont="1" applyBorder="1" applyAlignment="1">
      <alignment vertical="center" wrapText="1"/>
    </xf>
    <xf numFmtId="0" fontId="3" fillId="0" borderId="36" xfId="50" applyFont="1" applyFill="1" applyBorder="1" applyAlignment="1">
      <alignment horizontal="left" vertical="center" wrapText="1" shrinkToFit="1"/>
    </xf>
    <xf numFmtId="0" fontId="3" fillId="0" borderId="44" xfId="50" applyFont="1" applyFill="1" applyBorder="1" applyAlignment="1">
      <alignment vertical="center" wrapText="1"/>
    </xf>
    <xf numFmtId="0" fontId="3" fillId="0" borderId="72" xfId="50" applyFont="1" applyFill="1" applyBorder="1" applyAlignment="1">
      <alignment vertical="center" shrinkToFit="1"/>
    </xf>
    <xf numFmtId="0" fontId="3" fillId="0" borderId="30" xfId="50" applyFont="1" applyFill="1" applyBorder="1" applyAlignment="1">
      <alignment vertical="center" wrapText="1"/>
    </xf>
    <xf numFmtId="0" fontId="3" fillId="0" borderId="54" xfId="50" applyFont="1" applyFill="1" applyBorder="1" applyAlignment="1">
      <alignment horizontal="left" vertical="center" shrinkToFit="1"/>
    </xf>
    <xf numFmtId="0" fontId="3" fillId="0" borderId="42" xfId="50" applyFont="1" applyFill="1" applyBorder="1" applyAlignment="1">
      <alignment vertical="center" wrapText="1"/>
    </xf>
    <xf numFmtId="0" fontId="3" fillId="0" borderId="35" xfId="50" applyFont="1" applyFill="1" applyBorder="1" applyAlignment="1">
      <alignment vertical="center" wrapText="1"/>
    </xf>
    <xf numFmtId="0" fontId="3" fillId="0" borderId="51" xfId="50" applyFont="1" applyBorder="1" applyAlignment="1">
      <alignment vertical="center" wrapText="1"/>
    </xf>
    <xf numFmtId="0" fontId="3" fillId="0" borderId="42" xfId="50" applyFont="1" applyBorder="1" applyAlignment="1">
      <alignment vertical="center" wrapText="1"/>
    </xf>
    <xf numFmtId="0" fontId="60" fillId="0" borderId="0" xfId="46" applyFont="1">
      <alignment vertical="center"/>
    </xf>
    <xf numFmtId="0" fontId="75" fillId="34" borderId="36" xfId="46" applyFont="1" applyFill="1" applyBorder="1">
      <alignment vertical="center"/>
    </xf>
    <xf numFmtId="0" fontId="75" fillId="0" borderId="0" xfId="46" applyFont="1">
      <alignment vertical="center"/>
    </xf>
    <xf numFmtId="0" fontId="76" fillId="34" borderId="109" xfId="46" applyFont="1" applyFill="1" applyBorder="1">
      <alignment vertical="center"/>
    </xf>
    <xf numFmtId="0" fontId="76" fillId="0" borderId="94" xfId="46" applyFont="1" applyFill="1" applyBorder="1">
      <alignment vertical="center"/>
    </xf>
    <xf numFmtId="0" fontId="76" fillId="0" borderId="96" xfId="46" applyFont="1" applyFill="1" applyBorder="1" applyAlignment="1">
      <alignment horizontal="right" vertical="center"/>
    </xf>
    <xf numFmtId="0" fontId="76" fillId="0" borderId="95" xfId="46" applyFont="1" applyFill="1" applyBorder="1" applyAlignment="1">
      <alignment horizontal="right" vertical="center"/>
    </xf>
    <xf numFmtId="0" fontId="76" fillId="0" borderId="94" xfId="46" applyFont="1" applyBorder="1">
      <alignment vertical="center"/>
    </xf>
    <xf numFmtId="0" fontId="76" fillId="0" borderId="96" xfId="46" applyFont="1" applyBorder="1" applyAlignment="1">
      <alignment horizontal="right" vertical="center"/>
    </xf>
    <xf numFmtId="0" fontId="76" fillId="0" borderId="95" xfId="46" applyFont="1" applyBorder="1" applyAlignment="1">
      <alignment horizontal="right" vertical="center"/>
    </xf>
    <xf numFmtId="0" fontId="76" fillId="34" borderId="110" xfId="46" applyFont="1" applyFill="1" applyBorder="1" applyAlignment="1">
      <alignment vertical="center" wrapText="1"/>
    </xf>
    <xf numFmtId="0" fontId="79" fillId="0" borderId="79" xfId="46" applyFont="1" applyBorder="1">
      <alignment vertical="center"/>
    </xf>
    <xf numFmtId="0" fontId="79" fillId="34" borderId="67" xfId="46" applyFont="1" applyFill="1" applyBorder="1" applyAlignment="1">
      <alignment horizontal="center" vertical="center"/>
    </xf>
    <xf numFmtId="0" fontId="76" fillId="34" borderId="111" xfId="46" applyFont="1" applyFill="1" applyBorder="1" applyAlignment="1">
      <alignment vertical="center" wrapText="1"/>
    </xf>
    <xf numFmtId="0" fontId="79" fillId="0" borderId="158" xfId="46" applyFont="1" applyBorder="1">
      <alignment vertical="center"/>
    </xf>
    <xf numFmtId="0" fontId="79" fillId="34" borderId="70" xfId="46" applyFont="1" applyFill="1" applyBorder="1" applyAlignment="1">
      <alignment horizontal="center" vertical="center"/>
    </xf>
    <xf numFmtId="0" fontId="76" fillId="0" borderId="0" xfId="46" applyFont="1" applyFill="1">
      <alignment vertical="center"/>
    </xf>
    <xf numFmtId="0" fontId="76" fillId="0" borderId="0" xfId="46" applyFont="1" applyFill="1" applyAlignment="1">
      <alignment vertical="center"/>
    </xf>
    <xf numFmtId="0" fontId="79" fillId="0" borderId="79" xfId="46" applyFont="1" applyBorder="1" applyAlignment="1">
      <alignment horizontal="right" vertical="center"/>
    </xf>
    <xf numFmtId="0" fontId="79" fillId="0" borderId="158" xfId="46" applyFont="1" applyBorder="1" applyAlignment="1">
      <alignment horizontal="right" vertical="center"/>
    </xf>
    <xf numFmtId="0" fontId="76" fillId="0" borderId="160" xfId="46" applyFont="1" applyBorder="1" applyAlignment="1">
      <alignment horizontal="center" vertical="center"/>
    </xf>
    <xf numFmtId="0" fontId="79" fillId="0" borderId="161" xfId="46" applyFont="1" applyBorder="1">
      <alignment vertical="center"/>
    </xf>
    <xf numFmtId="0" fontId="76" fillId="0" borderId="0" xfId="46" applyFont="1" applyFill="1" applyBorder="1" applyAlignment="1">
      <alignment vertical="center" wrapText="1"/>
    </xf>
    <xf numFmtId="0" fontId="79" fillId="0" borderId="0" xfId="46" applyFont="1" applyBorder="1" applyAlignment="1">
      <alignment horizontal="right" vertical="center"/>
    </xf>
    <xf numFmtId="0" fontId="76" fillId="0" borderId="0" xfId="46" applyFont="1" applyBorder="1" applyAlignment="1">
      <alignment horizontal="center" vertical="center"/>
    </xf>
    <xf numFmtId="0" fontId="80" fillId="0" borderId="0" xfId="46" applyFont="1" applyBorder="1" applyAlignment="1">
      <alignment horizontal="center" vertical="center"/>
    </xf>
    <xf numFmtId="0" fontId="79" fillId="0" borderId="0" xfId="46" applyFont="1" applyBorder="1">
      <alignment vertical="center"/>
    </xf>
    <xf numFmtId="0" fontId="79" fillId="0" borderId="0" xfId="46" applyFont="1" applyBorder="1" applyAlignment="1">
      <alignment horizontal="left" vertical="center" wrapText="1"/>
    </xf>
    <xf numFmtId="0" fontId="75" fillId="0" borderId="162" xfId="46" applyFont="1" applyBorder="1">
      <alignment vertical="center"/>
    </xf>
    <xf numFmtId="0" fontId="76" fillId="0" borderId="163" xfId="46" applyFont="1" applyBorder="1">
      <alignment vertical="center"/>
    </xf>
    <xf numFmtId="0" fontId="76" fillId="0" borderId="164" xfId="46" applyFont="1" applyBorder="1">
      <alignment vertical="center"/>
    </xf>
    <xf numFmtId="0" fontId="76" fillId="0" borderId="165" xfId="46" applyFont="1" applyBorder="1">
      <alignment vertical="center"/>
    </xf>
    <xf numFmtId="0" fontId="76" fillId="0" borderId="167" xfId="46" applyFont="1" applyBorder="1">
      <alignment vertical="center"/>
    </xf>
    <xf numFmtId="0" fontId="1" fillId="27" borderId="0" xfId="52" applyFill="1">
      <alignment vertical="center"/>
    </xf>
    <xf numFmtId="0" fontId="1" fillId="27" borderId="0" xfId="52" applyFill="1" applyAlignment="1">
      <alignment horizontal="right" vertical="center"/>
    </xf>
    <xf numFmtId="0" fontId="1" fillId="27" borderId="0" xfId="52" applyFill="1" applyAlignment="1">
      <alignment horizontal="center" vertical="center"/>
    </xf>
    <xf numFmtId="0" fontId="1" fillId="35" borderId="0" xfId="52" applyFill="1" applyAlignment="1">
      <alignment horizontal="center" vertical="center"/>
    </xf>
    <xf numFmtId="0" fontId="81" fillId="27" borderId="0" xfId="52" applyFont="1" applyFill="1" applyAlignment="1">
      <alignment horizontal="center" vertical="center"/>
    </xf>
    <xf numFmtId="0" fontId="1" fillId="27" borderId="0" xfId="52" applyFill="1" applyAlignment="1">
      <alignment horizontal="center" vertical="center" shrinkToFit="1"/>
    </xf>
    <xf numFmtId="0" fontId="1" fillId="27" borderId="16" xfId="52" applyFill="1" applyBorder="1" applyAlignment="1">
      <alignment horizontal="center" vertical="center"/>
    </xf>
    <xf numFmtId="0" fontId="82" fillId="27" borderId="0" xfId="52" applyFont="1" applyFill="1">
      <alignment vertical="center"/>
    </xf>
    <xf numFmtId="0" fontId="1" fillId="35" borderId="36" xfId="52" applyFill="1" applyBorder="1" applyAlignment="1">
      <alignment horizontal="center" vertical="center"/>
    </xf>
    <xf numFmtId="0" fontId="1" fillId="27" borderId="36" xfId="52" applyFill="1" applyBorder="1">
      <alignment vertical="center"/>
    </xf>
    <xf numFmtId="182" fontId="0" fillId="35" borderId="35" xfId="52" applyNumberFormat="1" applyFont="1" applyFill="1" applyBorder="1" applyAlignment="1">
      <alignment horizontal="center" vertical="center"/>
    </xf>
    <xf numFmtId="0" fontId="85" fillId="27" borderId="80" xfId="52" applyFont="1" applyFill="1" applyBorder="1" applyAlignment="1">
      <alignment vertical="center" wrapText="1"/>
    </xf>
    <xf numFmtId="38" fontId="84" fillId="35" borderId="80" xfId="53" applyFont="1" applyFill="1" applyBorder="1">
      <alignment vertical="center"/>
    </xf>
    <xf numFmtId="0" fontId="1" fillId="27" borderId="80" xfId="52" applyFill="1" applyBorder="1">
      <alignment vertical="center"/>
    </xf>
    <xf numFmtId="0" fontId="1" fillId="0" borderId="36" xfId="52" applyBorder="1">
      <alignment vertical="center"/>
    </xf>
    <xf numFmtId="0" fontId="1" fillId="0" borderId="36" xfId="52" applyBorder="1" applyAlignment="1">
      <alignment horizontal="center" vertical="center"/>
    </xf>
    <xf numFmtId="0" fontId="0" fillId="27" borderId="36" xfId="52" applyFont="1" applyFill="1" applyBorder="1" applyAlignment="1">
      <alignment horizontal="center" vertical="center"/>
    </xf>
    <xf numFmtId="0" fontId="1" fillId="27" borderId="13" xfId="52" applyFill="1" applyBorder="1" applyAlignment="1">
      <alignment horizontal="center" vertical="center"/>
    </xf>
    <xf numFmtId="0" fontId="85" fillId="27" borderId="120" xfId="52" applyFont="1" applyFill="1" applyBorder="1" applyAlignment="1">
      <alignment vertical="center" wrapText="1"/>
    </xf>
    <xf numFmtId="38" fontId="84" fillId="35" borderId="120" xfId="53" applyFont="1" applyFill="1" applyBorder="1">
      <alignment vertical="center"/>
    </xf>
    <xf numFmtId="0" fontId="1" fillId="27" borderId="120" xfId="52" applyFill="1" applyBorder="1">
      <alignment vertical="center"/>
    </xf>
    <xf numFmtId="182" fontId="1" fillId="27" borderId="35" xfId="52" applyNumberFormat="1" applyFill="1" applyBorder="1" applyAlignment="1">
      <alignment horizontal="center" vertical="center"/>
    </xf>
    <xf numFmtId="0" fontId="85" fillId="27" borderId="117" xfId="52" applyFont="1" applyFill="1" applyBorder="1" applyAlignment="1">
      <alignment vertical="center" wrapText="1"/>
    </xf>
    <xf numFmtId="38" fontId="84" fillId="35" borderId="117" xfId="53" applyFont="1" applyFill="1" applyBorder="1">
      <alignment vertical="center"/>
    </xf>
    <xf numFmtId="0" fontId="1" fillId="27" borderId="117" xfId="52" applyFill="1" applyBorder="1">
      <alignment vertical="center"/>
    </xf>
    <xf numFmtId="0" fontId="86" fillId="0" borderId="36" xfId="52" applyFont="1" applyBorder="1">
      <alignment vertical="center"/>
    </xf>
    <xf numFmtId="0" fontId="86" fillId="0" borderId="36" xfId="52" applyFont="1" applyBorder="1" applyAlignment="1">
      <alignment vertical="center" wrapText="1"/>
    </xf>
    <xf numFmtId="0" fontId="86" fillId="27" borderId="36" xfId="52" applyFont="1" applyFill="1" applyBorder="1" applyAlignment="1">
      <alignment horizontal="center" vertical="center"/>
    </xf>
    <xf numFmtId="0" fontId="1" fillId="27" borderId="170" xfId="52" applyFill="1" applyBorder="1">
      <alignment vertical="center"/>
    </xf>
    <xf numFmtId="0" fontId="1" fillId="0" borderId="10" xfId="52" applyBorder="1">
      <alignment vertical="center"/>
    </xf>
    <xf numFmtId="0" fontId="86" fillId="0" borderId="10" xfId="52" applyFont="1" applyBorder="1">
      <alignment vertical="center"/>
    </xf>
    <xf numFmtId="0" fontId="86" fillId="27" borderId="10" xfId="52" applyFont="1" applyFill="1" applyBorder="1" applyAlignment="1">
      <alignment vertical="center" wrapText="1"/>
    </xf>
    <xf numFmtId="0" fontId="1" fillId="27" borderId="10" xfId="52" applyFill="1" applyBorder="1">
      <alignment vertical="center"/>
    </xf>
    <xf numFmtId="0" fontId="1" fillId="0" borderId="0" xfId="52">
      <alignment vertical="center"/>
    </xf>
    <xf numFmtId="0" fontId="86" fillId="0" borderId="0" xfId="52" applyFont="1">
      <alignment vertical="center"/>
    </xf>
    <xf numFmtId="0" fontId="86" fillId="27" borderId="0" xfId="52" applyFont="1" applyFill="1" applyAlignment="1">
      <alignment vertical="center" wrapText="1"/>
    </xf>
    <xf numFmtId="180" fontId="0" fillId="27" borderId="0" xfId="53" applyNumberFormat="1" applyFont="1" applyFill="1" applyBorder="1" applyAlignment="1">
      <alignment horizontal="center" vertical="center"/>
    </xf>
    <xf numFmtId="0" fontId="1" fillId="27" borderId="0" xfId="52" applyFill="1" applyAlignment="1">
      <alignment vertical="center" wrapText="1"/>
    </xf>
    <xf numFmtId="38" fontId="0" fillId="27" borderId="0" xfId="53" applyFont="1" applyFill="1" applyBorder="1">
      <alignment vertical="center"/>
    </xf>
    <xf numFmtId="176" fontId="1" fillId="27" borderId="17" xfId="52" applyNumberFormat="1" applyFill="1" applyBorder="1" applyAlignment="1">
      <alignment horizontal="center" vertical="center"/>
    </xf>
    <xf numFmtId="183" fontId="84" fillId="27" borderId="0" xfId="54" applyNumberFormat="1" applyFont="1" applyFill="1" applyBorder="1" applyAlignment="1">
      <alignment horizontal="center" vertical="center"/>
    </xf>
    <xf numFmtId="0" fontId="87" fillId="27" borderId="80" xfId="52" applyFont="1" applyFill="1" applyBorder="1" applyAlignment="1">
      <alignment vertical="center" wrapText="1"/>
    </xf>
    <xf numFmtId="0" fontId="1" fillId="35" borderId="13" xfId="52" applyFill="1" applyBorder="1" applyAlignment="1">
      <alignment horizontal="center" vertical="center"/>
    </xf>
    <xf numFmtId="0" fontId="87" fillId="27" borderId="120" xfId="52" applyFont="1" applyFill="1" applyBorder="1" applyAlignment="1">
      <alignment vertical="center" wrapText="1"/>
    </xf>
    <xf numFmtId="182" fontId="1" fillId="35" borderId="35" xfId="52" applyNumberFormat="1" applyFill="1" applyBorder="1" applyAlignment="1">
      <alignment horizontal="center" vertical="center"/>
    </xf>
    <xf numFmtId="0" fontId="87" fillId="27" borderId="117" xfId="52" applyFont="1" applyFill="1" applyBorder="1" applyAlignment="1">
      <alignment vertical="center" wrapText="1"/>
    </xf>
    <xf numFmtId="38" fontId="87" fillId="27" borderId="120" xfId="52" applyNumberFormat="1" applyFont="1" applyFill="1" applyBorder="1" applyAlignment="1">
      <alignment vertical="center" wrapText="1"/>
    </xf>
    <xf numFmtId="0" fontId="1" fillId="27" borderId="0" xfId="52" applyFill="1" applyAlignment="1">
      <alignment horizontal="left" vertical="center"/>
    </xf>
    <xf numFmtId="0" fontId="24" fillId="0" borderId="10" xfId="0" applyFont="1" applyBorder="1" applyAlignment="1">
      <alignment horizontal="center" vertical="center"/>
    </xf>
    <xf numFmtId="0" fontId="3" fillId="0" borderId="41" xfId="50" applyFont="1" applyFill="1" applyBorder="1" applyAlignment="1">
      <alignment horizontal="left" vertical="center" wrapText="1"/>
    </xf>
    <xf numFmtId="0" fontId="3" fillId="0" borderId="51" xfId="50" applyFont="1" applyFill="1" applyBorder="1" applyAlignment="1">
      <alignment horizontal="left" vertical="center" wrapText="1"/>
    </xf>
    <xf numFmtId="0" fontId="3" fillId="0" borderId="40" xfId="50" applyFont="1" applyFill="1" applyBorder="1" applyAlignment="1">
      <alignment horizontal="left" vertical="center" wrapText="1"/>
    </xf>
    <xf numFmtId="0" fontId="3" fillId="0" borderId="44" xfId="50" applyFont="1" applyFill="1" applyBorder="1" applyAlignment="1">
      <alignment horizontal="left" vertical="center" wrapText="1"/>
    </xf>
    <xf numFmtId="0" fontId="3" fillId="0" borderId="41" xfId="50" applyFont="1" applyBorder="1" applyAlignment="1">
      <alignment horizontal="left" vertical="center" wrapText="1" shrinkToFit="1"/>
    </xf>
    <xf numFmtId="0" fontId="3" fillId="0" borderId="40" xfId="50" applyFont="1" applyBorder="1" applyAlignment="1">
      <alignment horizontal="left" vertical="center" wrapText="1" shrinkToFit="1"/>
    </xf>
    <xf numFmtId="0" fontId="3" fillId="0" borderId="44" xfId="50" applyFont="1" applyBorder="1" applyAlignment="1">
      <alignment horizontal="left" vertical="center" wrapText="1" shrinkToFit="1"/>
    </xf>
    <xf numFmtId="0" fontId="3" fillId="0" borderId="42" xfId="50" applyFont="1" applyFill="1" applyBorder="1" applyAlignment="1">
      <alignment horizontal="left" vertical="center" wrapText="1"/>
    </xf>
    <xf numFmtId="0" fontId="3" fillId="26" borderId="44" xfId="50" applyFont="1" applyFill="1" applyBorder="1" applyAlignment="1">
      <alignment horizontal="left" vertical="center" wrapText="1"/>
    </xf>
    <xf numFmtId="0" fontId="3" fillId="0" borderId="40" xfId="50" applyFont="1" applyFill="1" applyBorder="1" applyAlignment="1">
      <alignment horizontal="left" vertical="center" wrapText="1" shrinkToFit="1"/>
    </xf>
    <xf numFmtId="0" fontId="3" fillId="0" borderId="44" xfId="50" applyFont="1" applyFill="1" applyBorder="1" applyAlignment="1">
      <alignment horizontal="left" vertical="center" wrapText="1" shrinkToFit="1"/>
    </xf>
    <xf numFmtId="0" fontId="66" fillId="0" borderId="41" xfId="48" applyFont="1" applyFill="1" applyBorder="1" applyAlignment="1">
      <alignment horizontal="left" vertical="center" wrapText="1" shrinkToFit="1"/>
    </xf>
    <xf numFmtId="0" fontId="3" fillId="0" borderId="39" xfId="50" applyFont="1" applyFill="1" applyBorder="1" applyAlignment="1">
      <alignment horizontal="left" vertical="center" wrapText="1"/>
    </xf>
    <xf numFmtId="0" fontId="3" fillId="0" borderId="35" xfId="50" applyFont="1" applyFill="1" applyBorder="1" applyAlignment="1">
      <alignment horizontal="left" vertical="center" wrapText="1"/>
    </xf>
    <xf numFmtId="0" fontId="3" fillId="0" borderId="13" xfId="50" applyFont="1" applyFill="1" applyBorder="1" applyAlignment="1">
      <alignment horizontal="left" vertical="center" wrapText="1"/>
    </xf>
    <xf numFmtId="0" fontId="66" fillId="0" borderId="13" xfId="48" applyFont="1" applyBorder="1" applyAlignment="1">
      <alignment horizontal="left" vertical="center" wrapText="1" shrinkToFit="1"/>
    </xf>
    <xf numFmtId="0" fontId="66" fillId="26" borderId="39" xfId="48" applyFont="1" applyFill="1" applyBorder="1" applyAlignment="1">
      <alignment horizontal="left" vertical="center" wrapText="1"/>
    </xf>
    <xf numFmtId="0" fontId="66" fillId="26" borderId="35" xfId="48" applyFont="1" applyFill="1" applyBorder="1" applyAlignment="1">
      <alignment horizontal="left" vertical="center" wrapText="1"/>
    </xf>
    <xf numFmtId="0" fontId="66" fillId="26" borderId="13" xfId="48" applyFont="1" applyFill="1" applyBorder="1" applyAlignment="1">
      <alignment horizontal="left" vertical="center" wrapText="1"/>
    </xf>
    <xf numFmtId="0" fontId="3" fillId="0" borderId="35" xfId="50" applyFont="1" applyBorder="1" applyAlignment="1">
      <alignment horizontal="left" vertical="center" wrapText="1" shrinkToFit="1"/>
    </xf>
    <xf numFmtId="0" fontId="3" fillId="0" borderId="13" xfId="50" applyFont="1" applyBorder="1" applyAlignment="1">
      <alignment horizontal="left" vertical="center" wrapText="1" shrinkToFit="1"/>
    </xf>
    <xf numFmtId="0" fontId="66" fillId="0" borderId="41" xfId="49" applyFont="1" applyFill="1" applyBorder="1" applyAlignment="1">
      <alignment vertical="center" wrapText="1"/>
    </xf>
    <xf numFmtId="0" fontId="66" fillId="0" borderId="40" xfId="49" applyFont="1" applyFill="1" applyBorder="1" applyAlignment="1">
      <alignment vertical="center" wrapText="1"/>
    </xf>
    <xf numFmtId="0" fontId="66" fillId="0" borderId="41" xfId="48" applyFont="1" applyFill="1" applyBorder="1" applyAlignment="1">
      <alignment horizontal="left" vertical="center" wrapText="1"/>
    </xf>
    <xf numFmtId="0" fontId="66" fillId="0" borderId="41" xfId="48" applyFont="1" applyFill="1" applyBorder="1" applyAlignment="1">
      <alignment vertical="center" wrapText="1"/>
    </xf>
    <xf numFmtId="0" fontId="66" fillId="0" borderId="39" xfId="49" applyFont="1" applyFill="1" applyBorder="1" applyAlignment="1">
      <alignment vertical="center" wrapText="1" shrinkToFit="1"/>
    </xf>
    <xf numFmtId="0" fontId="66" fillId="0" borderId="30" xfId="49" applyFont="1" applyFill="1" applyBorder="1" applyAlignment="1">
      <alignment horizontal="left" vertical="center" shrinkToFit="1"/>
    </xf>
    <xf numFmtId="0" fontId="66" fillId="0" borderId="39" xfId="49" applyFont="1" applyFill="1" applyBorder="1" applyAlignment="1">
      <alignment vertical="center" wrapText="1"/>
    </xf>
    <xf numFmtId="0" fontId="66" fillId="0" borderId="40" xfId="49" applyFont="1" applyFill="1" applyBorder="1" applyAlignment="1">
      <alignment vertical="center" wrapText="1" shrinkToFit="1"/>
    </xf>
    <xf numFmtId="0" fontId="66" fillId="0" borderId="25" xfId="49" applyFont="1" applyFill="1" applyBorder="1" applyAlignment="1">
      <alignment horizontal="left" vertical="center" shrinkToFit="1"/>
    </xf>
    <xf numFmtId="0" fontId="66" fillId="0" borderId="35" xfId="49" applyFont="1" applyFill="1" applyBorder="1" applyAlignment="1">
      <alignment vertical="center" wrapText="1" shrinkToFit="1"/>
    </xf>
    <xf numFmtId="0" fontId="66" fillId="0" borderId="16" xfId="49" applyFont="1" applyFill="1" applyBorder="1" applyAlignment="1">
      <alignment horizontal="left" vertical="center" shrinkToFit="1"/>
    </xf>
    <xf numFmtId="0" fontId="66" fillId="0" borderId="35" xfId="49" applyFont="1" applyFill="1" applyBorder="1" applyAlignment="1">
      <alignment vertical="center" wrapText="1"/>
    </xf>
    <xf numFmtId="0" fontId="68" fillId="0" borderId="41" xfId="48" applyFont="1" applyFill="1" applyBorder="1" applyAlignment="1">
      <alignment vertical="center" wrapText="1"/>
    </xf>
    <xf numFmtId="0" fontId="3" fillId="26" borderId="51" xfId="48" applyFont="1" applyFill="1" applyBorder="1" applyAlignment="1">
      <alignment horizontal="left" vertical="center" wrapText="1"/>
    </xf>
    <xf numFmtId="0" fontId="68" fillId="0" borderId="51" xfId="48" applyFont="1" applyFill="1" applyBorder="1" applyAlignment="1">
      <alignment vertical="center" wrapText="1"/>
    </xf>
    <xf numFmtId="0" fontId="66" fillId="0" borderId="51" xfId="48" applyFont="1" applyFill="1" applyBorder="1" applyAlignment="1">
      <alignment vertical="center" wrapText="1"/>
    </xf>
    <xf numFmtId="0" fontId="66" fillId="26" borderId="35" xfId="48" applyFont="1" applyFill="1" applyBorder="1" applyAlignment="1">
      <alignment vertical="center" wrapText="1"/>
    </xf>
    <xf numFmtId="0" fontId="66" fillId="0" borderId="108" xfId="49" applyFont="1" applyFill="1" applyBorder="1" applyAlignment="1">
      <alignment horizontal="left" vertical="center" shrinkToFit="1"/>
    </xf>
    <xf numFmtId="0" fontId="66" fillId="0" borderId="51" xfId="49" applyFont="1" applyFill="1" applyBorder="1" applyAlignment="1">
      <alignment vertical="center" wrapText="1"/>
    </xf>
    <xf numFmtId="0" fontId="66" fillId="0" borderId="106" xfId="49" applyFont="1" applyFill="1" applyBorder="1" applyAlignment="1">
      <alignment horizontal="left" vertical="center" shrinkToFit="1"/>
    </xf>
    <xf numFmtId="0" fontId="66" fillId="0" borderId="44" xfId="49" applyFont="1" applyFill="1" applyBorder="1" applyAlignment="1">
      <alignment vertical="center" wrapText="1"/>
    </xf>
    <xf numFmtId="0" fontId="43" fillId="0" borderId="39" xfId="42" applyFont="1" applyFill="1" applyBorder="1" applyAlignment="1">
      <alignment horizontal="left" vertical="center" wrapText="1"/>
    </xf>
    <xf numFmtId="0" fontId="66" fillId="26" borderId="13" xfId="48" applyFont="1" applyFill="1" applyBorder="1" applyAlignment="1">
      <alignment horizontal="left" vertical="center" wrapText="1"/>
    </xf>
    <xf numFmtId="0" fontId="38" fillId="0" borderId="80" xfId="0" applyFont="1" applyFill="1" applyBorder="1" applyAlignment="1">
      <alignment horizontal="left" vertical="center"/>
    </xf>
    <xf numFmtId="0" fontId="38" fillId="0" borderId="74" xfId="0" applyFont="1" applyFill="1" applyBorder="1" applyAlignment="1">
      <alignment horizontal="left" vertical="center" wrapText="1"/>
    </xf>
    <xf numFmtId="0" fontId="91" fillId="0" borderId="80" xfId="0" applyFont="1" applyFill="1" applyBorder="1" applyAlignment="1">
      <alignment vertical="center" wrapText="1"/>
    </xf>
    <xf numFmtId="0" fontId="38" fillId="0" borderId="13" xfId="0" applyFont="1" applyFill="1" applyBorder="1" applyAlignment="1">
      <alignment horizontal="left" vertical="center"/>
    </xf>
    <xf numFmtId="0" fontId="38" fillId="0" borderId="14" xfId="0" applyFont="1" applyFill="1" applyBorder="1" applyAlignment="1">
      <alignment horizontal="left" vertical="center" wrapText="1"/>
    </xf>
    <xf numFmtId="0" fontId="91" fillId="0" borderId="13" xfId="0" applyFont="1" applyFill="1" applyBorder="1" applyAlignment="1">
      <alignment vertical="center" wrapText="1"/>
    </xf>
    <xf numFmtId="0" fontId="38" fillId="0" borderId="80" xfId="0" applyFont="1" applyFill="1" applyBorder="1" applyAlignment="1">
      <alignment horizontal="left" vertical="center" wrapText="1"/>
    </xf>
    <xf numFmtId="0" fontId="92" fillId="0" borderId="39"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35" xfId="0" applyFont="1" applyFill="1" applyBorder="1" applyAlignment="1">
      <alignment horizontal="center" vertical="center"/>
    </xf>
    <xf numFmtId="0" fontId="38" fillId="0" borderId="16" xfId="0" applyFont="1" applyFill="1" applyBorder="1" applyAlignment="1">
      <alignment horizontal="center" vertical="center"/>
    </xf>
    <xf numFmtId="0" fontId="43" fillId="0" borderId="16" xfId="0" applyFont="1" applyFill="1" applyBorder="1"/>
    <xf numFmtId="0" fontId="38" fillId="0" borderId="35" xfId="0" applyFont="1" applyFill="1" applyBorder="1" applyAlignment="1">
      <alignment horizontal="left" vertical="center" wrapText="1"/>
    </xf>
    <xf numFmtId="0" fontId="38" fillId="0" borderId="12" xfId="0" applyFont="1" applyFill="1" applyBorder="1" applyAlignment="1">
      <alignment vertical="center" wrapText="1"/>
    </xf>
    <xf numFmtId="0" fontId="92" fillId="0" borderId="35" xfId="0" applyFont="1" applyFill="1" applyBorder="1" applyAlignment="1">
      <alignment vertical="center"/>
    </xf>
    <xf numFmtId="0" fontId="38" fillId="0" borderId="0" xfId="0" applyFont="1" applyFill="1" applyBorder="1"/>
    <xf numFmtId="0" fontId="38" fillId="0" borderId="0" xfId="0" applyFont="1" applyFill="1" applyBorder="1" applyAlignment="1">
      <alignment vertical="center"/>
    </xf>
    <xf numFmtId="0" fontId="38" fillId="0" borderId="35" xfId="0" applyFont="1" applyFill="1" applyBorder="1" applyAlignment="1">
      <alignment vertical="center"/>
    </xf>
    <xf numFmtId="0" fontId="38" fillId="0" borderId="116" xfId="0" applyFont="1" applyFill="1" applyBorder="1" applyAlignment="1">
      <alignment vertical="center" wrapText="1"/>
    </xf>
    <xf numFmtId="0" fontId="92" fillId="0" borderId="116" xfId="0" applyFont="1" applyFill="1" applyBorder="1" applyAlignment="1">
      <alignment horizontal="left" vertical="center" wrapText="1"/>
    </xf>
    <xf numFmtId="0" fontId="38" fillId="0" borderId="117" xfId="0" applyFont="1" applyFill="1" applyBorder="1" applyAlignment="1">
      <alignment horizontal="center" vertical="center"/>
    </xf>
    <xf numFmtId="0" fontId="38" fillId="0" borderId="118" xfId="0" applyFont="1" applyFill="1" applyBorder="1" applyAlignment="1">
      <alignment horizontal="center" vertical="center"/>
    </xf>
    <xf numFmtId="0" fontId="43" fillId="0" borderId="118" xfId="0" applyFont="1" applyFill="1" applyBorder="1"/>
    <xf numFmtId="0" fontId="38" fillId="0" borderId="119" xfId="0" applyFont="1" applyFill="1" applyBorder="1" applyAlignment="1">
      <alignment vertical="center" wrapText="1"/>
    </xf>
    <xf numFmtId="0" fontId="38" fillId="0" borderId="38" xfId="0" applyFont="1" applyFill="1" applyBorder="1" applyAlignment="1">
      <alignment horizontal="left" vertical="center" wrapText="1"/>
    </xf>
    <xf numFmtId="0" fontId="38" fillId="0" borderId="26" xfId="0" applyFont="1" applyFill="1" applyBorder="1" applyAlignment="1">
      <alignment vertical="center" wrapText="1"/>
    </xf>
    <xf numFmtId="0" fontId="92" fillId="0" borderId="38" xfId="0" applyFont="1" applyFill="1" applyBorder="1" applyAlignment="1">
      <alignment horizontal="left" vertical="center" wrapText="1"/>
    </xf>
    <xf numFmtId="0" fontId="38" fillId="0" borderId="117" xfId="0" applyFont="1" applyFill="1" applyBorder="1" applyAlignment="1">
      <alignment vertical="center" wrapText="1"/>
    </xf>
    <xf numFmtId="0" fontId="92" fillId="0" borderId="117" xfId="0" applyFont="1" applyFill="1" applyBorder="1" applyAlignment="1">
      <alignment horizontal="left" vertical="center" wrapText="1"/>
    </xf>
    <xf numFmtId="0" fontId="0" fillId="0" borderId="117" xfId="0" applyFont="1" applyFill="1" applyBorder="1" applyAlignment="1">
      <alignment vertical="center" wrapText="1"/>
    </xf>
    <xf numFmtId="0" fontId="38" fillId="0" borderId="14" xfId="0" applyFont="1" applyFill="1" applyBorder="1" applyAlignment="1">
      <alignment vertical="center" wrapText="1"/>
    </xf>
    <xf numFmtId="0" fontId="92" fillId="0" borderId="19" xfId="0" applyFont="1" applyFill="1" applyBorder="1" applyAlignment="1">
      <alignment horizontal="left" vertical="center" wrapText="1"/>
    </xf>
    <xf numFmtId="0" fontId="0" fillId="0" borderId="13" xfId="0" applyFont="1" applyFill="1" applyBorder="1" applyAlignment="1">
      <alignment vertical="center" wrapText="1"/>
    </xf>
    <xf numFmtId="0" fontId="38" fillId="0" borderId="83" xfId="0" applyFont="1" applyFill="1" applyBorder="1" applyAlignment="1">
      <alignment vertical="center" wrapText="1"/>
    </xf>
    <xf numFmtId="0" fontId="38" fillId="0" borderId="39" xfId="0" applyFont="1" applyFill="1" applyBorder="1" applyAlignment="1">
      <alignment horizontal="left" vertical="center" wrapText="1"/>
    </xf>
    <xf numFmtId="0" fontId="38" fillId="0" borderId="39" xfId="0" applyFont="1" applyFill="1" applyBorder="1" applyAlignment="1">
      <alignment horizontal="center" vertical="center"/>
    </xf>
    <xf numFmtId="0" fontId="38" fillId="0" borderId="16" xfId="0" applyFont="1" applyFill="1" applyBorder="1" applyAlignment="1">
      <alignment vertical="center" wrapText="1"/>
    </xf>
    <xf numFmtId="0" fontId="92" fillId="0" borderId="35" xfId="0" applyFont="1" applyFill="1" applyBorder="1" applyAlignment="1">
      <alignment horizontal="left" vertical="center" wrapText="1"/>
    </xf>
    <xf numFmtId="0" fontId="38" fillId="0" borderId="35" xfId="0" applyFont="1" applyFill="1" applyBorder="1" applyAlignment="1">
      <alignment vertical="center" wrapText="1"/>
    </xf>
    <xf numFmtId="0" fontId="38" fillId="0" borderId="117" xfId="0" applyFont="1" applyFill="1" applyBorder="1" applyAlignment="1">
      <alignment horizontal="left" vertical="center" wrapText="1"/>
    </xf>
    <xf numFmtId="0" fontId="38" fillId="0" borderId="13" xfId="0" applyFont="1" applyFill="1" applyBorder="1" applyAlignment="1">
      <alignment vertical="center" wrapText="1"/>
    </xf>
    <xf numFmtId="0" fontId="92" fillId="0" borderId="13" xfId="0" applyFont="1" applyFill="1" applyBorder="1" applyAlignment="1">
      <alignment horizontal="left" vertical="center" wrapText="1"/>
    </xf>
    <xf numFmtId="0" fontId="38" fillId="25" borderId="36" xfId="0" applyFont="1" applyFill="1" applyBorder="1" applyAlignment="1">
      <alignment horizontal="center" vertical="center"/>
    </xf>
    <xf numFmtId="0" fontId="92" fillId="0" borderId="39" xfId="0" applyFont="1" applyFill="1" applyBorder="1" applyAlignment="1">
      <alignment vertical="center" wrapText="1"/>
    </xf>
    <xf numFmtId="0" fontId="38" fillId="0" borderId="39" xfId="0" applyFont="1" applyFill="1" applyBorder="1" applyAlignment="1">
      <alignment vertical="center" wrapText="1"/>
    </xf>
    <xf numFmtId="0" fontId="92" fillId="0" borderId="80" xfId="0" applyFont="1" applyFill="1" applyBorder="1" applyAlignment="1">
      <alignment vertical="center" wrapText="1"/>
    </xf>
    <xf numFmtId="0" fontId="38" fillId="0" borderId="120" xfId="0" applyFont="1" applyFill="1" applyBorder="1" applyAlignment="1">
      <alignment horizontal="left" vertical="center" wrapText="1"/>
    </xf>
    <xf numFmtId="0" fontId="92" fillId="0" borderId="120" xfId="0" applyFont="1" applyFill="1" applyBorder="1" applyAlignment="1">
      <alignment vertical="center" wrapText="1"/>
    </xf>
    <xf numFmtId="0" fontId="92" fillId="0" borderId="117" xfId="0" applyFont="1" applyFill="1" applyBorder="1" applyAlignment="1">
      <alignment vertical="center" wrapText="1"/>
    </xf>
    <xf numFmtId="0" fontId="92" fillId="0" borderId="13" xfId="0" applyFont="1" applyFill="1" applyBorder="1" applyAlignment="1">
      <alignment vertical="center" wrapText="1"/>
    </xf>
    <xf numFmtId="0" fontId="38" fillId="0" borderId="36" xfId="0" applyFont="1" applyFill="1" applyBorder="1" applyAlignment="1">
      <alignment horizontal="left" vertical="center" wrapText="1"/>
    </xf>
    <xf numFmtId="0" fontId="38" fillId="0" borderId="36" xfId="0" applyFont="1" applyFill="1" applyBorder="1" applyAlignment="1">
      <alignment vertical="center" wrapText="1"/>
    </xf>
    <xf numFmtId="0" fontId="92" fillId="0" borderId="36" xfId="0" applyFont="1" applyFill="1" applyBorder="1" applyAlignment="1">
      <alignment vertical="center" wrapText="1"/>
    </xf>
    <xf numFmtId="0" fontId="38" fillId="25" borderId="28" xfId="0" applyFont="1" applyFill="1" applyBorder="1" applyAlignment="1">
      <alignment horizontal="center" vertical="center"/>
    </xf>
    <xf numFmtId="0" fontId="38" fillId="0" borderId="38" xfId="0" applyFont="1" applyFill="1" applyBorder="1" applyAlignment="1">
      <alignment vertical="center" wrapText="1"/>
    </xf>
    <xf numFmtId="0" fontId="92" fillId="0" borderId="38" xfId="0" applyFont="1" applyFill="1" applyBorder="1" applyAlignment="1">
      <alignment vertical="center" wrapText="1"/>
    </xf>
    <xf numFmtId="0" fontId="38" fillId="0" borderId="31" xfId="0" applyFont="1" applyFill="1" applyBorder="1" applyAlignment="1">
      <alignment vertical="center" wrapText="1"/>
    </xf>
    <xf numFmtId="0" fontId="38" fillId="25" borderId="35" xfId="0" applyFont="1" applyFill="1" applyBorder="1" applyAlignment="1">
      <alignment horizontal="center" vertical="center"/>
    </xf>
    <xf numFmtId="0" fontId="38" fillId="0" borderId="38" xfId="42" applyFont="1" applyFill="1" applyBorder="1" applyAlignment="1">
      <alignment vertical="center" wrapText="1"/>
    </xf>
    <xf numFmtId="0" fontId="92" fillId="0" borderId="38" xfId="42" applyFont="1" applyFill="1" applyBorder="1" applyAlignment="1">
      <alignment horizontal="left" vertical="center" wrapText="1"/>
    </xf>
    <xf numFmtId="0" fontId="38" fillId="0" borderId="38" xfId="42" applyFont="1" applyFill="1" applyBorder="1" applyAlignment="1">
      <alignment horizontal="left" vertical="center" wrapText="1"/>
    </xf>
    <xf numFmtId="0" fontId="38" fillId="25" borderId="13" xfId="0" applyFont="1" applyFill="1" applyBorder="1" applyAlignment="1">
      <alignment horizontal="center" vertical="center"/>
    </xf>
    <xf numFmtId="0" fontId="38" fillId="0" borderId="120" xfId="42" applyFont="1" applyFill="1" applyBorder="1" applyAlignment="1">
      <alignment vertical="center" wrapText="1"/>
    </xf>
    <xf numFmtId="0" fontId="92" fillId="0" borderId="120" xfId="42" applyFont="1" applyFill="1" applyBorder="1" applyAlignment="1">
      <alignment horizontal="left" vertical="center" wrapText="1"/>
    </xf>
    <xf numFmtId="0" fontId="38" fillId="0" borderId="120" xfId="42" applyFont="1" applyFill="1" applyBorder="1" applyAlignment="1">
      <alignment horizontal="left" vertical="center" wrapText="1"/>
    </xf>
    <xf numFmtId="0" fontId="92" fillId="0" borderId="28" xfId="0" applyFont="1" applyFill="1" applyBorder="1" applyAlignment="1">
      <alignment vertical="center" wrapText="1"/>
    </xf>
    <xf numFmtId="0" fontId="38" fillId="0" borderId="28" xfId="0" applyFont="1" applyFill="1" applyBorder="1" applyAlignment="1">
      <alignment vertical="center" wrapText="1"/>
    </xf>
    <xf numFmtId="0" fontId="92" fillId="0" borderId="29" xfId="0" applyFont="1" applyFill="1" applyBorder="1" applyAlignment="1">
      <alignment vertical="center" wrapText="1"/>
    </xf>
    <xf numFmtId="0" fontId="38" fillId="0" borderId="29" xfId="0" applyFont="1" applyFill="1" applyBorder="1" applyAlignment="1">
      <alignment vertical="center" wrapText="1"/>
    </xf>
    <xf numFmtId="0" fontId="38" fillId="0" borderId="121" xfId="0" applyFont="1" applyFill="1" applyBorder="1" applyAlignment="1">
      <alignment vertical="center" wrapText="1"/>
    </xf>
    <xf numFmtId="0" fontId="92" fillId="0" borderId="122" xfId="0" applyFont="1" applyFill="1" applyBorder="1" applyAlignment="1">
      <alignment vertical="center" wrapText="1"/>
    </xf>
    <xf numFmtId="0" fontId="38" fillId="0" borderId="122" xfId="0" applyFont="1" applyFill="1" applyBorder="1" applyAlignment="1">
      <alignment vertical="center" wrapText="1"/>
    </xf>
    <xf numFmtId="0" fontId="38" fillId="0" borderId="120" xfId="0" applyFont="1" applyFill="1" applyBorder="1" applyAlignment="1">
      <alignment vertical="center" wrapText="1"/>
    </xf>
    <xf numFmtId="0" fontId="92" fillId="0" borderId="32" xfId="0" applyFont="1" applyFill="1" applyBorder="1" applyAlignment="1">
      <alignment vertical="center" wrapText="1"/>
    </xf>
    <xf numFmtId="0" fontId="38" fillId="0" borderId="32" xfId="0" applyFont="1" applyFill="1" applyBorder="1" applyAlignment="1">
      <alignment vertical="center" wrapText="1"/>
    </xf>
    <xf numFmtId="0" fontId="92" fillId="0" borderId="31" xfId="0" applyFont="1" applyFill="1" applyBorder="1" applyAlignment="1">
      <alignment vertical="center" wrapText="1"/>
    </xf>
    <xf numFmtId="0" fontId="92" fillId="0" borderId="19" xfId="0" applyFont="1" applyFill="1" applyBorder="1" applyAlignment="1">
      <alignment vertical="center" wrapText="1"/>
    </xf>
    <xf numFmtId="0" fontId="38" fillId="0" borderId="19" xfId="0" applyFont="1" applyFill="1" applyBorder="1" applyAlignment="1">
      <alignment vertical="center" wrapText="1"/>
    </xf>
    <xf numFmtId="0" fontId="92" fillId="0" borderId="116" xfId="0" applyFont="1" applyFill="1" applyBorder="1" applyAlignment="1">
      <alignment vertical="center" wrapText="1"/>
    </xf>
    <xf numFmtId="0" fontId="92" fillId="0" borderId="12" xfId="0" applyFont="1" applyFill="1" applyBorder="1" applyAlignment="1">
      <alignment vertical="center" wrapText="1"/>
    </xf>
    <xf numFmtId="0" fontId="43" fillId="0" borderId="80" xfId="0" applyFont="1" applyFill="1" applyBorder="1" applyAlignment="1">
      <alignment horizontal="left" vertical="center" wrapText="1"/>
    </xf>
    <xf numFmtId="0" fontId="45" fillId="0" borderId="80" xfId="0" applyFont="1" applyFill="1" applyBorder="1" applyAlignment="1">
      <alignment vertical="center" wrapText="1"/>
    </xf>
    <xf numFmtId="0" fontId="43" fillId="0" borderId="13" xfId="0" applyFont="1" applyFill="1" applyBorder="1" applyAlignment="1">
      <alignment horizontal="left" vertical="center" wrapText="1"/>
    </xf>
    <xf numFmtId="0" fontId="92" fillId="0" borderId="35" xfId="0" applyFont="1" applyFill="1" applyBorder="1" applyAlignment="1">
      <alignment vertical="center" wrapText="1"/>
    </xf>
    <xf numFmtId="0" fontId="43" fillId="0" borderId="80" xfId="0" applyFont="1" applyFill="1" applyBorder="1" applyAlignment="1">
      <alignment vertical="center" wrapText="1"/>
    </xf>
    <xf numFmtId="0" fontId="38" fillId="0" borderId="11" xfId="0" applyFont="1" applyFill="1" applyBorder="1" applyAlignment="1">
      <alignment horizontal="left" vertical="center" wrapText="1"/>
    </xf>
    <xf numFmtId="0" fontId="92" fillId="0" borderId="11" xfId="0" applyFont="1" applyFill="1" applyBorder="1" applyAlignment="1">
      <alignment horizontal="left" vertical="center" wrapText="1"/>
    </xf>
    <xf numFmtId="0" fontId="38" fillId="0" borderId="11" xfId="0" applyFont="1" applyFill="1" applyBorder="1" applyAlignment="1">
      <alignment vertical="center" wrapText="1"/>
    </xf>
    <xf numFmtId="0" fontId="92" fillId="0" borderId="11" xfId="0" applyFont="1" applyFill="1" applyBorder="1" applyAlignment="1">
      <alignment vertical="center" wrapText="1"/>
    </xf>
    <xf numFmtId="0" fontId="38" fillId="0" borderId="11" xfId="0" applyFont="1" applyFill="1" applyBorder="1" applyAlignment="1">
      <alignment vertical="center"/>
    </xf>
    <xf numFmtId="0" fontId="38" fillId="0" borderId="80" xfId="0" applyFont="1" applyFill="1" applyBorder="1" applyAlignment="1">
      <alignment vertical="center"/>
    </xf>
    <xf numFmtId="0" fontId="38" fillId="0" borderId="117" xfId="42" applyFont="1" applyFill="1" applyBorder="1" applyAlignment="1">
      <alignment vertical="center" wrapText="1"/>
    </xf>
    <xf numFmtId="0" fontId="38" fillId="0" borderId="13" xfId="42" applyFont="1" applyFill="1" applyBorder="1" applyAlignment="1">
      <alignment vertical="center" wrapText="1"/>
    </xf>
    <xf numFmtId="0" fontId="38" fillId="0" borderId="36" xfId="42" applyFont="1" applyFill="1" applyBorder="1" applyAlignment="1">
      <alignment vertical="center" wrapText="1"/>
    </xf>
    <xf numFmtId="0" fontId="38" fillId="0" borderId="36" xfId="0" applyFont="1" applyFill="1" applyBorder="1" applyAlignment="1">
      <alignment vertical="center"/>
    </xf>
    <xf numFmtId="0" fontId="38" fillId="0" borderId="36" xfId="0" applyFont="1" applyFill="1" applyBorder="1" applyAlignment="1">
      <alignment horizontal="left" vertical="center"/>
    </xf>
    <xf numFmtId="0" fontId="92" fillId="0" borderId="36" xfId="0" applyFont="1" applyFill="1" applyBorder="1" applyAlignment="1">
      <alignment horizontal="left" vertical="center" wrapText="1"/>
    </xf>
    <xf numFmtId="0" fontId="92" fillId="0" borderId="36" xfId="0" applyFont="1" applyFill="1" applyBorder="1" applyAlignment="1">
      <alignment horizontal="left" vertical="top" wrapText="1"/>
    </xf>
    <xf numFmtId="0" fontId="92" fillId="0" borderId="35" xfId="0" applyFont="1" applyFill="1" applyBorder="1" applyAlignment="1">
      <alignment horizontal="left" vertical="top" wrapText="1"/>
    </xf>
    <xf numFmtId="0" fontId="38" fillId="0" borderId="38" xfId="0" applyFont="1" applyFill="1" applyBorder="1"/>
    <xf numFmtId="0" fontId="92" fillId="0" borderId="38" xfId="0" applyFont="1" applyFill="1" applyBorder="1" applyAlignment="1">
      <alignment horizontal="left" vertical="top" wrapText="1"/>
    </xf>
    <xf numFmtId="0" fontId="38" fillId="0" borderId="121" xfId="0" applyFont="1" applyFill="1" applyBorder="1"/>
    <xf numFmtId="0" fontId="92" fillId="0" borderId="121" xfId="0" applyFont="1" applyFill="1" applyBorder="1" applyAlignment="1">
      <alignment horizontal="left" vertical="top" wrapText="1"/>
    </xf>
    <xf numFmtId="0" fontId="38" fillId="0" borderId="35" xfId="0" applyFont="1" applyFill="1" applyBorder="1"/>
    <xf numFmtId="0" fontId="38" fillId="0" borderId="120" xfId="0" applyFont="1" applyFill="1" applyBorder="1" applyAlignment="1">
      <alignment horizontal="left" vertical="top" wrapText="1"/>
    </xf>
    <xf numFmtId="0" fontId="38" fillId="0" borderId="0" xfId="0" applyFont="1" applyFill="1" applyAlignment="1">
      <alignment vertical="center"/>
    </xf>
    <xf numFmtId="0" fontId="38" fillId="0" borderId="0" xfId="0" applyFont="1" applyFill="1" applyAlignment="1">
      <alignment horizontal="center" vertical="center"/>
    </xf>
    <xf numFmtId="0" fontId="38" fillId="0" borderId="0" xfId="0" applyFont="1" applyFill="1" applyAlignment="1">
      <alignment horizontal="left" vertical="center"/>
    </xf>
    <xf numFmtId="0" fontId="38" fillId="0" borderId="0" xfId="0" applyFont="1" applyFill="1"/>
    <xf numFmtId="0" fontId="43" fillId="0" borderId="0" xfId="0" applyFont="1" applyFill="1" applyAlignment="1">
      <alignment horizontal="center" vertical="center"/>
    </xf>
    <xf numFmtId="0" fontId="38" fillId="0" borderId="80" xfId="0" applyFont="1" applyFill="1" applyBorder="1" applyAlignment="1">
      <alignment horizontal="center" vertical="center"/>
    </xf>
    <xf numFmtId="0" fontId="38" fillId="0" borderId="75" xfId="0" applyFont="1" applyFill="1" applyBorder="1" applyAlignment="1">
      <alignment horizontal="center" vertical="center"/>
    </xf>
    <xf numFmtId="0" fontId="66" fillId="26" borderId="39" xfId="48" applyFont="1" applyFill="1" applyBorder="1" applyAlignment="1">
      <alignment horizontal="left" vertical="center" wrapText="1"/>
    </xf>
    <xf numFmtId="0" fontId="24" fillId="0" borderId="28" xfId="0" applyFont="1" applyBorder="1" applyAlignment="1">
      <alignment horizontal="center" vertical="center"/>
    </xf>
    <xf numFmtId="0" fontId="24" fillId="0" borderId="11" xfId="0" applyFont="1" applyBorder="1" applyAlignment="1">
      <alignment horizontal="center" vertical="center"/>
    </xf>
    <xf numFmtId="0" fontId="24" fillId="24" borderId="28"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8" fillId="24" borderId="28" xfId="0" applyFont="1" applyFill="1" applyBorder="1" applyAlignment="1">
      <alignment horizontal="left" vertical="center" wrapText="1"/>
    </xf>
    <xf numFmtId="0" fontId="28" fillId="24" borderId="17" xfId="0" applyFont="1" applyFill="1" applyBorder="1" applyAlignment="1">
      <alignment horizontal="left" vertical="center" wrapText="1"/>
    </xf>
    <xf numFmtId="0" fontId="28" fillId="24" borderId="11" xfId="0" applyFont="1" applyFill="1" applyBorder="1" applyAlignment="1">
      <alignment horizontal="left" vertical="center" wrapText="1"/>
    </xf>
    <xf numFmtId="0" fontId="24" fillId="24" borderId="28"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1" xfId="0" applyFont="1" applyFill="1" applyBorder="1" applyAlignment="1">
      <alignment horizontal="center" vertical="center"/>
    </xf>
    <xf numFmtId="0" fontId="30" fillId="24" borderId="28" xfId="0" applyFont="1" applyFill="1" applyBorder="1" applyAlignment="1">
      <alignment horizontal="center" vertical="center" shrinkToFit="1"/>
    </xf>
    <xf numFmtId="0" fontId="30" fillId="24" borderId="17" xfId="0" applyFont="1" applyFill="1" applyBorder="1" applyAlignment="1">
      <alignment horizontal="center" vertical="center" shrinkToFit="1"/>
    </xf>
    <xf numFmtId="0" fontId="30" fillId="24" borderId="11" xfId="0" applyFont="1" applyFill="1" applyBorder="1" applyAlignment="1">
      <alignment horizontal="center" vertical="center" shrinkToFit="1"/>
    </xf>
    <xf numFmtId="0" fontId="28" fillId="24" borderId="83" xfId="0" applyFont="1" applyFill="1" applyBorder="1" applyAlignment="1">
      <alignment horizontal="left" vertical="center" wrapText="1"/>
    </xf>
    <xf numFmtId="0" fontId="28" fillId="24" borderId="74" xfId="0" applyFont="1" applyFill="1" applyBorder="1" applyAlignment="1">
      <alignment horizontal="left" vertical="center" wrapText="1"/>
    </xf>
    <xf numFmtId="0" fontId="28" fillId="24" borderId="75" xfId="0" applyFont="1" applyFill="1" applyBorder="1" applyAlignment="1">
      <alignment horizontal="left" vertical="center" wrapText="1"/>
    </xf>
    <xf numFmtId="0" fontId="28" fillId="24" borderId="32" xfId="0" applyFont="1" applyFill="1" applyBorder="1" applyAlignment="1">
      <alignment horizontal="left" vertical="center" wrapText="1"/>
    </xf>
    <xf numFmtId="0" fontId="28" fillId="24" borderId="33" xfId="0" applyFont="1" applyFill="1" applyBorder="1" applyAlignment="1">
      <alignment horizontal="left" vertical="center" wrapText="1"/>
    </xf>
    <xf numFmtId="0" fontId="28" fillId="24" borderId="34" xfId="0" applyFont="1" applyFill="1" applyBorder="1" applyAlignment="1">
      <alignment horizontal="left" vertical="center" wrapText="1"/>
    </xf>
    <xf numFmtId="0" fontId="30" fillId="24" borderId="124" xfId="0" applyFont="1" applyFill="1" applyBorder="1" applyAlignment="1">
      <alignment horizontal="center" vertical="center"/>
    </xf>
    <xf numFmtId="0" fontId="30" fillId="24" borderId="125" xfId="0" applyFont="1" applyFill="1" applyBorder="1" applyAlignment="1">
      <alignment horizontal="center" vertical="center"/>
    </xf>
    <xf numFmtId="0" fontId="30" fillId="24" borderId="46" xfId="0" applyFont="1" applyFill="1" applyBorder="1" applyAlignment="1">
      <alignment horizontal="center" vertical="center"/>
    </xf>
    <xf numFmtId="0" fontId="33" fillId="24" borderId="28" xfId="0" applyFont="1" applyFill="1" applyBorder="1" applyAlignment="1">
      <alignment horizontal="left" vertical="center" wrapText="1"/>
    </xf>
    <xf numFmtId="0" fontId="33" fillId="24" borderId="17" xfId="0" applyFont="1" applyFill="1" applyBorder="1" applyAlignment="1">
      <alignment horizontal="left" vertical="center" wrapText="1"/>
    </xf>
    <xf numFmtId="0" fontId="33" fillId="24" borderId="11" xfId="0" applyFont="1" applyFill="1" applyBorder="1" applyAlignment="1">
      <alignment horizontal="left" vertical="center" wrapText="1"/>
    </xf>
    <xf numFmtId="0" fontId="30" fillId="24" borderId="36" xfId="0" applyFont="1" applyFill="1" applyBorder="1" applyAlignment="1">
      <alignment horizontal="center" vertical="center"/>
    </xf>
    <xf numFmtId="0" fontId="24" fillId="0" borderId="28" xfId="0" quotePrefix="1" applyFont="1" applyBorder="1" applyAlignment="1">
      <alignment horizontal="center" vertical="center"/>
    </xf>
    <xf numFmtId="0" fontId="24" fillId="0" borderId="17" xfId="0" quotePrefix="1" applyFont="1" applyBorder="1" applyAlignment="1">
      <alignment horizontal="center" vertical="center"/>
    </xf>
    <xf numFmtId="0" fontId="24" fillId="0" borderId="11" xfId="0" quotePrefix="1" applyFont="1" applyBorder="1" applyAlignment="1">
      <alignment horizontal="center" vertical="center"/>
    </xf>
    <xf numFmtId="0" fontId="24" fillId="24" borderId="29" xfId="0" applyFont="1" applyFill="1" applyBorder="1" applyAlignment="1">
      <alignment horizontal="center" vertical="center" wrapText="1"/>
    </xf>
    <xf numFmtId="0" fontId="30" fillId="24" borderId="10" xfId="0" applyFont="1" applyFill="1" applyBorder="1" applyAlignment="1">
      <alignment horizontal="center" vertical="center"/>
    </xf>
    <xf numFmtId="0" fontId="30" fillId="24" borderId="30"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4" xfId="0" applyFont="1" applyFill="1" applyBorder="1" applyAlignment="1">
      <alignment horizontal="center" vertical="center"/>
    </xf>
    <xf numFmtId="0" fontId="30" fillId="24" borderId="15" xfId="0" applyFont="1" applyFill="1" applyBorder="1" applyAlignment="1">
      <alignment horizontal="center" vertical="center"/>
    </xf>
    <xf numFmtId="0" fontId="24" fillId="24" borderId="107" xfId="0" applyFont="1" applyFill="1" applyBorder="1" applyAlignment="1">
      <alignment horizontal="center" vertical="center"/>
    </xf>
    <xf numFmtId="0" fontId="24" fillId="24" borderId="108" xfId="0" applyFont="1" applyFill="1" applyBorder="1" applyAlignment="1">
      <alignment horizontal="center" vertical="center"/>
    </xf>
    <xf numFmtId="0" fontId="24" fillId="24" borderId="48"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17" xfId="0" applyFont="1" applyFill="1" applyBorder="1" applyAlignment="1">
      <alignment horizontal="center" vertical="center"/>
    </xf>
    <xf numFmtId="0" fontId="30" fillId="24" borderId="11" xfId="0" applyFont="1" applyFill="1" applyBorder="1" applyAlignment="1">
      <alignment horizontal="center" vertical="center"/>
    </xf>
    <xf numFmtId="0" fontId="24" fillId="0" borderId="14" xfId="0" applyFont="1" applyBorder="1" applyAlignment="1">
      <alignment horizontal="right" vertical="center"/>
    </xf>
    <xf numFmtId="0" fontId="24" fillId="0" borderId="10" xfId="0" applyFont="1" applyBorder="1" applyAlignment="1">
      <alignment vertical="center"/>
    </xf>
    <xf numFmtId="0" fontId="0" fillId="0" borderId="10" xfId="0" applyBorder="1" applyAlignment="1">
      <alignment vertical="center"/>
    </xf>
    <xf numFmtId="0" fontId="30" fillId="24" borderId="29" xfId="0" applyFont="1" applyFill="1"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0" fillId="24" borderId="28" xfId="0" applyFont="1" applyFill="1" applyBorder="1" applyAlignment="1">
      <alignment horizontal="left" vertical="center" wrapText="1"/>
    </xf>
    <xf numFmtId="0" fontId="39" fillId="0" borderId="17" xfId="0" applyFont="1" applyBorder="1" applyAlignment="1">
      <alignment horizontal="left" vertical="center" wrapText="1"/>
    </xf>
    <xf numFmtId="0" fontId="39" fillId="0" borderId="11" xfId="0" applyFont="1" applyBorder="1" applyAlignment="1">
      <alignment horizontal="left" vertical="center" wrapText="1"/>
    </xf>
    <xf numFmtId="0" fontId="36"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7" fillId="0" borderId="14" xfId="0" applyFont="1" applyBorder="1" applyAlignment="1">
      <alignment shrinkToFit="1"/>
    </xf>
    <xf numFmtId="0" fontId="24" fillId="0" borderId="19"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30" xfId="0" applyFont="1" applyBorder="1" applyAlignment="1">
      <alignment vertical="center"/>
    </xf>
    <xf numFmtId="0" fontId="24" fillId="0" borderId="29" xfId="0" applyFont="1" applyBorder="1" applyAlignment="1">
      <alignment vertical="center"/>
    </xf>
    <xf numFmtId="0" fontId="24" fillId="0" borderId="28" xfId="0" applyFont="1" applyBorder="1" applyAlignment="1">
      <alignment horizontal="lef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30" fillId="24" borderId="82" xfId="0" applyFont="1" applyFill="1" applyBorder="1" applyAlignment="1">
      <alignment horizontal="center" vertical="center" wrapText="1"/>
    </xf>
    <xf numFmtId="0" fontId="30" fillId="24" borderId="68" xfId="0" applyFont="1" applyFill="1" applyBorder="1" applyAlignment="1">
      <alignment horizontal="center" vertical="center" wrapText="1"/>
    </xf>
    <xf numFmtId="0" fontId="30" fillId="24" borderId="69" xfId="0" applyFont="1" applyFill="1" applyBorder="1" applyAlignment="1">
      <alignment horizontal="center" vertical="center" wrapText="1"/>
    </xf>
    <xf numFmtId="0" fontId="24" fillId="24" borderId="10" xfId="0" applyFont="1" applyFill="1" applyBorder="1" applyAlignment="1">
      <alignment horizontal="distributed" vertical="center"/>
    </xf>
    <xf numFmtId="0" fontId="24" fillId="24" borderId="0" xfId="0" applyFont="1" applyFill="1" applyBorder="1" applyAlignment="1">
      <alignment horizontal="distributed" vertical="center"/>
    </xf>
    <xf numFmtId="0" fontId="24" fillId="24" borderId="14" xfId="0" applyFont="1" applyFill="1" applyBorder="1" applyAlignment="1">
      <alignment horizontal="distributed" vertical="center"/>
    </xf>
    <xf numFmtId="0" fontId="24" fillId="0" borderId="17" xfId="0" applyFont="1" applyBorder="1" applyAlignment="1">
      <alignment horizontal="center" vertical="center"/>
    </xf>
    <xf numFmtId="0" fontId="24" fillId="24" borderId="73" xfId="0" applyFont="1" applyFill="1" applyBorder="1" applyAlignment="1">
      <alignment horizontal="center" vertical="center"/>
    </xf>
    <xf numFmtId="0" fontId="24" fillId="24" borderId="81" xfId="0" applyFont="1" applyFill="1" applyBorder="1" applyAlignment="1">
      <alignment horizontal="center" vertical="center"/>
    </xf>
    <xf numFmtId="0" fontId="24" fillId="24" borderId="58" xfId="0" applyFont="1" applyFill="1" applyBorder="1" applyAlignment="1">
      <alignment horizontal="center" vertical="center"/>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0" xfId="0" applyFont="1" applyFill="1" applyBorder="1" applyAlignment="1">
      <alignment horizontal="center" vertical="center"/>
    </xf>
    <xf numFmtId="0" fontId="24" fillId="0" borderId="14" xfId="0" applyFont="1" applyBorder="1" applyAlignment="1">
      <alignment horizontal="center" vertical="center"/>
    </xf>
    <xf numFmtId="0" fontId="29" fillId="0" borderId="14" xfId="0" applyFont="1" applyBorder="1" applyAlignment="1"/>
    <xf numFmtId="0" fontId="30" fillId="0" borderId="10" xfId="0" applyFont="1" applyFill="1" applyBorder="1" applyAlignment="1">
      <alignment horizontal="center" vertical="center"/>
    </xf>
    <xf numFmtId="0" fontId="38" fillId="25" borderId="39" xfId="0" applyFont="1" applyFill="1" applyBorder="1" applyAlignment="1">
      <alignment horizontal="center" vertical="center"/>
    </xf>
    <xf numFmtId="0" fontId="38" fillId="25" borderId="35" xfId="0" applyFont="1" applyFill="1" applyBorder="1" applyAlignment="1">
      <alignment horizontal="center" vertical="center"/>
    </xf>
    <xf numFmtId="0" fontId="38" fillId="25" borderId="13" xfId="0" applyFont="1" applyFill="1" applyBorder="1" applyAlignment="1">
      <alignment horizontal="center" vertical="center"/>
    </xf>
    <xf numFmtId="0" fontId="38" fillId="0" borderId="39" xfId="0" applyFont="1" applyFill="1" applyBorder="1" applyAlignment="1">
      <alignment vertical="center" wrapText="1"/>
    </xf>
    <xf numFmtId="0" fontId="38" fillId="0" borderId="35" xfId="0" applyFont="1" applyFill="1" applyBorder="1" applyAlignment="1">
      <alignment vertical="center" wrapText="1"/>
    </xf>
    <xf numFmtId="0" fontId="38" fillId="0" borderId="117" xfId="0" applyFont="1" applyFill="1" applyBorder="1" applyAlignment="1">
      <alignment vertical="center" wrapText="1"/>
    </xf>
    <xf numFmtId="0" fontId="38" fillId="0" borderId="39"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0" fillId="0" borderId="117" xfId="0" applyFont="1" applyBorder="1"/>
    <xf numFmtId="0" fontId="92" fillId="0" borderId="36" xfId="0" applyFont="1" applyFill="1" applyBorder="1" applyAlignment="1">
      <alignment horizontal="left" vertical="center" wrapText="1"/>
    </xf>
    <xf numFmtId="0" fontId="92" fillId="0" borderId="39" xfId="0" applyFont="1" applyFill="1" applyBorder="1" applyAlignment="1">
      <alignment horizontal="left" vertical="center" wrapText="1"/>
    </xf>
    <xf numFmtId="0" fontId="92" fillId="0" borderId="35" xfId="0" applyFont="1" applyFill="1" applyBorder="1" applyAlignment="1">
      <alignment horizontal="left" vertical="center" wrapText="1"/>
    </xf>
    <xf numFmtId="0" fontId="38" fillId="0" borderId="13" xfId="0" applyFont="1" applyFill="1" applyBorder="1" applyAlignment="1">
      <alignment vertical="center" wrapText="1"/>
    </xf>
    <xf numFmtId="0" fontId="89" fillId="0" borderId="0" xfId="0" applyFont="1" applyFill="1" applyBorder="1" applyAlignment="1">
      <alignment horizontal="center" vertical="center"/>
    </xf>
    <xf numFmtId="0" fontId="39" fillId="25" borderId="39" xfId="0" applyFont="1" applyFill="1" applyBorder="1" applyAlignment="1">
      <alignment horizontal="center" vertical="center"/>
    </xf>
    <xf numFmtId="0" fontId="39" fillId="25" borderId="13" xfId="0" applyFont="1" applyFill="1" applyBorder="1" applyAlignment="1">
      <alignment horizontal="center" vertical="center"/>
    </xf>
    <xf numFmtId="0" fontId="38" fillId="0" borderId="39" xfId="0" applyFont="1" applyFill="1" applyBorder="1" applyAlignment="1">
      <alignment horizontal="left" vertical="center"/>
    </xf>
    <xf numFmtId="0" fontId="38" fillId="0" borderId="13" xfId="0" applyFont="1" applyFill="1" applyBorder="1" applyAlignment="1">
      <alignment horizontal="left" vertical="center"/>
    </xf>
    <xf numFmtId="0" fontId="38" fillId="0" borderId="117" xfId="0" applyFont="1" applyFill="1" applyBorder="1" applyAlignment="1">
      <alignment horizontal="left" vertical="center" wrapText="1"/>
    </xf>
    <xf numFmtId="0" fontId="38" fillId="25" borderId="112" xfId="0" applyFont="1" applyFill="1" applyBorder="1" applyAlignment="1">
      <alignment horizontal="distributed" vertical="center" justifyLastLine="1"/>
    </xf>
    <xf numFmtId="0" fontId="38" fillId="25" borderId="69" xfId="0" applyFont="1" applyFill="1" applyBorder="1" applyAlignment="1">
      <alignment horizontal="distributed" vertical="center" justifyLastLine="1"/>
    </xf>
    <xf numFmtId="0" fontId="38" fillId="25" borderId="84" xfId="0" applyFont="1" applyFill="1" applyBorder="1" applyAlignment="1">
      <alignment horizontal="distributed" vertical="center" justifyLastLine="1"/>
    </xf>
    <xf numFmtId="0" fontId="38" fillId="25" borderId="11" xfId="0" applyFont="1" applyFill="1" applyBorder="1" applyAlignment="1">
      <alignment horizontal="distributed" vertical="center" justifyLastLine="1"/>
    </xf>
    <xf numFmtId="0" fontId="38" fillId="25" borderId="64" xfId="0" applyFont="1" applyFill="1" applyBorder="1" applyAlignment="1">
      <alignment horizontal="distributed" vertical="center" justifyLastLine="1"/>
    </xf>
    <xf numFmtId="0" fontId="38" fillId="25" borderId="115" xfId="0" applyFont="1" applyFill="1" applyBorder="1" applyAlignment="1">
      <alignment horizontal="distributed" vertical="center" justifyLastLine="1"/>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9" fillId="25" borderId="19" xfId="0" applyFont="1" applyFill="1" applyBorder="1" applyAlignment="1">
      <alignment horizontal="center" vertical="center"/>
    </xf>
    <xf numFmtId="0" fontId="39" fillId="25" borderId="15" xfId="0" applyFont="1" applyFill="1" applyBorder="1" applyAlignment="1">
      <alignment horizontal="center" vertical="center"/>
    </xf>
    <xf numFmtId="0" fontId="0" fillId="0" borderId="35" xfId="0" applyFont="1" applyFill="1" applyBorder="1" applyAlignment="1">
      <alignment horizontal="left" vertical="center" wrapText="1"/>
    </xf>
    <xf numFmtId="0" fontId="39" fillId="25" borderId="39" xfId="0" applyFont="1" applyFill="1" applyBorder="1" applyAlignment="1">
      <alignment horizontal="center" vertical="center" shrinkToFit="1"/>
    </xf>
    <xf numFmtId="0" fontId="39" fillId="25" borderId="13" xfId="0" applyFont="1" applyFill="1" applyBorder="1" applyAlignment="1">
      <alignment horizontal="center" vertical="center" shrinkToFit="1"/>
    </xf>
    <xf numFmtId="0" fontId="42" fillId="0" borderId="82" xfId="0" applyFont="1" applyBorder="1" applyAlignment="1">
      <alignment horizontal="left" vertical="center"/>
    </xf>
    <xf numFmtId="0" fontId="0" fillId="0" borderId="68" xfId="0" applyFont="1" applyBorder="1" applyAlignment="1">
      <alignment horizontal="left" vertical="center"/>
    </xf>
    <xf numFmtId="0" fontId="0" fillId="0" borderId="113" xfId="0" applyFont="1" applyBorder="1" applyAlignment="1">
      <alignment horizontal="left" vertical="center"/>
    </xf>
    <xf numFmtId="0" fontId="42" fillId="0" borderId="28" xfId="0" applyFont="1" applyBorder="1" applyAlignment="1">
      <alignment horizontal="left" vertical="center"/>
    </xf>
    <xf numFmtId="0" fontId="0" fillId="0" borderId="17" xfId="0" applyFont="1" applyBorder="1" applyAlignment="1">
      <alignment horizontal="left" vertical="center"/>
    </xf>
    <xf numFmtId="0" fontId="0" fillId="0" borderId="114" xfId="0" applyFont="1" applyBorder="1" applyAlignment="1">
      <alignment horizontal="left" vertical="center"/>
    </xf>
    <xf numFmtId="0" fontId="90" fillId="0" borderId="28" xfId="0" applyFont="1" applyFill="1" applyBorder="1" applyAlignment="1">
      <alignment horizontal="left" vertical="center"/>
    </xf>
    <xf numFmtId="0" fontId="90" fillId="0" borderId="17" xfId="0" applyFont="1" applyFill="1" applyBorder="1" applyAlignment="1">
      <alignment horizontal="left" vertical="center"/>
    </xf>
    <xf numFmtId="0" fontId="0" fillId="0" borderId="11" xfId="0" applyFont="1" applyBorder="1" applyAlignment="1"/>
    <xf numFmtId="0" fontId="43" fillId="0" borderId="39"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92" fillId="0" borderId="39" xfId="0" applyFont="1" applyFill="1" applyBorder="1" applyAlignment="1">
      <alignment vertical="center" wrapText="1"/>
    </xf>
    <xf numFmtId="0" fontId="92" fillId="0" borderId="35" xfId="0" applyFont="1" applyFill="1" applyBorder="1" applyAlignment="1">
      <alignment vertical="center"/>
    </xf>
    <xf numFmtId="0" fontId="92" fillId="0" borderId="13" xfId="0" applyFont="1" applyFill="1" applyBorder="1" applyAlignment="1">
      <alignment vertical="center"/>
    </xf>
    <xf numFmtId="0" fontId="38" fillId="0" borderId="39"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left" vertical="center" wrapText="1"/>
    </xf>
    <xf numFmtId="0" fontId="42" fillId="0" borderId="73" xfId="0" applyFont="1" applyBorder="1" applyAlignment="1">
      <alignment horizontal="left" vertical="center"/>
    </xf>
    <xf numFmtId="0" fontId="0" fillId="0" borderId="81" xfId="0" applyFont="1" applyBorder="1" applyAlignment="1">
      <alignment horizontal="left" vertical="center"/>
    </xf>
    <xf numFmtId="0" fontId="0" fillId="0" borderId="126" xfId="0" applyFont="1" applyBorder="1" applyAlignment="1">
      <alignment horizontal="left" vertical="center"/>
    </xf>
    <xf numFmtId="0" fontId="40" fillId="25" borderId="28" xfId="0" applyFont="1" applyFill="1" applyBorder="1" applyAlignment="1">
      <alignment horizontal="center" vertical="center"/>
    </xf>
    <xf numFmtId="0" fontId="40" fillId="25" borderId="17" xfId="0" applyFont="1" applyFill="1" applyBorder="1" applyAlignment="1">
      <alignment horizontal="center" vertical="center"/>
    </xf>
    <xf numFmtId="0" fontId="40" fillId="25" borderId="11"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5" xfId="0" applyFont="1" applyBorder="1" applyAlignment="1">
      <alignment horizontal="center" vertical="center"/>
    </xf>
    <xf numFmtId="0" fontId="43" fillId="0" borderId="117" xfId="0" applyFont="1" applyFill="1" applyBorder="1" applyAlignment="1">
      <alignment horizontal="left" vertical="center" wrapText="1"/>
    </xf>
    <xf numFmtId="0" fontId="43" fillId="25" borderId="39" xfId="42" applyFont="1" applyFill="1" applyBorder="1" applyAlignment="1">
      <alignment horizontal="center" vertical="center"/>
    </xf>
    <xf numFmtId="0" fontId="43" fillId="25" borderId="35" xfId="42" applyFont="1" applyFill="1" applyBorder="1" applyAlignment="1">
      <alignment horizontal="center" vertical="center"/>
    </xf>
    <xf numFmtId="0" fontId="0" fillId="0" borderId="35" xfId="0" applyFont="1" applyBorder="1" applyAlignment="1">
      <alignment horizontal="center" vertical="center"/>
    </xf>
    <xf numFmtId="0" fontId="43" fillId="0" borderId="39" xfId="42" applyFont="1" applyFill="1" applyBorder="1" applyAlignment="1">
      <alignment horizontal="left" vertical="center" wrapText="1"/>
    </xf>
    <xf numFmtId="0" fontId="0" fillId="0" borderId="35" xfId="0" applyFont="1" applyBorder="1" applyAlignment="1">
      <alignment horizontal="left" vertical="center" wrapText="1"/>
    </xf>
    <xf numFmtId="0" fontId="92" fillId="0" borderId="39" xfId="42" applyFont="1" applyFill="1" applyBorder="1" applyAlignment="1">
      <alignment horizontal="left" vertical="center" wrapText="1"/>
    </xf>
    <xf numFmtId="0" fontId="43" fillId="0" borderId="35" xfId="0" applyFont="1" applyFill="1" applyBorder="1" applyAlignment="1">
      <alignment horizontal="left" vertical="center" wrapText="1"/>
    </xf>
    <xf numFmtId="0" fontId="0" fillId="0" borderId="13" xfId="0" applyFont="1" applyFill="1" applyBorder="1" applyAlignment="1">
      <alignment vertical="center" wrapText="1"/>
    </xf>
    <xf numFmtId="0" fontId="38" fillId="25" borderId="39" xfId="42" applyFont="1" applyFill="1" applyBorder="1" applyAlignment="1">
      <alignment horizontal="center" vertical="center"/>
    </xf>
    <xf numFmtId="0" fontId="38" fillId="25" borderId="35" xfId="42" applyFont="1" applyFill="1" applyBorder="1" applyAlignment="1">
      <alignment horizontal="center" vertical="center"/>
    </xf>
    <xf numFmtId="0" fontId="38" fillId="25" borderId="13" xfId="42" applyFont="1" applyFill="1" applyBorder="1" applyAlignment="1">
      <alignment horizontal="center" vertical="center"/>
    </xf>
    <xf numFmtId="0" fontId="38" fillId="0" borderId="39" xfId="42" applyFont="1" applyFill="1" applyBorder="1" applyAlignment="1">
      <alignment horizontal="left" vertical="center" wrapText="1"/>
    </xf>
    <xf numFmtId="0" fontId="38" fillId="0" borderId="35" xfId="42" applyFont="1" applyFill="1" applyBorder="1" applyAlignment="1">
      <alignment horizontal="left" vertical="center" wrapText="1"/>
    </xf>
    <xf numFmtId="0" fontId="38" fillId="0" borderId="13" xfId="42" applyFont="1" applyFill="1" applyBorder="1" applyAlignment="1">
      <alignment horizontal="left" vertical="center" wrapText="1"/>
    </xf>
    <xf numFmtId="0" fontId="92" fillId="0" borderId="35" xfId="42" applyFont="1" applyFill="1" applyBorder="1" applyAlignment="1">
      <alignment horizontal="left" vertical="center" wrapText="1"/>
    </xf>
    <xf numFmtId="0" fontId="92" fillId="0" borderId="13" xfId="42" applyFont="1" applyFill="1" applyBorder="1" applyAlignment="1">
      <alignment horizontal="left" vertical="center" wrapText="1"/>
    </xf>
    <xf numFmtId="0" fontId="0" fillId="0" borderId="35" xfId="0" applyFont="1" applyBorder="1" applyAlignment="1">
      <alignment vertical="center" wrapText="1"/>
    </xf>
    <xf numFmtId="0" fontId="0" fillId="25" borderId="13" xfId="0" applyFont="1" applyFill="1" applyBorder="1" applyAlignment="1">
      <alignment horizontal="center" vertical="center"/>
    </xf>
    <xf numFmtId="0" fontId="30" fillId="0" borderId="84" xfId="0" applyFont="1" applyBorder="1" applyAlignment="1">
      <alignment horizontal="center" vertical="center"/>
    </xf>
    <xf numFmtId="0" fontId="30" fillId="0" borderId="11" xfId="0" applyFont="1" applyBorder="1" applyAlignment="1">
      <alignment horizontal="center" vertical="center"/>
    </xf>
    <xf numFmtId="0" fontId="30" fillId="0" borderId="28" xfId="0" applyFont="1" applyBorder="1" applyAlignment="1">
      <alignment horizontal="center" vertical="center"/>
    </xf>
    <xf numFmtId="0" fontId="30" fillId="0" borderId="17" xfId="0" applyFont="1" applyBorder="1" applyAlignment="1">
      <alignment horizontal="center" vertical="center"/>
    </xf>
    <xf numFmtId="0" fontId="30" fillId="25" borderId="28" xfId="0" applyFont="1" applyFill="1" applyBorder="1" applyAlignment="1">
      <alignment horizontal="center" vertical="center"/>
    </xf>
    <xf numFmtId="0" fontId="30" fillId="25" borderId="17"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28" xfId="0" applyFont="1" applyFill="1" applyBorder="1" applyAlignment="1">
      <alignment horizontal="center" vertical="center" shrinkToFit="1"/>
    </xf>
    <xf numFmtId="0" fontId="30" fillId="25" borderId="11" xfId="0" applyFont="1" applyFill="1" applyBorder="1" applyAlignment="1">
      <alignment horizontal="center" vertical="center" shrinkToFit="1"/>
    </xf>
    <xf numFmtId="0" fontId="30" fillId="25" borderId="19" xfId="0" applyFont="1" applyFill="1" applyBorder="1" applyAlignment="1">
      <alignment horizontal="center" vertical="center" shrinkToFit="1"/>
    </xf>
    <xf numFmtId="0" fontId="30" fillId="25" borderId="14" xfId="0" applyFont="1" applyFill="1" applyBorder="1" applyAlignment="1">
      <alignment horizontal="center" vertical="center" shrinkToFit="1"/>
    </xf>
    <xf numFmtId="0" fontId="30" fillId="25" borderId="84" xfId="0" applyFont="1" applyFill="1" applyBorder="1" applyAlignment="1">
      <alignment horizontal="center" vertical="center"/>
    </xf>
    <xf numFmtId="0" fontId="30" fillId="0" borderId="17" xfId="0" applyFont="1" applyBorder="1" applyAlignment="1">
      <alignment vertical="center"/>
    </xf>
    <xf numFmtId="0" fontId="30" fillId="0" borderId="11" xfId="0" applyFont="1" applyBorder="1" applyAlignment="1">
      <alignment vertical="center"/>
    </xf>
    <xf numFmtId="0" fontId="30" fillId="0" borderId="28" xfId="0" applyFont="1" applyBorder="1" applyAlignment="1">
      <alignment vertical="center"/>
    </xf>
    <xf numFmtId="0" fontId="0" fillId="0" borderId="17" xfId="0" applyBorder="1" applyAlignment="1">
      <alignment vertical="center"/>
    </xf>
    <xf numFmtId="0" fontId="0" fillId="0" borderId="11" xfId="0" applyBorder="1" applyAlignment="1">
      <alignment vertical="center"/>
    </xf>
    <xf numFmtId="0" fontId="30" fillId="0" borderId="29" xfId="0" applyFont="1" applyBorder="1" applyAlignment="1">
      <alignment vertical="center"/>
    </xf>
    <xf numFmtId="0" fontId="30" fillId="0" borderId="10" xfId="0" applyFont="1" applyBorder="1" applyAlignment="1">
      <alignment vertical="center"/>
    </xf>
    <xf numFmtId="0" fontId="30" fillId="0" borderId="30" xfId="0" applyFont="1" applyBorder="1" applyAlignment="1">
      <alignment vertical="center"/>
    </xf>
    <xf numFmtId="0" fontId="30" fillId="0" borderId="19"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24" fillId="0" borderId="85" xfId="0" applyFont="1" applyBorder="1" applyAlignment="1">
      <alignment vertical="center"/>
    </xf>
    <xf numFmtId="0" fontId="30" fillId="0" borderId="86" xfId="0" applyFont="1" applyBorder="1" applyAlignment="1">
      <alignment vertical="center"/>
    </xf>
    <xf numFmtId="0" fontId="24" fillId="0" borderId="11" xfId="0" applyFont="1" applyBorder="1" applyAlignment="1">
      <alignment vertical="center"/>
    </xf>
    <xf numFmtId="0" fontId="31" fillId="0" borderId="0" xfId="0" applyFont="1" applyAlignment="1">
      <alignment horizontal="left" vertical="center"/>
    </xf>
    <xf numFmtId="0" fontId="0" fillId="0" borderId="17" xfId="0" applyBorder="1" applyAlignment="1">
      <alignment horizontal="center" vertical="center"/>
    </xf>
    <xf numFmtId="0" fontId="0" fillId="0" borderId="11" xfId="0" applyBorder="1" applyAlignment="1">
      <alignment horizontal="center" vertical="center"/>
    </xf>
    <xf numFmtId="0" fontId="30" fillId="25" borderId="17" xfId="0" applyFont="1" applyFill="1" applyBorder="1" applyAlignment="1">
      <alignment horizontal="center" vertical="center" shrinkToFit="1"/>
    </xf>
    <xf numFmtId="0" fontId="30" fillId="25" borderId="28"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11" xfId="0" applyFont="1" applyFill="1" applyBorder="1" applyAlignment="1">
      <alignment horizontal="center" vertical="center" wrapText="1"/>
    </xf>
    <xf numFmtId="0" fontId="30" fillId="25" borderId="39" xfId="0" applyFont="1" applyFill="1" applyBorder="1" applyAlignment="1">
      <alignment horizontal="center" vertical="center" wrapText="1"/>
    </xf>
    <xf numFmtId="0" fontId="24" fillId="25" borderId="39" xfId="0" applyFont="1" applyFill="1" applyBorder="1" applyAlignment="1">
      <alignment horizontal="center" vertical="center" wrapText="1"/>
    </xf>
    <xf numFmtId="0" fontId="24" fillId="25" borderId="35"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24" fillId="25" borderId="30" xfId="0" applyFont="1" applyFill="1" applyBorder="1" applyAlignment="1">
      <alignment vertical="center" wrapText="1"/>
    </xf>
    <xf numFmtId="0" fontId="24" fillId="25" borderId="19" xfId="0" applyFont="1" applyFill="1" applyBorder="1" applyAlignment="1">
      <alignment vertical="center" wrapText="1"/>
    </xf>
    <xf numFmtId="0" fontId="24" fillId="25" borderId="15" xfId="0" applyFont="1" applyFill="1" applyBorder="1" applyAlignment="1">
      <alignment vertical="center" wrapText="1"/>
    </xf>
    <xf numFmtId="0" fontId="30" fillId="25" borderId="39" xfId="0" applyFont="1" applyFill="1" applyBorder="1" applyAlignment="1">
      <alignment horizontal="center" vertical="center" textRotation="255"/>
    </xf>
    <xf numFmtId="0" fontId="30" fillId="25" borderId="35" xfId="0" applyFont="1" applyFill="1" applyBorder="1" applyAlignment="1">
      <alignment horizontal="center" vertical="center" textRotation="255"/>
    </xf>
    <xf numFmtId="0" fontId="30" fillId="25" borderId="13" xfId="0" applyFont="1" applyFill="1" applyBorder="1" applyAlignment="1">
      <alignment horizontal="center" vertical="center" textRotation="255"/>
    </xf>
    <xf numFmtId="0" fontId="30" fillId="25" borderId="28" xfId="0" applyFont="1" applyFill="1" applyBorder="1" applyAlignment="1">
      <alignment vertical="center" wrapText="1"/>
    </xf>
    <xf numFmtId="0" fontId="30" fillId="25" borderId="17" xfId="0" applyFont="1" applyFill="1" applyBorder="1" applyAlignment="1">
      <alignment vertical="center" wrapText="1"/>
    </xf>
    <xf numFmtId="0" fontId="30" fillId="25" borderId="11" xfId="0" applyFont="1" applyFill="1" applyBorder="1" applyAlignment="1">
      <alignment vertical="center" wrapText="1"/>
    </xf>
    <xf numFmtId="0" fontId="24" fillId="0" borderId="17" xfId="0" applyFont="1" applyBorder="1" applyAlignment="1">
      <alignment vertical="center"/>
    </xf>
    <xf numFmtId="0" fontId="30" fillId="25" borderId="14" xfId="0" applyFont="1" applyFill="1" applyBorder="1" applyAlignment="1">
      <alignment horizontal="center" vertical="center"/>
    </xf>
    <xf numFmtId="0" fontId="30" fillId="25" borderId="15" xfId="0" applyFont="1" applyFill="1" applyBorder="1" applyAlignment="1">
      <alignment horizontal="center" vertical="center"/>
    </xf>
    <xf numFmtId="0" fontId="33" fillId="25" borderId="10" xfId="0" applyFont="1" applyFill="1" applyBorder="1" applyAlignment="1">
      <alignment horizontal="center" vertical="center"/>
    </xf>
    <xf numFmtId="0" fontId="33" fillId="25" borderId="30" xfId="0" applyFont="1" applyFill="1" applyBorder="1" applyAlignment="1">
      <alignment horizontal="center" vertical="center"/>
    </xf>
    <xf numFmtId="0" fontId="24" fillId="25" borderId="17" xfId="0" applyFont="1" applyFill="1" applyBorder="1" applyAlignment="1">
      <alignment horizontal="center" vertical="center"/>
    </xf>
    <xf numFmtId="0" fontId="24" fillId="25" borderId="11" xfId="0" applyFont="1" applyFill="1" applyBorder="1" applyAlignment="1">
      <alignment horizontal="center" vertical="center"/>
    </xf>
    <xf numFmtId="0" fontId="30" fillId="0" borderId="28"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1" xfId="0" applyFont="1" applyBorder="1" applyAlignment="1">
      <alignment horizontal="center" vertical="center" shrinkToFit="1"/>
    </xf>
    <xf numFmtId="0" fontId="30" fillId="25" borderId="36" xfId="0" applyFont="1" applyFill="1" applyBorder="1" applyAlignment="1">
      <alignment horizontal="center" vertical="center"/>
    </xf>
    <xf numFmtId="0" fontId="30" fillId="0" borderId="36" xfId="0" applyFont="1" applyBorder="1" applyAlignment="1">
      <alignment horizontal="center" vertical="center"/>
    </xf>
    <xf numFmtId="0" fontId="30" fillId="0" borderId="88" xfId="0" applyFont="1" applyBorder="1" applyAlignment="1">
      <alignment horizontal="center" vertical="center"/>
    </xf>
    <xf numFmtId="0" fontId="30" fillId="0" borderId="10" xfId="0" applyFont="1" applyBorder="1" applyAlignment="1">
      <alignment horizontal="center" vertical="center"/>
    </xf>
    <xf numFmtId="0" fontId="30" fillId="25" borderId="35" xfId="0" applyFont="1" applyFill="1" applyBorder="1" applyAlignment="1">
      <alignment vertical="center"/>
    </xf>
    <xf numFmtId="0" fontId="30" fillId="25" borderId="19" xfId="0" applyFont="1" applyFill="1" applyBorder="1" applyAlignment="1">
      <alignment vertical="center"/>
    </xf>
    <xf numFmtId="0" fontId="25" fillId="0" borderId="0" xfId="0" applyFont="1" applyAlignment="1">
      <alignment vertical="center" wrapText="1"/>
    </xf>
    <xf numFmtId="0" fontId="29" fillId="0" borderId="0" xfId="0" applyFont="1" applyAlignment="1">
      <alignment vertical="center" wrapText="1"/>
    </xf>
    <xf numFmtId="6" fontId="30" fillId="25" borderId="28" xfId="40" applyFont="1" applyFill="1" applyBorder="1" applyAlignment="1">
      <alignment horizontal="center" vertical="center" wrapText="1"/>
    </xf>
    <xf numFmtId="6" fontId="30" fillId="25" borderId="17" xfId="40" applyFont="1" applyFill="1" applyBorder="1" applyAlignment="1">
      <alignment horizontal="center" vertical="center"/>
    </xf>
    <xf numFmtId="6" fontId="30" fillId="25" borderId="87" xfId="40" applyFont="1" applyFill="1" applyBorder="1" applyAlignment="1">
      <alignment horizontal="center" vertical="center"/>
    </xf>
    <xf numFmtId="0" fontId="25" fillId="25" borderId="29" xfId="0" applyFont="1" applyFill="1" applyBorder="1" applyAlignment="1">
      <alignment horizontal="center" vertical="center" wrapText="1"/>
    </xf>
    <xf numFmtId="0" fontId="25" fillId="25" borderId="10" xfId="0" applyFont="1" applyFill="1" applyBorder="1" applyAlignment="1">
      <alignment horizontal="center" vertical="center"/>
    </xf>
    <xf numFmtId="0" fontId="25" fillId="25" borderId="30" xfId="0" applyFont="1" applyFill="1" applyBorder="1" applyAlignment="1">
      <alignment horizontal="center" vertical="center"/>
    </xf>
    <xf numFmtId="0" fontId="25" fillId="25" borderId="19" xfId="0" applyFont="1" applyFill="1" applyBorder="1" applyAlignment="1">
      <alignment horizontal="center" vertical="center"/>
    </xf>
    <xf numFmtId="0" fontId="25" fillId="25" borderId="14" xfId="0" applyFont="1" applyFill="1" applyBorder="1" applyAlignment="1">
      <alignment horizontal="center" vertical="center"/>
    </xf>
    <xf numFmtId="0" fontId="25" fillId="25" borderId="15" xfId="0" applyFont="1" applyFill="1" applyBorder="1" applyAlignment="1">
      <alignment horizontal="center" vertical="center"/>
    </xf>
    <xf numFmtId="0" fontId="30" fillId="25" borderId="29" xfId="0" applyFont="1" applyFill="1" applyBorder="1" applyAlignment="1">
      <alignment horizontal="center" vertical="center"/>
    </xf>
    <xf numFmtId="0" fontId="24" fillId="25" borderId="10" xfId="0" applyFont="1" applyFill="1" applyBorder="1" applyAlignment="1">
      <alignment horizontal="center" vertical="center"/>
    </xf>
    <xf numFmtId="0" fontId="24" fillId="25" borderId="30" xfId="0" applyFont="1" applyFill="1" applyBorder="1" applyAlignment="1">
      <alignment horizontal="center" vertical="center"/>
    </xf>
    <xf numFmtId="0" fontId="24" fillId="25" borderId="19"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5" xfId="0" applyFont="1" applyFill="1" applyBorder="1" applyAlignment="1">
      <alignment horizontal="center" vertical="center"/>
    </xf>
    <xf numFmtId="0" fontId="35" fillId="0" borderId="10" xfId="0" applyFont="1" applyBorder="1" applyAlignment="1">
      <alignment horizontal="left" vertical="center" wrapText="1"/>
    </xf>
    <xf numFmtId="0" fontId="36" fillId="0" borderId="10" xfId="0" applyFont="1" applyBorder="1" applyAlignment="1">
      <alignment horizontal="left" vertical="center" wrapText="1"/>
    </xf>
    <xf numFmtId="0" fontId="30" fillId="25" borderId="36" xfId="0" applyFont="1" applyFill="1" applyBorder="1" applyAlignment="1">
      <alignment vertical="center"/>
    </xf>
    <xf numFmtId="0" fontId="30" fillId="0" borderId="17" xfId="0" applyFont="1" applyBorder="1" applyAlignment="1">
      <alignment vertical="center" shrinkToFit="1"/>
    </xf>
    <xf numFmtId="0" fontId="24" fillId="25" borderId="36" xfId="0" applyFont="1" applyFill="1" applyBorder="1" applyAlignment="1">
      <alignment vertical="center"/>
    </xf>
    <xf numFmtId="0" fontId="30" fillId="25" borderId="14" xfId="0" applyFont="1" applyFill="1" applyBorder="1" applyAlignment="1">
      <alignment vertical="center"/>
    </xf>
    <xf numFmtId="0" fontId="30" fillId="25" borderId="15" xfId="0" applyFont="1" applyFill="1" applyBorder="1" applyAlignment="1">
      <alignment vertical="center"/>
    </xf>
    <xf numFmtId="0" fontId="30" fillId="0" borderId="14" xfId="0" applyFont="1" applyBorder="1" applyAlignment="1">
      <alignment vertical="center" shrinkToFit="1"/>
    </xf>
    <xf numFmtId="0" fontId="30" fillId="25" borderId="36" xfId="0" applyFont="1" applyFill="1" applyBorder="1" applyAlignment="1">
      <alignment horizontal="center" vertical="center" shrinkToFit="1"/>
    </xf>
    <xf numFmtId="0" fontId="30" fillId="25" borderId="28" xfId="0" applyFont="1" applyFill="1" applyBorder="1" applyAlignment="1">
      <alignment horizontal="left" vertical="center" wrapText="1"/>
    </xf>
    <xf numFmtId="0" fontId="30" fillId="25" borderId="17" xfId="0" applyFont="1" applyFill="1" applyBorder="1" applyAlignment="1">
      <alignment horizontal="left" vertical="center" wrapText="1"/>
    </xf>
    <xf numFmtId="0" fontId="30" fillId="25" borderId="11" xfId="0" applyFont="1" applyFill="1" applyBorder="1" applyAlignment="1">
      <alignment horizontal="left" vertical="center" wrapText="1"/>
    </xf>
    <xf numFmtId="0" fontId="30" fillId="25" borderId="36" xfId="0" applyFont="1" applyFill="1" applyBorder="1" applyAlignment="1">
      <alignment horizontal="center" vertical="center" wrapText="1"/>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50" xfId="0" applyFont="1" applyBorder="1" applyAlignment="1">
      <alignment vertical="center"/>
    </xf>
    <xf numFmtId="0" fontId="24" fillId="0" borderId="18" xfId="0" applyFont="1" applyBorder="1" applyAlignment="1">
      <alignment vertical="center"/>
    </xf>
    <xf numFmtId="0" fontId="24" fillId="25" borderId="10" xfId="0" applyFont="1" applyFill="1" applyBorder="1"/>
    <xf numFmtId="0" fontId="24" fillId="25" borderId="30" xfId="0" applyFont="1" applyFill="1" applyBorder="1"/>
    <xf numFmtId="0" fontId="24" fillId="25" borderId="12" xfId="0" applyFont="1" applyFill="1" applyBorder="1"/>
    <xf numFmtId="0" fontId="24" fillId="25" borderId="0" xfId="0" applyFont="1" applyFill="1" applyBorder="1"/>
    <xf numFmtId="0" fontId="24" fillId="25" borderId="16" xfId="0" applyFont="1" applyFill="1" applyBorder="1"/>
    <xf numFmtId="0" fontId="25" fillId="25" borderId="32" xfId="0" applyFont="1" applyFill="1" applyBorder="1" applyAlignment="1">
      <alignment horizontal="center" vertical="center" shrinkToFit="1"/>
    </xf>
    <xf numFmtId="0" fontId="25" fillId="25" borderId="33" xfId="0" applyFont="1" applyFill="1" applyBorder="1" applyAlignment="1">
      <alignment horizontal="center" vertical="center" shrinkToFit="1"/>
    </xf>
    <xf numFmtId="0" fontId="25" fillId="25" borderId="34" xfId="0" applyFont="1" applyFill="1" applyBorder="1" applyAlignment="1">
      <alignment horizontal="center" vertical="center" shrinkToFit="1"/>
    </xf>
    <xf numFmtId="0" fontId="25" fillId="25" borderId="31" xfId="0" applyFont="1" applyFill="1" applyBorder="1" applyAlignment="1">
      <alignment horizontal="center" vertical="center" shrinkToFit="1"/>
    </xf>
    <xf numFmtId="0" fontId="25" fillId="25" borderId="26" xfId="0" applyFont="1" applyFill="1" applyBorder="1" applyAlignment="1">
      <alignment horizontal="center" vertical="center" shrinkToFit="1"/>
    </xf>
    <xf numFmtId="0" fontId="25" fillId="25" borderId="27" xfId="0" applyFont="1" applyFill="1" applyBorder="1" applyAlignment="1">
      <alignment horizontal="center" vertical="center" shrinkToFit="1"/>
    </xf>
    <xf numFmtId="0" fontId="30" fillId="0" borderId="71"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65" xfId="0" applyFont="1" applyBorder="1" applyAlignment="1">
      <alignment horizontal="center" vertical="center" shrinkToFit="1"/>
    </xf>
    <xf numFmtId="0" fontId="30" fillId="25" borderId="29" xfId="0" applyFont="1" applyFill="1" applyBorder="1" applyAlignment="1">
      <alignment horizontal="center" vertical="center" shrinkToFit="1"/>
    </xf>
    <xf numFmtId="0" fontId="30" fillId="25" borderId="10" xfId="0" applyFont="1" applyFill="1" applyBorder="1" applyAlignment="1">
      <alignment horizontal="center" vertical="center" shrinkToFit="1"/>
    </xf>
    <xf numFmtId="0" fontId="30" fillId="25" borderId="30" xfId="0" applyFont="1" applyFill="1" applyBorder="1" applyAlignment="1">
      <alignment horizontal="center" vertical="center" shrinkToFit="1"/>
    </xf>
    <xf numFmtId="0" fontId="30" fillId="25" borderId="12" xfId="0" applyFont="1" applyFill="1" applyBorder="1" applyAlignment="1">
      <alignment horizontal="center" vertical="center" shrinkToFit="1"/>
    </xf>
    <xf numFmtId="0" fontId="30" fillId="25" borderId="0" xfId="0" applyFont="1" applyFill="1" applyBorder="1" applyAlignment="1">
      <alignment horizontal="center" vertical="center" shrinkToFit="1"/>
    </xf>
    <xf numFmtId="0" fontId="30" fillId="25" borderId="16" xfId="0" applyFont="1" applyFill="1" applyBorder="1" applyAlignment="1">
      <alignment horizontal="center" vertical="center" shrinkToFit="1"/>
    </xf>
    <xf numFmtId="0" fontId="30" fillId="25" borderId="89" xfId="0" applyFont="1" applyFill="1" applyBorder="1" applyAlignment="1">
      <alignment vertical="center" shrinkToFit="1"/>
    </xf>
    <xf numFmtId="0" fontId="30" fillId="25" borderId="90" xfId="0" applyFont="1" applyFill="1" applyBorder="1" applyAlignment="1">
      <alignment vertical="center" shrinkToFit="1"/>
    </xf>
    <xf numFmtId="0" fontId="30" fillId="25" borderId="91" xfId="0" applyFont="1" applyFill="1" applyBorder="1" applyAlignment="1">
      <alignment vertical="center" shrinkToFit="1"/>
    </xf>
    <xf numFmtId="0" fontId="30" fillId="25" borderId="28" xfId="0" applyFont="1" applyFill="1" applyBorder="1" applyAlignment="1">
      <alignment vertical="center" shrinkToFit="1"/>
    </xf>
    <xf numFmtId="0" fontId="24" fillId="25" borderId="17" xfId="0" applyFont="1" applyFill="1" applyBorder="1" applyAlignment="1">
      <alignment vertical="center" shrinkToFit="1"/>
    </xf>
    <xf numFmtId="0" fontId="24" fillId="25" borderId="11" xfId="0" applyFont="1" applyFill="1" applyBorder="1" applyAlignment="1">
      <alignment vertical="center" shrinkToFit="1"/>
    </xf>
    <xf numFmtId="0" fontId="30" fillId="25" borderId="92" xfId="0" applyFont="1" applyFill="1" applyBorder="1" applyAlignment="1">
      <alignment vertical="center" textRotation="255" shrinkToFit="1"/>
    </xf>
    <xf numFmtId="0" fontId="24" fillId="25" borderId="35" xfId="0" applyFont="1" applyFill="1" applyBorder="1"/>
    <xf numFmtId="0" fontId="24" fillId="25" borderId="93" xfId="0" applyFont="1" applyFill="1" applyBorder="1"/>
    <xf numFmtId="0" fontId="30" fillId="0" borderId="0" xfId="0" applyFont="1" applyAlignment="1">
      <alignment vertical="center" wrapText="1"/>
    </xf>
    <xf numFmtId="0" fontId="30" fillId="0" borderId="31" xfId="0" applyFont="1" applyBorder="1" applyAlignment="1">
      <alignment horizontal="center" vertical="center"/>
    </xf>
    <xf numFmtId="0" fontId="25" fillId="25" borderId="31"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30" fillId="0" borderId="83" xfId="0" applyFont="1" applyBorder="1" applyAlignment="1">
      <alignment horizontal="center" vertical="center"/>
    </xf>
    <xf numFmtId="0" fontId="30" fillId="0" borderId="74" xfId="0" applyFont="1" applyBorder="1" applyAlignment="1">
      <alignment horizontal="center" vertical="center"/>
    </xf>
    <xf numFmtId="0" fontId="30" fillId="0" borderId="32" xfId="0" quotePrefix="1" applyFont="1" applyBorder="1" applyAlignment="1">
      <alignment horizontal="center" vertical="center" shrinkToFit="1"/>
    </xf>
    <xf numFmtId="0" fontId="30" fillId="0" borderId="33" xfId="0" quotePrefix="1" applyFont="1" applyBorder="1" applyAlignment="1">
      <alignment horizontal="center" vertical="center" shrinkToFit="1"/>
    </xf>
    <xf numFmtId="0" fontId="30" fillId="0" borderId="34" xfId="0" quotePrefix="1" applyFont="1" applyBorder="1" applyAlignment="1">
      <alignment horizontal="center" vertical="center" shrinkToFit="1"/>
    </xf>
    <xf numFmtId="0" fontId="30" fillId="0" borderId="75" xfId="0" applyFont="1" applyBorder="1" applyAlignment="1">
      <alignment horizontal="center" vertical="center"/>
    </xf>
    <xf numFmtId="0" fontId="30" fillId="0" borderId="86" xfId="0" applyFont="1" applyBorder="1" applyAlignment="1">
      <alignment horizontal="center" vertical="center"/>
    </xf>
    <xf numFmtId="0" fontId="30" fillId="0" borderId="32"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25" fillId="25" borderId="32" xfId="0" applyFont="1" applyFill="1" applyBorder="1" applyAlignment="1">
      <alignment horizontal="center" vertical="center"/>
    </xf>
    <xf numFmtId="0" fontId="25" fillId="25" borderId="33" xfId="0" applyFont="1" applyFill="1" applyBorder="1" applyAlignment="1">
      <alignment horizontal="center" vertical="center"/>
    </xf>
    <xf numFmtId="0" fontId="25" fillId="25" borderId="34" xfId="0" applyFont="1" applyFill="1" applyBorder="1" applyAlignment="1">
      <alignment horizontal="center" vertical="center"/>
    </xf>
    <xf numFmtId="0" fontId="25" fillId="25" borderId="86"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25" borderId="11" xfId="0" applyFont="1" applyFill="1" applyBorder="1" applyAlignment="1">
      <alignment horizontal="center" vertical="center" wrapText="1"/>
    </xf>
    <xf numFmtId="0" fontId="30" fillId="25" borderId="50" xfId="0" applyFont="1" applyFill="1" applyBorder="1" applyAlignment="1">
      <alignment horizontal="center" vertical="center" shrinkToFit="1"/>
    </xf>
    <xf numFmtId="0" fontId="30" fillId="25" borderId="18" xfId="0" applyFont="1" applyFill="1" applyBorder="1" applyAlignment="1">
      <alignment horizontal="center" vertical="center" shrinkToFit="1"/>
    </xf>
    <xf numFmtId="0" fontId="24" fillId="0" borderId="86" xfId="0" applyFont="1" applyBorder="1" applyAlignment="1">
      <alignment vertical="center"/>
    </xf>
    <xf numFmtId="0" fontId="24" fillId="25" borderId="39" xfId="0" applyFont="1" applyFill="1" applyBorder="1" applyAlignment="1">
      <alignment vertical="center" wrapText="1"/>
    </xf>
    <xf numFmtId="0" fontId="34" fillId="25" borderId="39" xfId="0" applyFont="1" applyFill="1" applyBorder="1" applyAlignment="1">
      <alignment horizontal="center" vertical="center" textRotation="255" wrapText="1"/>
    </xf>
    <xf numFmtId="0" fontId="34" fillId="25" borderId="35" xfId="0" applyFont="1" applyFill="1" applyBorder="1" applyAlignment="1">
      <alignment horizontal="center" vertical="center" textRotation="255" wrapText="1"/>
    </xf>
    <xf numFmtId="0" fontId="34" fillId="25" borderId="13" xfId="0" applyFont="1" applyFill="1" applyBorder="1" applyAlignment="1">
      <alignment horizontal="center" vertical="center" textRotation="255" wrapText="1"/>
    </xf>
    <xf numFmtId="0" fontId="25" fillId="25" borderId="86" xfId="0" applyFont="1" applyFill="1" applyBorder="1" applyAlignment="1">
      <alignment horizontal="center" vertical="center" wrapText="1" shrinkToFit="1"/>
    </xf>
    <xf numFmtId="0" fontId="25" fillId="25" borderId="17" xfId="0" applyFont="1" applyFill="1" applyBorder="1" applyAlignment="1">
      <alignment horizontal="center" vertical="center" wrapText="1" shrinkToFit="1"/>
    </xf>
    <xf numFmtId="0" fontId="25" fillId="25" borderId="85" xfId="0" applyFont="1" applyFill="1" applyBorder="1" applyAlignment="1">
      <alignment horizontal="center" vertical="center" wrapText="1" shrinkToFit="1"/>
    </xf>
    <xf numFmtId="0" fontId="30" fillId="0" borderId="93" xfId="0" applyFont="1" applyBorder="1" applyAlignment="1">
      <alignment horizontal="center" vertical="center" shrinkToFit="1"/>
    </xf>
    <xf numFmtId="0" fontId="24" fillId="25" borderId="90" xfId="0" applyFont="1" applyFill="1" applyBorder="1" applyAlignment="1">
      <alignment vertical="center" shrinkToFit="1"/>
    </xf>
    <xf numFmtId="0" fontId="24" fillId="25" borderId="91" xfId="0" applyFont="1" applyFill="1" applyBorder="1" applyAlignment="1">
      <alignment vertical="center" shrinkToFit="1"/>
    </xf>
    <xf numFmtId="0" fontId="30" fillId="25" borderId="97" xfId="0" applyFont="1" applyFill="1" applyBorder="1" applyAlignment="1">
      <alignment horizontal="center" vertical="center" shrinkToFit="1"/>
    </xf>
    <xf numFmtId="0" fontId="30" fillId="25" borderId="98" xfId="0" applyFont="1" applyFill="1" applyBorder="1" applyAlignment="1">
      <alignment horizontal="center" vertical="center" shrinkToFit="1"/>
    </xf>
    <xf numFmtId="0" fontId="30" fillId="25" borderId="99" xfId="0" applyFont="1" applyFill="1" applyBorder="1" applyAlignment="1">
      <alignment horizontal="center" vertical="center" shrinkToFit="1"/>
    </xf>
    <xf numFmtId="0" fontId="30" fillId="0" borderId="100" xfId="0" applyFont="1" applyBorder="1" applyAlignment="1">
      <alignment horizontal="right"/>
    </xf>
    <xf numFmtId="0" fontId="30" fillId="0" borderId="101" xfId="0" applyFont="1" applyBorder="1" applyAlignment="1">
      <alignment horizontal="right"/>
    </xf>
    <xf numFmtId="0" fontId="30" fillId="0" borderId="102" xfId="0" applyFont="1" applyBorder="1" applyAlignment="1">
      <alignment horizontal="right"/>
    </xf>
    <xf numFmtId="0" fontId="30" fillId="0" borderId="97" xfId="0" applyFont="1" applyBorder="1" applyAlignment="1">
      <alignment horizontal="right"/>
    </xf>
    <xf numFmtId="0" fontId="30" fillId="0" borderId="98" xfId="0" applyFont="1" applyBorder="1" applyAlignment="1">
      <alignment horizontal="right"/>
    </xf>
    <xf numFmtId="0" fontId="30" fillId="0" borderId="99" xfId="0" applyFont="1" applyBorder="1" applyAlignment="1">
      <alignment horizontal="right"/>
    </xf>
    <xf numFmtId="0" fontId="25" fillId="0" borderId="0" xfId="0" applyFont="1" applyBorder="1" applyAlignment="1">
      <alignment horizontal="left" vertical="top" wrapText="1"/>
    </xf>
    <xf numFmtId="0" fontId="26" fillId="0" borderId="0" xfId="0" applyFont="1" applyAlignment="1">
      <alignment horizontal="left" vertical="top" wrapText="1"/>
    </xf>
    <xf numFmtId="0" fontId="25" fillId="0" borderId="0" xfId="0" applyFont="1" applyBorder="1" applyAlignment="1">
      <alignment vertical="top" wrapText="1"/>
    </xf>
    <xf numFmtId="0" fontId="26" fillId="0" borderId="0" xfId="0" applyFont="1" applyAlignment="1">
      <alignment wrapText="1"/>
    </xf>
    <xf numFmtId="0" fontId="30" fillId="0" borderId="89" xfId="0" applyFont="1" applyBorder="1" applyAlignment="1">
      <alignment horizontal="center" vertical="center" shrinkToFit="1"/>
    </xf>
    <xf numFmtId="0" fontId="30" fillId="0" borderId="90" xfId="0" applyFont="1" applyBorder="1" applyAlignment="1">
      <alignment horizontal="center" vertical="center" shrinkToFit="1"/>
    </xf>
    <xf numFmtId="0" fontId="30" fillId="0" borderId="91" xfId="0" applyFont="1" applyBorder="1" applyAlignment="1">
      <alignment horizontal="center" vertical="center" shrinkToFit="1"/>
    </xf>
    <xf numFmtId="0" fontId="30" fillId="25" borderId="100"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102" xfId="0" applyFont="1" applyFill="1" applyBorder="1" applyAlignment="1">
      <alignment horizontal="center" vertical="center" shrinkToFit="1"/>
    </xf>
    <xf numFmtId="0" fontId="30" fillId="25" borderId="94" xfId="0" applyFont="1" applyFill="1" applyBorder="1" applyAlignment="1">
      <alignment vertical="center" shrinkToFit="1"/>
    </xf>
    <xf numFmtId="0" fontId="24" fillId="25" borderId="95" xfId="0" applyFont="1" applyFill="1" applyBorder="1" applyAlignment="1">
      <alignment vertical="center" shrinkToFit="1"/>
    </xf>
    <xf numFmtId="0" fontId="24" fillId="25" borderId="96" xfId="0" applyFont="1" applyFill="1" applyBorder="1" applyAlignment="1">
      <alignment vertical="center" shrinkToFit="1"/>
    </xf>
    <xf numFmtId="0" fontId="25" fillId="25" borderId="83" xfId="0" applyFont="1" applyFill="1" applyBorder="1" applyAlignment="1">
      <alignment horizontal="center" vertical="center" shrinkToFit="1"/>
    </xf>
    <xf numFmtId="0" fontId="25" fillId="25" borderId="74" xfId="0" applyFont="1" applyFill="1" applyBorder="1" applyAlignment="1">
      <alignment horizontal="center" vertical="center" shrinkToFit="1"/>
    </xf>
    <xf numFmtId="0" fontId="25" fillId="25" borderId="75" xfId="0" applyFont="1" applyFill="1" applyBorder="1" applyAlignment="1">
      <alignment horizontal="center" vertical="center" shrinkToFit="1"/>
    </xf>
    <xf numFmtId="0" fontId="25" fillId="25" borderId="83" xfId="0" applyFont="1" applyFill="1" applyBorder="1" applyAlignment="1">
      <alignment horizontal="center" vertical="center"/>
    </xf>
    <xf numFmtId="0" fontId="25" fillId="25" borderId="74" xfId="0" applyFont="1" applyFill="1" applyBorder="1" applyAlignment="1">
      <alignment horizontal="center" vertical="center"/>
    </xf>
    <xf numFmtId="0" fontId="25" fillId="25" borderId="75" xfId="0" applyFont="1" applyFill="1" applyBorder="1" applyAlignment="1">
      <alignment horizontal="center" vertical="center"/>
    </xf>
    <xf numFmtId="0" fontId="30" fillId="25" borderId="39" xfId="0" applyFont="1" applyFill="1" applyBorder="1" applyAlignment="1">
      <alignment horizontal="center" vertical="center" textRotation="255" shrinkToFit="1"/>
    </xf>
    <xf numFmtId="0" fontId="30" fillId="25" borderId="35" xfId="0" applyFont="1" applyFill="1" applyBorder="1" applyAlignment="1">
      <alignment horizontal="center" vertical="center" textRotation="255" shrinkToFit="1"/>
    </xf>
    <xf numFmtId="0" fontId="30" fillId="25" borderId="13" xfId="0" applyFont="1" applyFill="1" applyBorder="1" applyAlignment="1">
      <alignment horizontal="center" vertical="center" textRotation="255" shrinkToFit="1"/>
    </xf>
    <xf numFmtId="0" fontId="30" fillId="25" borderId="92" xfId="0" applyFont="1" applyFill="1" applyBorder="1" applyAlignment="1">
      <alignment horizontal="center" vertical="center" textRotation="255" wrapText="1" shrinkToFit="1"/>
    </xf>
    <xf numFmtId="0" fontId="30" fillId="25" borderId="35" xfId="0" applyFont="1" applyFill="1" applyBorder="1" applyAlignment="1">
      <alignment horizontal="center" vertical="center" textRotation="255" wrapText="1" shrinkToFit="1"/>
    </xf>
    <xf numFmtId="0" fontId="30" fillId="25" borderId="93" xfId="0" applyFont="1" applyFill="1" applyBorder="1" applyAlignment="1">
      <alignment horizontal="center" vertical="center" textRotation="255" wrapText="1" shrinkToFit="1"/>
    </xf>
    <xf numFmtId="0" fontId="30" fillId="25" borderId="28" xfId="0" applyFont="1" applyFill="1" applyBorder="1" applyAlignment="1">
      <alignment horizontal="left" vertical="center" wrapText="1" shrinkToFit="1"/>
    </xf>
    <xf numFmtId="0" fontId="30" fillId="25" borderId="17" xfId="0" applyFont="1" applyFill="1" applyBorder="1" applyAlignment="1">
      <alignment horizontal="left" vertical="center" wrapText="1" shrinkToFit="1"/>
    </xf>
    <xf numFmtId="0" fontId="30" fillId="25" borderId="11" xfId="0" applyFont="1" applyFill="1" applyBorder="1" applyAlignment="1">
      <alignment horizontal="left" vertical="center" wrapText="1" shrinkToFit="1"/>
    </xf>
    <xf numFmtId="0" fontId="30" fillId="25" borderId="89" xfId="0" applyFont="1" applyFill="1" applyBorder="1" applyAlignment="1">
      <alignment horizontal="left" vertical="center" wrapText="1" shrinkToFit="1"/>
    </xf>
    <xf numFmtId="0" fontId="30" fillId="25" borderId="90" xfId="0" applyFont="1" applyFill="1" applyBorder="1" applyAlignment="1">
      <alignment horizontal="left" vertical="center" wrapText="1" shrinkToFit="1"/>
    </xf>
    <xf numFmtId="0" fontId="30" fillId="25" borderId="91" xfId="0" applyFont="1" applyFill="1" applyBorder="1" applyAlignment="1">
      <alignment horizontal="left" vertical="center" wrapText="1" shrinkToFit="1"/>
    </xf>
    <xf numFmtId="0" fontId="30" fillId="25" borderId="17" xfId="0" applyFont="1" applyFill="1" applyBorder="1" applyAlignment="1">
      <alignment vertical="center" shrinkToFit="1"/>
    </xf>
    <xf numFmtId="0" fontId="30" fillId="25" borderId="11" xfId="0" applyFont="1" applyFill="1" applyBorder="1" applyAlignment="1">
      <alignment vertical="center" shrinkToFit="1"/>
    </xf>
    <xf numFmtId="0" fontId="30" fillId="25" borderId="85" xfId="0" applyFont="1" applyFill="1" applyBorder="1" applyAlignment="1">
      <alignment horizontal="center" vertical="center"/>
    </xf>
    <xf numFmtId="0" fontId="30" fillId="0" borderId="107" xfId="0" applyFont="1" applyBorder="1" applyAlignment="1">
      <alignment horizontal="center" vertical="center"/>
    </xf>
    <xf numFmtId="0" fontId="30" fillId="0" borderId="108" xfId="0" applyFont="1" applyBorder="1" applyAlignment="1">
      <alignment horizontal="center" vertical="center"/>
    </xf>
    <xf numFmtId="0" fontId="30" fillId="0" borderId="48"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28" borderId="28" xfId="0" applyFont="1" applyFill="1" applyBorder="1" applyAlignment="1">
      <alignment horizontal="center" vertical="center" shrinkToFit="1"/>
    </xf>
    <xf numFmtId="0" fontId="30" fillId="28" borderId="17" xfId="0" applyFont="1" applyFill="1" applyBorder="1" applyAlignment="1">
      <alignment horizontal="center" vertical="center" shrinkToFit="1"/>
    </xf>
    <xf numFmtId="0" fontId="30" fillId="28" borderId="11" xfId="0" applyFont="1" applyFill="1" applyBorder="1" applyAlignment="1">
      <alignment horizontal="center" vertical="center" shrinkToFit="1"/>
    </xf>
    <xf numFmtId="0" fontId="30" fillId="28" borderId="28" xfId="0" applyFont="1" applyFill="1" applyBorder="1" applyAlignment="1">
      <alignment horizontal="center" vertical="center"/>
    </xf>
    <xf numFmtId="0" fontId="30" fillId="28" borderId="17" xfId="0" applyFont="1" applyFill="1" applyBorder="1" applyAlignment="1">
      <alignment horizontal="center" vertical="center"/>
    </xf>
    <xf numFmtId="0" fontId="30" fillId="27" borderId="86" xfId="0" applyFont="1" applyFill="1" applyBorder="1" applyAlignment="1">
      <alignment horizontal="center" vertical="center"/>
    </xf>
    <xf numFmtId="0" fontId="30" fillId="27" borderId="17" xfId="0" applyFont="1" applyFill="1" applyBorder="1" applyAlignment="1">
      <alignment horizontal="center" vertical="center"/>
    </xf>
    <xf numFmtId="0" fontId="30" fillId="28" borderId="85" xfId="0" applyFont="1" applyFill="1" applyBorder="1" applyAlignment="1">
      <alignment horizontal="center" vertical="center"/>
    </xf>
    <xf numFmtId="0" fontId="30" fillId="0" borderId="14" xfId="0" applyFont="1" applyBorder="1" applyAlignment="1">
      <alignment horizontal="center"/>
    </xf>
    <xf numFmtId="0" fontId="30" fillId="0" borderId="103" xfId="0" applyFont="1" applyBorder="1" applyAlignment="1">
      <alignment horizontal="left" wrapText="1"/>
    </xf>
    <xf numFmtId="0" fontId="30" fillId="0" borderId="104" xfId="0" applyFont="1" applyBorder="1" applyAlignment="1">
      <alignment horizontal="left" wrapText="1"/>
    </xf>
    <xf numFmtId="0" fontId="30" fillId="0" borderId="54" xfId="0" applyFont="1" applyBorder="1" applyAlignment="1">
      <alignment horizontal="left" wrapText="1"/>
    </xf>
    <xf numFmtId="0" fontId="30" fillId="0" borderId="105" xfId="0" applyFont="1" applyBorder="1" applyAlignment="1">
      <alignment horizontal="left" wrapText="1"/>
    </xf>
    <xf numFmtId="0" fontId="30" fillId="0" borderId="106" xfId="0" applyFont="1" applyBorder="1" applyAlignment="1">
      <alignment horizontal="left" wrapText="1"/>
    </xf>
    <xf numFmtId="0" fontId="30" fillId="0" borderId="53" xfId="0" applyFont="1" applyBorder="1" applyAlignment="1">
      <alignment horizontal="left" wrapText="1"/>
    </xf>
    <xf numFmtId="0" fontId="24" fillId="24" borderId="29" xfId="0" applyFont="1" applyFill="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30"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5" fillId="0" borderId="0" xfId="0" applyFont="1" applyAlignment="1">
      <alignment horizontal="left" vertical="center" wrapText="1"/>
    </xf>
    <xf numFmtId="0" fontId="30" fillId="0" borderId="0" xfId="43" applyFont="1" applyAlignment="1">
      <alignment horizontal="left"/>
    </xf>
    <xf numFmtId="0" fontId="27" fillId="0" borderId="0" xfId="43" applyFont="1" applyAlignment="1"/>
    <xf numFmtId="0" fontId="30" fillId="0" borderId="28" xfId="43" applyFont="1" applyBorder="1" applyAlignment="1">
      <alignment horizontal="center" vertical="center"/>
    </xf>
    <xf numFmtId="0" fontId="30" fillId="0" borderId="17" xfId="43" applyFont="1" applyBorder="1" applyAlignment="1">
      <alignment horizontal="center" vertical="center"/>
    </xf>
    <xf numFmtId="0" fontId="30" fillId="0" borderId="11" xfId="43" applyFont="1" applyBorder="1" applyAlignment="1">
      <alignment horizontal="center" vertical="center"/>
    </xf>
    <xf numFmtId="0" fontId="24" fillId="24" borderId="28"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29" fillId="0" borderId="36" xfId="0" applyFont="1" applyBorder="1" applyAlignment="1">
      <alignment horizontal="center"/>
    </xf>
    <xf numFmtId="0" fontId="30" fillId="0" borderId="0" xfId="0" applyFont="1" applyAlignment="1">
      <alignment horizontal="left" vertical="center"/>
    </xf>
    <xf numFmtId="0" fontId="39" fillId="0" borderId="36" xfId="43" applyFont="1" applyBorder="1" applyAlignment="1">
      <alignment horizontal="center" vertical="center"/>
    </xf>
    <xf numFmtId="0" fontId="39" fillId="0" borderId="36" xfId="43" applyFont="1" applyBorder="1" applyAlignment="1">
      <alignment horizontal="center" vertical="center" wrapText="1"/>
    </xf>
    <xf numFmtId="0" fontId="40" fillId="0" borderId="36" xfId="45" applyFont="1" applyFill="1" applyBorder="1" applyAlignment="1">
      <alignment horizontal="center" vertical="center" wrapText="1"/>
    </xf>
    <xf numFmtId="0" fontId="29" fillId="0" borderId="36" xfId="0" applyFont="1" applyFill="1" applyBorder="1" applyAlignment="1">
      <alignment horizontal="center" vertical="center"/>
    </xf>
    <xf numFmtId="0" fontId="30" fillId="24" borderId="29"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9" fillId="0" borderId="36" xfId="0" applyFont="1" applyBorder="1" applyAlignment="1">
      <alignment horizontal="center" vertical="center"/>
    </xf>
    <xf numFmtId="0" fontId="48" fillId="0" borderId="127" xfId="46" applyFont="1" applyFill="1" applyBorder="1" applyAlignment="1" applyProtection="1">
      <alignment horizontal="center" vertical="center"/>
    </xf>
    <xf numFmtId="0" fontId="48" fillId="0" borderId="131" xfId="46" applyFont="1" applyFill="1" applyBorder="1" applyAlignment="1" applyProtection="1">
      <alignment horizontal="center" vertical="center"/>
    </xf>
    <xf numFmtId="0" fontId="48" fillId="0" borderId="136" xfId="46" applyFont="1" applyFill="1" applyBorder="1" applyAlignment="1" applyProtection="1">
      <alignment horizontal="center" vertical="center"/>
    </xf>
    <xf numFmtId="0" fontId="48" fillId="0" borderId="101" xfId="46" applyFont="1" applyFill="1" applyBorder="1" applyAlignment="1" applyProtection="1">
      <alignment horizontal="center" vertical="center" wrapText="1"/>
    </xf>
    <xf numFmtId="0" fontId="48" fillId="0" borderId="128" xfId="46" applyFont="1" applyFill="1" applyBorder="1" applyAlignment="1" applyProtection="1">
      <alignment horizontal="center" vertical="center" wrapText="1"/>
    </xf>
    <xf numFmtId="0" fontId="48" fillId="0" borderId="0" xfId="46" applyFont="1" applyFill="1" applyBorder="1" applyAlignment="1" applyProtection="1">
      <alignment horizontal="center" vertical="center" wrapText="1"/>
    </xf>
    <xf numFmtId="0" fontId="48" fillId="0" borderId="16" xfId="46" applyFont="1" applyFill="1" applyBorder="1" applyAlignment="1" applyProtection="1">
      <alignment horizontal="center" vertical="center" wrapText="1"/>
    </xf>
    <xf numFmtId="0" fontId="48" fillId="0" borderId="98" xfId="46" applyFont="1" applyFill="1" applyBorder="1" applyAlignment="1" applyProtection="1">
      <alignment horizontal="center" vertical="center" wrapText="1"/>
    </xf>
    <xf numFmtId="0" fontId="48" fillId="0" borderId="137" xfId="46" applyFont="1" applyFill="1" applyBorder="1" applyAlignment="1" applyProtection="1">
      <alignment horizontal="center" vertical="center" wrapText="1"/>
    </xf>
    <xf numFmtId="0" fontId="48" fillId="0" borderId="129" xfId="46" applyFont="1" applyFill="1" applyBorder="1" applyAlignment="1" applyProtection="1">
      <alignment horizontal="center" vertical="center" wrapText="1"/>
    </xf>
    <xf numFmtId="0" fontId="48" fillId="0" borderId="12" xfId="46" applyFont="1" applyFill="1" applyBorder="1" applyAlignment="1" applyProtection="1">
      <alignment horizontal="center" vertical="center" wrapText="1"/>
    </xf>
    <xf numFmtId="0" fontId="48" fillId="0" borderId="138" xfId="46" applyFont="1" applyFill="1" applyBorder="1" applyAlignment="1" applyProtection="1">
      <alignment horizontal="center" vertical="center" wrapText="1"/>
    </xf>
    <xf numFmtId="0" fontId="48" fillId="0" borderId="102" xfId="46" applyFont="1" applyFill="1" applyBorder="1" applyAlignment="1" applyProtection="1">
      <alignment horizontal="center" vertical="center" wrapText="1"/>
    </xf>
    <xf numFmtId="0" fontId="48" fillId="0" borderId="132" xfId="46" applyFont="1" applyFill="1" applyBorder="1" applyAlignment="1" applyProtection="1">
      <alignment horizontal="center" vertical="center" wrapText="1"/>
    </xf>
    <xf numFmtId="0" fontId="48" fillId="0" borderId="99" xfId="46" applyFont="1" applyFill="1" applyBorder="1" applyAlignment="1" applyProtection="1">
      <alignment horizontal="center" vertical="center" wrapText="1"/>
    </xf>
    <xf numFmtId="0" fontId="48" fillId="0" borderId="100" xfId="46" quotePrefix="1" applyFont="1" applyFill="1" applyBorder="1" applyAlignment="1" applyProtection="1">
      <alignment horizontal="center" vertical="center"/>
    </xf>
    <xf numFmtId="0" fontId="48" fillId="0" borderId="101" xfId="46" applyFont="1" applyFill="1" applyBorder="1" applyAlignment="1" applyProtection="1">
      <alignment horizontal="center" vertical="center"/>
    </xf>
    <xf numFmtId="0" fontId="49" fillId="30" borderId="0" xfId="46" applyFont="1" applyFill="1" applyAlignment="1" applyProtection="1">
      <alignment horizontal="center" vertical="center"/>
      <protection locked="0"/>
    </xf>
    <xf numFmtId="0" fontId="49" fillId="31" borderId="0" xfId="46" applyFont="1" applyFill="1" applyAlignment="1" applyProtection="1">
      <alignment horizontal="center" vertical="center"/>
      <protection locked="0"/>
    </xf>
    <xf numFmtId="0" fontId="49" fillId="0" borderId="0" xfId="46" applyFont="1" applyFill="1" applyAlignment="1" applyProtection="1">
      <alignment horizontal="center" vertical="center"/>
    </xf>
    <xf numFmtId="0" fontId="48" fillId="30" borderId="36" xfId="46" applyFont="1" applyFill="1" applyBorder="1" applyAlignment="1" applyProtection="1">
      <alignment horizontal="center" vertical="center"/>
      <protection locked="0"/>
    </xf>
    <xf numFmtId="0" fontId="53" fillId="0" borderId="109" xfId="46" applyFont="1" applyFill="1" applyBorder="1" applyAlignment="1" applyProtection="1">
      <alignment horizontal="center" vertical="center" wrapText="1"/>
    </xf>
    <xf numFmtId="0" fontId="53" fillId="0" borderId="66" xfId="46" applyFont="1" applyFill="1" applyBorder="1" applyAlignment="1" applyProtection="1">
      <alignment horizontal="center" vertical="center" wrapText="1"/>
    </xf>
    <xf numFmtId="0" fontId="53" fillId="0" borderId="110" xfId="46" applyFont="1" applyFill="1" applyBorder="1" applyAlignment="1" applyProtection="1">
      <alignment horizontal="center" vertical="center" wrapText="1"/>
    </xf>
    <xf numFmtId="0" fontId="53" fillId="0" borderId="67" xfId="46" applyFont="1" applyFill="1" applyBorder="1" applyAlignment="1" applyProtection="1">
      <alignment horizontal="center" vertical="center" wrapText="1"/>
    </xf>
    <xf numFmtId="0" fontId="53" fillId="0" borderId="134" xfId="46" applyFont="1" applyFill="1" applyBorder="1" applyAlignment="1" applyProtection="1">
      <alignment horizontal="center" vertical="center" wrapText="1"/>
    </xf>
    <xf numFmtId="0" fontId="53" fillId="0" borderId="135" xfId="46" applyFont="1" applyFill="1" applyBorder="1" applyAlignment="1" applyProtection="1">
      <alignment horizontal="center" vertical="center" wrapText="1"/>
    </xf>
    <xf numFmtId="0" fontId="53" fillId="0" borderId="111" xfId="46" applyFont="1" applyFill="1" applyBorder="1" applyAlignment="1" applyProtection="1">
      <alignment horizontal="center" vertical="center" wrapText="1"/>
    </xf>
    <xf numFmtId="0" fontId="53" fillId="0" borderId="70" xfId="46" applyFont="1" applyFill="1" applyBorder="1" applyAlignment="1" applyProtection="1">
      <alignment horizontal="center" vertical="center" wrapText="1"/>
    </xf>
    <xf numFmtId="0" fontId="48" fillId="0" borderId="130" xfId="46" applyFont="1" applyFill="1" applyBorder="1" applyAlignment="1" applyProtection="1">
      <alignment horizontal="center" vertical="center" wrapText="1"/>
    </xf>
    <xf numFmtId="0" fontId="48" fillId="0" borderId="127" xfId="46" applyFont="1" applyFill="1" applyBorder="1" applyAlignment="1" applyProtection="1">
      <alignment horizontal="center" vertical="center" wrapText="1"/>
    </xf>
    <xf numFmtId="0" fontId="48" fillId="0" borderId="133" xfId="46" applyFont="1" applyFill="1" applyBorder="1" applyAlignment="1" applyProtection="1">
      <alignment horizontal="center" vertical="center"/>
    </xf>
    <xf numFmtId="0" fontId="48" fillId="0" borderId="17" xfId="46" applyFont="1" applyFill="1" applyBorder="1" applyAlignment="1" applyProtection="1">
      <alignment horizontal="center" vertical="center"/>
    </xf>
    <xf numFmtId="0" fontId="48" fillId="0" borderId="87" xfId="46" applyFont="1" applyFill="1" applyBorder="1" applyAlignment="1" applyProtection="1">
      <alignment horizontal="center" vertical="center"/>
    </xf>
    <xf numFmtId="0" fontId="48" fillId="31" borderId="28" xfId="46" applyFont="1" applyFill="1" applyBorder="1" applyAlignment="1" applyProtection="1">
      <alignment horizontal="center" vertical="center"/>
      <protection locked="0"/>
    </xf>
    <xf numFmtId="0" fontId="48" fillId="31" borderId="11" xfId="46" applyFont="1" applyFill="1" applyBorder="1" applyAlignment="1" applyProtection="1">
      <alignment horizontal="center" vertical="center"/>
      <protection locked="0"/>
    </xf>
    <xf numFmtId="0" fontId="48" fillId="27" borderId="28" xfId="46" applyNumberFormat="1" applyFont="1" applyFill="1" applyBorder="1" applyAlignment="1" applyProtection="1">
      <alignment horizontal="center" vertical="center"/>
    </xf>
    <xf numFmtId="0" fontId="48" fillId="27" borderId="11" xfId="46" applyNumberFormat="1" applyFont="1" applyFill="1" applyBorder="1" applyAlignment="1" applyProtection="1">
      <alignment horizontal="center" vertical="center"/>
    </xf>
    <xf numFmtId="0" fontId="48" fillId="31" borderId="140" xfId="46" applyFont="1" applyFill="1" applyBorder="1" applyAlignment="1" applyProtection="1">
      <alignment horizontal="left" vertical="center" wrapText="1"/>
      <protection locked="0"/>
    </xf>
    <xf numFmtId="0" fontId="48" fillId="31" borderId="95" xfId="46" applyFont="1" applyFill="1" applyBorder="1" applyAlignment="1" applyProtection="1">
      <alignment horizontal="left" vertical="center" wrapText="1"/>
      <protection locked="0"/>
    </xf>
    <xf numFmtId="0" fontId="48" fillId="31" borderId="141" xfId="46" applyFont="1" applyFill="1" applyBorder="1" applyAlignment="1" applyProtection="1">
      <alignment horizontal="left" vertical="center" wrapText="1"/>
      <protection locked="0"/>
    </xf>
    <xf numFmtId="0" fontId="53" fillId="30" borderId="133" xfId="46" applyFont="1" applyFill="1" applyBorder="1" applyAlignment="1" applyProtection="1">
      <alignment horizontal="center" vertical="center" wrapText="1"/>
      <protection locked="0"/>
    </xf>
    <xf numFmtId="0" fontId="53" fillId="30" borderId="11" xfId="46" applyFont="1" applyFill="1" applyBorder="1" applyAlignment="1" applyProtection="1">
      <alignment horizontal="center" vertical="center" wrapText="1"/>
      <protection locked="0"/>
    </xf>
    <xf numFmtId="0" fontId="48" fillId="30" borderId="28" xfId="46" applyFont="1" applyFill="1" applyBorder="1" applyAlignment="1" applyProtection="1">
      <alignment horizontal="center" vertical="center" wrapText="1"/>
      <protection locked="0"/>
    </xf>
    <xf numFmtId="0" fontId="48" fillId="30" borderId="11" xfId="46" applyFont="1" applyFill="1" applyBorder="1" applyAlignment="1" applyProtection="1">
      <alignment horizontal="center" vertical="center" wrapText="1"/>
      <protection locked="0"/>
    </xf>
    <xf numFmtId="0" fontId="48" fillId="30" borderId="28" xfId="46" applyFont="1" applyFill="1" applyBorder="1" applyAlignment="1" applyProtection="1">
      <alignment horizontal="center" vertical="center" shrinkToFit="1"/>
      <protection locked="0"/>
    </xf>
    <xf numFmtId="0" fontId="48" fillId="30" borderId="17" xfId="46" applyFont="1" applyFill="1" applyBorder="1" applyAlignment="1" applyProtection="1">
      <alignment horizontal="center" vertical="center" shrinkToFit="1"/>
      <protection locked="0"/>
    </xf>
    <xf numFmtId="0" fontId="48" fillId="30" borderId="11" xfId="46" applyFont="1" applyFill="1" applyBorder="1" applyAlignment="1" applyProtection="1">
      <alignment horizontal="center" vertical="center" shrinkToFit="1"/>
      <protection locked="0"/>
    </xf>
    <xf numFmtId="0" fontId="48" fillId="31" borderId="28" xfId="46" applyFont="1" applyFill="1" applyBorder="1" applyAlignment="1" applyProtection="1">
      <alignment horizontal="center" vertical="center" wrapText="1"/>
      <protection locked="0"/>
    </xf>
    <xf numFmtId="0" fontId="48" fillId="31" borderId="17" xfId="46" applyFont="1" applyFill="1" applyBorder="1" applyAlignment="1" applyProtection="1">
      <alignment horizontal="center" vertical="center" wrapText="1"/>
      <protection locked="0"/>
    </xf>
    <xf numFmtId="0" fontId="48" fillId="31" borderId="87" xfId="46" applyFont="1" applyFill="1" applyBorder="1" applyAlignment="1" applyProtection="1">
      <alignment horizontal="center" vertical="center" wrapText="1"/>
      <protection locked="0"/>
    </xf>
    <xf numFmtId="177" fontId="49" fillId="27" borderId="133" xfId="46" applyNumberFormat="1" applyFont="1" applyFill="1" applyBorder="1" applyAlignment="1" applyProtection="1">
      <alignment horizontal="center" vertical="center" wrapText="1"/>
    </xf>
    <xf numFmtId="177" fontId="49" fillId="27" borderId="87" xfId="46" applyNumberFormat="1" applyFont="1" applyFill="1" applyBorder="1" applyAlignment="1" applyProtection="1">
      <alignment horizontal="center" vertical="center" wrapText="1"/>
    </xf>
    <xf numFmtId="177" fontId="49" fillId="27" borderId="133" xfId="47" applyNumberFormat="1" applyFont="1" applyFill="1" applyBorder="1" applyAlignment="1" applyProtection="1">
      <alignment horizontal="center" vertical="center" wrapText="1"/>
    </xf>
    <xf numFmtId="177" fontId="49" fillId="27" borderId="87" xfId="47" applyNumberFormat="1" applyFont="1" applyFill="1" applyBorder="1" applyAlignment="1" applyProtection="1">
      <alignment horizontal="center" vertical="center" wrapText="1"/>
    </xf>
    <xf numFmtId="0" fontId="48" fillId="31" borderId="133" xfId="46" applyFont="1" applyFill="1" applyBorder="1" applyAlignment="1" applyProtection="1">
      <alignment horizontal="left" vertical="center" wrapText="1"/>
      <protection locked="0"/>
    </xf>
    <xf numFmtId="0" fontId="48" fillId="31" borderId="17" xfId="46" applyFont="1" applyFill="1" applyBorder="1" applyAlignment="1" applyProtection="1">
      <alignment horizontal="left" vertical="center" wrapText="1"/>
      <protection locked="0"/>
    </xf>
    <xf numFmtId="0" fontId="48" fillId="31" borderId="87" xfId="46" applyFont="1" applyFill="1" applyBorder="1" applyAlignment="1" applyProtection="1">
      <alignment horizontal="left" vertical="center" wrapText="1"/>
      <protection locked="0"/>
    </xf>
    <xf numFmtId="0" fontId="53" fillId="30" borderId="140" xfId="46" applyFont="1" applyFill="1" applyBorder="1" applyAlignment="1" applyProtection="1">
      <alignment horizontal="center" vertical="center" wrapText="1"/>
      <protection locked="0"/>
    </xf>
    <xf numFmtId="0" fontId="53" fillId="30" borderId="96" xfId="46" applyFont="1" applyFill="1" applyBorder="1" applyAlignment="1" applyProtection="1">
      <alignment horizontal="center" vertical="center" wrapText="1"/>
      <protection locked="0"/>
    </xf>
    <xf numFmtId="0" fontId="48" fillId="30" borderId="94" xfId="46" applyFont="1" applyFill="1" applyBorder="1" applyAlignment="1" applyProtection="1">
      <alignment horizontal="center" vertical="center" wrapText="1"/>
      <protection locked="0"/>
    </xf>
    <xf numFmtId="0" fontId="48" fillId="30" borderId="96" xfId="46" applyFont="1" applyFill="1" applyBorder="1" applyAlignment="1" applyProtection="1">
      <alignment horizontal="center" vertical="center" wrapText="1"/>
      <protection locked="0"/>
    </xf>
    <xf numFmtId="0" fontId="48" fillId="30" borderId="94" xfId="46" applyFont="1" applyFill="1" applyBorder="1" applyAlignment="1" applyProtection="1">
      <alignment horizontal="center" vertical="center" shrinkToFit="1"/>
      <protection locked="0"/>
    </xf>
    <xf numFmtId="0" fontId="48" fillId="30" borderId="95" xfId="46" applyFont="1" applyFill="1" applyBorder="1" applyAlignment="1" applyProtection="1">
      <alignment horizontal="center" vertical="center" shrinkToFit="1"/>
      <protection locked="0"/>
    </xf>
    <xf numFmtId="0" fontId="48" fillId="30" borderId="96" xfId="46" applyFont="1" applyFill="1" applyBorder="1" applyAlignment="1" applyProtection="1">
      <alignment horizontal="center" vertical="center" shrinkToFit="1"/>
      <protection locked="0"/>
    </xf>
    <xf numFmtId="0" fontId="48" fillId="31" borderId="94" xfId="46" applyFont="1" applyFill="1" applyBorder="1" applyAlignment="1" applyProtection="1">
      <alignment horizontal="center" vertical="center" wrapText="1"/>
      <protection locked="0"/>
    </xf>
    <xf numFmtId="0" fontId="48" fillId="31" borderId="95" xfId="46" applyFont="1" applyFill="1" applyBorder="1" applyAlignment="1" applyProtection="1">
      <alignment horizontal="center" vertical="center" wrapText="1"/>
      <protection locked="0"/>
    </xf>
    <xf numFmtId="0" fontId="48" fillId="31" borderId="141" xfId="46" applyFont="1" applyFill="1" applyBorder="1" applyAlignment="1" applyProtection="1">
      <alignment horizontal="center" vertical="center" wrapText="1"/>
      <protection locked="0"/>
    </xf>
    <xf numFmtId="177" fontId="49" fillId="27" borderId="140" xfId="46" applyNumberFormat="1" applyFont="1" applyFill="1" applyBorder="1" applyAlignment="1" applyProtection="1">
      <alignment horizontal="center" vertical="center" wrapText="1"/>
    </xf>
    <xf numFmtId="177" fontId="49" fillId="27" borderId="141" xfId="46" applyNumberFormat="1" applyFont="1" applyFill="1" applyBorder="1" applyAlignment="1" applyProtection="1">
      <alignment horizontal="center" vertical="center" wrapText="1"/>
    </xf>
    <xf numFmtId="177" fontId="49" fillId="27" borderId="140" xfId="47" applyNumberFormat="1" applyFont="1" applyFill="1" applyBorder="1" applyAlignment="1" applyProtection="1">
      <alignment horizontal="center" vertical="center" wrapText="1"/>
    </xf>
    <xf numFmtId="177" fontId="49" fillId="27" borderId="141" xfId="47" applyNumberFormat="1" applyFont="1" applyFill="1" applyBorder="1" applyAlignment="1" applyProtection="1">
      <alignment horizontal="center" vertical="center" wrapText="1"/>
    </xf>
    <xf numFmtId="0" fontId="53" fillId="30" borderId="149" xfId="46" applyFont="1" applyFill="1" applyBorder="1" applyAlignment="1" applyProtection="1">
      <alignment horizontal="center" vertical="center" wrapText="1"/>
      <protection locked="0"/>
    </xf>
    <xf numFmtId="0" fontId="53" fillId="30" borderId="91" xfId="46" applyFont="1" applyFill="1" applyBorder="1" applyAlignment="1" applyProtection="1">
      <alignment horizontal="center" vertical="center" wrapText="1"/>
      <protection locked="0"/>
    </xf>
    <xf numFmtId="0" fontId="48" fillId="30" borderId="89" xfId="46" applyFont="1" applyFill="1" applyBorder="1" applyAlignment="1" applyProtection="1">
      <alignment horizontal="center" vertical="center" wrapText="1"/>
      <protection locked="0"/>
    </xf>
    <xf numFmtId="0" fontId="48" fillId="30" borderId="91" xfId="46" applyFont="1" applyFill="1" applyBorder="1" applyAlignment="1" applyProtection="1">
      <alignment horizontal="center" vertical="center" wrapText="1"/>
      <protection locked="0"/>
    </xf>
    <xf numFmtId="0" fontId="48" fillId="30" borderId="89" xfId="46" applyFont="1" applyFill="1" applyBorder="1" applyAlignment="1" applyProtection="1">
      <alignment horizontal="center" vertical="center" shrinkToFit="1"/>
      <protection locked="0"/>
    </xf>
    <xf numFmtId="0" fontId="48" fillId="30" borderId="90" xfId="46" applyFont="1" applyFill="1" applyBorder="1" applyAlignment="1" applyProtection="1">
      <alignment horizontal="center" vertical="center" shrinkToFit="1"/>
      <protection locked="0"/>
    </xf>
    <xf numFmtId="0" fontId="48" fillId="30" borderId="91" xfId="46" applyFont="1" applyFill="1" applyBorder="1" applyAlignment="1" applyProtection="1">
      <alignment horizontal="center" vertical="center" shrinkToFit="1"/>
      <protection locked="0"/>
    </xf>
    <xf numFmtId="0" fontId="48" fillId="31" borderId="89" xfId="46" applyFont="1" applyFill="1" applyBorder="1" applyAlignment="1" applyProtection="1">
      <alignment horizontal="center" vertical="center" wrapText="1"/>
      <protection locked="0"/>
    </xf>
    <xf numFmtId="0" fontId="48" fillId="31" borderId="90" xfId="46" applyFont="1" applyFill="1" applyBorder="1" applyAlignment="1" applyProtection="1">
      <alignment horizontal="center" vertical="center" wrapText="1"/>
      <protection locked="0"/>
    </xf>
    <xf numFmtId="0" fontId="48" fillId="31" borderId="150" xfId="46" applyFont="1" applyFill="1" applyBorder="1" applyAlignment="1" applyProtection="1">
      <alignment horizontal="center" vertical="center" wrapText="1"/>
      <protection locked="0"/>
    </xf>
    <xf numFmtId="177" fontId="49" fillId="27" borderId="149" xfId="46" applyNumberFormat="1" applyFont="1" applyFill="1" applyBorder="1" applyAlignment="1" applyProtection="1">
      <alignment horizontal="center" vertical="center" wrapText="1"/>
    </xf>
    <xf numFmtId="177" fontId="49" fillId="27" borderId="150" xfId="46" applyNumberFormat="1" applyFont="1" applyFill="1" applyBorder="1" applyAlignment="1" applyProtection="1">
      <alignment horizontal="center" vertical="center" wrapText="1"/>
    </xf>
    <xf numFmtId="177" fontId="49" fillId="27" borderId="149" xfId="47" applyNumberFormat="1" applyFont="1" applyFill="1" applyBorder="1" applyAlignment="1" applyProtection="1">
      <alignment horizontal="center" vertical="center" wrapText="1"/>
    </xf>
    <xf numFmtId="177" fontId="49" fillId="27" borderId="150" xfId="47" applyNumberFormat="1" applyFont="1" applyFill="1" applyBorder="1" applyAlignment="1" applyProtection="1">
      <alignment horizontal="center" vertical="center" wrapText="1"/>
    </xf>
    <xf numFmtId="0" fontId="48" fillId="31" borderId="149" xfId="46" applyFont="1" applyFill="1" applyBorder="1" applyAlignment="1" applyProtection="1">
      <alignment horizontal="left" vertical="center" wrapText="1"/>
      <protection locked="0"/>
    </xf>
    <xf numFmtId="0" fontId="48" fillId="31" borderId="90" xfId="46" applyFont="1" applyFill="1" applyBorder="1" applyAlignment="1" applyProtection="1">
      <alignment horizontal="left" vertical="center" wrapText="1"/>
      <protection locked="0"/>
    </xf>
    <xf numFmtId="0" fontId="48" fillId="31" borderId="150" xfId="46" applyFont="1" applyFill="1" applyBorder="1" applyAlignment="1" applyProtection="1">
      <alignment horizontal="left" vertical="center" wrapText="1"/>
      <protection locked="0"/>
    </xf>
    <xf numFmtId="0" fontId="52" fillId="0" borderId="28" xfId="46" applyFont="1" applyFill="1" applyBorder="1" applyAlignment="1" applyProtection="1">
      <alignment horizontal="center" vertical="center"/>
    </xf>
    <xf numFmtId="0" fontId="52" fillId="0" borderId="17" xfId="46" applyFont="1" applyFill="1" applyBorder="1" applyAlignment="1" applyProtection="1">
      <alignment horizontal="center" vertical="center"/>
    </xf>
    <xf numFmtId="0" fontId="52" fillId="0" borderId="11" xfId="46" applyFont="1" applyFill="1" applyBorder="1" applyAlignment="1" applyProtection="1">
      <alignment horizontal="center" vertical="center"/>
    </xf>
    <xf numFmtId="179" fontId="52" fillId="0" borderId="28" xfId="46" applyNumberFormat="1" applyFont="1" applyFill="1" applyBorder="1" applyAlignment="1" applyProtection="1">
      <alignment horizontal="right" vertical="center"/>
    </xf>
    <xf numFmtId="179" fontId="52" fillId="0" borderId="11" xfId="46" applyNumberFormat="1" applyFont="1" applyFill="1" applyBorder="1" applyAlignment="1" applyProtection="1">
      <alignment horizontal="right" vertical="center"/>
    </xf>
    <xf numFmtId="179" fontId="52" fillId="0" borderId="28" xfId="47" applyNumberFormat="1" applyFont="1" applyFill="1" applyBorder="1" applyAlignment="1" applyProtection="1">
      <alignment horizontal="right" vertical="center"/>
    </xf>
    <xf numFmtId="179" fontId="52" fillId="0" borderId="11" xfId="47" applyNumberFormat="1" applyFont="1" applyFill="1" applyBorder="1" applyAlignment="1" applyProtection="1">
      <alignment horizontal="right" vertical="center"/>
    </xf>
    <xf numFmtId="179" fontId="52" fillId="31" borderId="28" xfId="46" applyNumberFormat="1" applyFont="1" applyFill="1" applyBorder="1" applyAlignment="1" applyProtection="1">
      <alignment horizontal="right" vertical="center"/>
      <protection locked="0"/>
    </xf>
    <xf numFmtId="179" fontId="52" fillId="31" borderId="11" xfId="46" applyNumberFormat="1" applyFont="1" applyFill="1" applyBorder="1" applyAlignment="1" applyProtection="1">
      <alignment horizontal="right" vertical="center"/>
      <protection locked="0"/>
    </xf>
    <xf numFmtId="0" fontId="52" fillId="0" borderId="0" xfId="46" applyFont="1" applyFill="1" applyBorder="1" applyAlignment="1" applyProtection="1">
      <alignment horizontal="center" vertical="center"/>
    </xf>
    <xf numFmtId="0" fontId="52" fillId="0" borderId="14" xfId="46" applyFont="1" applyFill="1" applyBorder="1" applyAlignment="1" applyProtection="1">
      <alignment horizontal="center" vertical="center"/>
    </xf>
    <xf numFmtId="0" fontId="53" fillId="0" borderId="0" xfId="46" applyFont="1" applyFill="1" applyBorder="1" applyAlignment="1" applyProtection="1">
      <alignment horizontal="center" vertical="center" wrapText="1"/>
    </xf>
    <xf numFmtId="179" fontId="52" fillId="31" borderId="28" xfId="47" applyNumberFormat="1" applyFont="1" applyFill="1" applyBorder="1" applyAlignment="1" applyProtection="1">
      <alignment horizontal="right" vertical="center"/>
      <protection locked="0"/>
    </xf>
    <xf numFmtId="179" fontId="52" fillId="31" borderId="11" xfId="47" applyNumberFormat="1" applyFont="1" applyFill="1" applyBorder="1" applyAlignment="1" applyProtection="1">
      <alignment horizontal="right" vertical="center"/>
      <protection locked="0"/>
    </xf>
    <xf numFmtId="180" fontId="52" fillId="27" borderId="0" xfId="46" applyNumberFormat="1" applyFont="1" applyFill="1" applyBorder="1" applyAlignment="1" applyProtection="1">
      <alignment horizontal="center" vertical="center"/>
    </xf>
    <xf numFmtId="0" fontId="52" fillId="27" borderId="0" xfId="46" applyFont="1" applyFill="1" applyBorder="1" applyAlignment="1" applyProtection="1">
      <alignment horizontal="center" vertical="center"/>
    </xf>
    <xf numFmtId="0" fontId="52" fillId="27" borderId="0" xfId="46" applyFont="1" applyFill="1" applyBorder="1" applyAlignment="1" applyProtection="1">
      <alignment horizontal="right" vertical="center"/>
    </xf>
    <xf numFmtId="176" fontId="52" fillId="0" borderId="28" xfId="46" applyNumberFormat="1" applyFont="1" applyFill="1" applyBorder="1" applyAlignment="1" applyProtection="1">
      <alignment horizontal="center" vertical="center"/>
    </xf>
    <xf numFmtId="176" fontId="52" fillId="0" borderId="17" xfId="46" applyNumberFormat="1" applyFont="1" applyFill="1" applyBorder="1" applyAlignment="1" applyProtection="1">
      <alignment horizontal="center" vertical="center"/>
    </xf>
    <xf numFmtId="176" fontId="52" fillId="0" borderId="11" xfId="46" applyNumberFormat="1" applyFont="1" applyFill="1" applyBorder="1" applyAlignment="1" applyProtection="1">
      <alignment horizontal="center" vertical="center"/>
    </xf>
    <xf numFmtId="181" fontId="52" fillId="27" borderId="28" xfId="46" applyNumberFormat="1" applyFont="1" applyFill="1" applyBorder="1" applyAlignment="1" applyProtection="1">
      <alignment horizontal="center" vertical="center"/>
    </xf>
    <xf numFmtId="181" fontId="52" fillId="27" borderId="17" xfId="46" applyNumberFormat="1" applyFont="1" applyFill="1" applyBorder="1" applyAlignment="1" applyProtection="1">
      <alignment horizontal="center" vertical="center"/>
    </xf>
    <xf numFmtId="181" fontId="52" fillId="27" borderId="11" xfId="46" applyNumberFormat="1" applyFont="1" applyFill="1" applyBorder="1" applyAlignment="1" applyProtection="1">
      <alignment horizontal="center" vertical="center"/>
    </xf>
    <xf numFmtId="0" fontId="52" fillId="31" borderId="28" xfId="46" applyFont="1" applyFill="1" applyBorder="1" applyAlignment="1" applyProtection="1">
      <alignment horizontal="center" vertical="center"/>
      <protection locked="0"/>
    </xf>
    <xf numFmtId="0" fontId="52" fillId="31" borderId="11" xfId="46" applyFont="1" applyFill="1" applyBorder="1" applyAlignment="1" applyProtection="1">
      <alignment horizontal="center" vertical="center"/>
      <protection locked="0"/>
    </xf>
    <xf numFmtId="179" fontId="52" fillId="0" borderId="28" xfId="46" applyNumberFormat="1" applyFont="1" applyFill="1" applyBorder="1" applyAlignment="1" applyProtection="1">
      <alignment horizontal="center" vertical="center"/>
    </xf>
    <xf numFmtId="179" fontId="52" fillId="0" borderId="17" xfId="46" applyNumberFormat="1" applyFont="1" applyFill="1" applyBorder="1" applyAlignment="1" applyProtection="1">
      <alignment horizontal="center" vertical="center"/>
    </xf>
    <xf numFmtId="179" fontId="52" fillId="0" borderId="11" xfId="46" applyNumberFormat="1" applyFont="1" applyFill="1" applyBorder="1" applyAlignment="1" applyProtection="1">
      <alignment horizontal="center" vertical="center"/>
    </xf>
    <xf numFmtId="0" fontId="53" fillId="27" borderId="0" xfId="46" applyFont="1" applyFill="1" applyAlignment="1">
      <alignment horizontal="left" vertical="center"/>
    </xf>
    <xf numFmtId="0" fontId="63" fillId="27" borderId="131" xfId="46" applyFont="1" applyFill="1" applyBorder="1" applyAlignment="1">
      <alignment horizontal="center" vertical="center"/>
    </xf>
    <xf numFmtId="0" fontId="63" fillId="27" borderId="136" xfId="46" applyFont="1" applyFill="1" applyBorder="1" applyAlignment="1">
      <alignment horizontal="center" vertical="center"/>
    </xf>
    <xf numFmtId="0" fontId="72" fillId="0" borderId="0" xfId="49" applyFont="1" applyFill="1" applyAlignment="1">
      <alignment horizontal="center" vertical="center"/>
    </xf>
    <xf numFmtId="0" fontId="73" fillId="0" borderId="0" xfId="49" applyFont="1" applyFill="1" applyAlignment="1">
      <alignment horizontal="center" vertical="center"/>
    </xf>
    <xf numFmtId="0" fontId="66" fillId="33" borderId="28" xfId="48" applyFont="1" applyFill="1" applyBorder="1" applyAlignment="1">
      <alignment horizontal="center" vertical="center" wrapText="1"/>
    </xf>
    <xf numFmtId="0" fontId="66" fillId="33" borderId="17" xfId="48" applyFont="1" applyFill="1" applyBorder="1" applyAlignment="1">
      <alignment horizontal="center" vertical="center" wrapText="1"/>
    </xf>
    <xf numFmtId="0" fontId="66" fillId="0" borderId="39" xfId="48" applyFont="1" applyBorder="1" applyAlignment="1">
      <alignment horizontal="left" vertical="center" wrapText="1" shrinkToFit="1"/>
    </xf>
    <xf numFmtId="0" fontId="66" fillId="0" borderId="35" xfId="48" applyFont="1" applyBorder="1" applyAlignment="1">
      <alignment horizontal="left" vertical="center" wrapText="1" shrinkToFit="1"/>
    </xf>
    <xf numFmtId="0" fontId="66" fillId="0" borderId="13" xfId="48" applyFont="1" applyBorder="1" applyAlignment="1">
      <alignment horizontal="left" vertical="center" wrapText="1" shrinkToFit="1"/>
    </xf>
    <xf numFmtId="0" fontId="66" fillId="0" borderId="39" xfId="48" applyFont="1" applyFill="1" applyBorder="1" applyAlignment="1">
      <alignment horizontal="left" vertical="center" wrapText="1"/>
    </xf>
    <xf numFmtId="0" fontId="2" fillId="0" borderId="13" xfId="0" applyFont="1" applyBorder="1" applyAlignment="1">
      <alignment horizontal="left" vertical="center" wrapText="1"/>
    </xf>
    <xf numFmtId="0" fontId="66" fillId="0" borderId="39" xfId="55" applyFont="1" applyFill="1" applyBorder="1" applyAlignment="1">
      <alignment horizontal="left" vertical="center" wrapText="1" shrinkToFit="1"/>
    </xf>
    <xf numFmtId="0" fontId="0" fillId="0" borderId="35" xfId="0" applyBorder="1" applyAlignment="1">
      <alignment horizontal="left" vertical="center" wrapText="1" shrinkToFit="1"/>
    </xf>
    <xf numFmtId="0" fontId="0" fillId="0" borderId="13" xfId="0" applyBorder="1" applyAlignment="1">
      <alignment horizontal="left" vertical="center" wrapText="1" shrinkToFit="1"/>
    </xf>
    <xf numFmtId="0" fontId="3" fillId="0" borderId="39" xfId="50" applyFont="1" applyFill="1" applyBorder="1" applyAlignment="1">
      <alignment horizontal="left" vertical="center" wrapText="1"/>
    </xf>
    <xf numFmtId="0" fontId="3" fillId="0" borderId="35" xfId="50" applyFont="1" applyFill="1" applyBorder="1" applyAlignment="1">
      <alignment horizontal="left" vertical="center" wrapText="1"/>
    </xf>
    <xf numFmtId="0" fontId="3" fillId="0" borderId="13" xfId="50" applyFont="1" applyFill="1" applyBorder="1" applyAlignment="1">
      <alignment horizontal="left" vertical="center" wrapText="1"/>
    </xf>
    <xf numFmtId="0" fontId="66" fillId="26" borderId="39" xfId="48" applyFont="1" applyFill="1" applyBorder="1" applyAlignment="1">
      <alignment horizontal="left" vertical="center" wrapText="1"/>
    </xf>
    <xf numFmtId="0" fontId="66" fillId="26" borderId="35" xfId="48" applyFont="1" applyFill="1" applyBorder="1" applyAlignment="1">
      <alignment horizontal="left" vertical="center" wrapText="1"/>
    </xf>
    <xf numFmtId="0" fontId="66" fillId="26" borderId="13" xfId="48" applyFont="1" applyFill="1" applyBorder="1" applyAlignment="1">
      <alignment horizontal="left" vertical="center" wrapText="1"/>
    </xf>
    <xf numFmtId="0" fontId="66" fillId="26" borderId="39" xfId="48" applyFont="1" applyFill="1" applyBorder="1" applyAlignment="1">
      <alignment horizontal="left" vertical="center" wrapText="1" shrinkToFit="1"/>
    </xf>
    <xf numFmtId="0" fontId="2" fillId="0" borderId="13" xfId="0" applyFont="1" applyBorder="1" applyAlignment="1">
      <alignment horizontal="left" vertical="center" wrapText="1" shrinkToFit="1"/>
    </xf>
    <xf numFmtId="0" fontId="66" fillId="26" borderId="13" xfId="48" applyFont="1" applyFill="1" applyBorder="1" applyAlignment="1">
      <alignment horizontal="left" vertical="center" wrapText="1" shrinkToFit="1"/>
    </xf>
    <xf numFmtId="0" fontId="66" fillId="26" borderId="35" xfId="48" applyFont="1" applyFill="1" applyBorder="1" applyAlignment="1">
      <alignment horizontal="left" vertical="center" wrapText="1" shrinkToFit="1"/>
    </xf>
    <xf numFmtId="0" fontId="66" fillId="26" borderId="39" xfId="48" applyFont="1" applyFill="1" applyBorder="1" applyAlignment="1">
      <alignment vertical="center" wrapText="1"/>
    </xf>
    <xf numFmtId="0" fontId="2" fillId="0" borderId="13" xfId="0" applyFont="1" applyBorder="1" applyAlignment="1">
      <alignment vertical="center" wrapText="1"/>
    </xf>
    <xf numFmtId="0" fontId="66" fillId="26" borderId="42" xfId="48" applyFont="1" applyFill="1" applyBorder="1" applyAlignment="1">
      <alignment vertical="center" wrapText="1"/>
    </xf>
    <xf numFmtId="0" fontId="66" fillId="0" borderId="39" xfId="49" applyFont="1" applyFill="1" applyBorder="1" applyAlignment="1">
      <alignment horizontal="left" vertical="center" wrapText="1"/>
    </xf>
    <xf numFmtId="0" fontId="2" fillId="0" borderId="35" xfId="0" applyFont="1" applyBorder="1" applyAlignment="1">
      <alignment horizontal="left" vertical="center" wrapText="1"/>
    </xf>
    <xf numFmtId="0" fontId="3" fillId="0" borderId="39" xfId="50" applyFont="1" applyBorder="1" applyAlignment="1">
      <alignment horizontal="left" vertical="center" wrapText="1" shrinkToFit="1"/>
    </xf>
    <xf numFmtId="0" fontId="3" fillId="0" borderId="13" xfId="50" applyFont="1" applyBorder="1" applyAlignment="1">
      <alignment horizontal="left" vertical="center" wrapText="1" shrinkToFit="1"/>
    </xf>
    <xf numFmtId="0" fontId="3" fillId="0" borderId="35" xfId="50" applyFont="1" applyBorder="1" applyAlignment="1">
      <alignment horizontal="left" vertical="center" wrapText="1" shrinkToFit="1"/>
    </xf>
    <xf numFmtId="0" fontId="3" fillId="0" borderId="39" xfId="50" applyFont="1" applyFill="1" applyBorder="1" applyAlignment="1">
      <alignment horizontal="left" vertical="center" wrapText="1" shrinkToFit="1"/>
    </xf>
    <xf numFmtId="0" fontId="3" fillId="0" borderId="35" xfId="50" applyFont="1" applyFill="1" applyBorder="1" applyAlignment="1">
      <alignment horizontal="left" vertical="center" wrapText="1" shrinkToFit="1"/>
    </xf>
    <xf numFmtId="0" fontId="3" fillId="0" borderId="13" xfId="50" applyFont="1" applyFill="1" applyBorder="1" applyAlignment="1">
      <alignment horizontal="left" vertical="center" wrapText="1" shrinkToFit="1"/>
    </xf>
    <xf numFmtId="0" fontId="1" fillId="35" borderId="0" xfId="52" applyFill="1" applyAlignment="1">
      <alignment horizontal="center" vertical="center"/>
    </xf>
    <xf numFmtId="0" fontId="81" fillId="27" borderId="0" xfId="52" applyFont="1" applyFill="1" applyAlignment="1">
      <alignment horizontal="center" vertical="center"/>
    </xf>
    <xf numFmtId="0" fontId="1" fillId="35" borderId="14" xfId="52" applyFill="1" applyBorder="1" applyAlignment="1">
      <alignment horizontal="center" vertical="center" shrinkToFit="1"/>
    </xf>
    <xf numFmtId="0" fontId="1" fillId="35" borderId="17" xfId="52" applyFill="1" applyBorder="1" applyAlignment="1">
      <alignment horizontal="center" vertical="center" shrinkToFit="1"/>
    </xf>
    <xf numFmtId="0" fontId="82" fillId="27" borderId="0" xfId="52" applyFont="1" applyFill="1" applyAlignment="1">
      <alignment horizontal="left" vertical="center"/>
    </xf>
    <xf numFmtId="0" fontId="1" fillId="35" borderId="36" xfId="52" applyFill="1" applyBorder="1" applyAlignment="1">
      <alignment horizontal="center" vertical="center"/>
    </xf>
    <xf numFmtId="0" fontId="1" fillId="27" borderId="36" xfId="52" applyFill="1" applyBorder="1" applyAlignment="1">
      <alignment horizontal="center" vertical="center"/>
    </xf>
    <xf numFmtId="0" fontId="1" fillId="35" borderId="36" xfId="52" applyFill="1" applyBorder="1" applyAlignment="1">
      <alignment horizontal="center" vertical="center" shrinkToFit="1"/>
    </xf>
    <xf numFmtId="0" fontId="1" fillId="27" borderId="14" xfId="52" applyFill="1" applyBorder="1" applyAlignment="1">
      <alignment horizontal="left" vertical="center"/>
    </xf>
    <xf numFmtId="0" fontId="1" fillId="27" borderId="28" xfId="52" applyFill="1" applyBorder="1" applyAlignment="1">
      <alignment horizontal="center" vertical="center"/>
    </xf>
    <xf numFmtId="0" fontId="1" fillId="27" borderId="17" xfId="52" applyFill="1" applyBorder="1" applyAlignment="1">
      <alignment horizontal="center" vertical="center"/>
    </xf>
    <xf numFmtId="0" fontId="1" fillId="27" borderId="11" xfId="52" applyFill="1" applyBorder="1" applyAlignment="1">
      <alignment horizontal="center" vertical="center"/>
    </xf>
    <xf numFmtId="0" fontId="1" fillId="27" borderId="36" xfId="52" applyFill="1" applyBorder="1" applyAlignment="1">
      <alignment horizontal="center" vertical="center" wrapText="1"/>
    </xf>
    <xf numFmtId="0" fontId="1" fillId="27" borderId="36" xfId="52" applyFill="1" applyBorder="1" applyAlignment="1">
      <alignment horizontal="center" vertical="top" wrapText="1"/>
    </xf>
    <xf numFmtId="0" fontId="1" fillId="27" borderId="28" xfId="52" applyFill="1" applyBorder="1" applyAlignment="1">
      <alignment horizontal="center" vertical="center" wrapText="1"/>
    </xf>
    <xf numFmtId="0" fontId="1" fillId="27" borderId="17" xfId="52" applyFill="1" applyBorder="1" applyAlignment="1">
      <alignment horizontal="center" vertical="center" wrapText="1"/>
    </xf>
    <xf numFmtId="0" fontId="1" fillId="27" borderId="11" xfId="52" applyFill="1" applyBorder="1" applyAlignment="1">
      <alignment horizontal="center" vertical="center" wrapText="1"/>
    </xf>
    <xf numFmtId="0" fontId="0" fillId="27" borderId="39" xfId="52" applyFont="1" applyFill="1" applyBorder="1" applyAlignment="1">
      <alignment horizontal="center" vertical="center" wrapText="1"/>
    </xf>
    <xf numFmtId="0" fontId="1" fillId="27" borderId="35" xfId="52" applyFill="1" applyBorder="1" applyAlignment="1">
      <alignment horizontal="center" vertical="center"/>
    </xf>
    <xf numFmtId="0" fontId="1" fillId="27" borderId="13" xfId="52" applyFill="1" applyBorder="1" applyAlignment="1">
      <alignment horizontal="center" vertical="center"/>
    </xf>
    <xf numFmtId="180" fontId="84" fillId="35" borderId="36" xfId="53" applyNumberFormat="1" applyFont="1" applyFill="1" applyBorder="1" applyAlignment="1">
      <alignment horizontal="center" vertical="center"/>
    </xf>
    <xf numFmtId="0" fontId="1" fillId="27" borderId="39" xfId="52" applyFill="1" applyBorder="1" applyAlignment="1">
      <alignment horizontal="center" vertical="center"/>
    </xf>
    <xf numFmtId="176" fontId="84" fillId="27" borderId="29" xfId="52" applyNumberFormat="1" applyFont="1" applyFill="1" applyBorder="1" applyAlignment="1">
      <alignment horizontal="center" vertical="center"/>
    </xf>
    <xf numFmtId="176" fontId="84" fillId="27" borderId="10" xfId="52" applyNumberFormat="1" applyFont="1" applyFill="1" applyBorder="1" applyAlignment="1">
      <alignment horizontal="center" vertical="center"/>
    </xf>
    <xf numFmtId="176" fontId="84" fillId="27" borderId="30" xfId="52" applyNumberFormat="1" applyFont="1" applyFill="1" applyBorder="1" applyAlignment="1">
      <alignment horizontal="center" vertical="center"/>
    </xf>
    <xf numFmtId="176" fontId="84" fillId="27" borderId="19" xfId="52" applyNumberFormat="1" applyFont="1" applyFill="1" applyBorder="1" applyAlignment="1">
      <alignment horizontal="center" vertical="center"/>
    </xf>
    <xf numFmtId="176" fontId="84" fillId="27" borderId="14" xfId="52" applyNumberFormat="1" applyFont="1" applyFill="1" applyBorder="1" applyAlignment="1">
      <alignment horizontal="center" vertical="center"/>
    </xf>
    <xf numFmtId="176" fontId="84" fillId="27" borderId="15" xfId="52" applyNumberFormat="1" applyFont="1" applyFill="1" applyBorder="1" applyAlignment="1">
      <alignment horizontal="center" vertical="center"/>
    </xf>
    <xf numFmtId="0" fontId="1" fillId="0" borderId="39" xfId="52" applyBorder="1" applyAlignment="1">
      <alignment horizontal="center" vertical="center"/>
    </xf>
    <xf numFmtId="0" fontId="1" fillId="0" borderId="35" xfId="52" applyBorder="1" applyAlignment="1">
      <alignment horizontal="center" vertical="center"/>
    </xf>
    <xf numFmtId="0" fontId="86" fillId="27" borderId="39" xfId="52" applyFont="1" applyFill="1" applyBorder="1" applyAlignment="1">
      <alignment horizontal="center" vertical="center" wrapText="1"/>
    </xf>
    <xf numFmtId="0" fontId="86" fillId="27" borderId="35" xfId="52" applyFont="1" applyFill="1" applyBorder="1" applyAlignment="1">
      <alignment horizontal="center" vertical="center" wrapText="1"/>
    </xf>
    <xf numFmtId="0" fontId="86" fillId="27" borderId="13" xfId="52" applyFont="1" applyFill="1" applyBorder="1" applyAlignment="1">
      <alignment horizontal="center" vertical="center" wrapText="1"/>
    </xf>
    <xf numFmtId="0" fontId="1" fillId="27" borderId="171" xfId="52" applyFill="1" applyBorder="1" applyAlignment="1">
      <alignment horizontal="center" vertical="center"/>
    </xf>
    <xf numFmtId="0" fontId="1" fillId="27" borderId="172" xfId="52" applyFill="1" applyBorder="1" applyAlignment="1">
      <alignment horizontal="center" vertical="center"/>
    </xf>
    <xf numFmtId="0" fontId="86" fillId="0" borderId="39" xfId="52" applyFont="1" applyBorder="1" applyAlignment="1">
      <alignment horizontal="left" vertical="center"/>
    </xf>
    <xf numFmtId="0" fontId="86" fillId="0" borderId="35" xfId="52" applyFont="1" applyBorder="1" applyAlignment="1">
      <alignment horizontal="left" vertical="center"/>
    </xf>
    <xf numFmtId="0" fontId="0" fillId="27" borderId="35" xfId="52" applyFont="1" applyFill="1" applyBorder="1" applyAlignment="1">
      <alignment horizontal="center" vertical="center" wrapText="1"/>
    </xf>
    <xf numFmtId="0" fontId="86" fillId="27" borderId="39" xfId="52" applyFont="1" applyFill="1" applyBorder="1" applyAlignment="1">
      <alignment horizontal="center" vertical="center"/>
    </xf>
    <xf numFmtId="0" fontId="86" fillId="27" borderId="13" xfId="52" applyFont="1" applyFill="1" applyBorder="1" applyAlignment="1">
      <alignment horizontal="center" vertical="center"/>
    </xf>
    <xf numFmtId="176" fontId="84" fillId="27" borderId="28" xfId="52" applyNumberFormat="1" applyFont="1" applyFill="1" applyBorder="1" applyAlignment="1">
      <alignment horizontal="center" vertical="center"/>
    </xf>
    <xf numFmtId="176" fontId="84" fillId="27" borderId="17" xfId="52" applyNumberFormat="1" applyFont="1" applyFill="1" applyBorder="1" applyAlignment="1">
      <alignment horizontal="center" vertical="center"/>
    </xf>
    <xf numFmtId="176" fontId="84" fillId="27" borderId="11" xfId="52" applyNumberFormat="1" applyFont="1" applyFill="1" applyBorder="1" applyAlignment="1">
      <alignment horizontal="center" vertical="center"/>
    </xf>
    <xf numFmtId="0" fontId="1" fillId="27" borderId="29" xfId="52" applyFill="1" applyBorder="1" applyAlignment="1">
      <alignment horizontal="center" vertical="center" wrapText="1"/>
    </xf>
    <xf numFmtId="0" fontId="1" fillId="27" borderId="10" xfId="52" applyFill="1" applyBorder="1" applyAlignment="1">
      <alignment horizontal="center" vertical="center" wrapText="1"/>
    </xf>
    <xf numFmtId="0" fontId="1" fillId="27" borderId="30" xfId="52" applyFill="1" applyBorder="1" applyAlignment="1">
      <alignment horizontal="center" vertical="center" wrapText="1"/>
    </xf>
    <xf numFmtId="183" fontId="84" fillId="36" borderId="29" xfId="54" applyNumberFormat="1" applyFont="1" applyFill="1" applyBorder="1" applyAlignment="1">
      <alignment horizontal="center" vertical="center"/>
    </xf>
    <xf numFmtId="183" fontId="84" fillId="36" borderId="10" xfId="54" applyNumberFormat="1" applyFont="1" applyFill="1" applyBorder="1" applyAlignment="1">
      <alignment horizontal="center" vertical="center"/>
    </xf>
    <xf numFmtId="183" fontId="84" fillId="36" borderId="30" xfId="54" applyNumberFormat="1" applyFont="1" applyFill="1" applyBorder="1" applyAlignment="1">
      <alignment horizontal="center" vertical="center"/>
    </xf>
    <xf numFmtId="183" fontId="84" fillId="36" borderId="19" xfId="54" applyNumberFormat="1" applyFont="1" applyFill="1" applyBorder="1" applyAlignment="1">
      <alignment horizontal="center" vertical="center"/>
    </xf>
    <xf numFmtId="183" fontId="84" fillId="36" borderId="14" xfId="54" applyNumberFormat="1" applyFont="1" applyFill="1" applyBorder="1" applyAlignment="1">
      <alignment horizontal="center" vertical="center"/>
    </xf>
    <xf numFmtId="183" fontId="84" fillId="36" borderId="15" xfId="54" applyNumberFormat="1" applyFont="1" applyFill="1" applyBorder="1" applyAlignment="1">
      <alignment horizontal="center" vertical="center"/>
    </xf>
    <xf numFmtId="0" fontId="1" fillId="27" borderId="19" xfId="52" applyFill="1" applyBorder="1" applyAlignment="1">
      <alignment horizontal="center" vertical="center"/>
    </xf>
    <xf numFmtId="0" fontId="1" fillId="27" borderId="14" xfId="52" applyFill="1" applyBorder="1" applyAlignment="1">
      <alignment horizontal="center" vertical="center"/>
    </xf>
    <xf numFmtId="0" fontId="1" fillId="27" borderId="15" xfId="52" applyFill="1" applyBorder="1" applyAlignment="1">
      <alignment horizontal="center" vertical="center"/>
    </xf>
    <xf numFmtId="0" fontId="1" fillId="27" borderId="0" xfId="52" applyFill="1" applyAlignment="1">
      <alignment horizontal="left" vertical="center"/>
    </xf>
    <xf numFmtId="0" fontId="1" fillId="27" borderId="0" xfId="52" applyFill="1" applyAlignment="1">
      <alignment horizontal="left" vertical="center" wrapText="1"/>
    </xf>
    <xf numFmtId="0" fontId="76" fillId="0" borderId="36" xfId="46" applyFont="1" applyBorder="1" applyAlignment="1">
      <alignment horizontal="left" vertical="center"/>
    </xf>
    <xf numFmtId="0" fontId="77" fillId="0" borderId="0" xfId="46" applyFont="1" applyAlignment="1">
      <alignment horizontal="center" vertical="center"/>
    </xf>
    <xf numFmtId="0" fontId="76" fillId="0" borderId="157" xfId="46" applyFont="1" applyBorder="1" applyAlignment="1">
      <alignment horizontal="center" vertical="center"/>
    </xf>
    <xf numFmtId="0" fontId="76" fillId="0" borderId="141" xfId="46" applyFont="1" applyBorder="1" applyAlignment="1">
      <alignment horizontal="center" vertical="center"/>
    </xf>
    <xf numFmtId="0" fontId="79" fillId="0" borderId="36" xfId="46" applyFont="1" applyFill="1" applyBorder="1" applyAlignment="1">
      <alignment horizontal="right" vertical="center"/>
    </xf>
    <xf numFmtId="0" fontId="79" fillId="0" borderId="28" xfId="46" applyFont="1" applyFill="1" applyBorder="1" applyAlignment="1">
      <alignment horizontal="right" vertical="center"/>
    </xf>
    <xf numFmtId="0" fontId="79" fillId="0" borderId="36" xfId="46" applyFont="1" applyBorder="1" applyAlignment="1">
      <alignment horizontal="right" vertical="center"/>
    </xf>
    <xf numFmtId="0" fontId="79" fillId="0" borderId="28" xfId="46" applyFont="1" applyBorder="1" applyAlignment="1">
      <alignment horizontal="right" vertical="center"/>
    </xf>
    <xf numFmtId="0" fontId="76" fillId="0" borderId="0" xfId="46" applyFont="1" applyBorder="1" applyAlignment="1">
      <alignment horizontal="right" vertical="center"/>
    </xf>
    <xf numFmtId="0" fontId="75" fillId="0" borderId="59" xfId="46" applyFont="1" applyBorder="1" applyAlignment="1">
      <alignment horizontal="center" vertical="center"/>
    </xf>
    <xf numFmtId="0" fontId="75" fillId="0" borderId="60" xfId="46" applyFont="1" applyBorder="1" applyAlignment="1">
      <alignment horizontal="center" vertical="center"/>
    </xf>
    <xf numFmtId="0" fontId="75" fillId="0" borderId="61" xfId="46" applyFont="1" applyBorder="1" applyAlignment="1">
      <alignment horizontal="center" vertical="center"/>
    </xf>
    <xf numFmtId="0" fontId="75" fillId="0" borderId="64" xfId="46" applyFont="1" applyBorder="1" applyAlignment="1">
      <alignment horizontal="center" vertical="center"/>
    </xf>
    <xf numFmtId="0" fontId="75" fillId="0" borderId="76" xfId="46" applyFont="1" applyBorder="1" applyAlignment="1">
      <alignment horizontal="center" vertical="center"/>
    </xf>
    <xf numFmtId="0" fontId="75" fillId="0" borderId="77" xfId="46" applyFont="1" applyBorder="1" applyAlignment="1">
      <alignment horizontal="center" vertical="center"/>
    </xf>
    <xf numFmtId="0" fontId="76" fillId="0" borderId="0" xfId="46" applyFont="1" applyBorder="1" applyAlignment="1">
      <alignment horizontal="center" vertical="center"/>
    </xf>
    <xf numFmtId="0" fontId="80" fillId="0" borderId="0" xfId="46" applyFont="1" applyBorder="1" applyAlignment="1">
      <alignment horizontal="center" vertical="center"/>
    </xf>
    <xf numFmtId="0" fontId="79" fillId="0" borderId="71" xfId="46" applyFont="1" applyFill="1" applyBorder="1" applyAlignment="1">
      <alignment horizontal="right" vertical="center"/>
    </xf>
    <xf numFmtId="0" fontId="79" fillId="0" borderId="89" xfId="46" applyFont="1" applyFill="1" applyBorder="1" applyAlignment="1">
      <alignment horizontal="right" vertical="center"/>
    </xf>
    <xf numFmtId="0" fontId="79" fillId="0" borderId="71" xfId="46" applyFont="1" applyBorder="1" applyAlignment="1">
      <alignment horizontal="right" vertical="center"/>
    </xf>
    <xf numFmtId="0" fontId="79" fillId="0" borderId="89" xfId="46" applyFont="1" applyBorder="1" applyAlignment="1">
      <alignment horizontal="right" vertical="center"/>
    </xf>
    <xf numFmtId="0" fontId="79" fillId="0" borderId="78" xfId="46" applyFont="1" applyBorder="1" applyAlignment="1">
      <alignment horizontal="right" vertical="center"/>
    </xf>
    <xf numFmtId="0" fontId="76" fillId="0" borderId="59" xfId="46" applyFont="1" applyBorder="1" applyAlignment="1">
      <alignment horizontal="center" vertical="center"/>
    </xf>
    <xf numFmtId="0" fontId="76" fillId="0" borderId="60" xfId="46" applyFont="1" applyBorder="1" applyAlignment="1">
      <alignment horizontal="center" vertical="center"/>
    </xf>
    <xf numFmtId="0" fontId="76" fillId="0" borderId="61" xfId="46" applyFont="1" applyBorder="1" applyAlignment="1">
      <alignment horizontal="center" vertical="center"/>
    </xf>
    <xf numFmtId="0" fontId="76" fillId="0" borderId="64" xfId="46" applyFont="1" applyBorder="1" applyAlignment="1">
      <alignment horizontal="center" vertical="center"/>
    </xf>
    <xf numFmtId="0" fontId="76" fillId="0" borderId="76" xfId="46" applyFont="1" applyBorder="1" applyAlignment="1">
      <alignment horizontal="center" vertical="center"/>
    </xf>
    <xf numFmtId="0" fontId="76" fillId="0" borderId="77" xfId="46" applyFont="1" applyBorder="1" applyAlignment="1">
      <alignment horizontal="center" vertical="center"/>
    </xf>
    <xf numFmtId="0" fontId="79" fillId="0" borderId="159" xfId="46" applyFont="1" applyBorder="1" applyAlignment="1">
      <alignment horizontal="right" vertical="center"/>
    </xf>
    <xf numFmtId="0" fontId="79" fillId="0" borderId="37" xfId="46" applyFont="1" applyBorder="1" applyAlignment="1">
      <alignment horizontal="left" vertical="center" wrapText="1"/>
    </xf>
    <xf numFmtId="0" fontId="79" fillId="0" borderId="0" xfId="46" applyFont="1" applyBorder="1" applyAlignment="1">
      <alignment horizontal="left" vertical="center" wrapText="1"/>
    </xf>
    <xf numFmtId="0" fontId="79" fillId="0" borderId="101" xfId="46" applyFont="1" applyBorder="1" applyAlignment="1">
      <alignment horizontal="right" vertical="center" wrapText="1"/>
    </xf>
    <xf numFmtId="0" fontId="79" fillId="0" borderId="91" xfId="46" applyFont="1" applyBorder="1" applyAlignment="1">
      <alignment horizontal="right" vertical="center"/>
    </xf>
    <xf numFmtId="0" fontId="76" fillId="0" borderId="0" xfId="46" applyFont="1" applyBorder="1" applyAlignment="1">
      <alignment horizontal="left" vertical="center" wrapText="1"/>
    </xf>
    <xf numFmtId="0" fontId="76" fillId="0" borderId="166" xfId="46" applyFont="1" applyBorder="1" applyAlignment="1">
      <alignment horizontal="left" vertical="center" wrapText="1"/>
    </xf>
    <xf numFmtId="0" fontId="76" fillId="0" borderId="168" xfId="46" applyFont="1" applyBorder="1" applyAlignment="1">
      <alignment horizontal="left" vertical="center" wrapText="1"/>
    </xf>
    <xf numFmtId="0" fontId="76" fillId="0" borderId="169" xfId="46" applyFont="1" applyBorder="1" applyAlignment="1">
      <alignment horizontal="left" vertical="center" wrapText="1"/>
    </xf>
    <xf numFmtId="0" fontId="76" fillId="0" borderId="0" xfId="46" applyFont="1" applyAlignment="1">
      <alignment horizontal="left" vertical="center"/>
    </xf>
    <xf numFmtId="0" fontId="76" fillId="0" borderId="0" xfId="46" applyFont="1" applyAlignment="1">
      <alignment horizontal="center" vertical="center"/>
    </xf>
    <xf numFmtId="0" fontId="0" fillId="0" borderId="0" xfId="0" applyAlignment="1">
      <alignment vertical="center"/>
    </xf>
    <xf numFmtId="0" fontId="25" fillId="37" borderId="29" xfId="0" applyFont="1" applyFill="1" applyBorder="1" applyAlignment="1">
      <alignment vertical="center" wrapText="1"/>
    </xf>
    <xf numFmtId="0" fontId="38" fillId="37" borderId="30" xfId="0" applyFont="1" applyFill="1" applyBorder="1" applyAlignment="1">
      <alignment vertical="center" wrapText="1"/>
    </xf>
    <xf numFmtId="0" fontId="38" fillId="37" borderId="19" xfId="0" applyFont="1" applyFill="1" applyBorder="1" applyAlignment="1">
      <alignment vertical="center" wrapText="1"/>
    </xf>
    <xf numFmtId="0" fontId="38" fillId="37" borderId="15" xfId="0"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2 2" xfId="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10" xfId="51"/>
    <cellStyle name="標準 2" xfId="45"/>
    <cellStyle name="標準 3" xfId="46"/>
    <cellStyle name="標準 3 2" xfId="52"/>
    <cellStyle name="標準 4" xfId="48"/>
    <cellStyle name="標準 5" xfId="50"/>
    <cellStyle name="標準 9" xfId="49"/>
    <cellStyle name="標準 9 2" xfId="55"/>
    <cellStyle name="標準_Book1" xfId="42"/>
    <cellStyle name="標準_チェックリスト（通所リハ）" xfId="43"/>
    <cellStyle name="良い" xfId="44" builtinId="26" customBuiltin="1"/>
  </cellStyles>
  <dxfs count="3">
    <dxf>
      <numFmt numFmtId="3" formatCode="#,##0"/>
    </dxf>
    <dxf>
      <numFmt numFmtId="3" formatCode="#,##0"/>
    </dxf>
    <dxf>
      <numFmt numFmtId="3" formatCode="#,##0"/>
    </dxf>
  </dxfs>
  <tableStyles count="0" defaultTableStyle="TableStyleMedium9" defaultPivotStyle="PivotStyleLight16"/>
  <colors>
    <mruColors>
      <color rgb="FFC8F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71450" y="16843374"/>
          <a:ext cx="12576175" cy="2127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_&#35370;&#21839;&#20171;&#35703;&#65288;4&#12539;5&#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特定加算(人材要件)"/>
      <sheetName val="４．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N55"/>
  <sheetViews>
    <sheetView showGridLines="0" tabSelected="1" view="pageBreakPreview" zoomScaleNormal="100" zoomScaleSheetLayoutView="100" workbookViewId="0">
      <selection activeCell="D5" sqref="D5:M5"/>
    </sheetView>
  </sheetViews>
  <sheetFormatPr defaultColWidth="9" defaultRowHeight="13" x14ac:dyDescent="0.2"/>
  <cols>
    <col min="1" max="1" width="2.6328125" style="92" customWidth="1"/>
    <col min="2" max="2" width="18.6328125" style="92" customWidth="1"/>
    <col min="3" max="3" width="2.6328125" style="92" customWidth="1"/>
    <col min="4" max="12" width="5.6328125" style="92" customWidth="1"/>
    <col min="13" max="13" width="8.453125" style="92" customWidth="1"/>
    <col min="14" max="16384" width="9" style="92"/>
  </cols>
  <sheetData>
    <row r="1" spans="1:13" ht="24.75" customHeight="1" x14ac:dyDescent="0.2">
      <c r="A1" s="833" t="s">
        <v>559</v>
      </c>
      <c r="B1" s="833"/>
      <c r="C1" s="833"/>
      <c r="D1" s="833"/>
      <c r="E1" s="833"/>
      <c r="F1" s="833"/>
      <c r="G1" s="833"/>
      <c r="H1" s="833"/>
      <c r="I1" s="833"/>
      <c r="J1" s="833"/>
      <c r="K1" s="833"/>
      <c r="L1" s="833"/>
      <c r="M1" s="833"/>
    </row>
    <row r="2" spans="1:13" s="93" customFormat="1" ht="19.5" customHeight="1" x14ac:dyDescent="0.2">
      <c r="A2" s="834" t="s">
        <v>363</v>
      </c>
      <c r="B2" s="834"/>
      <c r="C2" s="834"/>
      <c r="D2" s="834"/>
      <c r="E2" s="834"/>
      <c r="F2" s="834"/>
      <c r="G2" s="834"/>
      <c r="H2" s="834"/>
      <c r="I2" s="834"/>
      <c r="J2" s="834"/>
      <c r="K2" s="834"/>
      <c r="L2" s="834"/>
      <c r="M2" s="834"/>
    </row>
    <row r="3" spans="1:13" ht="11" customHeight="1" x14ac:dyDescent="0.2">
      <c r="A3" s="835"/>
      <c r="B3" s="835"/>
      <c r="C3" s="835"/>
      <c r="D3" s="835"/>
      <c r="E3" s="835"/>
      <c r="F3" s="835"/>
      <c r="G3" s="835"/>
      <c r="H3" s="835"/>
      <c r="I3" s="835"/>
      <c r="J3" s="835"/>
      <c r="K3" s="835"/>
      <c r="L3" s="835"/>
      <c r="M3" s="835"/>
    </row>
    <row r="4" spans="1:13" ht="17.25" customHeight="1" x14ac:dyDescent="0.3">
      <c r="A4" s="836" t="s">
        <v>364</v>
      </c>
      <c r="B4" s="836"/>
      <c r="C4" s="836"/>
      <c r="D4" s="836"/>
      <c r="E4" s="836"/>
      <c r="F4" s="836"/>
      <c r="G4" s="836"/>
      <c r="H4" s="836"/>
      <c r="I4" s="836"/>
      <c r="J4" s="836"/>
      <c r="K4" s="836"/>
      <c r="L4" s="836"/>
      <c r="M4" s="836"/>
    </row>
    <row r="5" spans="1:13" ht="24.75" customHeight="1" x14ac:dyDescent="0.2">
      <c r="A5" s="94"/>
      <c r="B5" s="262" t="s">
        <v>348</v>
      </c>
      <c r="C5" s="95"/>
      <c r="D5" s="842"/>
      <c r="E5" s="843"/>
      <c r="F5" s="843"/>
      <c r="G5" s="843"/>
      <c r="H5" s="843"/>
      <c r="I5" s="843"/>
      <c r="J5" s="843"/>
      <c r="K5" s="843"/>
      <c r="L5" s="843"/>
      <c r="M5" s="844"/>
    </row>
    <row r="6" spans="1:13" ht="17.25" customHeight="1" x14ac:dyDescent="0.2">
      <c r="A6" s="94"/>
      <c r="B6" s="848" t="s">
        <v>349</v>
      </c>
      <c r="C6" s="96"/>
      <c r="D6" s="841" t="s">
        <v>423</v>
      </c>
      <c r="E6" s="824"/>
      <c r="F6" s="824"/>
      <c r="G6" s="824"/>
      <c r="H6" s="824"/>
      <c r="I6" s="824"/>
      <c r="J6" s="824"/>
      <c r="K6" s="824"/>
      <c r="L6" s="824"/>
      <c r="M6" s="840"/>
    </row>
    <row r="7" spans="1:13" ht="18" customHeight="1" x14ac:dyDescent="0.2">
      <c r="A7" s="97"/>
      <c r="B7" s="849"/>
      <c r="C7" s="98"/>
      <c r="D7" s="837"/>
      <c r="E7" s="838"/>
      <c r="F7" s="838"/>
      <c r="G7" s="838"/>
      <c r="H7" s="838"/>
      <c r="I7" s="838"/>
      <c r="J7" s="838"/>
      <c r="K7" s="838"/>
      <c r="L7" s="838"/>
      <c r="M7" s="839"/>
    </row>
    <row r="8" spans="1:13" ht="21" customHeight="1" x14ac:dyDescent="0.2">
      <c r="A8" s="99"/>
      <c r="B8" s="850"/>
      <c r="C8" s="100"/>
      <c r="D8" s="789" t="s">
        <v>117</v>
      </c>
      <c r="E8" s="791"/>
      <c r="F8" s="781"/>
      <c r="G8" s="851"/>
      <c r="H8" s="782"/>
      <c r="I8" s="789" t="s">
        <v>350</v>
      </c>
      <c r="J8" s="791"/>
      <c r="K8" s="101"/>
      <c r="L8" s="101"/>
      <c r="M8" s="102"/>
    </row>
    <row r="9" spans="1:13" ht="21.75" customHeight="1" x14ac:dyDescent="0.2">
      <c r="A9" s="97"/>
      <c r="B9" s="103" t="s">
        <v>351</v>
      </c>
      <c r="C9" s="104"/>
      <c r="D9" s="855"/>
      <c r="E9" s="856"/>
      <c r="F9" s="856"/>
      <c r="G9" s="856"/>
      <c r="H9" s="856"/>
      <c r="I9" s="856"/>
      <c r="J9" s="856"/>
      <c r="K9" s="856"/>
      <c r="L9" s="856"/>
      <c r="M9" s="857"/>
    </row>
    <row r="10" spans="1:13" ht="21.75" customHeight="1" x14ac:dyDescent="0.2">
      <c r="A10" s="105"/>
      <c r="B10" s="106" t="s">
        <v>352</v>
      </c>
      <c r="C10" s="107"/>
      <c r="D10" s="789" t="s">
        <v>353</v>
      </c>
      <c r="E10" s="791"/>
      <c r="F10" s="781"/>
      <c r="G10" s="782"/>
      <c r="H10" s="789" t="s">
        <v>354</v>
      </c>
      <c r="I10" s="791"/>
      <c r="J10" s="781"/>
      <c r="K10" s="851"/>
      <c r="L10" s="851"/>
      <c r="M10" s="782"/>
    </row>
    <row r="11" spans="1:13" ht="21.75" customHeight="1" thickBot="1" x14ac:dyDescent="0.25">
      <c r="A11" s="852" t="s">
        <v>355</v>
      </c>
      <c r="B11" s="853"/>
      <c r="C11" s="854"/>
      <c r="D11" s="108" t="s">
        <v>424</v>
      </c>
      <c r="E11" s="109" t="s">
        <v>425</v>
      </c>
      <c r="F11" s="110"/>
      <c r="G11" s="110"/>
      <c r="H11" s="110"/>
      <c r="I11" s="110"/>
      <c r="J11" s="110"/>
      <c r="K11" s="110"/>
      <c r="L11" s="110"/>
      <c r="M11" s="111"/>
    </row>
    <row r="12" spans="1:13" ht="30" customHeight="1" thickTop="1" x14ac:dyDescent="0.2">
      <c r="A12" s="845" t="s">
        <v>356</v>
      </c>
      <c r="B12" s="846"/>
      <c r="C12" s="847"/>
      <c r="D12" s="194" t="s">
        <v>283</v>
      </c>
      <c r="E12" s="195" t="s">
        <v>561</v>
      </c>
      <c r="F12" s="186"/>
      <c r="G12" s="186"/>
      <c r="H12" s="186"/>
      <c r="I12" s="186"/>
      <c r="J12" s="186" t="s">
        <v>562</v>
      </c>
      <c r="K12" s="186" t="s">
        <v>27</v>
      </c>
      <c r="L12" s="196" t="s">
        <v>283</v>
      </c>
      <c r="M12" s="187" t="s">
        <v>563</v>
      </c>
    </row>
    <row r="13" spans="1:13" ht="21" customHeight="1" x14ac:dyDescent="0.2">
      <c r="A13" s="811" t="s">
        <v>511</v>
      </c>
      <c r="B13" s="812"/>
      <c r="C13" s="813"/>
      <c r="D13" s="783" t="s">
        <v>198</v>
      </c>
      <c r="E13" s="784"/>
      <c r="F13" s="784"/>
      <c r="G13" s="785"/>
      <c r="H13" s="808" t="s">
        <v>513</v>
      </c>
      <c r="I13" s="809"/>
      <c r="J13" s="809"/>
      <c r="K13" s="809"/>
      <c r="L13" s="809"/>
      <c r="M13" s="810"/>
    </row>
    <row r="14" spans="1:13" ht="21" customHeight="1" x14ac:dyDescent="0.2">
      <c r="A14" s="814"/>
      <c r="B14" s="815"/>
      <c r="C14" s="816"/>
      <c r="D14" s="783" t="s">
        <v>437</v>
      </c>
      <c r="E14" s="784"/>
      <c r="F14" s="784"/>
      <c r="G14" s="785"/>
      <c r="H14" s="808" t="s">
        <v>514</v>
      </c>
      <c r="I14" s="809"/>
      <c r="J14" s="809"/>
      <c r="K14" s="809"/>
      <c r="L14" s="809"/>
      <c r="M14" s="810"/>
    </row>
    <row r="15" spans="1:13" ht="9" customHeight="1" x14ac:dyDescent="0.2">
      <c r="A15" s="112"/>
      <c r="B15" s="113"/>
      <c r="C15" s="112"/>
      <c r="D15" s="114"/>
      <c r="E15" s="114"/>
      <c r="F15" s="57"/>
      <c r="G15" s="57"/>
      <c r="H15" s="57"/>
      <c r="I15" s="57"/>
      <c r="J15" s="57"/>
      <c r="K15" s="57"/>
      <c r="L15" s="57"/>
      <c r="M15" s="57"/>
    </row>
    <row r="16" spans="1:13" ht="15" customHeight="1" x14ac:dyDescent="0.2">
      <c r="A16" s="859" t="s">
        <v>1068</v>
      </c>
      <c r="B16" s="860"/>
      <c r="C16" s="860"/>
      <c r="D16" s="860"/>
      <c r="E16" s="860"/>
      <c r="F16" s="860"/>
      <c r="G16" s="860"/>
      <c r="H16" s="57"/>
      <c r="I16" s="57"/>
      <c r="J16" s="823" t="s">
        <v>515</v>
      </c>
      <c r="K16" s="823"/>
      <c r="L16" s="823"/>
      <c r="M16" s="823"/>
    </row>
    <row r="17" spans="1:13" ht="21.75" customHeight="1" x14ac:dyDescent="0.2">
      <c r="A17" s="804" t="s">
        <v>504</v>
      </c>
      <c r="B17" s="805"/>
      <c r="C17" s="806"/>
      <c r="D17" s="200" t="s">
        <v>283</v>
      </c>
      <c r="E17" s="115" t="s">
        <v>39</v>
      </c>
      <c r="F17" s="116"/>
      <c r="G17" s="116"/>
      <c r="H17" s="115" t="s">
        <v>27</v>
      </c>
      <c r="I17" s="116"/>
      <c r="J17" s="201" t="s">
        <v>283</v>
      </c>
      <c r="K17" s="116" t="s">
        <v>40</v>
      </c>
      <c r="L17" s="116"/>
      <c r="M17" s="117"/>
    </row>
    <row r="18" spans="1:13" ht="21.75" customHeight="1" x14ac:dyDescent="0.2">
      <c r="A18" s="820" t="s">
        <v>507</v>
      </c>
      <c r="B18" s="821"/>
      <c r="C18" s="822"/>
      <c r="D18" s="200" t="s">
        <v>283</v>
      </c>
      <c r="E18" s="192" t="s">
        <v>565</v>
      </c>
      <c r="F18" s="192"/>
      <c r="G18" s="192"/>
      <c r="H18" s="201" t="s">
        <v>283</v>
      </c>
      <c r="I18" s="192" t="s">
        <v>174</v>
      </c>
      <c r="J18" s="192" t="s">
        <v>27</v>
      </c>
      <c r="K18" s="201" t="s">
        <v>283</v>
      </c>
      <c r="L18" s="192" t="s">
        <v>566</v>
      </c>
      <c r="M18" s="193"/>
    </row>
    <row r="19" spans="1:13" ht="21.75" customHeight="1" x14ac:dyDescent="0.2">
      <c r="A19" s="789" t="s">
        <v>506</v>
      </c>
      <c r="B19" s="790"/>
      <c r="C19" s="791"/>
      <c r="D19" s="200" t="s">
        <v>283</v>
      </c>
      <c r="E19" s="192" t="s">
        <v>463</v>
      </c>
      <c r="F19" s="192"/>
      <c r="G19" s="192" t="s">
        <v>567</v>
      </c>
      <c r="H19" s="201" t="s">
        <v>283</v>
      </c>
      <c r="I19" s="192" t="s">
        <v>464</v>
      </c>
      <c r="J19" s="184" t="s">
        <v>27</v>
      </c>
      <c r="K19" s="201" t="s">
        <v>283</v>
      </c>
      <c r="L19" s="265" t="s">
        <v>566</v>
      </c>
      <c r="M19" s="193"/>
    </row>
    <row r="20" spans="1:13" ht="21.75" customHeight="1" x14ac:dyDescent="0.2">
      <c r="A20" s="807" t="s">
        <v>508</v>
      </c>
      <c r="B20" s="807"/>
      <c r="C20" s="807"/>
      <c r="D20" s="200" t="s">
        <v>283</v>
      </c>
      <c r="E20" s="184" t="s">
        <v>39</v>
      </c>
      <c r="F20" s="192"/>
      <c r="G20" s="192"/>
      <c r="H20" s="184" t="s">
        <v>27</v>
      </c>
      <c r="I20" s="192"/>
      <c r="J20" s="201" t="s">
        <v>283</v>
      </c>
      <c r="K20" s="192" t="s">
        <v>40</v>
      </c>
      <c r="L20" s="192"/>
      <c r="M20" s="193"/>
    </row>
    <row r="21" spans="1:13" ht="21.75" customHeight="1" x14ac:dyDescent="0.2">
      <c r="A21" s="118"/>
      <c r="B21" s="106" t="s">
        <v>195</v>
      </c>
      <c r="C21" s="119"/>
      <c r="D21" s="200" t="s">
        <v>283</v>
      </c>
      <c r="E21" s="184" t="s">
        <v>39</v>
      </c>
      <c r="F21" s="192"/>
      <c r="G21" s="192"/>
      <c r="H21" s="184" t="s">
        <v>27</v>
      </c>
      <c r="I21" s="192"/>
      <c r="J21" s="201" t="s">
        <v>283</v>
      </c>
      <c r="K21" s="192" t="s">
        <v>40</v>
      </c>
      <c r="L21" s="192"/>
      <c r="M21" s="193"/>
    </row>
    <row r="22" spans="1:13" ht="21.75" customHeight="1" x14ac:dyDescent="0.2">
      <c r="A22" s="795" t="s">
        <v>357</v>
      </c>
      <c r="B22" s="796"/>
      <c r="C22" s="797"/>
      <c r="D22" s="202" t="s">
        <v>283</v>
      </c>
      <c r="E22" s="120" t="s">
        <v>187</v>
      </c>
      <c r="F22" s="121"/>
      <c r="G22" s="121"/>
      <c r="H22" s="120" t="s">
        <v>426</v>
      </c>
      <c r="I22" s="121"/>
      <c r="J22" s="203" t="s">
        <v>283</v>
      </c>
      <c r="K22" s="121" t="s">
        <v>358</v>
      </c>
      <c r="L22" s="121"/>
      <c r="M22" s="122"/>
    </row>
    <row r="23" spans="1:13" ht="21.75" customHeight="1" x14ac:dyDescent="0.2">
      <c r="A23" s="798" t="s">
        <v>359</v>
      </c>
      <c r="B23" s="799"/>
      <c r="C23" s="800"/>
      <c r="D23" s="205" t="s">
        <v>283</v>
      </c>
      <c r="E23" s="206" t="s">
        <v>187</v>
      </c>
      <c r="F23" s="124"/>
      <c r="G23" s="124"/>
      <c r="H23" s="206" t="s">
        <v>426</v>
      </c>
      <c r="I23" s="124"/>
      <c r="J23" s="207" t="s">
        <v>283</v>
      </c>
      <c r="K23" s="124" t="s">
        <v>358</v>
      </c>
      <c r="L23" s="124"/>
      <c r="M23" s="125"/>
    </row>
    <row r="24" spans="1:13" ht="21.75" customHeight="1" x14ac:dyDescent="0.2">
      <c r="A24" s="786" t="s">
        <v>509</v>
      </c>
      <c r="B24" s="787"/>
      <c r="C24" s="788"/>
      <c r="D24" s="200" t="s">
        <v>283</v>
      </c>
      <c r="E24" s="147" t="s">
        <v>187</v>
      </c>
      <c r="F24" s="123"/>
      <c r="G24" s="123"/>
      <c r="H24" s="147" t="s">
        <v>27</v>
      </c>
      <c r="I24" s="123"/>
      <c r="J24" s="201" t="s">
        <v>283</v>
      </c>
      <c r="K24" s="123" t="s">
        <v>358</v>
      </c>
      <c r="L24" s="123"/>
      <c r="M24" s="125"/>
    </row>
    <row r="25" spans="1:13" ht="21.75" customHeight="1" x14ac:dyDescent="0.2">
      <c r="A25" s="789" t="s">
        <v>126</v>
      </c>
      <c r="B25" s="790"/>
      <c r="C25" s="791"/>
      <c r="D25" s="200" t="s">
        <v>283</v>
      </c>
      <c r="E25" s="265" t="s">
        <v>463</v>
      </c>
      <c r="F25" s="265"/>
      <c r="G25" s="265" t="s">
        <v>27</v>
      </c>
      <c r="H25" s="201" t="s">
        <v>283</v>
      </c>
      <c r="I25" s="265" t="s">
        <v>464</v>
      </c>
      <c r="J25" s="261" t="s">
        <v>27</v>
      </c>
      <c r="K25" s="201" t="s">
        <v>283</v>
      </c>
      <c r="L25" s="265" t="s">
        <v>40</v>
      </c>
      <c r="M25" s="266"/>
    </row>
    <row r="26" spans="1:13" ht="21.75" customHeight="1" x14ac:dyDescent="0.2">
      <c r="A26" s="126"/>
      <c r="B26" s="106" t="s">
        <v>503</v>
      </c>
      <c r="C26" s="127"/>
      <c r="D26" s="200" t="s">
        <v>283</v>
      </c>
      <c r="E26" s="192" t="s">
        <v>463</v>
      </c>
      <c r="F26" s="192"/>
      <c r="G26" s="192" t="s">
        <v>567</v>
      </c>
      <c r="H26" s="201" t="s">
        <v>283</v>
      </c>
      <c r="I26" s="192" t="s">
        <v>464</v>
      </c>
      <c r="J26" s="184" t="s">
        <v>27</v>
      </c>
      <c r="K26" s="201" t="s">
        <v>283</v>
      </c>
      <c r="L26" s="192" t="s">
        <v>40</v>
      </c>
      <c r="M26" s="193"/>
    </row>
    <row r="27" spans="1:13" ht="21.75" customHeight="1" x14ac:dyDescent="0.2">
      <c r="A27" s="789" t="s">
        <v>153</v>
      </c>
      <c r="B27" s="790"/>
      <c r="C27" s="791"/>
      <c r="D27" s="200" t="s">
        <v>283</v>
      </c>
      <c r="E27" s="184" t="s">
        <v>39</v>
      </c>
      <c r="F27" s="192"/>
      <c r="G27" s="192"/>
      <c r="H27" s="184" t="s">
        <v>27</v>
      </c>
      <c r="I27" s="192"/>
      <c r="J27" s="201" t="s">
        <v>283</v>
      </c>
      <c r="K27" s="192" t="s">
        <v>40</v>
      </c>
      <c r="L27" s="192"/>
      <c r="M27" s="193"/>
    </row>
    <row r="28" spans="1:13" ht="21.75" customHeight="1" x14ac:dyDescent="0.2">
      <c r="A28" s="789" t="s">
        <v>898</v>
      </c>
      <c r="B28" s="790"/>
      <c r="C28" s="791"/>
      <c r="D28" s="200" t="s">
        <v>283</v>
      </c>
      <c r="E28" s="261" t="s">
        <v>39</v>
      </c>
      <c r="F28" s="265"/>
      <c r="G28" s="265"/>
      <c r="H28" s="261" t="s">
        <v>27</v>
      </c>
      <c r="I28" s="265"/>
      <c r="J28" s="201" t="s">
        <v>283</v>
      </c>
      <c r="K28" s="265" t="s">
        <v>40</v>
      </c>
      <c r="L28" s="265"/>
      <c r="M28" s="266"/>
    </row>
    <row r="29" spans="1:13" ht="21.75" customHeight="1" x14ac:dyDescent="0.2">
      <c r="A29" s="789" t="s">
        <v>1075</v>
      </c>
      <c r="B29" s="790"/>
      <c r="C29" s="791"/>
      <c r="D29" s="200" t="s">
        <v>283</v>
      </c>
      <c r="E29" s="261" t="s">
        <v>39</v>
      </c>
      <c r="F29" s="265"/>
      <c r="G29" s="265"/>
      <c r="H29" s="261" t="s">
        <v>27</v>
      </c>
      <c r="I29" s="265"/>
      <c r="J29" s="201" t="s">
        <v>283</v>
      </c>
      <c r="K29" s="265" t="s">
        <v>40</v>
      </c>
      <c r="L29" s="265"/>
      <c r="M29" s="266"/>
    </row>
    <row r="30" spans="1:13" ht="21.75" customHeight="1" x14ac:dyDescent="0.2">
      <c r="A30" s="789" t="s">
        <v>500</v>
      </c>
      <c r="B30" s="790"/>
      <c r="C30" s="791"/>
      <c r="D30" s="200" t="s">
        <v>283</v>
      </c>
      <c r="E30" s="265" t="s">
        <v>463</v>
      </c>
      <c r="F30" s="265"/>
      <c r="G30" s="265" t="s">
        <v>27</v>
      </c>
      <c r="H30" s="201" t="s">
        <v>283</v>
      </c>
      <c r="I30" s="265" t="s">
        <v>464</v>
      </c>
      <c r="J30" s="261" t="s">
        <v>27</v>
      </c>
      <c r="K30" s="201" t="s">
        <v>283</v>
      </c>
      <c r="L30" s="265" t="s">
        <v>40</v>
      </c>
      <c r="M30" s="266"/>
    </row>
    <row r="31" spans="1:13" ht="21.75" customHeight="1" x14ac:dyDescent="0.2">
      <c r="A31" s="789" t="s">
        <v>501</v>
      </c>
      <c r="B31" s="790"/>
      <c r="C31" s="791"/>
      <c r="D31" s="200" t="s">
        <v>283</v>
      </c>
      <c r="E31" s="184" t="s">
        <v>39</v>
      </c>
      <c r="F31" s="192"/>
      <c r="G31" s="192"/>
      <c r="H31" s="184" t="s">
        <v>27</v>
      </c>
      <c r="I31" s="192"/>
      <c r="J31" s="201" t="s">
        <v>283</v>
      </c>
      <c r="K31" s="192" t="s">
        <v>40</v>
      </c>
      <c r="L31" s="192"/>
      <c r="M31" s="193"/>
    </row>
    <row r="32" spans="1:13" ht="21.75" customHeight="1" x14ac:dyDescent="0.2">
      <c r="A32" s="789" t="s">
        <v>911</v>
      </c>
      <c r="B32" s="790"/>
      <c r="C32" s="791"/>
      <c r="D32" s="200" t="s">
        <v>283</v>
      </c>
      <c r="E32" s="261" t="s">
        <v>39</v>
      </c>
      <c r="F32" s="265"/>
      <c r="G32" s="265"/>
      <c r="H32" s="261" t="s">
        <v>27</v>
      </c>
      <c r="I32" s="265"/>
      <c r="J32" s="201" t="s">
        <v>283</v>
      </c>
      <c r="K32" s="265" t="s">
        <v>40</v>
      </c>
      <c r="L32" s="265"/>
      <c r="M32" s="266"/>
    </row>
    <row r="33" spans="1:13" ht="21.75" customHeight="1" x14ac:dyDescent="0.2">
      <c r="A33" s="792" t="s">
        <v>505</v>
      </c>
      <c r="B33" s="793"/>
      <c r="C33" s="794"/>
      <c r="D33" s="200" t="s">
        <v>283</v>
      </c>
      <c r="E33" s="184" t="s">
        <v>39</v>
      </c>
      <c r="F33" s="192"/>
      <c r="G33" s="192"/>
      <c r="H33" s="184" t="s">
        <v>27</v>
      </c>
      <c r="I33" s="192"/>
      <c r="J33" s="201" t="s">
        <v>283</v>
      </c>
      <c r="K33" s="192" t="s">
        <v>40</v>
      </c>
      <c r="L33" s="192"/>
      <c r="M33" s="193"/>
    </row>
    <row r="34" spans="1:13" ht="21.75" customHeight="1" x14ac:dyDescent="0.2">
      <c r="A34" s="128"/>
      <c r="B34" s="129" t="s">
        <v>435</v>
      </c>
      <c r="C34" s="130"/>
      <c r="D34" s="200" t="s">
        <v>283</v>
      </c>
      <c r="E34" s="192" t="s">
        <v>463</v>
      </c>
      <c r="F34" s="192"/>
      <c r="G34" s="192" t="s">
        <v>567</v>
      </c>
      <c r="H34" s="201" t="s">
        <v>283</v>
      </c>
      <c r="I34" s="192" t="s">
        <v>464</v>
      </c>
      <c r="J34" s="184" t="s">
        <v>27</v>
      </c>
      <c r="K34" s="201" t="s">
        <v>283</v>
      </c>
      <c r="L34" s="192" t="s">
        <v>40</v>
      </c>
      <c r="M34" s="193"/>
    </row>
    <row r="35" spans="1:13" ht="14.5" customHeight="1" x14ac:dyDescent="0.2">
      <c r="A35" s="826" t="s">
        <v>197</v>
      </c>
      <c r="B35" s="812"/>
      <c r="C35" s="813"/>
      <c r="D35" s="211" t="s">
        <v>283</v>
      </c>
      <c r="E35" s="824" t="s">
        <v>568</v>
      </c>
      <c r="F35" s="825"/>
      <c r="G35" s="825"/>
      <c r="H35" s="212" t="s">
        <v>283</v>
      </c>
      <c r="I35" s="190" t="s">
        <v>569</v>
      </c>
      <c r="J35" s="112"/>
      <c r="K35" s="212"/>
      <c r="L35" s="190"/>
      <c r="M35" s="191"/>
    </row>
    <row r="36" spans="1:13" ht="20" customHeight="1" x14ac:dyDescent="0.2">
      <c r="A36" s="827"/>
      <c r="B36" s="828"/>
      <c r="C36" s="829"/>
      <c r="D36" s="213" t="s">
        <v>283</v>
      </c>
      <c r="E36" s="188" t="s">
        <v>570</v>
      </c>
      <c r="F36" s="112"/>
      <c r="G36" s="112"/>
      <c r="H36" s="214" t="s">
        <v>283</v>
      </c>
      <c r="I36" s="188" t="s">
        <v>571</v>
      </c>
      <c r="J36" s="188"/>
      <c r="K36" s="188" t="s">
        <v>567</v>
      </c>
      <c r="L36" s="210" t="s">
        <v>283</v>
      </c>
      <c r="M36" s="189" t="s">
        <v>572</v>
      </c>
    </row>
    <row r="37" spans="1:13" ht="21.75" customHeight="1" x14ac:dyDescent="0.2">
      <c r="A37" s="789" t="s">
        <v>502</v>
      </c>
      <c r="B37" s="790"/>
      <c r="C37" s="791"/>
      <c r="D37" s="200" t="s">
        <v>283</v>
      </c>
      <c r="E37" s="184" t="s">
        <v>39</v>
      </c>
      <c r="F37" s="192"/>
      <c r="G37" s="192"/>
      <c r="H37" s="184" t="s">
        <v>27</v>
      </c>
      <c r="I37" s="192"/>
      <c r="J37" s="201" t="s">
        <v>283</v>
      </c>
      <c r="K37" s="192" t="s">
        <v>40</v>
      </c>
      <c r="L37" s="192"/>
      <c r="M37" s="193"/>
    </row>
    <row r="38" spans="1:13" ht="24.5" customHeight="1" x14ac:dyDescent="0.2">
      <c r="A38" s="830" t="s">
        <v>1074</v>
      </c>
      <c r="B38" s="831"/>
      <c r="C38" s="832"/>
      <c r="D38" s="200" t="s">
        <v>283</v>
      </c>
      <c r="E38" s="261" t="s">
        <v>39</v>
      </c>
      <c r="F38" s="265"/>
      <c r="G38" s="265"/>
      <c r="H38" s="261" t="s">
        <v>27</v>
      </c>
      <c r="I38" s="265"/>
      <c r="J38" s="201" t="s">
        <v>283</v>
      </c>
      <c r="K38" s="265" t="s">
        <v>40</v>
      </c>
      <c r="L38" s="265"/>
      <c r="M38" s="266"/>
    </row>
    <row r="39" spans="1:13" ht="24.5" customHeight="1" x14ac:dyDescent="0.2">
      <c r="A39" s="830" t="s">
        <v>1076</v>
      </c>
      <c r="B39" s="831"/>
      <c r="C39" s="832"/>
      <c r="D39" s="200" t="s">
        <v>283</v>
      </c>
      <c r="E39" s="261" t="s">
        <v>39</v>
      </c>
      <c r="F39" s="265"/>
      <c r="G39" s="265"/>
      <c r="H39" s="261" t="s">
        <v>27</v>
      </c>
      <c r="I39" s="265"/>
      <c r="J39" s="201" t="s">
        <v>283</v>
      </c>
      <c r="K39" s="265" t="s">
        <v>40</v>
      </c>
      <c r="L39" s="265"/>
      <c r="M39" s="266"/>
    </row>
    <row r="40" spans="1:13" ht="21.75" customHeight="1" x14ac:dyDescent="0.2">
      <c r="A40" s="259"/>
      <c r="B40" s="267" t="s">
        <v>1071</v>
      </c>
      <c r="C40" s="260"/>
      <c r="D40" s="200" t="s">
        <v>283</v>
      </c>
      <c r="E40" s="623" t="s">
        <v>1072</v>
      </c>
      <c r="F40" s="263"/>
      <c r="G40" s="263"/>
      <c r="H40" s="276" t="s">
        <v>27</v>
      </c>
      <c r="I40" s="273"/>
      <c r="J40" s="201" t="s">
        <v>283</v>
      </c>
      <c r="K40" s="273" t="s">
        <v>1073</v>
      </c>
      <c r="L40" s="623"/>
      <c r="M40" s="264"/>
    </row>
    <row r="41" spans="1:13" ht="21.75" customHeight="1" x14ac:dyDescent="0.2">
      <c r="A41" s="817" t="s">
        <v>1069</v>
      </c>
      <c r="B41" s="818"/>
      <c r="C41" s="819"/>
      <c r="D41" s="215" t="s">
        <v>283</v>
      </c>
      <c r="E41" s="131" t="s">
        <v>39</v>
      </c>
      <c r="F41" s="216"/>
      <c r="G41" s="216"/>
      <c r="H41" s="131" t="s">
        <v>27</v>
      </c>
      <c r="I41" s="216"/>
      <c r="J41" s="217" t="s">
        <v>283</v>
      </c>
      <c r="K41" s="216" t="s">
        <v>40</v>
      </c>
      <c r="L41" s="216"/>
      <c r="M41" s="218"/>
    </row>
    <row r="42" spans="1:13" ht="21.75" customHeight="1" x14ac:dyDescent="0.2">
      <c r="A42" s="801" t="s">
        <v>1070</v>
      </c>
      <c r="B42" s="802"/>
      <c r="C42" s="803"/>
      <c r="D42" s="209" t="s">
        <v>283</v>
      </c>
      <c r="E42" s="185" t="s">
        <v>39</v>
      </c>
      <c r="F42" s="123"/>
      <c r="G42" s="123"/>
      <c r="H42" s="185" t="s">
        <v>27</v>
      </c>
      <c r="I42" s="123"/>
      <c r="J42" s="210" t="s">
        <v>283</v>
      </c>
      <c r="K42" s="123" t="s">
        <v>40</v>
      </c>
      <c r="L42" s="123"/>
      <c r="M42" s="125"/>
    </row>
    <row r="43" spans="1:13" ht="21.75" customHeight="1" x14ac:dyDescent="0.2">
      <c r="A43" s="789" t="s">
        <v>558</v>
      </c>
      <c r="B43" s="790"/>
      <c r="C43" s="791"/>
      <c r="D43" s="200" t="s">
        <v>283</v>
      </c>
      <c r="E43" s="184" t="s">
        <v>39</v>
      </c>
      <c r="F43" s="192"/>
      <c r="G43" s="192"/>
      <c r="H43" s="184" t="s">
        <v>27</v>
      </c>
      <c r="I43" s="192"/>
      <c r="J43" s="201" t="s">
        <v>283</v>
      </c>
      <c r="K43" s="192" t="s">
        <v>40</v>
      </c>
      <c r="L43" s="192"/>
      <c r="M43" s="193"/>
    </row>
    <row r="44" spans="1:13" ht="12.5" customHeight="1" x14ac:dyDescent="0.2">
      <c r="A44" s="23" t="s">
        <v>564</v>
      </c>
      <c r="B44" s="198"/>
      <c r="C44" s="199"/>
      <c r="D44" s="54"/>
      <c r="E44" s="197"/>
      <c r="F44" s="57"/>
      <c r="G44" s="57"/>
      <c r="H44" s="57"/>
      <c r="I44" s="57"/>
      <c r="J44" s="57"/>
      <c r="K44" s="57"/>
      <c r="L44" s="197"/>
      <c r="M44" s="57"/>
    </row>
    <row r="45" spans="1:13" ht="9" customHeight="1" x14ac:dyDescent="0.2"/>
    <row r="46" spans="1:13" ht="20.25" customHeight="1" x14ac:dyDescent="0.2">
      <c r="A46" s="118"/>
      <c r="B46" s="106" t="s">
        <v>360</v>
      </c>
      <c r="C46" s="132"/>
      <c r="D46" s="789" t="s">
        <v>353</v>
      </c>
      <c r="E46" s="791"/>
      <c r="F46" s="781"/>
      <c r="G46" s="782"/>
      <c r="H46" s="789" t="s">
        <v>361</v>
      </c>
      <c r="I46" s="791"/>
      <c r="J46" s="781"/>
      <c r="K46" s="851"/>
      <c r="L46" s="851"/>
      <c r="M46" s="782"/>
    </row>
    <row r="47" spans="1:13" ht="13.5" customHeight="1" thickBot="1" x14ac:dyDescent="0.25">
      <c r="A47" s="861"/>
      <c r="B47" s="861"/>
      <c r="C47" s="861"/>
      <c r="D47" s="858"/>
      <c r="E47" s="858"/>
      <c r="F47" s="858"/>
      <c r="G47" s="858"/>
      <c r="H47" s="858"/>
      <c r="I47" s="858"/>
      <c r="J47" s="858"/>
      <c r="K47" s="858"/>
      <c r="L47" s="858"/>
      <c r="M47" s="858"/>
    </row>
    <row r="48" spans="1:13" ht="8.25" customHeight="1" thickTop="1" x14ac:dyDescent="0.2">
      <c r="A48" s="133"/>
      <c r="B48" s="134"/>
      <c r="C48" s="134"/>
      <c r="D48" s="135"/>
      <c r="E48" s="135"/>
      <c r="F48" s="135"/>
      <c r="G48" s="135"/>
      <c r="H48" s="135"/>
      <c r="I48" s="135"/>
      <c r="J48" s="135"/>
      <c r="K48" s="135"/>
      <c r="L48" s="135"/>
      <c r="M48" s="136"/>
    </row>
    <row r="49" spans="1:14" ht="12.75" customHeight="1" x14ac:dyDescent="0.2">
      <c r="A49" s="137"/>
      <c r="B49" s="138" t="s">
        <v>427</v>
      </c>
      <c r="C49" s="112"/>
      <c r="D49" s="112"/>
      <c r="E49" s="112"/>
      <c r="F49" s="112"/>
      <c r="G49" s="112"/>
      <c r="H49" s="112"/>
      <c r="I49" s="112"/>
      <c r="J49" s="112"/>
      <c r="K49" s="112"/>
      <c r="L49" s="112"/>
      <c r="M49" s="139"/>
    </row>
    <row r="50" spans="1:14" ht="21" customHeight="1" x14ac:dyDescent="0.2">
      <c r="A50" s="140"/>
      <c r="B50" s="141" t="s">
        <v>362</v>
      </c>
      <c r="C50" s="142"/>
      <c r="D50" s="142"/>
      <c r="E50" s="142"/>
      <c r="F50" s="142"/>
      <c r="G50" s="142"/>
      <c r="H50" s="142"/>
      <c r="I50" s="142"/>
      <c r="J50" s="142"/>
      <c r="K50" s="142"/>
      <c r="L50" s="142"/>
      <c r="M50" s="143"/>
    </row>
    <row r="51" spans="1:14" ht="24.75" customHeight="1" x14ac:dyDescent="0.2">
      <c r="A51" s="144"/>
      <c r="B51" s="149" t="s">
        <v>512</v>
      </c>
      <c r="C51" s="142"/>
      <c r="D51" s="142"/>
      <c r="E51" s="142"/>
      <c r="F51" s="142"/>
      <c r="G51" s="142"/>
      <c r="H51" s="142"/>
      <c r="I51" s="142"/>
      <c r="J51" s="142"/>
      <c r="K51" s="142"/>
      <c r="L51" s="142"/>
      <c r="M51" s="143"/>
    </row>
    <row r="52" spans="1:14" ht="21" customHeight="1" x14ac:dyDescent="0.2">
      <c r="A52" s="144"/>
      <c r="B52" s="141" t="s">
        <v>1077</v>
      </c>
      <c r="C52" s="145"/>
      <c r="D52" s="145"/>
      <c r="E52" s="145"/>
      <c r="F52" s="145"/>
      <c r="G52" s="145"/>
      <c r="H52" s="145"/>
      <c r="I52" s="145"/>
      <c r="J52" s="145"/>
      <c r="K52" s="145"/>
      <c r="L52" s="145"/>
      <c r="M52" s="146"/>
    </row>
    <row r="53" spans="1:14" ht="21" customHeight="1" x14ac:dyDescent="0.2">
      <c r="A53" s="140" t="s">
        <v>365</v>
      </c>
      <c r="B53" s="141" t="s">
        <v>1078</v>
      </c>
      <c r="C53" s="145"/>
      <c r="D53" s="145"/>
      <c r="E53" s="145"/>
      <c r="F53" s="145"/>
      <c r="G53" s="145"/>
      <c r="H53" s="145"/>
      <c r="I53" s="145"/>
      <c r="J53" s="145"/>
      <c r="K53" s="145"/>
      <c r="L53" s="145"/>
      <c r="M53" s="146"/>
    </row>
    <row r="54" spans="1:14" ht="24.75" customHeight="1" thickBot="1" x14ac:dyDescent="0.25">
      <c r="A54" s="180"/>
      <c r="B54" s="181" t="s">
        <v>439</v>
      </c>
      <c r="C54" s="182"/>
      <c r="D54" s="182"/>
      <c r="E54" s="182"/>
      <c r="F54" s="182"/>
      <c r="G54" s="182"/>
      <c r="H54" s="182"/>
      <c r="I54" s="182"/>
      <c r="J54" s="182"/>
      <c r="K54" s="182"/>
      <c r="L54" s="182"/>
      <c r="M54" s="183"/>
      <c r="N54" s="112"/>
    </row>
    <row r="55" spans="1:14" ht="13.5" thickTop="1" x14ac:dyDescent="0.2"/>
  </sheetData>
  <mergeCells count="58">
    <mergeCell ref="J47:M47"/>
    <mergeCell ref="J46:M46"/>
    <mergeCell ref="H10:I10"/>
    <mergeCell ref="J10:M10"/>
    <mergeCell ref="D10:E10"/>
    <mergeCell ref="F10:G10"/>
    <mergeCell ref="H47:I47"/>
    <mergeCell ref="D46:E46"/>
    <mergeCell ref="H46:I46"/>
    <mergeCell ref="F47:G47"/>
    <mergeCell ref="A16:G16"/>
    <mergeCell ref="D14:G14"/>
    <mergeCell ref="A47:C47"/>
    <mergeCell ref="D47:E47"/>
    <mergeCell ref="A38:C38"/>
    <mergeCell ref="A28:C28"/>
    <mergeCell ref="A12:C12"/>
    <mergeCell ref="I8:J8"/>
    <mergeCell ref="B6:B8"/>
    <mergeCell ref="D8:E8"/>
    <mergeCell ref="F8:H8"/>
    <mergeCell ref="A11:C11"/>
    <mergeCell ref="D9:M9"/>
    <mergeCell ref="A1:M1"/>
    <mergeCell ref="A2:M2"/>
    <mergeCell ref="A3:M3"/>
    <mergeCell ref="A4:M4"/>
    <mergeCell ref="D7:M7"/>
    <mergeCell ref="G6:M6"/>
    <mergeCell ref="D6:F6"/>
    <mergeCell ref="D5:M5"/>
    <mergeCell ref="H13:M13"/>
    <mergeCell ref="H14:M14"/>
    <mergeCell ref="A13:C14"/>
    <mergeCell ref="A41:C41"/>
    <mergeCell ref="A18:C18"/>
    <mergeCell ref="J16:M16"/>
    <mergeCell ref="E35:G35"/>
    <mergeCell ref="A35:C36"/>
    <mergeCell ref="A29:C29"/>
    <mergeCell ref="A32:C32"/>
    <mergeCell ref="A39:C39"/>
    <mergeCell ref="F46:G46"/>
    <mergeCell ref="D13:G13"/>
    <mergeCell ref="A24:C24"/>
    <mergeCell ref="A27:C27"/>
    <mergeCell ref="A31:C31"/>
    <mergeCell ref="A33:C33"/>
    <mergeCell ref="A22:C22"/>
    <mergeCell ref="A23:C23"/>
    <mergeCell ref="A25:C25"/>
    <mergeCell ref="A30:C30"/>
    <mergeCell ref="A37:C37"/>
    <mergeCell ref="A42:C42"/>
    <mergeCell ref="A17:C17"/>
    <mergeCell ref="A19:C19"/>
    <mergeCell ref="A20:C20"/>
    <mergeCell ref="A43:C43"/>
  </mergeCells>
  <phoneticPr fontId="4"/>
  <dataValidations count="1">
    <dataValidation type="list" allowBlank="1" showInputMessage="1" showErrorMessage="1" sqref="D12 L12 H18:H19 J17 K18:K19 H34:H36 H25:H26 K25:K26 K34:K35 L36 J20:J24 K30 H30 J27:J29 J31:J33 D17:D43 J37:J43">
      <formula1>"□,■"</formula1>
    </dataValidation>
  </dataValidations>
  <printOptions horizontalCentered="1"/>
  <pageMargins left="0.78740157480314965" right="0.78740157480314965" top="0.39370078740157483" bottom="0.39370078740157483" header="0.31496062992125984" footer="0.31496062992125984"/>
  <pageSetup paperSize="9" scale="90" fitToHeight="0" orientation="portrait" r:id="rId1"/>
  <rowBreaks count="1" manualBreakCount="1">
    <brk id="4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48"/>
  <sheetViews>
    <sheetView showGridLines="0" view="pageBreakPreview" zoomScaleNormal="100" zoomScaleSheetLayoutView="100" workbookViewId="0">
      <selection activeCell="C2" sqref="C2:H2"/>
    </sheetView>
  </sheetViews>
  <sheetFormatPr defaultColWidth="9" defaultRowHeight="11" x14ac:dyDescent="0.2"/>
  <cols>
    <col min="1" max="1" width="3.36328125" style="777" customWidth="1"/>
    <col min="2" max="2" width="10.453125" style="777" customWidth="1"/>
    <col min="3" max="3" width="39.36328125" style="255" customWidth="1"/>
    <col min="4" max="4" width="10.26953125" style="255" customWidth="1"/>
    <col min="5" max="5" width="23.6328125" style="255" customWidth="1"/>
    <col min="6" max="8" width="4.6328125" style="235" customWidth="1"/>
    <col min="9" max="16384" width="9" style="1"/>
  </cols>
  <sheetData>
    <row r="1" spans="1:8" ht="30" customHeight="1" thickBot="1" x14ac:dyDescent="0.25">
      <c r="A1" s="878" t="s">
        <v>259</v>
      </c>
      <c r="B1" s="878"/>
      <c r="C1" s="878"/>
      <c r="D1" s="878"/>
      <c r="E1" s="878"/>
      <c r="F1" s="878"/>
      <c r="G1" s="878"/>
    </row>
    <row r="2" spans="1:8" ht="30" customHeight="1" thickTop="1" x14ac:dyDescent="0.2">
      <c r="A2" s="884" t="s">
        <v>260</v>
      </c>
      <c r="B2" s="885"/>
      <c r="C2" s="897"/>
      <c r="D2" s="898"/>
      <c r="E2" s="898"/>
      <c r="F2" s="898"/>
      <c r="G2" s="898"/>
      <c r="H2" s="899"/>
    </row>
    <row r="3" spans="1:8" ht="30" customHeight="1" x14ac:dyDescent="0.2">
      <c r="A3" s="886" t="s">
        <v>261</v>
      </c>
      <c r="B3" s="887"/>
      <c r="C3" s="900"/>
      <c r="D3" s="901"/>
      <c r="E3" s="901"/>
      <c r="F3" s="901"/>
      <c r="G3" s="901"/>
      <c r="H3" s="902"/>
    </row>
    <row r="4" spans="1:8" ht="30" customHeight="1" thickBot="1" x14ac:dyDescent="0.25">
      <c r="A4" s="888" t="s">
        <v>262</v>
      </c>
      <c r="B4" s="889"/>
      <c r="C4" s="915" t="s">
        <v>263</v>
      </c>
      <c r="D4" s="916"/>
      <c r="E4" s="916"/>
      <c r="F4" s="916"/>
      <c r="G4" s="916"/>
      <c r="H4" s="917"/>
    </row>
    <row r="5" spans="1:8" ht="15.4" customHeight="1" thickTop="1" x14ac:dyDescent="0.2">
      <c r="A5" s="890" t="s">
        <v>166</v>
      </c>
      <c r="B5" s="891"/>
      <c r="C5" s="879" t="s">
        <v>264</v>
      </c>
      <c r="D5" s="879" t="s">
        <v>265</v>
      </c>
      <c r="E5" s="895" t="s">
        <v>266</v>
      </c>
      <c r="F5" s="918" t="s">
        <v>167</v>
      </c>
      <c r="G5" s="919"/>
      <c r="H5" s="920"/>
    </row>
    <row r="6" spans="1:8" ht="15.4" customHeight="1" x14ac:dyDescent="0.2">
      <c r="A6" s="892"/>
      <c r="B6" s="893"/>
      <c r="C6" s="880"/>
      <c r="D6" s="880"/>
      <c r="E6" s="896"/>
      <c r="F6" s="219" t="s">
        <v>267</v>
      </c>
      <c r="G6" s="219" t="s">
        <v>268</v>
      </c>
      <c r="H6" s="220" t="s">
        <v>573</v>
      </c>
    </row>
    <row r="7" spans="1:8" ht="25" customHeight="1" x14ac:dyDescent="0.2">
      <c r="A7" s="903" t="s">
        <v>269</v>
      </c>
      <c r="B7" s="904"/>
      <c r="C7" s="904"/>
      <c r="D7" s="904"/>
      <c r="E7" s="904"/>
      <c r="F7" s="904"/>
      <c r="G7" s="904"/>
      <c r="H7" s="905"/>
    </row>
    <row r="8" spans="1:8" ht="69.400000000000006" customHeight="1" x14ac:dyDescent="0.2">
      <c r="A8" s="879">
        <v>1</v>
      </c>
      <c r="B8" s="668" t="s">
        <v>270</v>
      </c>
      <c r="C8" s="669" t="s">
        <v>436</v>
      </c>
      <c r="D8" s="670" t="s">
        <v>271</v>
      </c>
      <c r="E8" s="881" t="s">
        <v>272</v>
      </c>
      <c r="F8" s="202" t="s">
        <v>283</v>
      </c>
      <c r="G8" s="223" t="s">
        <v>283</v>
      </c>
      <c r="H8" s="223" t="s">
        <v>283</v>
      </c>
    </row>
    <row r="9" spans="1:8" ht="73.5" customHeight="1" x14ac:dyDescent="0.2">
      <c r="A9" s="880"/>
      <c r="B9" s="671" t="s">
        <v>273</v>
      </c>
      <c r="C9" s="672" t="s">
        <v>47</v>
      </c>
      <c r="D9" s="673" t="s">
        <v>274</v>
      </c>
      <c r="E9" s="882"/>
      <c r="F9" s="209" t="s">
        <v>283</v>
      </c>
      <c r="G9" s="222" t="s">
        <v>283</v>
      </c>
      <c r="H9" s="222" t="s">
        <v>283</v>
      </c>
    </row>
    <row r="10" spans="1:8" ht="25.5" customHeight="1" x14ac:dyDescent="0.2">
      <c r="A10" s="903" t="s">
        <v>275</v>
      </c>
      <c r="B10" s="904"/>
      <c r="C10" s="904"/>
      <c r="D10" s="904"/>
      <c r="E10" s="904"/>
      <c r="F10" s="904"/>
      <c r="G10" s="904"/>
      <c r="H10" s="905"/>
    </row>
    <row r="11" spans="1:8" ht="42" customHeight="1" x14ac:dyDescent="0.2">
      <c r="A11" s="862">
        <v>2</v>
      </c>
      <c r="B11" s="868" t="s">
        <v>276</v>
      </c>
      <c r="C11" s="674" t="s">
        <v>48</v>
      </c>
      <c r="D11" s="675" t="s">
        <v>277</v>
      </c>
      <c r="E11" s="868" t="s">
        <v>1092</v>
      </c>
      <c r="F11" s="202" t="s">
        <v>283</v>
      </c>
      <c r="G11" s="223" t="s">
        <v>283</v>
      </c>
      <c r="H11" s="223" t="s">
        <v>283</v>
      </c>
    </row>
    <row r="12" spans="1:8" ht="39" customHeight="1" x14ac:dyDescent="0.2">
      <c r="A12" s="863"/>
      <c r="B12" s="869"/>
      <c r="C12" s="676" t="s">
        <v>278</v>
      </c>
      <c r="D12" s="876" t="s">
        <v>279</v>
      </c>
      <c r="E12" s="894"/>
      <c r="F12" s="677"/>
      <c r="G12" s="678"/>
      <c r="H12" s="679"/>
    </row>
    <row r="13" spans="1:8" ht="40" customHeight="1" x14ac:dyDescent="0.2">
      <c r="A13" s="863"/>
      <c r="B13" s="869"/>
      <c r="C13" s="680" t="s">
        <v>1093</v>
      </c>
      <c r="D13" s="876"/>
      <c r="E13" s="894"/>
      <c r="F13" s="677"/>
      <c r="G13" s="678"/>
      <c r="H13" s="679"/>
    </row>
    <row r="14" spans="1:8" ht="36.5" customHeight="1" x14ac:dyDescent="0.2">
      <c r="A14" s="863"/>
      <c r="B14" s="869"/>
      <c r="C14" s="681" t="s">
        <v>1094</v>
      </c>
      <c r="D14" s="682"/>
      <c r="E14" s="683"/>
      <c r="F14" s="677"/>
      <c r="G14" s="678"/>
      <c r="H14" s="679"/>
    </row>
    <row r="15" spans="1:8" ht="36.5" customHeight="1" x14ac:dyDescent="0.2">
      <c r="A15" s="863"/>
      <c r="B15" s="869"/>
      <c r="C15" s="680" t="s">
        <v>1095</v>
      </c>
      <c r="D15" s="684"/>
      <c r="E15" s="685"/>
      <c r="F15" s="677"/>
      <c r="G15" s="678"/>
      <c r="H15" s="679"/>
    </row>
    <row r="16" spans="1:8" ht="43.5" customHeight="1" x14ac:dyDescent="0.2">
      <c r="A16" s="863"/>
      <c r="B16" s="869"/>
      <c r="C16" s="686" t="s">
        <v>1096</v>
      </c>
      <c r="D16" s="687"/>
      <c r="E16" s="680"/>
      <c r="F16" s="688"/>
      <c r="G16" s="689"/>
      <c r="H16" s="690"/>
    </row>
    <row r="17" spans="1:8" ht="55" customHeight="1" x14ac:dyDescent="0.2">
      <c r="A17" s="863"/>
      <c r="B17" s="883"/>
      <c r="C17" s="691" t="s">
        <v>49</v>
      </c>
      <c r="D17" s="687" t="s">
        <v>280</v>
      </c>
      <c r="E17" s="680"/>
      <c r="F17" s="204" t="s">
        <v>283</v>
      </c>
      <c r="G17" s="224" t="s">
        <v>283</v>
      </c>
      <c r="H17" s="224" t="s">
        <v>283</v>
      </c>
    </row>
    <row r="18" spans="1:8" ht="58" customHeight="1" x14ac:dyDescent="0.2">
      <c r="A18" s="863"/>
      <c r="B18" s="692" t="s">
        <v>281</v>
      </c>
      <c r="C18" s="693" t="s">
        <v>282</v>
      </c>
      <c r="D18" s="694" t="s">
        <v>280</v>
      </c>
      <c r="E18" s="695"/>
      <c r="F18" s="204" t="s">
        <v>283</v>
      </c>
      <c r="G18" s="224" t="s">
        <v>283</v>
      </c>
      <c r="H18" s="224" t="s">
        <v>283</v>
      </c>
    </row>
    <row r="19" spans="1:8" ht="86" customHeight="1" x14ac:dyDescent="0.2">
      <c r="A19" s="926"/>
      <c r="B19" s="866" t="s">
        <v>456</v>
      </c>
      <c r="C19" s="686" t="s">
        <v>458</v>
      </c>
      <c r="D19" s="696" t="s">
        <v>455</v>
      </c>
      <c r="E19" s="697"/>
      <c r="F19" s="204" t="s">
        <v>283</v>
      </c>
      <c r="G19" s="224" t="s">
        <v>283</v>
      </c>
      <c r="H19" s="224" t="s">
        <v>283</v>
      </c>
    </row>
    <row r="20" spans="1:8" ht="81.5" customHeight="1" x14ac:dyDescent="0.2">
      <c r="A20" s="913"/>
      <c r="B20" s="877"/>
      <c r="C20" s="698" t="s">
        <v>459</v>
      </c>
      <c r="D20" s="699" t="s">
        <v>457</v>
      </c>
      <c r="E20" s="700"/>
      <c r="F20" s="209" t="s">
        <v>283</v>
      </c>
      <c r="G20" s="222" t="s">
        <v>283</v>
      </c>
      <c r="H20" s="222" t="s">
        <v>283</v>
      </c>
    </row>
    <row r="21" spans="1:8" ht="50.25" customHeight="1" x14ac:dyDescent="0.2">
      <c r="A21" s="862">
        <v>3</v>
      </c>
      <c r="B21" s="868" t="s">
        <v>240</v>
      </c>
      <c r="C21" s="701" t="s">
        <v>36</v>
      </c>
      <c r="D21" s="675" t="s">
        <v>284</v>
      </c>
      <c r="E21" s="702"/>
      <c r="F21" s="703"/>
      <c r="G21" s="703"/>
      <c r="H21" s="703"/>
    </row>
    <row r="22" spans="1:8" ht="59.25" customHeight="1" x14ac:dyDescent="0.2">
      <c r="A22" s="863"/>
      <c r="B22" s="869"/>
      <c r="C22" s="704" t="s">
        <v>327</v>
      </c>
      <c r="D22" s="705" t="s">
        <v>285</v>
      </c>
      <c r="E22" s="680"/>
      <c r="F22" s="225" t="s">
        <v>283</v>
      </c>
      <c r="G22" s="225" t="s">
        <v>283</v>
      </c>
      <c r="H22" s="225" t="s">
        <v>283</v>
      </c>
    </row>
    <row r="23" spans="1:8" ht="19.75" customHeight="1" x14ac:dyDescent="0.2">
      <c r="A23" s="863"/>
      <c r="B23" s="869"/>
      <c r="C23" s="706" t="s">
        <v>286</v>
      </c>
      <c r="D23" s="705"/>
      <c r="E23" s="680"/>
      <c r="F23" s="677"/>
      <c r="G23" s="677"/>
      <c r="H23" s="677"/>
    </row>
    <row r="24" spans="1:8" ht="13.5" customHeight="1" x14ac:dyDescent="0.2">
      <c r="A24" s="863"/>
      <c r="B24" s="869"/>
      <c r="C24" s="706" t="s">
        <v>287</v>
      </c>
      <c r="D24" s="705"/>
      <c r="E24" s="680"/>
      <c r="F24" s="677"/>
      <c r="G24" s="677"/>
      <c r="H24" s="677"/>
    </row>
    <row r="25" spans="1:8" ht="22" x14ac:dyDescent="0.2">
      <c r="A25" s="863"/>
      <c r="B25" s="869"/>
      <c r="C25" s="706" t="s">
        <v>288</v>
      </c>
      <c r="D25" s="705"/>
      <c r="E25" s="680"/>
      <c r="F25" s="677"/>
      <c r="G25" s="677"/>
      <c r="H25" s="677"/>
    </row>
    <row r="26" spans="1:8" ht="15.4" customHeight="1" x14ac:dyDescent="0.2">
      <c r="A26" s="863"/>
      <c r="B26" s="869"/>
      <c r="C26" s="685" t="s">
        <v>428</v>
      </c>
      <c r="D26" s="705"/>
      <c r="E26" s="680"/>
      <c r="F26" s="677"/>
      <c r="G26" s="677"/>
      <c r="H26" s="677"/>
    </row>
    <row r="27" spans="1:8" ht="39.4" customHeight="1" x14ac:dyDescent="0.2">
      <c r="A27" s="863"/>
      <c r="B27" s="869"/>
      <c r="C27" s="706" t="s">
        <v>574</v>
      </c>
      <c r="D27" s="705"/>
      <c r="E27" s="680"/>
      <c r="F27" s="677"/>
      <c r="G27" s="677"/>
      <c r="H27" s="677"/>
    </row>
    <row r="28" spans="1:8" ht="45.4" customHeight="1" x14ac:dyDescent="0.2">
      <c r="A28" s="863"/>
      <c r="B28" s="869"/>
      <c r="C28" s="686" t="s">
        <v>289</v>
      </c>
      <c r="D28" s="696"/>
      <c r="E28" s="707"/>
      <c r="F28" s="688"/>
      <c r="G28" s="688"/>
      <c r="H28" s="688"/>
    </row>
    <row r="29" spans="1:8" ht="51.4" customHeight="1" x14ac:dyDescent="0.2">
      <c r="A29" s="864"/>
      <c r="B29" s="871"/>
      <c r="C29" s="708" t="s">
        <v>290</v>
      </c>
      <c r="D29" s="709" t="s">
        <v>291</v>
      </c>
      <c r="E29" s="236" t="s">
        <v>292</v>
      </c>
      <c r="F29" s="209" t="s">
        <v>283</v>
      </c>
      <c r="G29" s="222" t="s">
        <v>283</v>
      </c>
      <c r="H29" s="222" t="s">
        <v>283</v>
      </c>
    </row>
    <row r="30" spans="1:8" ht="25.5" customHeight="1" x14ac:dyDescent="0.2">
      <c r="A30" s="903" t="s">
        <v>293</v>
      </c>
      <c r="B30" s="904"/>
      <c r="C30" s="904"/>
      <c r="D30" s="904"/>
      <c r="E30" s="904"/>
      <c r="F30" s="904"/>
      <c r="G30" s="904"/>
      <c r="H30" s="905"/>
    </row>
    <row r="31" spans="1:8" ht="20.25" customHeight="1" x14ac:dyDescent="0.2">
      <c r="A31" s="862">
        <v>4</v>
      </c>
      <c r="B31" s="865" t="s">
        <v>294</v>
      </c>
      <c r="C31" s="872" t="s">
        <v>50</v>
      </c>
      <c r="D31" s="874" t="s">
        <v>397</v>
      </c>
      <c r="E31" s="872" t="s">
        <v>51</v>
      </c>
      <c r="F31" s="208"/>
      <c r="G31" s="226"/>
      <c r="H31" s="226"/>
    </row>
    <row r="32" spans="1:8" ht="76.5" customHeight="1" x14ac:dyDescent="0.2">
      <c r="A32" s="863"/>
      <c r="B32" s="866"/>
      <c r="C32" s="873"/>
      <c r="D32" s="875"/>
      <c r="E32" s="872"/>
      <c r="F32" s="204" t="s">
        <v>283</v>
      </c>
      <c r="G32" s="224" t="s">
        <v>283</v>
      </c>
      <c r="H32" s="224" t="s">
        <v>283</v>
      </c>
    </row>
    <row r="33" spans="1:8" ht="47.25" customHeight="1" x14ac:dyDescent="0.2">
      <c r="A33" s="863"/>
      <c r="B33" s="867"/>
      <c r="C33" s="692" t="s">
        <v>398</v>
      </c>
      <c r="D33" s="696"/>
      <c r="E33" s="872"/>
      <c r="F33" s="204" t="s">
        <v>283</v>
      </c>
      <c r="G33" s="224" t="s">
        <v>283</v>
      </c>
      <c r="H33" s="224" t="s">
        <v>283</v>
      </c>
    </row>
    <row r="34" spans="1:8" ht="55.5" customHeight="1" x14ac:dyDescent="0.2">
      <c r="A34" s="864"/>
      <c r="B34" s="708" t="s">
        <v>399</v>
      </c>
      <c r="C34" s="236" t="s">
        <v>429</v>
      </c>
      <c r="D34" s="709" t="s">
        <v>400</v>
      </c>
      <c r="E34" s="872"/>
      <c r="F34" s="209" t="s">
        <v>283</v>
      </c>
      <c r="G34" s="222" t="s">
        <v>283</v>
      </c>
      <c r="H34" s="222" t="s">
        <v>283</v>
      </c>
    </row>
    <row r="35" spans="1:8" ht="25.5" customHeight="1" x14ac:dyDescent="0.2">
      <c r="A35" s="903" t="s">
        <v>460</v>
      </c>
      <c r="B35" s="904"/>
      <c r="C35" s="904"/>
      <c r="D35" s="904"/>
      <c r="E35" s="904"/>
      <c r="F35" s="904"/>
      <c r="G35" s="904"/>
      <c r="H35" s="905"/>
    </row>
    <row r="36" spans="1:8" ht="99.4" customHeight="1" x14ac:dyDescent="0.2">
      <c r="A36" s="710">
        <v>5</v>
      </c>
      <c r="B36" s="680" t="s">
        <v>401</v>
      </c>
      <c r="C36" s="702" t="s">
        <v>52</v>
      </c>
      <c r="D36" s="711" t="s">
        <v>474</v>
      </c>
      <c r="E36" s="712" t="s">
        <v>1097</v>
      </c>
      <c r="F36" s="202" t="s">
        <v>283</v>
      </c>
      <c r="G36" s="223" t="s">
        <v>283</v>
      </c>
      <c r="H36" s="223" t="s">
        <v>283</v>
      </c>
    </row>
    <row r="37" spans="1:8" ht="60" customHeight="1" x14ac:dyDescent="0.2">
      <c r="A37" s="710">
        <v>6</v>
      </c>
      <c r="B37" s="702" t="s">
        <v>402</v>
      </c>
      <c r="C37" s="702" t="s">
        <v>403</v>
      </c>
      <c r="D37" s="711" t="s">
        <v>475</v>
      </c>
      <c r="E37" s="712"/>
      <c r="F37" s="202" t="s">
        <v>283</v>
      </c>
      <c r="G37" s="223" t="s">
        <v>283</v>
      </c>
      <c r="H37" s="223" t="s">
        <v>283</v>
      </c>
    </row>
    <row r="38" spans="1:8" ht="70" customHeight="1" x14ac:dyDescent="0.2">
      <c r="A38" s="710">
        <v>7</v>
      </c>
      <c r="B38" s="702" t="s">
        <v>404</v>
      </c>
      <c r="C38" s="702" t="s">
        <v>53</v>
      </c>
      <c r="D38" s="711" t="s">
        <v>405</v>
      </c>
      <c r="E38" s="712"/>
      <c r="F38" s="202" t="s">
        <v>283</v>
      </c>
      <c r="G38" s="223" t="s">
        <v>283</v>
      </c>
      <c r="H38" s="223" t="s">
        <v>283</v>
      </c>
    </row>
    <row r="39" spans="1:8" ht="60" customHeight="1" x14ac:dyDescent="0.2">
      <c r="A39" s="862">
        <v>8</v>
      </c>
      <c r="B39" s="868" t="s">
        <v>406</v>
      </c>
      <c r="C39" s="674" t="s">
        <v>54</v>
      </c>
      <c r="D39" s="713" t="s">
        <v>476</v>
      </c>
      <c r="E39" s="868" t="s">
        <v>407</v>
      </c>
      <c r="F39" s="202" t="s">
        <v>283</v>
      </c>
      <c r="G39" s="223" t="s">
        <v>283</v>
      </c>
      <c r="H39" s="223" t="s">
        <v>283</v>
      </c>
    </row>
    <row r="40" spans="1:8" ht="60" customHeight="1" x14ac:dyDescent="0.2">
      <c r="A40" s="864"/>
      <c r="B40" s="871"/>
      <c r="C40" s="714" t="s">
        <v>55</v>
      </c>
      <c r="D40" s="715" t="s">
        <v>477</v>
      </c>
      <c r="E40" s="871"/>
      <c r="F40" s="209" t="s">
        <v>283</v>
      </c>
      <c r="G40" s="222" t="s">
        <v>283</v>
      </c>
      <c r="H40" s="222" t="s">
        <v>283</v>
      </c>
    </row>
    <row r="41" spans="1:8" ht="55.5" customHeight="1" x14ac:dyDescent="0.2">
      <c r="A41" s="862">
        <v>9</v>
      </c>
      <c r="B41" s="865" t="s">
        <v>408</v>
      </c>
      <c r="C41" s="707" t="s">
        <v>56</v>
      </c>
      <c r="D41" s="716" t="s">
        <v>478</v>
      </c>
      <c r="E41" s="712" t="s">
        <v>407</v>
      </c>
      <c r="F41" s="202" t="s">
        <v>283</v>
      </c>
      <c r="G41" s="223" t="s">
        <v>283</v>
      </c>
      <c r="H41" s="223" t="s">
        <v>283</v>
      </c>
    </row>
    <row r="42" spans="1:8" ht="55.5" customHeight="1" x14ac:dyDescent="0.2">
      <c r="A42" s="864"/>
      <c r="B42" s="877"/>
      <c r="C42" s="236" t="s">
        <v>409</v>
      </c>
      <c r="D42" s="717" t="s">
        <v>479</v>
      </c>
      <c r="E42" s="708"/>
      <c r="F42" s="209" t="s">
        <v>283</v>
      </c>
      <c r="G42" s="222" t="s">
        <v>283</v>
      </c>
      <c r="H42" s="222" t="s">
        <v>283</v>
      </c>
    </row>
    <row r="43" spans="1:8" ht="54.75" customHeight="1" x14ac:dyDescent="0.2">
      <c r="A43" s="710">
        <v>10</v>
      </c>
      <c r="B43" s="718" t="s">
        <v>410</v>
      </c>
      <c r="C43" s="719" t="s">
        <v>411</v>
      </c>
      <c r="D43" s="720" t="s">
        <v>480</v>
      </c>
      <c r="E43" s="719" t="s">
        <v>1098</v>
      </c>
      <c r="F43" s="200" t="s">
        <v>283</v>
      </c>
      <c r="G43" s="221" t="s">
        <v>283</v>
      </c>
      <c r="H43" s="221" t="s">
        <v>283</v>
      </c>
    </row>
    <row r="44" spans="1:8" ht="60" customHeight="1" x14ac:dyDescent="0.2">
      <c r="A44" s="862">
        <v>11</v>
      </c>
      <c r="B44" s="868" t="s">
        <v>412</v>
      </c>
      <c r="C44" s="247" t="s">
        <v>473</v>
      </c>
      <c r="D44" s="711" t="s">
        <v>413</v>
      </c>
      <c r="E44" s="247" t="s">
        <v>1099</v>
      </c>
      <c r="F44" s="202" t="s">
        <v>283</v>
      </c>
      <c r="G44" s="223" t="s">
        <v>283</v>
      </c>
      <c r="H44" s="223" t="s">
        <v>283</v>
      </c>
    </row>
    <row r="45" spans="1:8" ht="74.25" customHeight="1" x14ac:dyDescent="0.2">
      <c r="A45" s="864"/>
      <c r="B45" s="871"/>
      <c r="C45" s="708" t="s">
        <v>57</v>
      </c>
      <c r="D45" s="715" t="s">
        <v>414</v>
      </c>
      <c r="E45" s="708" t="s">
        <v>575</v>
      </c>
      <c r="F45" s="209" t="s">
        <v>283</v>
      </c>
      <c r="G45" s="222" t="s">
        <v>283</v>
      </c>
      <c r="H45" s="222" t="s">
        <v>283</v>
      </c>
    </row>
    <row r="46" spans="1:8" ht="102.75" customHeight="1" x14ac:dyDescent="0.2">
      <c r="A46" s="721">
        <v>12</v>
      </c>
      <c r="B46" s="718" t="s">
        <v>415</v>
      </c>
      <c r="C46" s="719" t="s">
        <v>58</v>
      </c>
      <c r="D46" s="720" t="s">
        <v>481</v>
      </c>
      <c r="E46" s="719"/>
      <c r="F46" s="200" t="s">
        <v>283</v>
      </c>
      <c r="G46" s="221" t="s">
        <v>283</v>
      </c>
      <c r="H46" s="221" t="s">
        <v>283</v>
      </c>
    </row>
    <row r="47" spans="1:8" ht="60" customHeight="1" x14ac:dyDescent="0.2">
      <c r="A47" s="710">
        <v>13</v>
      </c>
      <c r="B47" s="718" t="s">
        <v>416</v>
      </c>
      <c r="C47" s="719" t="s">
        <v>59</v>
      </c>
      <c r="D47" s="720" t="s">
        <v>482</v>
      </c>
      <c r="E47" s="719" t="s">
        <v>328</v>
      </c>
      <c r="F47" s="200" t="s">
        <v>283</v>
      </c>
      <c r="G47" s="221" t="s">
        <v>283</v>
      </c>
      <c r="H47" s="221" t="s">
        <v>283</v>
      </c>
    </row>
    <row r="48" spans="1:8" ht="60" customHeight="1" x14ac:dyDescent="0.2">
      <c r="A48" s="710">
        <v>14</v>
      </c>
      <c r="B48" s="702" t="s">
        <v>417</v>
      </c>
      <c r="C48" s="712" t="s">
        <v>60</v>
      </c>
      <c r="D48" s="711" t="s">
        <v>483</v>
      </c>
      <c r="E48" s="712"/>
      <c r="F48" s="200" t="s">
        <v>283</v>
      </c>
      <c r="G48" s="221" t="s">
        <v>283</v>
      </c>
      <c r="H48" s="221" t="s">
        <v>283</v>
      </c>
    </row>
    <row r="49" spans="1:8" ht="60" customHeight="1" x14ac:dyDescent="0.2">
      <c r="A49" s="710">
        <v>15</v>
      </c>
      <c r="B49" s="702" t="s">
        <v>418</v>
      </c>
      <c r="C49" s="712" t="s">
        <v>61</v>
      </c>
      <c r="D49" s="711" t="s">
        <v>484</v>
      </c>
      <c r="E49" s="712" t="s">
        <v>419</v>
      </c>
      <c r="F49" s="200" t="s">
        <v>283</v>
      </c>
      <c r="G49" s="221" t="s">
        <v>283</v>
      </c>
      <c r="H49" s="221" t="s">
        <v>283</v>
      </c>
    </row>
    <row r="50" spans="1:8" ht="60" customHeight="1" x14ac:dyDescent="0.2">
      <c r="A50" s="862">
        <v>16</v>
      </c>
      <c r="B50" s="868" t="s">
        <v>420</v>
      </c>
      <c r="C50" s="247" t="s">
        <v>62</v>
      </c>
      <c r="D50" s="713" t="s">
        <v>485</v>
      </c>
      <c r="E50" s="868" t="s">
        <v>1100</v>
      </c>
      <c r="F50" s="202" t="s">
        <v>283</v>
      </c>
      <c r="G50" s="223" t="s">
        <v>283</v>
      </c>
      <c r="H50" s="223" t="s">
        <v>283</v>
      </c>
    </row>
    <row r="51" spans="1:8" ht="60" customHeight="1" x14ac:dyDescent="0.2">
      <c r="A51" s="864"/>
      <c r="B51" s="871"/>
      <c r="C51" s="708" t="s">
        <v>63</v>
      </c>
      <c r="D51" s="717" t="s">
        <v>486</v>
      </c>
      <c r="E51" s="871"/>
      <c r="F51" s="209" t="s">
        <v>283</v>
      </c>
      <c r="G51" s="222" t="s">
        <v>283</v>
      </c>
      <c r="H51" s="222" t="s">
        <v>283</v>
      </c>
    </row>
    <row r="52" spans="1:8" ht="47" customHeight="1" x14ac:dyDescent="0.2">
      <c r="A52" s="862">
        <v>17</v>
      </c>
      <c r="B52" s="865" t="s">
        <v>421</v>
      </c>
      <c r="C52" s="712" t="s">
        <v>64</v>
      </c>
      <c r="D52" s="711" t="s">
        <v>422</v>
      </c>
      <c r="E52" s="712"/>
      <c r="F52" s="202" t="s">
        <v>283</v>
      </c>
      <c r="G52" s="223" t="s">
        <v>283</v>
      </c>
      <c r="H52" s="223" t="s">
        <v>283</v>
      </c>
    </row>
    <row r="53" spans="1:8" ht="47" customHeight="1" x14ac:dyDescent="0.2">
      <c r="A53" s="863"/>
      <c r="B53" s="866"/>
      <c r="C53" s="722" t="s">
        <v>65</v>
      </c>
      <c r="D53" s="723" t="s">
        <v>29</v>
      </c>
      <c r="E53" s="724" t="s">
        <v>30</v>
      </c>
      <c r="F53" s="204" t="s">
        <v>283</v>
      </c>
      <c r="G53" s="224" t="s">
        <v>283</v>
      </c>
      <c r="H53" s="224" t="s">
        <v>283</v>
      </c>
    </row>
    <row r="54" spans="1:8" ht="50.5" customHeight="1" x14ac:dyDescent="0.2">
      <c r="A54" s="863"/>
      <c r="B54" s="866"/>
      <c r="C54" s="722" t="s">
        <v>66</v>
      </c>
      <c r="D54" s="723" t="s">
        <v>31</v>
      </c>
      <c r="E54" s="724" t="s">
        <v>32</v>
      </c>
      <c r="F54" s="204" t="s">
        <v>283</v>
      </c>
      <c r="G54" s="224" t="s">
        <v>283</v>
      </c>
      <c r="H54" s="224" t="s">
        <v>283</v>
      </c>
    </row>
    <row r="55" spans="1:8" ht="60" customHeight="1" x14ac:dyDescent="0.2">
      <c r="A55" s="863"/>
      <c r="B55" s="866"/>
      <c r="C55" s="722" t="s">
        <v>67</v>
      </c>
      <c r="D55" s="723" t="s">
        <v>33</v>
      </c>
      <c r="E55" s="724" t="s">
        <v>329</v>
      </c>
      <c r="F55" s="204" t="s">
        <v>283</v>
      </c>
      <c r="G55" s="224" t="s">
        <v>283</v>
      </c>
      <c r="H55" s="224" t="s">
        <v>283</v>
      </c>
    </row>
    <row r="56" spans="1:8" s="2" customFormat="1" ht="47.5" customHeight="1" x14ac:dyDescent="0.2">
      <c r="A56" s="725"/>
      <c r="B56" s="706"/>
      <c r="C56" s="726" t="s">
        <v>430</v>
      </c>
      <c r="D56" s="727" t="s">
        <v>34</v>
      </c>
      <c r="E56" s="728" t="s">
        <v>35</v>
      </c>
      <c r="F56" s="204" t="s">
        <v>283</v>
      </c>
      <c r="G56" s="224" t="s">
        <v>283</v>
      </c>
      <c r="H56" s="224" t="s">
        <v>283</v>
      </c>
    </row>
    <row r="57" spans="1:8" s="2" customFormat="1" ht="47.5" customHeight="1" x14ac:dyDescent="0.2">
      <c r="A57" s="729"/>
      <c r="B57" s="708"/>
      <c r="C57" s="730" t="s">
        <v>431</v>
      </c>
      <c r="D57" s="731" t="s">
        <v>46</v>
      </c>
      <c r="E57" s="732" t="s">
        <v>35</v>
      </c>
      <c r="F57" s="205" t="s">
        <v>283</v>
      </c>
      <c r="G57" s="227" t="s">
        <v>283</v>
      </c>
      <c r="H57" s="227" t="s">
        <v>283</v>
      </c>
    </row>
    <row r="58" spans="1:8" ht="69.400000000000006" customHeight="1" x14ac:dyDescent="0.2">
      <c r="A58" s="710">
        <v>18</v>
      </c>
      <c r="B58" s="718" t="s">
        <v>75</v>
      </c>
      <c r="C58" s="719" t="s">
        <v>68</v>
      </c>
      <c r="D58" s="733" t="s">
        <v>487</v>
      </c>
      <c r="E58" s="734" t="s">
        <v>76</v>
      </c>
      <c r="F58" s="200" t="s">
        <v>283</v>
      </c>
      <c r="G58" s="221" t="s">
        <v>283</v>
      </c>
      <c r="H58" s="221" t="s">
        <v>283</v>
      </c>
    </row>
    <row r="59" spans="1:8" ht="72" customHeight="1" x14ac:dyDescent="0.2">
      <c r="A59" s="862">
        <v>19</v>
      </c>
      <c r="B59" s="865" t="s">
        <v>432</v>
      </c>
      <c r="C59" s="712" t="s">
        <v>69</v>
      </c>
      <c r="D59" s="735" t="s">
        <v>77</v>
      </c>
      <c r="E59" s="736" t="s">
        <v>79</v>
      </c>
      <c r="F59" s="202" t="s">
        <v>283</v>
      </c>
      <c r="G59" s="223" t="s">
        <v>283</v>
      </c>
      <c r="H59" s="223" t="s">
        <v>283</v>
      </c>
    </row>
    <row r="60" spans="1:8" ht="44.5" customHeight="1" x14ac:dyDescent="0.2">
      <c r="A60" s="863"/>
      <c r="B60" s="866"/>
      <c r="C60" s="737" t="s">
        <v>70</v>
      </c>
      <c r="D60" s="738" t="s">
        <v>80</v>
      </c>
      <c r="E60" s="739"/>
      <c r="F60" s="204" t="s">
        <v>283</v>
      </c>
      <c r="G60" s="224" t="s">
        <v>283</v>
      </c>
      <c r="H60" s="224" t="s">
        <v>283</v>
      </c>
    </row>
    <row r="61" spans="1:8" ht="44.5" customHeight="1" x14ac:dyDescent="0.2">
      <c r="A61" s="864"/>
      <c r="B61" s="877"/>
      <c r="C61" s="740" t="s">
        <v>366</v>
      </c>
      <c r="D61" s="741" t="s">
        <v>367</v>
      </c>
      <c r="E61" s="742"/>
      <c r="F61" s="205" t="s">
        <v>283</v>
      </c>
      <c r="G61" s="227" t="s">
        <v>283</v>
      </c>
      <c r="H61" s="227" t="s">
        <v>283</v>
      </c>
    </row>
    <row r="62" spans="1:8" ht="78.5" customHeight="1" x14ac:dyDescent="0.2">
      <c r="A62" s="710">
        <v>20</v>
      </c>
      <c r="B62" s="712" t="s">
        <v>81</v>
      </c>
      <c r="C62" s="712" t="s">
        <v>71</v>
      </c>
      <c r="D62" s="735" t="s">
        <v>82</v>
      </c>
      <c r="E62" s="736"/>
      <c r="F62" s="200" t="s">
        <v>283</v>
      </c>
      <c r="G62" s="221" t="s">
        <v>283</v>
      </c>
      <c r="H62" s="221" t="s">
        <v>283</v>
      </c>
    </row>
    <row r="63" spans="1:8" ht="50.25" customHeight="1" x14ac:dyDescent="0.2">
      <c r="A63" s="862">
        <v>21</v>
      </c>
      <c r="B63" s="868" t="s">
        <v>433</v>
      </c>
      <c r="C63" s="247" t="s">
        <v>72</v>
      </c>
      <c r="D63" s="875" t="s">
        <v>83</v>
      </c>
      <c r="E63" s="736" t="s">
        <v>96</v>
      </c>
      <c r="F63" s="202" t="s">
        <v>283</v>
      </c>
      <c r="G63" s="223" t="s">
        <v>283</v>
      </c>
      <c r="H63" s="223" t="s">
        <v>283</v>
      </c>
    </row>
    <row r="64" spans="1:8" ht="50.25" customHeight="1" x14ac:dyDescent="0.2">
      <c r="A64" s="863"/>
      <c r="B64" s="869"/>
      <c r="C64" s="722" t="s">
        <v>434</v>
      </c>
      <c r="D64" s="876"/>
      <c r="E64" s="724"/>
      <c r="F64" s="204" t="s">
        <v>283</v>
      </c>
      <c r="G64" s="224" t="s">
        <v>283</v>
      </c>
      <c r="H64" s="224" t="s">
        <v>283</v>
      </c>
    </row>
    <row r="65" spans="1:10" ht="50.5" customHeight="1" x14ac:dyDescent="0.2">
      <c r="A65" s="863"/>
      <c r="B65" s="869"/>
      <c r="C65" s="277" t="s">
        <v>597</v>
      </c>
      <c r="D65" s="876"/>
      <c r="E65" s="277"/>
      <c r="F65" s="229" t="s">
        <v>283</v>
      </c>
      <c r="G65" s="230" t="s">
        <v>283</v>
      </c>
      <c r="H65" s="230" t="s">
        <v>283</v>
      </c>
      <c r="I65" s="235"/>
      <c r="J65" s="235"/>
    </row>
    <row r="66" spans="1:10" ht="50.5" customHeight="1" x14ac:dyDescent="0.2">
      <c r="A66" s="863"/>
      <c r="B66" s="869"/>
      <c r="C66" s="277" t="s">
        <v>598</v>
      </c>
      <c r="D66" s="876"/>
      <c r="E66" s="231" t="s">
        <v>599</v>
      </c>
      <c r="F66" s="229" t="s">
        <v>283</v>
      </c>
      <c r="G66" s="230" t="s">
        <v>283</v>
      </c>
      <c r="H66" s="230" t="s">
        <v>283</v>
      </c>
      <c r="I66" s="235"/>
      <c r="J66" s="235"/>
    </row>
    <row r="67" spans="1:10" ht="50.25" customHeight="1" x14ac:dyDescent="0.2">
      <c r="A67" s="863"/>
      <c r="B67" s="869"/>
      <c r="C67" s="695" t="s">
        <v>73</v>
      </c>
      <c r="D67" s="876"/>
      <c r="E67" s="686" t="s">
        <v>330</v>
      </c>
      <c r="F67" s="204" t="s">
        <v>283</v>
      </c>
      <c r="G67" s="224" t="s">
        <v>283</v>
      </c>
      <c r="H67" s="224" t="s">
        <v>283</v>
      </c>
    </row>
    <row r="68" spans="1:10" ht="50.25" customHeight="1" x14ac:dyDescent="0.2">
      <c r="A68" s="863"/>
      <c r="B68" s="869"/>
      <c r="C68" s="706" t="s">
        <v>0</v>
      </c>
      <c r="D68" s="876"/>
      <c r="E68" s="681" t="s">
        <v>84</v>
      </c>
      <c r="F68" s="204" t="s">
        <v>283</v>
      </c>
      <c r="G68" s="224" t="s">
        <v>283</v>
      </c>
      <c r="H68" s="224" t="s">
        <v>283</v>
      </c>
    </row>
    <row r="69" spans="1:10" ht="50" customHeight="1" x14ac:dyDescent="0.2">
      <c r="A69" s="941"/>
      <c r="B69" s="870"/>
      <c r="C69" s="740" t="s">
        <v>85</v>
      </c>
      <c r="D69" s="870"/>
      <c r="E69" s="740"/>
      <c r="F69" s="205" t="s">
        <v>283</v>
      </c>
      <c r="G69" s="227" t="s">
        <v>283</v>
      </c>
      <c r="H69" s="227" t="s">
        <v>283</v>
      </c>
    </row>
    <row r="70" spans="1:10" ht="82" customHeight="1" x14ac:dyDescent="0.2">
      <c r="A70" s="729">
        <v>22</v>
      </c>
      <c r="B70" s="680" t="s">
        <v>86</v>
      </c>
      <c r="C70" s="706" t="s">
        <v>74</v>
      </c>
      <c r="D70" s="705" t="s">
        <v>87</v>
      </c>
      <c r="E70" s="681" t="s">
        <v>88</v>
      </c>
      <c r="F70" s="200" t="s">
        <v>283</v>
      </c>
      <c r="G70" s="221" t="s">
        <v>283</v>
      </c>
      <c r="H70" s="221" t="s">
        <v>283</v>
      </c>
    </row>
    <row r="71" spans="1:10" ht="60" customHeight="1" x14ac:dyDescent="0.2">
      <c r="A71" s="862">
        <v>23</v>
      </c>
      <c r="B71" s="868" t="s">
        <v>89</v>
      </c>
      <c r="C71" s="712" t="s">
        <v>1</v>
      </c>
      <c r="D71" s="735" t="s">
        <v>90</v>
      </c>
      <c r="E71" s="736" t="s">
        <v>91</v>
      </c>
      <c r="F71" s="202" t="s">
        <v>283</v>
      </c>
      <c r="G71" s="223" t="s">
        <v>283</v>
      </c>
      <c r="H71" s="223" t="s">
        <v>283</v>
      </c>
    </row>
    <row r="72" spans="1:10" ht="60" customHeight="1" x14ac:dyDescent="0.2">
      <c r="A72" s="863"/>
      <c r="B72" s="869"/>
      <c r="C72" s="722" t="s">
        <v>2</v>
      </c>
      <c r="D72" s="743" t="s">
        <v>92</v>
      </c>
      <c r="E72" s="724"/>
      <c r="F72" s="204" t="s">
        <v>283</v>
      </c>
      <c r="G72" s="224" t="s">
        <v>283</v>
      </c>
      <c r="H72" s="224" t="s">
        <v>283</v>
      </c>
    </row>
    <row r="73" spans="1:10" ht="60" customHeight="1" x14ac:dyDescent="0.2">
      <c r="A73" s="864"/>
      <c r="B73" s="871"/>
      <c r="C73" s="708" t="s">
        <v>3</v>
      </c>
      <c r="D73" s="744" t="s">
        <v>93</v>
      </c>
      <c r="E73" s="745" t="s">
        <v>94</v>
      </c>
      <c r="F73" s="209" t="s">
        <v>283</v>
      </c>
      <c r="G73" s="222" t="s">
        <v>283</v>
      </c>
      <c r="H73" s="222" t="s">
        <v>283</v>
      </c>
    </row>
    <row r="74" spans="1:10" ht="66" customHeight="1" x14ac:dyDescent="0.2">
      <c r="A74" s="863">
        <v>24</v>
      </c>
      <c r="B74" s="869" t="s">
        <v>4</v>
      </c>
      <c r="C74" s="695" t="s">
        <v>469</v>
      </c>
      <c r="D74" s="746" t="s">
        <v>95</v>
      </c>
      <c r="E74" s="865" t="s">
        <v>600</v>
      </c>
      <c r="F74" s="204" t="s">
        <v>283</v>
      </c>
      <c r="G74" s="224" t="s">
        <v>283</v>
      </c>
      <c r="H74" s="224" t="s">
        <v>283</v>
      </c>
    </row>
    <row r="75" spans="1:10" ht="60" customHeight="1" x14ac:dyDescent="0.2">
      <c r="A75" s="863"/>
      <c r="B75" s="869"/>
      <c r="C75" s="722" t="s">
        <v>97</v>
      </c>
      <c r="D75" s="746" t="s">
        <v>98</v>
      </c>
      <c r="E75" s="940"/>
      <c r="F75" s="204" t="s">
        <v>283</v>
      </c>
      <c r="G75" s="224" t="s">
        <v>283</v>
      </c>
      <c r="H75" s="224" t="s">
        <v>283</v>
      </c>
    </row>
    <row r="76" spans="1:10" ht="90" customHeight="1" x14ac:dyDescent="0.2">
      <c r="A76" s="863"/>
      <c r="B76" s="869"/>
      <c r="C76" s="695" t="s">
        <v>510</v>
      </c>
      <c r="D76" s="746" t="s">
        <v>465</v>
      </c>
      <c r="E76" s="940"/>
      <c r="F76" s="204" t="s">
        <v>283</v>
      </c>
      <c r="G76" s="224" t="s">
        <v>283</v>
      </c>
      <c r="H76" s="224" t="s">
        <v>283</v>
      </c>
    </row>
    <row r="77" spans="1:10" ht="53.25" customHeight="1" x14ac:dyDescent="0.2">
      <c r="A77" s="863"/>
      <c r="B77" s="869"/>
      <c r="C77" s="722" t="s">
        <v>5</v>
      </c>
      <c r="D77" s="746" t="s">
        <v>99</v>
      </c>
      <c r="E77" s="706"/>
      <c r="F77" s="204" t="s">
        <v>283</v>
      </c>
      <c r="G77" s="224" t="s">
        <v>283</v>
      </c>
      <c r="H77" s="224" t="s">
        <v>283</v>
      </c>
    </row>
    <row r="78" spans="1:10" ht="56.25" customHeight="1" x14ac:dyDescent="0.2">
      <c r="A78" s="863"/>
      <c r="B78" s="869"/>
      <c r="C78" s="722" t="s">
        <v>311</v>
      </c>
      <c r="D78" s="746" t="s">
        <v>100</v>
      </c>
      <c r="E78" s="706"/>
      <c r="F78" s="204" t="s">
        <v>283</v>
      </c>
      <c r="G78" s="224" t="s">
        <v>283</v>
      </c>
      <c r="H78" s="224" t="s">
        <v>283</v>
      </c>
    </row>
    <row r="79" spans="1:10" ht="51.5" customHeight="1" x14ac:dyDescent="0.2">
      <c r="A79" s="863"/>
      <c r="B79" s="869"/>
      <c r="C79" s="737" t="s">
        <v>6</v>
      </c>
      <c r="D79" s="723" t="s">
        <v>101</v>
      </c>
      <c r="E79" s="681"/>
      <c r="F79" s="204" t="s">
        <v>283</v>
      </c>
      <c r="G79" s="224" t="s">
        <v>283</v>
      </c>
      <c r="H79" s="224" t="s">
        <v>283</v>
      </c>
    </row>
    <row r="80" spans="1:10" ht="66" customHeight="1" x14ac:dyDescent="0.2">
      <c r="A80" s="725"/>
      <c r="B80" s="680"/>
      <c r="C80" s="737" t="s">
        <v>471</v>
      </c>
      <c r="D80" s="747" t="s">
        <v>470</v>
      </c>
      <c r="E80" s="681"/>
      <c r="F80" s="204" t="s">
        <v>283</v>
      </c>
      <c r="G80" s="224" t="s">
        <v>283</v>
      </c>
      <c r="H80" s="224" t="s">
        <v>283</v>
      </c>
    </row>
    <row r="81" spans="1:8" ht="52.5" customHeight="1" x14ac:dyDescent="0.2">
      <c r="A81" s="725"/>
      <c r="B81" s="680"/>
      <c r="C81" s="737" t="s">
        <v>440</v>
      </c>
      <c r="D81" s="738" t="s">
        <v>466</v>
      </c>
      <c r="E81" s="706"/>
      <c r="F81" s="205" t="s">
        <v>283</v>
      </c>
      <c r="G81" s="227" t="s">
        <v>283</v>
      </c>
      <c r="H81" s="227" t="s">
        <v>283</v>
      </c>
    </row>
    <row r="82" spans="1:8" ht="52.5" customHeight="1" x14ac:dyDescent="0.2">
      <c r="A82" s="710">
        <v>25</v>
      </c>
      <c r="B82" s="718" t="s">
        <v>102</v>
      </c>
      <c r="C82" s="719" t="s">
        <v>103</v>
      </c>
      <c r="D82" s="720" t="s">
        <v>104</v>
      </c>
      <c r="E82" s="719" t="s">
        <v>331</v>
      </c>
      <c r="F82" s="200" t="s">
        <v>283</v>
      </c>
      <c r="G82" s="221" t="s">
        <v>283</v>
      </c>
      <c r="H82" s="221" t="s">
        <v>283</v>
      </c>
    </row>
    <row r="83" spans="1:8" ht="106" customHeight="1" x14ac:dyDescent="0.2">
      <c r="A83" s="710">
        <v>26</v>
      </c>
      <c r="B83" s="718" t="s">
        <v>105</v>
      </c>
      <c r="C83" s="719" t="s">
        <v>312</v>
      </c>
      <c r="D83" s="720" t="s">
        <v>488</v>
      </c>
      <c r="E83" s="719" t="s">
        <v>106</v>
      </c>
      <c r="F83" s="200" t="s">
        <v>283</v>
      </c>
      <c r="G83" s="221" t="s">
        <v>283</v>
      </c>
      <c r="H83" s="221" t="s">
        <v>283</v>
      </c>
    </row>
    <row r="84" spans="1:8" ht="76" customHeight="1" x14ac:dyDescent="0.2">
      <c r="A84" s="729">
        <v>27</v>
      </c>
      <c r="B84" s="702" t="s">
        <v>107</v>
      </c>
      <c r="C84" s="712" t="s">
        <v>313</v>
      </c>
      <c r="D84" s="720" t="s">
        <v>108</v>
      </c>
      <c r="E84" s="712" t="s">
        <v>601</v>
      </c>
      <c r="F84" s="200" t="s">
        <v>283</v>
      </c>
      <c r="G84" s="221" t="s">
        <v>283</v>
      </c>
      <c r="H84" s="221" t="s">
        <v>283</v>
      </c>
    </row>
    <row r="85" spans="1:8" ht="63.4" customHeight="1" x14ac:dyDescent="0.2">
      <c r="A85" s="710">
        <v>28</v>
      </c>
      <c r="B85" s="719" t="s">
        <v>109</v>
      </c>
      <c r="C85" s="719" t="s">
        <v>314</v>
      </c>
      <c r="D85" s="720" t="s">
        <v>489</v>
      </c>
      <c r="E85" s="719" t="s">
        <v>332</v>
      </c>
      <c r="F85" s="200" t="s">
        <v>283</v>
      </c>
      <c r="G85" s="221" t="s">
        <v>283</v>
      </c>
      <c r="H85" s="221" t="s">
        <v>283</v>
      </c>
    </row>
    <row r="86" spans="1:8" ht="143.15" customHeight="1" x14ac:dyDescent="0.2">
      <c r="A86" s="721">
        <v>29</v>
      </c>
      <c r="B86" s="718" t="s">
        <v>110</v>
      </c>
      <c r="C86" s="719" t="s">
        <v>519</v>
      </c>
      <c r="D86" s="720" t="s">
        <v>111</v>
      </c>
      <c r="E86" s="719" t="s">
        <v>528</v>
      </c>
      <c r="F86" s="200" t="s">
        <v>283</v>
      </c>
      <c r="G86" s="221" t="s">
        <v>283</v>
      </c>
      <c r="H86" s="221" t="s">
        <v>283</v>
      </c>
    </row>
    <row r="87" spans="1:8" ht="60" customHeight="1" x14ac:dyDescent="0.2">
      <c r="A87" s="862">
        <v>30</v>
      </c>
      <c r="B87" s="868" t="s">
        <v>112</v>
      </c>
      <c r="C87" s="712" t="s">
        <v>7</v>
      </c>
      <c r="D87" s="711" t="s">
        <v>520</v>
      </c>
      <c r="E87" s="712" t="s">
        <v>576</v>
      </c>
      <c r="F87" s="204" t="s">
        <v>283</v>
      </c>
      <c r="G87" s="224" t="s">
        <v>283</v>
      </c>
      <c r="H87" s="224" t="s">
        <v>283</v>
      </c>
    </row>
    <row r="88" spans="1:8" ht="60" customHeight="1" x14ac:dyDescent="0.2">
      <c r="A88" s="863"/>
      <c r="B88" s="869"/>
      <c r="C88" s="722" t="s">
        <v>113</v>
      </c>
      <c r="D88" s="723" t="s">
        <v>521</v>
      </c>
      <c r="E88" s="722" t="s">
        <v>577</v>
      </c>
      <c r="F88" s="204" t="s">
        <v>283</v>
      </c>
      <c r="G88" s="224" t="s">
        <v>283</v>
      </c>
      <c r="H88" s="224" t="s">
        <v>283</v>
      </c>
    </row>
    <row r="89" spans="1:8" ht="65" customHeight="1" x14ac:dyDescent="0.2">
      <c r="A89" s="863"/>
      <c r="B89" s="869"/>
      <c r="C89" s="722" t="s">
        <v>37</v>
      </c>
      <c r="D89" s="723" t="s">
        <v>522</v>
      </c>
      <c r="E89" s="722" t="s">
        <v>578</v>
      </c>
      <c r="F89" s="204" t="s">
        <v>283</v>
      </c>
      <c r="G89" s="224" t="s">
        <v>283</v>
      </c>
      <c r="H89" s="224" t="s">
        <v>283</v>
      </c>
    </row>
    <row r="90" spans="1:8" ht="65" customHeight="1" x14ac:dyDescent="0.2">
      <c r="A90" s="863"/>
      <c r="B90" s="869"/>
      <c r="C90" s="277" t="s">
        <v>526</v>
      </c>
      <c r="D90" s="723" t="s">
        <v>535</v>
      </c>
      <c r="E90" s="722" t="s">
        <v>560</v>
      </c>
      <c r="F90" s="204" t="s">
        <v>283</v>
      </c>
      <c r="G90" s="224" t="s">
        <v>283</v>
      </c>
      <c r="H90" s="224" t="s">
        <v>283</v>
      </c>
    </row>
    <row r="91" spans="1:8" ht="66.650000000000006" customHeight="1" x14ac:dyDescent="0.2">
      <c r="A91" s="864"/>
      <c r="B91" s="871"/>
      <c r="C91" s="234" t="s">
        <v>536</v>
      </c>
      <c r="D91" s="738" t="s">
        <v>537</v>
      </c>
      <c r="E91" s="708"/>
      <c r="F91" s="205" t="s">
        <v>283</v>
      </c>
      <c r="G91" s="227" t="s">
        <v>283</v>
      </c>
      <c r="H91" s="227" t="s">
        <v>283</v>
      </c>
    </row>
    <row r="92" spans="1:8" ht="42" customHeight="1" x14ac:dyDescent="0.2">
      <c r="A92" s="862">
        <v>31</v>
      </c>
      <c r="B92" s="865" t="s">
        <v>368</v>
      </c>
      <c r="C92" s="702" t="s">
        <v>369</v>
      </c>
      <c r="D92" s="711" t="s">
        <v>370</v>
      </c>
      <c r="E92" s="228" t="s">
        <v>580</v>
      </c>
      <c r="F92" s="204" t="s">
        <v>283</v>
      </c>
      <c r="G92" s="224" t="s">
        <v>283</v>
      </c>
      <c r="H92" s="224" t="s">
        <v>283</v>
      </c>
    </row>
    <row r="93" spans="1:8" ht="60" customHeight="1" x14ac:dyDescent="0.2">
      <c r="A93" s="864"/>
      <c r="B93" s="877"/>
      <c r="C93" s="714" t="s">
        <v>371</v>
      </c>
      <c r="D93" s="715" t="s">
        <v>372</v>
      </c>
      <c r="E93" s="742"/>
      <c r="F93" s="205" t="s">
        <v>283</v>
      </c>
      <c r="G93" s="227" t="s">
        <v>283</v>
      </c>
      <c r="H93" s="227" t="s">
        <v>283</v>
      </c>
    </row>
    <row r="94" spans="1:8" ht="63.65" customHeight="1" x14ac:dyDescent="0.2">
      <c r="A94" s="862">
        <v>32</v>
      </c>
      <c r="B94" s="906" t="s">
        <v>579</v>
      </c>
      <c r="C94" s="748" t="s">
        <v>538</v>
      </c>
      <c r="D94" s="749" t="s">
        <v>539</v>
      </c>
      <c r="E94" s="906" t="s">
        <v>525</v>
      </c>
      <c r="F94" s="202" t="s">
        <v>283</v>
      </c>
      <c r="G94" s="223" t="s">
        <v>283</v>
      </c>
      <c r="H94" s="223" t="s">
        <v>283</v>
      </c>
    </row>
    <row r="95" spans="1:8" ht="185.5" customHeight="1" x14ac:dyDescent="0.2">
      <c r="A95" s="913"/>
      <c r="B95" s="914"/>
      <c r="C95" s="750" t="s">
        <v>540</v>
      </c>
      <c r="D95" s="741" t="s">
        <v>541</v>
      </c>
      <c r="E95" s="907"/>
      <c r="F95" s="205" t="s">
        <v>283</v>
      </c>
      <c r="G95" s="227" t="s">
        <v>283</v>
      </c>
      <c r="H95" s="227" t="s">
        <v>283</v>
      </c>
    </row>
    <row r="96" spans="1:8" ht="52.5" customHeight="1" x14ac:dyDescent="0.2">
      <c r="A96" s="863">
        <v>32</v>
      </c>
      <c r="B96" s="930" t="s">
        <v>604</v>
      </c>
      <c r="C96" s="707" t="s">
        <v>523</v>
      </c>
      <c r="D96" s="716" t="s">
        <v>529</v>
      </c>
      <c r="E96" s="278" t="s">
        <v>581</v>
      </c>
      <c r="F96" s="204" t="s">
        <v>283</v>
      </c>
      <c r="G96" s="224" t="s">
        <v>283</v>
      </c>
      <c r="H96" s="224" t="s">
        <v>283</v>
      </c>
    </row>
    <row r="97" spans="1:10" ht="58" customHeight="1" x14ac:dyDescent="0.2">
      <c r="A97" s="913"/>
      <c r="B97" s="914"/>
      <c r="C97" s="680" t="s">
        <v>524</v>
      </c>
      <c r="D97" s="751" t="s">
        <v>530</v>
      </c>
      <c r="E97" s="681"/>
      <c r="F97" s="209" t="s">
        <v>283</v>
      </c>
      <c r="G97" s="227" t="s">
        <v>283</v>
      </c>
      <c r="H97" s="227" t="s">
        <v>283</v>
      </c>
    </row>
    <row r="98" spans="1:10" ht="60" customHeight="1" x14ac:dyDescent="0.2">
      <c r="A98" s="862">
        <v>33</v>
      </c>
      <c r="B98" s="868" t="s">
        <v>114</v>
      </c>
      <c r="C98" s="247" t="s">
        <v>115</v>
      </c>
      <c r="D98" s="713" t="s">
        <v>490</v>
      </c>
      <c r="E98" s="247" t="s">
        <v>374</v>
      </c>
      <c r="F98" s="202" t="s">
        <v>283</v>
      </c>
      <c r="G98" s="223" t="s">
        <v>283</v>
      </c>
      <c r="H98" s="223" t="s">
        <v>283</v>
      </c>
    </row>
    <row r="99" spans="1:10" ht="60" customHeight="1" x14ac:dyDescent="0.2">
      <c r="A99" s="863"/>
      <c r="B99" s="869"/>
      <c r="C99" s="722" t="s">
        <v>315</v>
      </c>
      <c r="D99" s="723" t="s">
        <v>491</v>
      </c>
      <c r="E99" s="722" t="s">
        <v>333</v>
      </c>
      <c r="F99" s="229" t="s">
        <v>283</v>
      </c>
      <c r="G99" s="230" t="s">
        <v>283</v>
      </c>
      <c r="H99" s="230" t="s">
        <v>283</v>
      </c>
    </row>
    <row r="100" spans="1:10" ht="200" customHeight="1" x14ac:dyDescent="0.2">
      <c r="A100" s="864"/>
      <c r="B100" s="871"/>
      <c r="C100" s="232" t="s">
        <v>582</v>
      </c>
      <c r="D100" s="717" t="s">
        <v>527</v>
      </c>
      <c r="E100" s="232" t="s">
        <v>583</v>
      </c>
      <c r="F100" s="209" t="s">
        <v>283</v>
      </c>
      <c r="G100" s="227" t="s">
        <v>283</v>
      </c>
      <c r="H100" s="227" t="s">
        <v>283</v>
      </c>
    </row>
    <row r="101" spans="1:10" ht="102" customHeight="1" x14ac:dyDescent="0.2">
      <c r="A101" s="862">
        <v>34</v>
      </c>
      <c r="B101" s="868" t="s">
        <v>375</v>
      </c>
      <c r="C101" s="752" t="s">
        <v>542</v>
      </c>
      <c r="D101" s="711" t="s">
        <v>543</v>
      </c>
      <c r="E101" s="701"/>
      <c r="F101" s="778" t="s">
        <v>283</v>
      </c>
      <c r="G101" s="779" t="s">
        <v>283</v>
      </c>
      <c r="H101" s="223" t="s">
        <v>283</v>
      </c>
    </row>
    <row r="102" spans="1:10" ht="45" customHeight="1" x14ac:dyDescent="0.2">
      <c r="A102" s="913"/>
      <c r="B102" s="914"/>
      <c r="C102" s="232" t="s">
        <v>584</v>
      </c>
      <c r="D102" s="233"/>
      <c r="E102" s="234" t="s">
        <v>585</v>
      </c>
      <c r="F102" s="209" t="s">
        <v>283</v>
      </c>
      <c r="G102" s="222" t="s">
        <v>283</v>
      </c>
      <c r="H102" s="222" t="s">
        <v>283</v>
      </c>
      <c r="I102" s="235"/>
      <c r="J102" s="235"/>
    </row>
    <row r="103" spans="1:10" ht="60" customHeight="1" x14ac:dyDescent="0.2">
      <c r="A103" s="862">
        <v>35</v>
      </c>
      <c r="B103" s="868" t="s">
        <v>376</v>
      </c>
      <c r="C103" s="712" t="s">
        <v>316</v>
      </c>
      <c r="D103" s="711" t="s">
        <v>492</v>
      </c>
      <c r="E103" s="906" t="s">
        <v>586</v>
      </c>
      <c r="F103" s="202" t="s">
        <v>283</v>
      </c>
      <c r="G103" s="223" t="s">
        <v>283</v>
      </c>
      <c r="H103" s="223" t="s">
        <v>283</v>
      </c>
    </row>
    <row r="104" spans="1:10" ht="60" customHeight="1" x14ac:dyDescent="0.2">
      <c r="A104" s="863"/>
      <c r="B104" s="869"/>
      <c r="C104" s="722" t="s">
        <v>317</v>
      </c>
      <c r="D104" s="723" t="s">
        <v>493</v>
      </c>
      <c r="E104" s="923"/>
      <c r="F104" s="204" t="s">
        <v>283</v>
      </c>
      <c r="G104" s="224" t="s">
        <v>283</v>
      </c>
      <c r="H104" s="224" t="s">
        <v>283</v>
      </c>
    </row>
    <row r="105" spans="1:10" ht="60" customHeight="1" x14ac:dyDescent="0.2">
      <c r="A105" s="864"/>
      <c r="B105" s="870"/>
      <c r="C105" s="236" t="s">
        <v>377</v>
      </c>
      <c r="D105" s="717" t="s">
        <v>494</v>
      </c>
      <c r="E105" s="236" t="s">
        <v>378</v>
      </c>
      <c r="F105" s="209" t="s">
        <v>283</v>
      </c>
      <c r="G105" s="227" t="s">
        <v>283</v>
      </c>
      <c r="H105" s="227" t="s">
        <v>283</v>
      </c>
    </row>
    <row r="106" spans="1:10" ht="42.75" customHeight="1" x14ac:dyDescent="0.2">
      <c r="A106" s="710">
        <v>36</v>
      </c>
      <c r="B106" s="718" t="s">
        <v>379</v>
      </c>
      <c r="C106" s="753" t="s">
        <v>380</v>
      </c>
      <c r="D106" s="754" t="s">
        <v>495</v>
      </c>
      <c r="E106" s="753" t="s">
        <v>334</v>
      </c>
      <c r="F106" s="200" t="s">
        <v>283</v>
      </c>
      <c r="G106" s="221" t="s">
        <v>283</v>
      </c>
      <c r="H106" s="221" t="s">
        <v>283</v>
      </c>
    </row>
    <row r="107" spans="1:10" ht="65.5" customHeight="1" x14ac:dyDescent="0.2">
      <c r="A107" s="710">
        <v>37</v>
      </c>
      <c r="B107" s="718" t="s">
        <v>381</v>
      </c>
      <c r="C107" s="755" t="s">
        <v>318</v>
      </c>
      <c r="D107" s="756" t="s">
        <v>496</v>
      </c>
      <c r="E107" s="757"/>
      <c r="F107" s="200" t="s">
        <v>283</v>
      </c>
      <c r="G107" s="221" t="s">
        <v>283</v>
      </c>
      <c r="H107" s="221" t="s">
        <v>283</v>
      </c>
    </row>
    <row r="108" spans="1:10" ht="58" customHeight="1" x14ac:dyDescent="0.2">
      <c r="A108" s="862">
        <v>38</v>
      </c>
      <c r="B108" s="868" t="s">
        <v>382</v>
      </c>
      <c r="C108" s="712" t="s">
        <v>319</v>
      </c>
      <c r="D108" s="908" t="s">
        <v>497</v>
      </c>
      <c r="E108" s="906" t="s">
        <v>587</v>
      </c>
      <c r="F108" s="237" t="s">
        <v>283</v>
      </c>
      <c r="G108" s="238" t="s">
        <v>283</v>
      </c>
      <c r="H108" s="238" t="s">
        <v>283</v>
      </c>
    </row>
    <row r="109" spans="1:10" s="2" customFormat="1" ht="41.25" customHeight="1" x14ac:dyDescent="0.2">
      <c r="A109" s="863"/>
      <c r="B109" s="894"/>
      <c r="C109" s="706" t="s">
        <v>383</v>
      </c>
      <c r="D109" s="909"/>
      <c r="E109" s="930"/>
      <c r="F109" s="239"/>
      <c r="G109" s="240"/>
      <c r="H109" s="240"/>
    </row>
    <row r="110" spans="1:10" ht="60" customHeight="1" x14ac:dyDescent="0.2">
      <c r="A110" s="864"/>
      <c r="B110" s="870"/>
      <c r="C110" s="740" t="s">
        <v>320</v>
      </c>
      <c r="D110" s="910"/>
      <c r="E110" s="930"/>
      <c r="F110" s="209" t="s">
        <v>283</v>
      </c>
      <c r="G110" s="227" t="s">
        <v>283</v>
      </c>
      <c r="H110" s="227" t="s">
        <v>283</v>
      </c>
    </row>
    <row r="111" spans="1:10" s="3" customFormat="1" ht="57.4" customHeight="1" x14ac:dyDescent="0.2">
      <c r="A111" s="862">
        <v>39</v>
      </c>
      <c r="B111" s="911" t="s">
        <v>384</v>
      </c>
      <c r="C111" s="247" t="s">
        <v>321</v>
      </c>
      <c r="D111" s="713" t="s">
        <v>533</v>
      </c>
      <c r="E111" s="758"/>
      <c r="F111" s="202" t="s">
        <v>283</v>
      </c>
      <c r="G111" s="223" t="s">
        <v>283</v>
      </c>
      <c r="H111" s="223" t="s">
        <v>283</v>
      </c>
    </row>
    <row r="112" spans="1:10" s="3" customFormat="1" ht="57.4" customHeight="1" x14ac:dyDescent="0.2">
      <c r="A112" s="864"/>
      <c r="B112" s="912"/>
      <c r="C112" s="708" t="s">
        <v>532</v>
      </c>
      <c r="D112" s="716" t="s">
        <v>534</v>
      </c>
      <c r="E112" s="685"/>
      <c r="F112" s="209" t="s">
        <v>283</v>
      </c>
      <c r="G112" s="227" t="s">
        <v>283</v>
      </c>
      <c r="H112" s="227" t="s">
        <v>283</v>
      </c>
    </row>
    <row r="113" spans="1:8" s="2" customFormat="1" ht="112.5" customHeight="1" x14ac:dyDescent="0.2">
      <c r="A113" s="932">
        <v>40</v>
      </c>
      <c r="B113" s="935" t="s">
        <v>385</v>
      </c>
      <c r="C113" s="759" t="s">
        <v>322</v>
      </c>
      <c r="D113" s="929" t="s">
        <v>498</v>
      </c>
      <c r="E113" s="666" t="s">
        <v>588</v>
      </c>
      <c r="F113" s="202" t="s">
        <v>283</v>
      </c>
      <c r="G113" s="223" t="s">
        <v>283</v>
      </c>
      <c r="H113" s="223" t="s">
        <v>283</v>
      </c>
    </row>
    <row r="114" spans="1:8" s="2" customFormat="1" ht="90.5" customHeight="1" x14ac:dyDescent="0.2">
      <c r="A114" s="933"/>
      <c r="B114" s="936"/>
      <c r="C114" s="726" t="s">
        <v>147</v>
      </c>
      <c r="D114" s="938"/>
      <c r="E114" s="241" t="s">
        <v>386</v>
      </c>
      <c r="F114" s="204" t="s">
        <v>283</v>
      </c>
      <c r="G114" s="224" t="s">
        <v>283</v>
      </c>
      <c r="H114" s="224" t="s">
        <v>283</v>
      </c>
    </row>
    <row r="115" spans="1:8" s="2" customFormat="1" ht="45" customHeight="1" x14ac:dyDescent="0.2">
      <c r="A115" s="934"/>
      <c r="B115" s="937"/>
      <c r="C115" s="760" t="s">
        <v>323</v>
      </c>
      <c r="D115" s="939"/>
      <c r="E115" s="242" t="s">
        <v>387</v>
      </c>
      <c r="F115" s="209" t="s">
        <v>283</v>
      </c>
      <c r="G115" s="227" t="s">
        <v>283</v>
      </c>
      <c r="H115" s="227" t="s">
        <v>283</v>
      </c>
    </row>
    <row r="116" spans="1:8" s="2" customFormat="1" ht="95.5" customHeight="1" x14ac:dyDescent="0.2">
      <c r="A116" s="924">
        <v>41</v>
      </c>
      <c r="B116" s="927" t="s">
        <v>589</v>
      </c>
      <c r="C116" s="243" t="s">
        <v>605</v>
      </c>
      <c r="D116" s="929" t="s">
        <v>531</v>
      </c>
      <c r="E116" s="247" t="s">
        <v>591</v>
      </c>
      <c r="F116" s="202" t="s">
        <v>283</v>
      </c>
      <c r="G116" s="223" t="s">
        <v>283</v>
      </c>
      <c r="H116" s="223" t="s">
        <v>283</v>
      </c>
    </row>
    <row r="117" spans="1:8" s="2" customFormat="1" ht="32.5" customHeight="1" x14ac:dyDescent="0.2">
      <c r="A117" s="925"/>
      <c r="B117" s="928"/>
      <c r="C117" s="244" t="s">
        <v>590</v>
      </c>
      <c r="D117" s="928"/>
      <c r="E117" s="248" t="s">
        <v>592</v>
      </c>
      <c r="F117" s="204" t="s">
        <v>283</v>
      </c>
      <c r="G117" s="224" t="s">
        <v>283</v>
      </c>
      <c r="H117" s="224" t="s">
        <v>283</v>
      </c>
    </row>
    <row r="118" spans="1:8" s="2" customFormat="1" ht="32.5" customHeight="1" x14ac:dyDescent="0.2">
      <c r="A118" s="926"/>
      <c r="B118" s="928"/>
      <c r="C118" s="245" t="s">
        <v>607</v>
      </c>
      <c r="D118" s="928"/>
      <c r="E118" s="241" t="s">
        <v>593</v>
      </c>
      <c r="F118" s="204" t="s">
        <v>283</v>
      </c>
      <c r="G118" s="224" t="s">
        <v>283</v>
      </c>
      <c r="H118" s="224" t="s">
        <v>283</v>
      </c>
    </row>
    <row r="119" spans="1:8" s="2" customFormat="1" ht="32.5" customHeight="1" x14ac:dyDescent="0.2">
      <c r="A119" s="913"/>
      <c r="B119" s="914"/>
      <c r="C119" s="246" t="s">
        <v>606</v>
      </c>
      <c r="D119" s="914"/>
      <c r="E119" s="279" t="s">
        <v>594</v>
      </c>
      <c r="F119" s="209" t="s">
        <v>283</v>
      </c>
      <c r="G119" s="227" t="s">
        <v>283</v>
      </c>
      <c r="H119" s="227" t="s">
        <v>283</v>
      </c>
    </row>
    <row r="120" spans="1:8" ht="52" customHeight="1" x14ac:dyDescent="0.2">
      <c r="A120" s="710">
        <v>42</v>
      </c>
      <c r="B120" s="718" t="s">
        <v>388</v>
      </c>
      <c r="C120" s="761" t="s">
        <v>324</v>
      </c>
      <c r="D120" s="720" t="s">
        <v>499</v>
      </c>
      <c r="E120" s="762" t="s">
        <v>389</v>
      </c>
      <c r="F120" s="200" t="s">
        <v>283</v>
      </c>
      <c r="G120" s="221" t="s">
        <v>283</v>
      </c>
      <c r="H120" s="221" t="s">
        <v>283</v>
      </c>
    </row>
    <row r="121" spans="1:8" ht="66.75" customHeight="1" x14ac:dyDescent="0.2">
      <c r="A121" s="862">
        <v>43</v>
      </c>
      <c r="B121" s="865" t="s">
        <v>390</v>
      </c>
      <c r="C121" s="247" t="s">
        <v>325</v>
      </c>
      <c r="D121" s="713" t="s">
        <v>391</v>
      </c>
      <c r="E121" s="247" t="s">
        <v>392</v>
      </c>
      <c r="F121" s="202" t="s">
        <v>283</v>
      </c>
      <c r="G121" s="223" t="s">
        <v>283</v>
      </c>
      <c r="H121" s="223" t="s">
        <v>283</v>
      </c>
    </row>
    <row r="122" spans="1:8" ht="161.25" customHeight="1" x14ac:dyDescent="0.2">
      <c r="A122" s="864"/>
      <c r="B122" s="931"/>
      <c r="C122" s="236" t="s">
        <v>602</v>
      </c>
      <c r="D122" s="717" t="s">
        <v>38</v>
      </c>
      <c r="E122" s="708" t="s">
        <v>603</v>
      </c>
      <c r="F122" s="209" t="s">
        <v>283</v>
      </c>
      <c r="G122" s="227" t="s">
        <v>283</v>
      </c>
      <c r="H122" s="227" t="s">
        <v>283</v>
      </c>
    </row>
    <row r="123" spans="1:8" ht="25" customHeight="1" x14ac:dyDescent="0.2">
      <c r="A123" s="903" t="s">
        <v>393</v>
      </c>
      <c r="B123" s="904"/>
      <c r="C123" s="904"/>
      <c r="D123" s="904"/>
      <c r="E123" s="904"/>
      <c r="F123" s="904"/>
      <c r="G123" s="904"/>
      <c r="H123" s="905"/>
    </row>
    <row r="124" spans="1:8" ht="64.5" customHeight="1" x14ac:dyDescent="0.2">
      <c r="A124" s="710">
        <v>44</v>
      </c>
      <c r="B124" s="763" t="s">
        <v>394</v>
      </c>
      <c r="C124" s="719" t="s">
        <v>326</v>
      </c>
      <c r="D124" s="720" t="s">
        <v>395</v>
      </c>
      <c r="E124" s="719" t="s">
        <v>396</v>
      </c>
      <c r="F124" s="200" t="s">
        <v>283</v>
      </c>
      <c r="G124" s="221" t="s">
        <v>283</v>
      </c>
      <c r="H124" s="221" t="s">
        <v>283</v>
      </c>
    </row>
    <row r="125" spans="1:8" ht="25.5" customHeight="1" x14ac:dyDescent="0.2">
      <c r="A125" s="903" t="s">
        <v>295</v>
      </c>
      <c r="B125" s="904"/>
      <c r="C125" s="904"/>
      <c r="D125" s="904"/>
      <c r="E125" s="904"/>
      <c r="F125" s="904"/>
      <c r="G125" s="904"/>
      <c r="H125" s="905"/>
    </row>
    <row r="126" spans="1:8" ht="80.25" customHeight="1" x14ac:dyDescent="0.2">
      <c r="A126" s="710">
        <v>45</v>
      </c>
      <c r="B126" s="719" t="s">
        <v>296</v>
      </c>
      <c r="C126" s="719" t="s">
        <v>335</v>
      </c>
      <c r="D126" s="764" t="s">
        <v>461</v>
      </c>
      <c r="E126" s="765"/>
      <c r="F126" s="200" t="s">
        <v>283</v>
      </c>
      <c r="G126" s="221" t="s">
        <v>283</v>
      </c>
      <c r="H126" s="221" t="s">
        <v>283</v>
      </c>
    </row>
    <row r="127" spans="1:8" ht="38.25" customHeight="1" x14ac:dyDescent="0.2">
      <c r="A127" s="862">
        <v>46</v>
      </c>
      <c r="B127" s="868" t="s">
        <v>336</v>
      </c>
      <c r="C127" s="680" t="s">
        <v>297</v>
      </c>
      <c r="D127" s="705" t="s">
        <v>298</v>
      </c>
      <c r="E127" s="766"/>
      <c r="F127" s="202" t="s">
        <v>283</v>
      </c>
      <c r="G127" s="223" t="s">
        <v>283</v>
      </c>
      <c r="H127" s="223" t="s">
        <v>283</v>
      </c>
    </row>
    <row r="128" spans="1:8" ht="30" customHeight="1" x14ac:dyDescent="0.2">
      <c r="A128" s="863"/>
      <c r="B128" s="869"/>
      <c r="C128" s="722" t="s">
        <v>337</v>
      </c>
      <c r="D128" s="767"/>
      <c r="E128" s="768"/>
      <c r="F128" s="204" t="s">
        <v>283</v>
      </c>
      <c r="G128" s="224" t="s">
        <v>283</v>
      </c>
      <c r="H128" s="224" t="s">
        <v>283</v>
      </c>
    </row>
    <row r="129" spans="1:8" ht="30" customHeight="1" x14ac:dyDescent="0.2">
      <c r="A129" s="863"/>
      <c r="B129" s="869"/>
      <c r="C129" s="737" t="s">
        <v>338</v>
      </c>
      <c r="D129" s="769"/>
      <c r="E129" s="770"/>
      <c r="F129" s="249"/>
      <c r="G129" s="249"/>
      <c r="H129" s="250"/>
    </row>
    <row r="130" spans="1:8" ht="39.75" customHeight="1" x14ac:dyDescent="0.2">
      <c r="A130" s="863"/>
      <c r="B130" s="869"/>
      <c r="C130" s="706" t="s">
        <v>339</v>
      </c>
      <c r="D130" s="771"/>
      <c r="E130" s="766"/>
      <c r="F130" s="921" t="s">
        <v>283</v>
      </c>
      <c r="G130" s="921" t="s">
        <v>283</v>
      </c>
      <c r="H130" s="921" t="s">
        <v>283</v>
      </c>
    </row>
    <row r="131" spans="1:8" ht="15" customHeight="1" x14ac:dyDescent="0.2">
      <c r="A131" s="863"/>
      <c r="B131" s="869"/>
      <c r="C131" s="706" t="s">
        <v>299</v>
      </c>
      <c r="D131" s="771"/>
      <c r="E131" s="766"/>
      <c r="F131" s="922"/>
      <c r="G131" s="922"/>
      <c r="H131" s="922"/>
    </row>
    <row r="132" spans="1:8" ht="15" customHeight="1" x14ac:dyDescent="0.2">
      <c r="A132" s="863"/>
      <c r="B132" s="869"/>
      <c r="C132" s="706" t="s">
        <v>300</v>
      </c>
      <c r="D132" s="771"/>
      <c r="E132" s="766"/>
      <c r="F132" s="922"/>
      <c r="G132" s="922"/>
      <c r="H132" s="922"/>
    </row>
    <row r="133" spans="1:8" ht="30" customHeight="1" x14ac:dyDescent="0.2">
      <c r="A133" s="863"/>
      <c r="B133" s="869"/>
      <c r="C133" s="706" t="s">
        <v>340</v>
      </c>
      <c r="D133" s="771"/>
      <c r="E133" s="766"/>
      <c r="F133" s="251"/>
      <c r="G133" s="251"/>
      <c r="H133" s="251"/>
    </row>
    <row r="134" spans="1:8" ht="15" customHeight="1" x14ac:dyDescent="0.2">
      <c r="A134" s="863"/>
      <c r="B134" s="869"/>
      <c r="C134" s="706" t="s">
        <v>301</v>
      </c>
      <c r="D134" s="771"/>
      <c r="E134" s="766"/>
      <c r="F134" s="251"/>
      <c r="G134" s="251"/>
      <c r="H134" s="251"/>
    </row>
    <row r="135" spans="1:8" ht="15" customHeight="1" x14ac:dyDescent="0.2">
      <c r="A135" s="863"/>
      <c r="B135" s="869"/>
      <c r="C135" s="706" t="s">
        <v>302</v>
      </c>
      <c r="D135" s="771"/>
      <c r="E135" s="766"/>
      <c r="F135" s="252"/>
      <c r="G135" s="251"/>
      <c r="H135" s="251"/>
    </row>
    <row r="136" spans="1:8" s="4" customFormat="1" ht="30" customHeight="1" x14ac:dyDescent="0.2">
      <c r="A136" s="864"/>
      <c r="B136" s="871"/>
      <c r="C136" s="714" t="s">
        <v>341</v>
      </c>
      <c r="D136" s="740"/>
      <c r="E136" s="772"/>
      <c r="F136" s="209" t="s">
        <v>283</v>
      </c>
      <c r="G136" s="227" t="s">
        <v>283</v>
      </c>
      <c r="H136" s="227" t="s">
        <v>283</v>
      </c>
    </row>
    <row r="137" spans="1:8" s="5" customFormat="1" ht="15" customHeight="1" x14ac:dyDescent="0.2">
      <c r="A137" s="773" t="s">
        <v>342</v>
      </c>
      <c r="B137" s="774"/>
      <c r="C137" s="773"/>
      <c r="D137" s="773"/>
      <c r="E137" s="773"/>
      <c r="F137" s="773"/>
      <c r="G137" s="773"/>
      <c r="H137" s="255"/>
    </row>
    <row r="138" spans="1:8" s="5" customFormat="1" ht="15" customHeight="1" x14ac:dyDescent="0.2">
      <c r="A138" s="773" t="s">
        <v>343</v>
      </c>
      <c r="B138" s="775"/>
      <c r="C138" s="773"/>
      <c r="D138" s="773"/>
      <c r="E138" s="773"/>
      <c r="F138" s="773"/>
      <c r="G138" s="773"/>
      <c r="H138" s="255"/>
    </row>
    <row r="139" spans="1:8" s="5" customFormat="1" ht="15" customHeight="1" x14ac:dyDescent="0.2">
      <c r="A139" s="773"/>
      <c r="B139" s="775" t="s">
        <v>344</v>
      </c>
      <c r="C139" s="773"/>
      <c r="D139" s="773"/>
      <c r="E139" s="773"/>
      <c r="F139" s="773"/>
      <c r="G139" s="773"/>
      <c r="H139" s="255"/>
    </row>
    <row r="140" spans="1:8" s="5" customFormat="1" ht="15" customHeight="1" x14ac:dyDescent="0.2">
      <c r="A140" s="773" t="s">
        <v>438</v>
      </c>
      <c r="B140" s="775"/>
      <c r="C140" s="773"/>
      <c r="D140" s="773"/>
      <c r="E140" s="773"/>
      <c r="F140" s="773"/>
      <c r="G140" s="773"/>
      <c r="H140" s="255"/>
    </row>
    <row r="141" spans="1:8" s="5" customFormat="1" ht="15" customHeight="1" x14ac:dyDescent="0.2">
      <c r="A141" s="773"/>
      <c r="B141" s="775" t="s">
        <v>345</v>
      </c>
      <c r="C141" s="773"/>
      <c r="D141" s="773"/>
      <c r="E141" s="773"/>
      <c r="F141" s="773"/>
      <c r="G141" s="773"/>
      <c r="H141" s="255"/>
    </row>
    <row r="142" spans="1:8" s="5" customFormat="1" ht="15" customHeight="1" x14ac:dyDescent="0.2">
      <c r="A142" s="773" t="s">
        <v>346</v>
      </c>
      <c r="B142" s="774"/>
      <c r="C142" s="773"/>
      <c r="D142" s="773"/>
      <c r="E142" s="773"/>
      <c r="F142" s="773"/>
      <c r="G142" s="773"/>
      <c r="H142" s="255"/>
    </row>
    <row r="143" spans="1:8" s="5" customFormat="1" ht="15" customHeight="1" x14ac:dyDescent="0.2">
      <c r="A143" s="773"/>
      <c r="B143" s="775" t="s">
        <v>347</v>
      </c>
      <c r="C143" s="773"/>
      <c r="D143" s="773"/>
      <c r="E143" s="773"/>
      <c r="F143" s="773"/>
      <c r="G143" s="773"/>
      <c r="H143" s="255"/>
    </row>
    <row r="144" spans="1:8" x14ac:dyDescent="0.2">
      <c r="A144" s="774"/>
      <c r="B144" s="774"/>
      <c r="C144" s="773"/>
      <c r="D144" s="773"/>
      <c r="E144" s="773"/>
      <c r="F144" s="776"/>
      <c r="G144" s="776"/>
    </row>
    <row r="145" spans="1:10" ht="12" customHeight="1" x14ac:dyDescent="0.2">
      <c r="A145" s="253" t="s">
        <v>78</v>
      </c>
      <c r="B145" s="254"/>
      <c r="C145" s="235"/>
      <c r="I145" s="235"/>
      <c r="J145" s="235"/>
    </row>
    <row r="146" spans="1:10" ht="12" customHeight="1" x14ac:dyDescent="0.2">
      <c r="A146" s="253" t="s">
        <v>595</v>
      </c>
      <c r="B146" s="254"/>
      <c r="C146" s="235"/>
      <c r="I146" s="235"/>
      <c r="J146" s="235"/>
    </row>
    <row r="147" spans="1:10" s="6" customFormat="1" ht="12" customHeight="1" x14ac:dyDescent="0.2">
      <c r="A147" s="256" t="s">
        <v>596</v>
      </c>
      <c r="B147" s="257"/>
      <c r="C147" s="258"/>
      <c r="D147" s="258"/>
      <c r="E147" s="258"/>
      <c r="F147" s="258"/>
      <c r="G147" s="258"/>
      <c r="H147" s="258"/>
      <c r="I147" s="258"/>
      <c r="J147" s="258"/>
    </row>
    <row r="148" spans="1:10" x14ac:dyDescent="0.2">
      <c r="A148" s="774"/>
      <c r="B148" s="774"/>
      <c r="C148" s="773"/>
      <c r="D148" s="773"/>
      <c r="E148" s="773"/>
      <c r="F148" s="776"/>
      <c r="G148" s="776"/>
    </row>
  </sheetData>
  <mergeCells count="89">
    <mergeCell ref="B96:B97"/>
    <mergeCell ref="A11:A20"/>
    <mergeCell ref="A35:H35"/>
    <mergeCell ref="E74:E76"/>
    <mergeCell ref="A94:A95"/>
    <mergeCell ref="B94:B95"/>
    <mergeCell ref="B21:B29"/>
    <mergeCell ref="A44:A45"/>
    <mergeCell ref="B44:B45"/>
    <mergeCell ref="A41:A42"/>
    <mergeCell ref="B41:B42"/>
    <mergeCell ref="A39:A40"/>
    <mergeCell ref="E50:E51"/>
    <mergeCell ref="A52:A55"/>
    <mergeCell ref="B52:B55"/>
    <mergeCell ref="A63:A69"/>
    <mergeCell ref="F130:F132"/>
    <mergeCell ref="G130:G132"/>
    <mergeCell ref="H130:H132"/>
    <mergeCell ref="E103:E104"/>
    <mergeCell ref="A116:A119"/>
    <mergeCell ref="B116:B119"/>
    <mergeCell ref="D116:D119"/>
    <mergeCell ref="A123:H123"/>
    <mergeCell ref="E108:E110"/>
    <mergeCell ref="A127:A136"/>
    <mergeCell ref="B127:B136"/>
    <mergeCell ref="A121:A122"/>
    <mergeCell ref="B121:B122"/>
    <mergeCell ref="A113:A115"/>
    <mergeCell ref="B113:B115"/>
    <mergeCell ref="D113:D115"/>
    <mergeCell ref="A71:A73"/>
    <mergeCell ref="B71:B73"/>
    <mergeCell ref="A74:A79"/>
    <mergeCell ref="B74:B79"/>
    <mergeCell ref="A87:A91"/>
    <mergeCell ref="B87:B91"/>
    <mergeCell ref="C4:H4"/>
    <mergeCell ref="F5:H5"/>
    <mergeCell ref="A7:H7"/>
    <mergeCell ref="A10:H10"/>
    <mergeCell ref="A30:H30"/>
    <mergeCell ref="A21:A29"/>
    <mergeCell ref="A125:H125"/>
    <mergeCell ref="A92:A93"/>
    <mergeCell ref="B92:B93"/>
    <mergeCell ref="A103:A105"/>
    <mergeCell ref="B103:B105"/>
    <mergeCell ref="A98:A100"/>
    <mergeCell ref="B98:B100"/>
    <mergeCell ref="E94:E95"/>
    <mergeCell ref="D108:D110"/>
    <mergeCell ref="A108:A110"/>
    <mergeCell ref="B108:B110"/>
    <mergeCell ref="A111:A112"/>
    <mergeCell ref="B111:B112"/>
    <mergeCell ref="A96:A97"/>
    <mergeCell ref="A101:A102"/>
    <mergeCell ref="B101:B102"/>
    <mergeCell ref="A1:G1"/>
    <mergeCell ref="B19:B20"/>
    <mergeCell ref="A8:A9"/>
    <mergeCell ref="E8:E9"/>
    <mergeCell ref="B11:B17"/>
    <mergeCell ref="C5:C6"/>
    <mergeCell ref="A2:B2"/>
    <mergeCell ref="A3:B3"/>
    <mergeCell ref="A4:B4"/>
    <mergeCell ref="A5:B6"/>
    <mergeCell ref="E11:E13"/>
    <mergeCell ref="D12:D13"/>
    <mergeCell ref="D5:D6"/>
    <mergeCell ref="E5:E6"/>
    <mergeCell ref="C2:H2"/>
    <mergeCell ref="C3:H3"/>
    <mergeCell ref="A31:A34"/>
    <mergeCell ref="B31:B33"/>
    <mergeCell ref="B63:B69"/>
    <mergeCell ref="E39:E40"/>
    <mergeCell ref="E31:E34"/>
    <mergeCell ref="C31:C32"/>
    <mergeCell ref="D31:D32"/>
    <mergeCell ref="B39:B40"/>
    <mergeCell ref="D63:D69"/>
    <mergeCell ref="A59:A61"/>
    <mergeCell ref="B59:B61"/>
    <mergeCell ref="A50:A51"/>
    <mergeCell ref="B50:B51"/>
  </mergeCells>
  <phoneticPr fontId="4"/>
  <dataValidations count="1">
    <dataValidation type="list" allowBlank="1" showInputMessage="1" showErrorMessage="1" sqref="F8:H9 F11:H11 F22:H22 F17:H20 F29:H29 F32:H34 F130:H132 F102:H108 F110:H122 F124:H124 F136:H136 F126:H128 F36:H100 H101">
      <formula1>"□,■"</formula1>
    </dataValidation>
  </dataValidations>
  <printOptions horizontalCentered="1"/>
  <pageMargins left="0.59055118110236227" right="0.59055118110236227" top="0.78740157480314965" bottom="0.59055118110236227" header="0.51181102362204722" footer="0.39370078740157483"/>
  <pageSetup paperSize="9" scale="91" orientation="portrait" verticalDpi="200" r:id="rId1"/>
  <headerFooter alignWithMargins="0"/>
  <rowBreaks count="2" manualBreakCount="2">
    <brk id="34" max="7" man="1"/>
    <brk id="7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4"/>
    <pageSetUpPr fitToPage="1"/>
  </sheetPr>
  <dimension ref="A1:Z458"/>
  <sheetViews>
    <sheetView showGridLines="0" view="pageBreakPreview" zoomScaleNormal="100" zoomScaleSheetLayoutView="100" workbookViewId="0">
      <selection activeCell="M12" sqref="M12:Z12"/>
    </sheetView>
  </sheetViews>
  <sheetFormatPr defaultColWidth="9" defaultRowHeight="12" x14ac:dyDescent="0.2"/>
  <cols>
    <col min="1" max="26" width="3.6328125" style="9" customWidth="1"/>
    <col min="27" max="16384" width="9" style="9"/>
  </cols>
  <sheetData>
    <row r="1" spans="1:26" ht="17.25" customHeight="1" x14ac:dyDescent="0.2">
      <c r="A1" s="968" t="s">
        <v>516</v>
      </c>
      <c r="B1" s="968"/>
      <c r="C1" s="968"/>
      <c r="D1" s="968"/>
      <c r="E1" s="968"/>
      <c r="F1" s="968"/>
      <c r="G1" s="968"/>
      <c r="H1" s="968"/>
      <c r="I1" s="968"/>
      <c r="J1" s="968"/>
      <c r="K1" s="968"/>
      <c r="L1" s="968"/>
      <c r="M1" s="968"/>
      <c r="N1" s="968"/>
      <c r="O1" s="968"/>
      <c r="P1" s="968"/>
      <c r="Q1" s="968"/>
      <c r="R1" s="968"/>
      <c r="S1" s="968"/>
      <c r="T1" s="968"/>
      <c r="U1" s="968"/>
      <c r="V1" s="968"/>
      <c r="W1" s="968"/>
      <c r="X1" s="968"/>
      <c r="Y1" s="968"/>
      <c r="Z1" s="968"/>
    </row>
    <row r="2" spans="1:26" ht="18" customHeight="1" x14ac:dyDescent="0.2">
      <c r="B2" s="1009" t="s">
        <v>202</v>
      </c>
      <c r="C2" s="1010"/>
      <c r="D2" s="1010"/>
      <c r="E2" s="1011"/>
      <c r="F2" s="68" t="s">
        <v>227</v>
      </c>
      <c r="G2" s="69" t="s">
        <v>228</v>
      </c>
      <c r="H2" s="69" t="s">
        <v>229</v>
      </c>
      <c r="I2" s="69" t="s">
        <v>230</v>
      </c>
      <c r="J2" s="69" t="s">
        <v>231</v>
      </c>
      <c r="K2" s="69" t="s">
        <v>185</v>
      </c>
      <c r="L2" s="69" t="s">
        <v>232</v>
      </c>
      <c r="M2" s="70" t="s">
        <v>233</v>
      </c>
      <c r="N2" s="1015" t="s">
        <v>234</v>
      </c>
      <c r="O2" s="1016"/>
      <c r="P2" s="1016"/>
      <c r="Q2" s="1016"/>
      <c r="R2" s="1017"/>
      <c r="S2" s="959"/>
      <c r="T2" s="960"/>
      <c r="U2" s="960"/>
      <c r="V2" s="960"/>
      <c r="W2" s="960"/>
      <c r="X2" s="960"/>
      <c r="Y2" s="960"/>
      <c r="Z2" s="961"/>
    </row>
    <row r="3" spans="1:26" ht="18" customHeight="1" x14ac:dyDescent="0.2">
      <c r="B3" s="1012"/>
      <c r="C3" s="1013"/>
      <c r="D3" s="1013"/>
      <c r="E3" s="1014"/>
      <c r="F3" s="11"/>
      <c r="G3" s="71"/>
      <c r="H3" s="71"/>
      <c r="I3" s="71"/>
      <c r="J3" s="71"/>
      <c r="K3" s="71"/>
      <c r="L3" s="71"/>
      <c r="M3" s="22"/>
      <c r="N3" s="1018"/>
      <c r="O3" s="1019"/>
      <c r="P3" s="1019"/>
      <c r="Q3" s="1019"/>
      <c r="R3" s="1020"/>
      <c r="S3" s="962"/>
      <c r="T3" s="963"/>
      <c r="U3" s="963"/>
      <c r="V3" s="963"/>
      <c r="W3" s="963"/>
      <c r="X3" s="963"/>
      <c r="Y3" s="963"/>
      <c r="Z3" s="964"/>
    </row>
    <row r="4" spans="1:26" ht="18" customHeight="1" x14ac:dyDescent="0.2">
      <c r="B4" s="1015" t="s">
        <v>235</v>
      </c>
      <c r="C4" s="1016"/>
      <c r="D4" s="1016"/>
      <c r="E4" s="1017"/>
      <c r="F4" s="946" t="s">
        <v>236</v>
      </c>
      <c r="G4" s="948"/>
      <c r="H4" s="956"/>
      <c r="I4" s="965"/>
      <c r="J4" s="72" t="s">
        <v>8</v>
      </c>
      <c r="K4" s="966"/>
      <c r="L4" s="967"/>
      <c r="M4" s="946" t="s">
        <v>237</v>
      </c>
      <c r="N4" s="948"/>
      <c r="O4" s="956"/>
      <c r="P4" s="965"/>
      <c r="Q4" s="72" t="s">
        <v>9</v>
      </c>
      <c r="R4" s="966"/>
      <c r="S4" s="967"/>
      <c r="T4" s="946" t="s">
        <v>238</v>
      </c>
      <c r="U4" s="948"/>
      <c r="V4" s="956"/>
      <c r="W4" s="965"/>
      <c r="X4" s="72" t="s">
        <v>10</v>
      </c>
      <c r="Y4" s="966"/>
      <c r="Z4" s="967"/>
    </row>
    <row r="5" spans="1:26" ht="18" customHeight="1" x14ac:dyDescent="0.2">
      <c r="B5" s="1018"/>
      <c r="C5" s="1019"/>
      <c r="D5" s="1019"/>
      <c r="E5" s="1020"/>
      <c r="F5" s="946" t="s">
        <v>239</v>
      </c>
      <c r="G5" s="947"/>
      <c r="H5" s="947"/>
      <c r="I5" s="947"/>
      <c r="J5" s="947"/>
      <c r="K5" s="947"/>
      <c r="L5" s="947"/>
      <c r="M5" s="947"/>
      <c r="N5" s="948"/>
      <c r="O5" s="956"/>
      <c r="P5" s="988"/>
      <c r="Q5" s="988"/>
      <c r="R5" s="988"/>
      <c r="S5" s="988"/>
      <c r="T5" s="988"/>
      <c r="U5" s="988"/>
      <c r="V5" s="988"/>
      <c r="W5" s="988"/>
      <c r="X5" s="988"/>
      <c r="Y5" s="988"/>
      <c r="Z5" s="967"/>
    </row>
    <row r="6" spans="1:26" ht="29.25" customHeight="1" x14ac:dyDescent="0.2">
      <c r="B6" s="972" t="s">
        <v>184</v>
      </c>
      <c r="C6" s="973"/>
      <c r="D6" s="973"/>
      <c r="E6" s="974"/>
      <c r="F6" s="944"/>
      <c r="G6" s="945"/>
      <c r="H6" s="945"/>
      <c r="I6" s="945"/>
      <c r="J6" s="945"/>
      <c r="K6" s="945"/>
      <c r="L6" s="945"/>
      <c r="M6" s="945"/>
      <c r="N6" s="945"/>
      <c r="O6" s="945"/>
      <c r="P6" s="945"/>
      <c r="Q6" s="945"/>
      <c r="R6" s="945"/>
      <c r="S6" s="945"/>
      <c r="T6" s="945"/>
      <c r="U6" s="945"/>
      <c r="V6" s="945"/>
      <c r="W6" s="945"/>
      <c r="X6" s="945"/>
      <c r="Y6" s="945"/>
      <c r="Z6" s="943"/>
    </row>
    <row r="7" spans="1:26" ht="9.75" customHeight="1" x14ac:dyDescent="0.2"/>
    <row r="8" spans="1:26" x14ac:dyDescent="0.2">
      <c r="A8" s="968" t="s">
        <v>517</v>
      </c>
      <c r="B8" s="968"/>
      <c r="C8" s="968"/>
      <c r="D8" s="968"/>
      <c r="E8" s="968"/>
      <c r="F8" s="968"/>
      <c r="G8" s="968"/>
      <c r="H8" s="968"/>
      <c r="I8" s="968"/>
      <c r="J8" s="968"/>
      <c r="K8" s="968"/>
      <c r="L8" s="968"/>
      <c r="M8" s="968"/>
      <c r="N8" s="968"/>
      <c r="O8" s="968"/>
      <c r="P8" s="968"/>
      <c r="Q8" s="968"/>
      <c r="R8" s="968"/>
      <c r="S8" s="968"/>
      <c r="T8" s="968"/>
      <c r="U8" s="968"/>
      <c r="V8" s="968"/>
      <c r="W8" s="968"/>
      <c r="X8" s="968"/>
      <c r="Y8" s="968"/>
      <c r="Z8" s="968"/>
    </row>
    <row r="9" spans="1:26" ht="18" customHeight="1" x14ac:dyDescent="0.2">
      <c r="A9" s="9" t="s">
        <v>138</v>
      </c>
    </row>
    <row r="10" spans="1:26" ht="15.75" customHeight="1" x14ac:dyDescent="0.2">
      <c r="B10" s="982" t="s">
        <v>240</v>
      </c>
      <c r="C10" s="991" t="s">
        <v>11</v>
      </c>
      <c r="D10" s="991"/>
      <c r="E10" s="992"/>
      <c r="F10" s="44"/>
      <c r="G10" s="73"/>
      <c r="H10" s="73"/>
      <c r="I10" s="73"/>
      <c r="J10" s="73"/>
      <c r="K10" s="978" t="s">
        <v>222</v>
      </c>
      <c r="L10" s="979"/>
      <c r="M10" s="74"/>
      <c r="N10" s="75"/>
      <c r="O10" s="75"/>
      <c r="P10" s="76"/>
      <c r="Q10" s="975" t="s">
        <v>223</v>
      </c>
      <c r="R10" s="976"/>
      <c r="S10" s="237" t="s">
        <v>283</v>
      </c>
      <c r="T10" s="283" t="s">
        <v>283</v>
      </c>
      <c r="U10" s="947" t="s">
        <v>206</v>
      </c>
      <c r="V10" s="993"/>
      <c r="W10" s="993"/>
      <c r="X10" s="993"/>
      <c r="Y10" s="993"/>
      <c r="Z10" s="994"/>
    </row>
    <row r="11" spans="1:26" ht="23.25" customHeight="1" x14ac:dyDescent="0.2">
      <c r="B11" s="983"/>
      <c r="C11" s="989" t="s">
        <v>241</v>
      </c>
      <c r="D11" s="989"/>
      <c r="E11" s="990"/>
      <c r="F11" s="77"/>
      <c r="G11" s="78"/>
      <c r="H11" s="78"/>
      <c r="I11" s="78"/>
      <c r="J11" s="78"/>
      <c r="K11" s="980"/>
      <c r="L11" s="981"/>
      <c r="M11" s="79"/>
      <c r="N11" s="80"/>
      <c r="O11" s="80"/>
      <c r="P11" s="81"/>
      <c r="Q11" s="977"/>
      <c r="R11" s="977"/>
      <c r="S11" s="282" t="s">
        <v>615</v>
      </c>
      <c r="T11" s="284" t="s">
        <v>616</v>
      </c>
      <c r="U11" s="960"/>
      <c r="V11" s="824"/>
      <c r="W11" s="824"/>
      <c r="X11" s="824"/>
      <c r="Y11" s="824"/>
      <c r="Z11" s="840"/>
    </row>
    <row r="12" spans="1:26" ht="27.75" customHeight="1" x14ac:dyDescent="0.2">
      <c r="B12" s="984"/>
      <c r="C12" s="985" t="s">
        <v>204</v>
      </c>
      <c r="D12" s="986"/>
      <c r="E12" s="986"/>
      <c r="F12" s="986"/>
      <c r="G12" s="986"/>
      <c r="H12" s="986"/>
      <c r="I12" s="986"/>
      <c r="J12" s="986"/>
      <c r="K12" s="986"/>
      <c r="L12" s="987"/>
      <c r="M12" s="956"/>
      <c r="N12" s="988"/>
      <c r="O12" s="988"/>
      <c r="P12" s="988"/>
      <c r="Q12" s="988"/>
      <c r="R12" s="988"/>
      <c r="S12" s="988"/>
      <c r="T12" s="988"/>
      <c r="U12" s="988"/>
      <c r="V12" s="988"/>
      <c r="W12" s="988"/>
      <c r="X12" s="988"/>
      <c r="Y12" s="988"/>
      <c r="Z12" s="967"/>
    </row>
    <row r="13" spans="1:26" ht="9.75" customHeight="1" x14ac:dyDescent="0.2"/>
    <row r="14" spans="1:26" ht="17.25" customHeight="1" x14ac:dyDescent="0.2">
      <c r="A14" s="9" t="s">
        <v>201</v>
      </c>
    </row>
    <row r="15" spans="1:26" ht="18" customHeight="1" x14ac:dyDescent="0.2">
      <c r="B15" s="982" t="s">
        <v>199</v>
      </c>
      <c r="C15" s="946" t="s">
        <v>225</v>
      </c>
      <c r="D15" s="969"/>
      <c r="E15" s="969"/>
      <c r="F15" s="969"/>
      <c r="G15" s="970"/>
      <c r="H15" s="946" t="s">
        <v>139</v>
      </c>
      <c r="I15" s="969"/>
      <c r="J15" s="970"/>
      <c r="K15" s="971" t="s">
        <v>226</v>
      </c>
      <c r="L15" s="969"/>
      <c r="M15" s="969"/>
      <c r="N15" s="969"/>
      <c r="O15" s="970"/>
      <c r="P15" s="949" t="s">
        <v>140</v>
      </c>
      <c r="Q15" s="971"/>
      <c r="R15" s="950"/>
      <c r="S15" s="949" t="s">
        <v>141</v>
      </c>
      <c r="T15" s="971"/>
      <c r="U15" s="971"/>
      <c r="V15" s="950"/>
      <c r="W15" s="949" t="s">
        <v>142</v>
      </c>
      <c r="X15" s="971"/>
      <c r="Y15" s="971"/>
      <c r="Z15" s="950"/>
    </row>
    <row r="16" spans="1:26" ht="18" customHeight="1" x14ac:dyDescent="0.2">
      <c r="B16" s="1002"/>
      <c r="C16" s="956"/>
      <c r="D16" s="957"/>
      <c r="E16" s="957"/>
      <c r="F16" s="957"/>
      <c r="G16" s="957"/>
      <c r="H16" s="956"/>
      <c r="I16" s="957"/>
      <c r="J16" s="958"/>
      <c r="K16" s="201" t="s">
        <v>283</v>
      </c>
      <c r="L16" s="286" t="s">
        <v>617</v>
      </c>
      <c r="M16" s="285" t="s">
        <v>618</v>
      </c>
      <c r="N16" s="286" t="s">
        <v>619</v>
      </c>
      <c r="O16" s="270"/>
      <c r="P16" s="944"/>
      <c r="Q16" s="954"/>
      <c r="R16" s="955"/>
      <c r="S16" s="201" t="s">
        <v>283</v>
      </c>
      <c r="T16" s="287" t="s">
        <v>620</v>
      </c>
      <c r="U16" s="285" t="s">
        <v>618</v>
      </c>
      <c r="V16" s="288" t="s">
        <v>621</v>
      </c>
      <c r="W16" s="956"/>
      <c r="X16" s="954"/>
      <c r="Y16" s="954"/>
      <c r="Z16" s="955"/>
    </row>
    <row r="17" spans="1:26" ht="18" customHeight="1" x14ac:dyDescent="0.2">
      <c r="B17" s="1002"/>
      <c r="C17" s="956"/>
      <c r="D17" s="957"/>
      <c r="E17" s="957"/>
      <c r="F17" s="957"/>
      <c r="G17" s="957"/>
      <c r="H17" s="956"/>
      <c r="I17" s="957"/>
      <c r="J17" s="958"/>
      <c r="K17" s="201" t="s">
        <v>283</v>
      </c>
      <c r="L17" s="286" t="s">
        <v>617</v>
      </c>
      <c r="M17" s="285" t="s">
        <v>618</v>
      </c>
      <c r="N17" s="286" t="s">
        <v>619</v>
      </c>
      <c r="O17" s="270"/>
      <c r="P17" s="944"/>
      <c r="Q17" s="954"/>
      <c r="R17" s="955"/>
      <c r="S17" s="201" t="s">
        <v>283</v>
      </c>
      <c r="T17" s="287" t="s">
        <v>620</v>
      </c>
      <c r="U17" s="285" t="s">
        <v>618</v>
      </c>
      <c r="V17" s="288" t="s">
        <v>621</v>
      </c>
      <c r="W17" s="956"/>
      <c r="X17" s="954"/>
      <c r="Y17" s="954"/>
      <c r="Z17" s="955"/>
    </row>
    <row r="18" spans="1:26" ht="18" customHeight="1" x14ac:dyDescent="0.2">
      <c r="B18" s="1002"/>
      <c r="C18" s="956"/>
      <c r="D18" s="957"/>
      <c r="E18" s="957"/>
      <c r="F18" s="957"/>
      <c r="G18" s="957"/>
      <c r="H18" s="956"/>
      <c r="I18" s="957"/>
      <c r="J18" s="958"/>
      <c r="K18" s="201" t="s">
        <v>283</v>
      </c>
      <c r="L18" s="286" t="s">
        <v>617</v>
      </c>
      <c r="M18" s="285" t="s">
        <v>618</v>
      </c>
      <c r="N18" s="286" t="s">
        <v>619</v>
      </c>
      <c r="O18" s="270"/>
      <c r="P18" s="944"/>
      <c r="Q18" s="954"/>
      <c r="R18" s="955"/>
      <c r="S18" s="201" t="s">
        <v>283</v>
      </c>
      <c r="T18" s="287" t="s">
        <v>620</v>
      </c>
      <c r="U18" s="285" t="s">
        <v>618</v>
      </c>
      <c r="V18" s="288" t="s">
        <v>621</v>
      </c>
      <c r="W18" s="956"/>
      <c r="X18" s="954"/>
      <c r="Y18" s="954"/>
      <c r="Z18" s="955"/>
    </row>
    <row r="19" spans="1:26" ht="18" customHeight="1" x14ac:dyDescent="0.2">
      <c r="B19" s="1002"/>
      <c r="C19" s="956"/>
      <c r="D19" s="957"/>
      <c r="E19" s="957"/>
      <c r="F19" s="957"/>
      <c r="G19" s="957"/>
      <c r="H19" s="956"/>
      <c r="I19" s="957"/>
      <c r="J19" s="958"/>
      <c r="K19" s="201" t="s">
        <v>283</v>
      </c>
      <c r="L19" s="286" t="s">
        <v>617</v>
      </c>
      <c r="M19" s="285" t="s">
        <v>618</v>
      </c>
      <c r="N19" s="286" t="s">
        <v>619</v>
      </c>
      <c r="O19" s="270"/>
      <c r="P19" s="944"/>
      <c r="Q19" s="954"/>
      <c r="R19" s="955"/>
      <c r="S19" s="201" t="s">
        <v>283</v>
      </c>
      <c r="T19" s="287" t="s">
        <v>620</v>
      </c>
      <c r="U19" s="285" t="s">
        <v>618</v>
      </c>
      <c r="V19" s="288" t="s">
        <v>621</v>
      </c>
      <c r="W19" s="956"/>
      <c r="X19" s="954"/>
      <c r="Y19" s="954"/>
      <c r="Z19" s="955"/>
    </row>
    <row r="20" spans="1:26" ht="18" customHeight="1" x14ac:dyDescent="0.2">
      <c r="B20" s="1002"/>
      <c r="C20" s="956"/>
      <c r="D20" s="957"/>
      <c r="E20" s="957"/>
      <c r="F20" s="957"/>
      <c r="G20" s="957"/>
      <c r="H20" s="956"/>
      <c r="I20" s="957"/>
      <c r="J20" s="958"/>
      <c r="K20" s="201" t="s">
        <v>283</v>
      </c>
      <c r="L20" s="286" t="s">
        <v>617</v>
      </c>
      <c r="M20" s="285" t="s">
        <v>618</v>
      </c>
      <c r="N20" s="286" t="s">
        <v>619</v>
      </c>
      <c r="O20" s="270"/>
      <c r="P20" s="944"/>
      <c r="Q20" s="954"/>
      <c r="R20" s="955"/>
      <c r="S20" s="201" t="s">
        <v>283</v>
      </c>
      <c r="T20" s="287" t="s">
        <v>620</v>
      </c>
      <c r="U20" s="285" t="s">
        <v>618</v>
      </c>
      <c r="V20" s="288" t="s">
        <v>621</v>
      </c>
      <c r="W20" s="956"/>
      <c r="X20" s="954"/>
      <c r="Y20" s="954"/>
      <c r="Z20" s="955"/>
    </row>
    <row r="21" spans="1:26" ht="18" customHeight="1" x14ac:dyDescent="0.2">
      <c r="B21" s="1002"/>
      <c r="C21" s="956"/>
      <c r="D21" s="957"/>
      <c r="E21" s="957"/>
      <c r="F21" s="957"/>
      <c r="G21" s="957"/>
      <c r="H21" s="956"/>
      <c r="I21" s="957"/>
      <c r="J21" s="958"/>
      <c r="K21" s="201" t="s">
        <v>283</v>
      </c>
      <c r="L21" s="286" t="s">
        <v>617</v>
      </c>
      <c r="M21" s="285" t="s">
        <v>618</v>
      </c>
      <c r="N21" s="286" t="s">
        <v>619</v>
      </c>
      <c r="O21" s="270"/>
      <c r="P21" s="944"/>
      <c r="Q21" s="954"/>
      <c r="R21" s="955"/>
      <c r="S21" s="201" t="s">
        <v>283</v>
      </c>
      <c r="T21" s="287" t="s">
        <v>620</v>
      </c>
      <c r="U21" s="285" t="s">
        <v>618</v>
      </c>
      <c r="V21" s="288" t="s">
        <v>621</v>
      </c>
      <c r="W21" s="956"/>
      <c r="X21" s="954"/>
      <c r="Y21" s="954"/>
      <c r="Z21" s="955"/>
    </row>
    <row r="22" spans="1:26" ht="18" customHeight="1" x14ac:dyDescent="0.2">
      <c r="B22" s="1002"/>
      <c r="C22" s="956"/>
      <c r="D22" s="957"/>
      <c r="E22" s="957"/>
      <c r="F22" s="957"/>
      <c r="G22" s="957"/>
      <c r="H22" s="956"/>
      <c r="I22" s="957"/>
      <c r="J22" s="958"/>
      <c r="K22" s="201" t="s">
        <v>283</v>
      </c>
      <c r="L22" s="286" t="s">
        <v>617</v>
      </c>
      <c r="M22" s="285" t="s">
        <v>618</v>
      </c>
      <c r="N22" s="286" t="s">
        <v>619</v>
      </c>
      <c r="O22" s="270"/>
      <c r="P22" s="944"/>
      <c r="Q22" s="954"/>
      <c r="R22" s="955"/>
      <c r="S22" s="201" t="s">
        <v>283</v>
      </c>
      <c r="T22" s="287" t="s">
        <v>620</v>
      </c>
      <c r="U22" s="285" t="s">
        <v>618</v>
      </c>
      <c r="V22" s="288" t="s">
        <v>621</v>
      </c>
      <c r="W22" s="956"/>
      <c r="X22" s="954"/>
      <c r="Y22" s="954"/>
      <c r="Z22" s="955"/>
    </row>
    <row r="23" spans="1:26" ht="18" customHeight="1" x14ac:dyDescent="0.2">
      <c r="B23" s="1002"/>
      <c r="C23" s="956"/>
      <c r="D23" s="957"/>
      <c r="E23" s="957"/>
      <c r="F23" s="957"/>
      <c r="G23" s="957"/>
      <c r="H23" s="956"/>
      <c r="I23" s="957"/>
      <c r="J23" s="958"/>
      <c r="K23" s="201" t="s">
        <v>283</v>
      </c>
      <c r="L23" s="286" t="s">
        <v>617</v>
      </c>
      <c r="M23" s="285" t="s">
        <v>618</v>
      </c>
      <c r="N23" s="286" t="s">
        <v>619</v>
      </c>
      <c r="O23" s="270"/>
      <c r="P23" s="944"/>
      <c r="Q23" s="954"/>
      <c r="R23" s="955"/>
      <c r="S23" s="201" t="s">
        <v>283</v>
      </c>
      <c r="T23" s="287" t="s">
        <v>620</v>
      </c>
      <c r="U23" s="285" t="s">
        <v>618</v>
      </c>
      <c r="V23" s="288" t="s">
        <v>621</v>
      </c>
      <c r="W23" s="956"/>
      <c r="X23" s="954"/>
      <c r="Y23" s="954"/>
      <c r="Z23" s="955"/>
    </row>
    <row r="24" spans="1:26" ht="18" customHeight="1" x14ac:dyDescent="0.2">
      <c r="B24" s="1002"/>
      <c r="C24" s="956"/>
      <c r="D24" s="957"/>
      <c r="E24" s="957"/>
      <c r="F24" s="957"/>
      <c r="G24" s="957"/>
      <c r="H24" s="956"/>
      <c r="I24" s="957"/>
      <c r="J24" s="958"/>
      <c r="K24" s="201" t="s">
        <v>283</v>
      </c>
      <c r="L24" s="286" t="s">
        <v>617</v>
      </c>
      <c r="M24" s="285" t="s">
        <v>618</v>
      </c>
      <c r="N24" s="286" t="s">
        <v>619</v>
      </c>
      <c r="O24" s="270"/>
      <c r="P24" s="944"/>
      <c r="Q24" s="954"/>
      <c r="R24" s="955"/>
      <c r="S24" s="201" t="s">
        <v>283</v>
      </c>
      <c r="T24" s="287" t="s">
        <v>620</v>
      </c>
      <c r="U24" s="285" t="s">
        <v>618</v>
      </c>
      <c r="V24" s="288" t="s">
        <v>621</v>
      </c>
      <c r="W24" s="956"/>
      <c r="X24" s="954"/>
      <c r="Y24" s="954"/>
      <c r="Z24" s="955"/>
    </row>
    <row r="25" spans="1:26" ht="18" customHeight="1" thickBot="1" x14ac:dyDescent="0.25">
      <c r="B25" s="1002"/>
      <c r="C25" s="956"/>
      <c r="D25" s="957"/>
      <c r="E25" s="957"/>
      <c r="F25" s="957"/>
      <c r="G25" s="957"/>
      <c r="H25" s="956"/>
      <c r="I25" s="957"/>
      <c r="J25" s="958"/>
      <c r="K25" s="201" t="s">
        <v>283</v>
      </c>
      <c r="L25" s="286" t="s">
        <v>617</v>
      </c>
      <c r="M25" s="285" t="s">
        <v>618</v>
      </c>
      <c r="N25" s="286" t="s">
        <v>619</v>
      </c>
      <c r="O25" s="270"/>
      <c r="P25" s="944"/>
      <c r="Q25" s="954"/>
      <c r="R25" s="955"/>
      <c r="S25" s="201" t="s">
        <v>283</v>
      </c>
      <c r="T25" s="287" t="s">
        <v>620</v>
      </c>
      <c r="U25" s="285" t="s">
        <v>618</v>
      </c>
      <c r="V25" s="288" t="s">
        <v>621</v>
      </c>
      <c r="W25" s="956"/>
      <c r="X25" s="954"/>
      <c r="Y25" s="954"/>
      <c r="Z25" s="955"/>
    </row>
    <row r="26" spans="1:26" ht="24.75" customHeight="1" thickBot="1" x14ac:dyDescent="0.25">
      <c r="B26" s="1003"/>
      <c r="C26" s="1006" t="s">
        <v>218</v>
      </c>
      <c r="D26" s="1007"/>
      <c r="E26" s="1007"/>
      <c r="F26" s="1007"/>
      <c r="G26" s="1007"/>
      <c r="H26" s="1007"/>
      <c r="I26" s="1007"/>
      <c r="J26" s="1007"/>
      <c r="K26" s="1007"/>
      <c r="L26" s="1007"/>
      <c r="M26" s="1007"/>
      <c r="N26" s="1007"/>
      <c r="O26" s="1008"/>
      <c r="P26" s="82"/>
      <c r="Q26" s="83"/>
      <c r="R26" s="84"/>
      <c r="S26" s="1000"/>
      <c r="T26" s="1001"/>
      <c r="U26" s="1001"/>
      <c r="V26" s="1001"/>
      <c r="W26" s="1001"/>
      <c r="X26" s="1001"/>
      <c r="Y26" s="1001"/>
      <c r="Z26" s="1001"/>
    </row>
    <row r="27" spans="1:26" s="32" customFormat="1" ht="12" customHeight="1" x14ac:dyDescent="0.2">
      <c r="B27" s="33" t="s">
        <v>176</v>
      </c>
      <c r="C27" s="1004" t="s">
        <v>254</v>
      </c>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row>
    <row r="28" spans="1:26" s="32" customFormat="1" ht="12" customHeight="1" x14ac:dyDescent="0.2">
      <c r="A28" s="32" t="s">
        <v>12</v>
      </c>
      <c r="B28" s="33"/>
      <c r="C28" s="1005"/>
      <c r="D28" s="1005"/>
      <c r="E28" s="1005"/>
      <c r="F28" s="1005"/>
      <c r="G28" s="1005"/>
      <c r="H28" s="1005"/>
      <c r="I28" s="1005"/>
      <c r="J28" s="1005"/>
      <c r="K28" s="1005"/>
      <c r="L28" s="1005"/>
      <c r="M28" s="1005"/>
      <c r="N28" s="1005"/>
      <c r="O28" s="1005"/>
      <c r="P28" s="1005"/>
      <c r="Q28" s="1005"/>
      <c r="R28" s="1005"/>
      <c r="S28" s="1005"/>
      <c r="T28" s="1005"/>
      <c r="U28" s="1005"/>
      <c r="V28" s="1005"/>
      <c r="W28" s="1005"/>
      <c r="X28" s="1005"/>
      <c r="Y28" s="1005"/>
      <c r="Z28" s="1005"/>
    </row>
    <row r="29" spans="1:26" s="32" customFormat="1" ht="12" customHeight="1" x14ac:dyDescent="0.2">
      <c r="B29" s="31"/>
      <c r="C29" s="31" t="s">
        <v>13</v>
      </c>
    </row>
    <row r="30" spans="1:26" s="32" customFormat="1" ht="12" customHeight="1" x14ac:dyDescent="0.2">
      <c r="B30" s="85" t="s">
        <v>14</v>
      </c>
      <c r="C30" s="31" t="s">
        <v>200</v>
      </c>
    </row>
    <row r="31" spans="1:26" s="32" customFormat="1" ht="9.75" customHeight="1" x14ac:dyDescent="0.2"/>
    <row r="32" spans="1:26" x14ac:dyDescent="0.2">
      <c r="A32" s="86" t="s">
        <v>249</v>
      </c>
      <c r="B32" s="87"/>
      <c r="C32" s="87"/>
      <c r="D32" s="87"/>
      <c r="E32" s="87"/>
      <c r="F32" s="23"/>
      <c r="G32" s="23"/>
      <c r="H32" s="43"/>
      <c r="I32" s="43"/>
      <c r="J32" s="43"/>
      <c r="K32" s="43"/>
      <c r="L32" s="43"/>
      <c r="M32" s="22"/>
      <c r="N32" s="22"/>
      <c r="O32" s="43"/>
      <c r="P32" s="43"/>
      <c r="Q32" s="43"/>
      <c r="R32" s="43"/>
      <c r="S32" s="43"/>
      <c r="T32" s="43"/>
      <c r="U32" s="43"/>
      <c r="V32" s="43"/>
      <c r="W32" s="43"/>
      <c r="X32" s="43"/>
      <c r="Y32" s="22"/>
      <c r="Z32" s="22"/>
    </row>
    <row r="33" spans="1:26" ht="36" customHeight="1" x14ac:dyDescent="0.2">
      <c r="B33" s="998" t="s">
        <v>157</v>
      </c>
      <c r="C33" s="998"/>
      <c r="D33" s="998"/>
      <c r="E33" s="998"/>
      <c r="F33" s="944"/>
      <c r="G33" s="945"/>
      <c r="H33" s="945"/>
      <c r="I33" s="945"/>
      <c r="J33" s="945"/>
      <c r="K33" s="945"/>
      <c r="L33" s="945"/>
      <c r="M33" s="945"/>
      <c r="N33" s="945"/>
      <c r="O33" s="945"/>
      <c r="P33" s="945"/>
      <c r="Q33" s="945"/>
      <c r="R33" s="945"/>
      <c r="S33" s="945"/>
      <c r="T33" s="945"/>
      <c r="U33" s="945"/>
      <c r="V33" s="945"/>
      <c r="W33" s="945"/>
      <c r="X33" s="945"/>
      <c r="Y33" s="945"/>
      <c r="Z33" s="943"/>
    </row>
    <row r="34" spans="1:26" ht="16.5" customHeight="1" x14ac:dyDescent="0.2">
      <c r="B34" s="998" t="s">
        <v>117</v>
      </c>
      <c r="C34" s="998"/>
      <c r="D34" s="998"/>
      <c r="E34" s="998"/>
      <c r="F34" s="999"/>
      <c r="G34" s="999"/>
      <c r="H34" s="999"/>
      <c r="I34" s="999"/>
      <c r="J34" s="999"/>
      <c r="K34" s="999"/>
      <c r="L34" s="999"/>
      <c r="M34" s="999"/>
      <c r="N34" s="999"/>
      <c r="O34" s="995"/>
      <c r="P34" s="996"/>
      <c r="Q34" s="996"/>
      <c r="R34" s="996"/>
      <c r="S34" s="996"/>
      <c r="T34" s="996"/>
      <c r="U34" s="996"/>
      <c r="V34" s="996"/>
      <c r="W34" s="996"/>
      <c r="X34" s="996"/>
      <c r="Y34" s="996"/>
      <c r="Z34" s="997"/>
    </row>
    <row r="35" spans="1:26" ht="16.5" customHeight="1" x14ac:dyDescent="0.2">
      <c r="B35" s="998"/>
      <c r="C35" s="998"/>
      <c r="D35" s="998"/>
      <c r="E35" s="998"/>
      <c r="F35" s="999"/>
      <c r="G35" s="999"/>
      <c r="H35" s="999"/>
      <c r="I35" s="999"/>
      <c r="J35" s="999"/>
      <c r="K35" s="999"/>
      <c r="L35" s="999"/>
      <c r="M35" s="999"/>
      <c r="N35" s="999"/>
      <c r="O35" s="995"/>
      <c r="P35" s="996"/>
      <c r="Q35" s="996"/>
      <c r="R35" s="996"/>
      <c r="S35" s="996"/>
      <c r="T35" s="996"/>
      <c r="U35" s="996"/>
      <c r="V35" s="996"/>
      <c r="W35" s="996"/>
      <c r="X35" s="996"/>
      <c r="Y35" s="996"/>
      <c r="Z35" s="997"/>
    </row>
    <row r="36" spans="1:26" s="32" customFormat="1" ht="12" customHeight="1" x14ac:dyDescent="0.2">
      <c r="B36" s="54" t="s">
        <v>219</v>
      </c>
      <c r="C36" s="88"/>
      <c r="D36" s="88"/>
      <c r="E36" s="88"/>
      <c r="F36" s="88"/>
      <c r="G36" s="88"/>
      <c r="H36" s="89"/>
      <c r="I36" s="89"/>
      <c r="J36" s="89"/>
      <c r="K36" s="89"/>
      <c r="L36" s="89"/>
      <c r="M36" s="90"/>
      <c r="N36" s="90"/>
      <c r="O36" s="89"/>
      <c r="P36" s="89"/>
      <c r="Q36" s="89"/>
      <c r="R36" s="89"/>
      <c r="S36" s="89"/>
      <c r="T36" s="89"/>
      <c r="U36" s="89"/>
      <c r="V36" s="89"/>
      <c r="W36" s="89"/>
      <c r="X36" s="89"/>
      <c r="Y36" s="90"/>
      <c r="Z36" s="90"/>
    </row>
    <row r="37" spans="1:26" ht="18" customHeight="1" x14ac:dyDescent="0.2"/>
    <row r="38" spans="1:26" x14ac:dyDescent="0.2">
      <c r="A38" s="968" t="s">
        <v>518</v>
      </c>
      <c r="B38" s="968"/>
      <c r="C38" s="968"/>
      <c r="D38" s="968"/>
      <c r="E38" s="968"/>
      <c r="F38" s="968"/>
      <c r="G38" s="968"/>
      <c r="H38" s="968"/>
      <c r="I38" s="968"/>
      <c r="J38" s="968"/>
      <c r="K38" s="968"/>
      <c r="L38" s="968"/>
      <c r="M38" s="968"/>
      <c r="N38" s="968"/>
      <c r="O38" s="968"/>
      <c r="P38" s="968"/>
      <c r="Q38" s="968"/>
      <c r="R38" s="968"/>
      <c r="S38" s="968"/>
      <c r="T38" s="968"/>
      <c r="U38" s="968"/>
      <c r="V38" s="968"/>
      <c r="W38" s="968"/>
      <c r="X38" s="968"/>
      <c r="Y38" s="968"/>
      <c r="Z38" s="968"/>
    </row>
    <row r="39" spans="1:26" s="19" customFormat="1" ht="18" customHeight="1" x14ac:dyDescent="0.2">
      <c r="A39" s="19" t="s">
        <v>244</v>
      </c>
    </row>
    <row r="40" spans="1:26" ht="15" customHeight="1" x14ac:dyDescent="0.2">
      <c r="B40" s="946" t="s">
        <v>1104</v>
      </c>
      <c r="C40" s="947"/>
      <c r="D40" s="947"/>
      <c r="E40" s="947"/>
      <c r="F40" s="947"/>
      <c r="G40" s="947"/>
      <c r="H40" s="947"/>
      <c r="I40" s="947"/>
      <c r="J40" s="947"/>
      <c r="K40" s="947"/>
      <c r="L40" s="947"/>
      <c r="M40" s="947"/>
      <c r="N40" s="947"/>
      <c r="O40" s="947"/>
      <c r="P40" s="947"/>
      <c r="Q40" s="947"/>
      <c r="R40" s="947"/>
      <c r="S40" s="948"/>
      <c r="T40" s="1446" t="s">
        <v>1102</v>
      </c>
      <c r="U40" s="1447"/>
      <c r="V40" s="1445"/>
    </row>
    <row r="41" spans="1:26" ht="15" customHeight="1" x14ac:dyDescent="0.2">
      <c r="B41" s="949" t="s">
        <v>152</v>
      </c>
      <c r="C41" s="950"/>
      <c r="D41" s="949" t="s">
        <v>203</v>
      </c>
      <c r="E41" s="950"/>
      <c r="F41" s="949" t="s">
        <v>118</v>
      </c>
      <c r="G41" s="950"/>
      <c r="H41" s="949" t="s">
        <v>119</v>
      </c>
      <c r="I41" s="950"/>
      <c r="J41" s="949" t="s">
        <v>120</v>
      </c>
      <c r="K41" s="950"/>
      <c r="L41" s="949" t="s">
        <v>121</v>
      </c>
      <c r="M41" s="950"/>
      <c r="N41" s="949" t="s">
        <v>122</v>
      </c>
      <c r="O41" s="950"/>
      <c r="P41" s="951" t="s">
        <v>158</v>
      </c>
      <c r="Q41" s="952"/>
      <c r="R41" s="953" t="s">
        <v>133</v>
      </c>
      <c r="S41" s="948"/>
      <c r="T41" s="1448"/>
      <c r="U41" s="1449"/>
    </row>
    <row r="42" spans="1:26" ht="15" customHeight="1" x14ac:dyDescent="0.2">
      <c r="B42" s="944"/>
      <c r="C42" s="943"/>
      <c r="D42" s="944"/>
      <c r="E42" s="943"/>
      <c r="F42" s="944"/>
      <c r="G42" s="943"/>
      <c r="H42" s="944"/>
      <c r="I42" s="943"/>
      <c r="J42" s="944"/>
      <c r="K42" s="943"/>
      <c r="L42" s="944"/>
      <c r="M42" s="943"/>
      <c r="N42" s="944"/>
      <c r="O42" s="943"/>
      <c r="P42" s="944"/>
      <c r="Q42" s="945"/>
      <c r="R42" s="942"/>
      <c r="S42" s="943"/>
      <c r="T42" s="956"/>
      <c r="U42" s="958"/>
    </row>
    <row r="43" spans="1:26" ht="13.5" customHeight="1" x14ac:dyDescent="0.2">
      <c r="B43" s="91" t="s">
        <v>177</v>
      </c>
      <c r="C43" s="54" t="s">
        <v>1103</v>
      </c>
      <c r="D43" s="23"/>
      <c r="E43" s="23"/>
      <c r="F43" s="23"/>
      <c r="G43" s="23"/>
      <c r="H43" s="23"/>
      <c r="I43" s="23"/>
      <c r="J43" s="23"/>
      <c r="K43" s="23"/>
      <c r="L43" s="23"/>
      <c r="M43" s="23"/>
      <c r="N43" s="23"/>
      <c r="O43" s="23"/>
      <c r="P43" s="23"/>
      <c r="Q43" s="23"/>
      <c r="R43" s="23"/>
      <c r="S43" s="23"/>
      <c r="T43" s="23"/>
    </row>
    <row r="44" spans="1:26" ht="15" customHeight="1" x14ac:dyDescent="0.2"/>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sheetData>
  <mergeCells count="107">
    <mergeCell ref="T40:U41"/>
    <mergeCell ref="T42:U42"/>
    <mergeCell ref="A1:Z1"/>
    <mergeCell ref="A38:Z38"/>
    <mergeCell ref="O34:Z34"/>
    <mergeCell ref="B33:E33"/>
    <mergeCell ref="F34:N34"/>
    <mergeCell ref="B34:E35"/>
    <mergeCell ref="F35:N35"/>
    <mergeCell ref="O35:Z35"/>
    <mergeCell ref="S26:Z26"/>
    <mergeCell ref="P15:R15"/>
    <mergeCell ref="S15:V15"/>
    <mergeCell ref="P20:R20"/>
    <mergeCell ref="P21:R21"/>
    <mergeCell ref="W21:Z21"/>
    <mergeCell ref="W20:Z20"/>
    <mergeCell ref="B15:B26"/>
    <mergeCell ref="C27:Z28"/>
    <mergeCell ref="F33:Z33"/>
    <mergeCell ref="C26:O26"/>
    <mergeCell ref="B2:E3"/>
    <mergeCell ref="N2:R3"/>
    <mergeCell ref="B4:E5"/>
    <mergeCell ref="M4:N4"/>
    <mergeCell ref="F4:G4"/>
    <mergeCell ref="O5:Z5"/>
    <mergeCell ref="T4:U4"/>
    <mergeCell ref="F5:N5"/>
    <mergeCell ref="W15:Z15"/>
    <mergeCell ref="C10:E10"/>
    <mergeCell ref="U10:Z10"/>
    <mergeCell ref="P17:R17"/>
    <mergeCell ref="P16:R16"/>
    <mergeCell ref="W16:Z16"/>
    <mergeCell ref="U11:Z11"/>
    <mergeCell ref="C20:G20"/>
    <mergeCell ref="H20:J20"/>
    <mergeCell ref="C21:G21"/>
    <mergeCell ref="H21:J21"/>
    <mergeCell ref="C22:G22"/>
    <mergeCell ref="H22:J22"/>
    <mergeCell ref="B6:E6"/>
    <mergeCell ref="F6:Z6"/>
    <mergeCell ref="Q10:R11"/>
    <mergeCell ref="K10:L11"/>
    <mergeCell ref="B10:B12"/>
    <mergeCell ref="C12:L12"/>
    <mergeCell ref="M12:Z12"/>
    <mergeCell ref="C11:E11"/>
    <mergeCell ref="S2:Z3"/>
    <mergeCell ref="H4:I4"/>
    <mergeCell ref="K4:L4"/>
    <mergeCell ref="O4:P4"/>
    <mergeCell ref="R4:S4"/>
    <mergeCell ref="V4:W4"/>
    <mergeCell ref="Y4:Z4"/>
    <mergeCell ref="P19:R19"/>
    <mergeCell ref="W19:Z19"/>
    <mergeCell ref="W17:Z17"/>
    <mergeCell ref="P18:R18"/>
    <mergeCell ref="W18:Z18"/>
    <mergeCell ref="A8:Z8"/>
    <mergeCell ref="H18:J18"/>
    <mergeCell ref="C19:G19"/>
    <mergeCell ref="H19:J19"/>
    <mergeCell ref="C16:G16"/>
    <mergeCell ref="H16:J16"/>
    <mergeCell ref="C15:G15"/>
    <mergeCell ref="H15:J15"/>
    <mergeCell ref="K15:O15"/>
    <mergeCell ref="C17:G17"/>
    <mergeCell ref="H17:J17"/>
    <mergeCell ref="C18:G18"/>
    <mergeCell ref="P23:R23"/>
    <mergeCell ref="W23:Z23"/>
    <mergeCell ref="P22:R22"/>
    <mergeCell ref="W22:Z22"/>
    <mergeCell ref="C23:G23"/>
    <mergeCell ref="H23:J23"/>
    <mergeCell ref="P25:R25"/>
    <mergeCell ref="W25:Z25"/>
    <mergeCell ref="P24:R24"/>
    <mergeCell ref="W24:Z24"/>
    <mergeCell ref="C24:G24"/>
    <mergeCell ref="H24:J24"/>
    <mergeCell ref="C25:G25"/>
    <mergeCell ref="H25:J25"/>
    <mergeCell ref="B40:S40"/>
    <mergeCell ref="B41:C41"/>
    <mergeCell ref="D41:E41"/>
    <mergeCell ref="F41:G41"/>
    <mergeCell ref="H41:I41"/>
    <mergeCell ref="J41:K41"/>
    <mergeCell ref="L41:M41"/>
    <mergeCell ref="N41:O41"/>
    <mergeCell ref="P41:Q41"/>
    <mergeCell ref="R41:S41"/>
    <mergeCell ref="R42:S42"/>
    <mergeCell ref="J42:K42"/>
    <mergeCell ref="L42:M42"/>
    <mergeCell ref="N42:O42"/>
    <mergeCell ref="P42:Q42"/>
    <mergeCell ref="B42:C42"/>
    <mergeCell ref="D42:E42"/>
    <mergeCell ref="F42:G42"/>
    <mergeCell ref="H42:I42"/>
  </mergeCells>
  <phoneticPr fontId="4"/>
  <dataValidations count="1">
    <dataValidation type="list" allowBlank="1" showInputMessage="1" showErrorMessage="1" sqref="S10:T10 K16:K25 M16:M25 S16:S25 U16:U25">
      <formula1>"□,■"</formula1>
    </dataValidation>
  </dataValidations>
  <pageMargins left="0.59055118110236227" right="0.59055118110236227" top="0.78740157480314965" bottom="0.59055118110236227" header="0.31496062992125984" footer="0.39370078740157483"/>
  <pageSetup paperSize="9" scale="97"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AA259"/>
  <sheetViews>
    <sheetView showGridLines="0" view="pageBreakPreview" zoomScaleNormal="100" zoomScaleSheetLayoutView="100" workbookViewId="0">
      <selection activeCell="C3" sqref="C3:J3"/>
    </sheetView>
  </sheetViews>
  <sheetFormatPr defaultColWidth="9" defaultRowHeight="12" x14ac:dyDescent="0.2"/>
  <cols>
    <col min="1" max="5" width="4.36328125" style="9" customWidth="1"/>
    <col min="6" max="6" width="5.08984375" style="9" customWidth="1"/>
    <col min="7" max="23" width="4.36328125" style="9" customWidth="1"/>
    <col min="24" max="43" width="3.36328125" style="9" customWidth="1"/>
    <col min="44" max="16384" width="9" style="9"/>
  </cols>
  <sheetData>
    <row r="1" spans="1:27" s="19" customFormat="1" ht="18" customHeight="1" x14ac:dyDescent="0.2">
      <c r="A1" s="19" t="s">
        <v>245</v>
      </c>
      <c r="B1" s="21"/>
      <c r="C1" s="23"/>
      <c r="D1" s="23"/>
      <c r="E1" s="23"/>
      <c r="F1" s="23"/>
      <c r="G1" s="23"/>
      <c r="H1" s="23"/>
      <c r="I1" s="23"/>
      <c r="J1" s="23"/>
      <c r="K1" s="23"/>
      <c r="L1" s="23"/>
      <c r="M1" s="23"/>
      <c r="N1" s="23"/>
      <c r="O1" s="23"/>
      <c r="P1" s="23"/>
      <c r="Q1" s="23"/>
      <c r="R1" s="23"/>
      <c r="S1" s="23"/>
      <c r="T1" s="23"/>
      <c r="U1" s="23"/>
      <c r="V1" s="23"/>
      <c r="W1" s="23"/>
      <c r="X1" s="23"/>
      <c r="Y1" s="23"/>
    </row>
    <row r="2" spans="1:27" ht="15" customHeight="1" x14ac:dyDescent="0.2">
      <c r="B2" s="39"/>
      <c r="C2" s="946" t="s">
        <v>149</v>
      </c>
      <c r="D2" s="947"/>
      <c r="E2" s="947"/>
      <c r="F2" s="947"/>
      <c r="G2" s="947"/>
      <c r="H2" s="947"/>
      <c r="I2" s="947"/>
      <c r="J2" s="948"/>
      <c r="K2" s="40" t="s">
        <v>123</v>
      </c>
      <c r="L2" s="41"/>
      <c r="M2" s="42"/>
      <c r="N2" s="946" t="s">
        <v>149</v>
      </c>
      <c r="O2" s="947"/>
      <c r="P2" s="947"/>
      <c r="Q2" s="947"/>
      <c r="R2" s="948"/>
      <c r="S2" s="946" t="s">
        <v>151</v>
      </c>
      <c r="T2" s="947"/>
      <c r="U2" s="947"/>
      <c r="V2" s="947"/>
      <c r="W2" s="948"/>
      <c r="X2" s="43"/>
      <c r="Y2" s="22"/>
      <c r="Z2" s="22"/>
    </row>
    <row r="3" spans="1:27" ht="15" customHeight="1" x14ac:dyDescent="0.2">
      <c r="B3" s="1129" t="s">
        <v>155</v>
      </c>
      <c r="C3" s="1123" t="s">
        <v>205</v>
      </c>
      <c r="D3" s="1124"/>
      <c r="E3" s="1124"/>
      <c r="F3" s="1124"/>
      <c r="G3" s="1124"/>
      <c r="H3" s="1124"/>
      <c r="I3" s="1124"/>
      <c r="J3" s="1125"/>
      <c r="K3" s="44"/>
      <c r="L3" s="45"/>
      <c r="M3" s="46"/>
      <c r="N3" s="1126" t="s">
        <v>148</v>
      </c>
      <c r="O3" s="1127"/>
      <c r="P3" s="1127"/>
      <c r="Q3" s="1127"/>
      <c r="R3" s="1128"/>
      <c r="S3" s="1072"/>
      <c r="T3" s="1073"/>
      <c r="U3" s="1073"/>
      <c r="V3" s="1073" t="s">
        <v>15</v>
      </c>
      <c r="W3" s="1077"/>
      <c r="X3" s="23"/>
      <c r="Y3" s="23"/>
      <c r="Z3" s="23"/>
      <c r="AA3" s="23"/>
    </row>
    <row r="4" spans="1:27" ht="15" customHeight="1" x14ac:dyDescent="0.2">
      <c r="B4" s="1130"/>
      <c r="C4" s="1046" t="s">
        <v>154</v>
      </c>
      <c r="D4" s="1047"/>
      <c r="E4" s="1047"/>
      <c r="F4" s="1047"/>
      <c r="G4" s="1047"/>
      <c r="H4" s="1047"/>
      <c r="I4" s="1047"/>
      <c r="J4" s="1048"/>
      <c r="K4" s="47"/>
      <c r="L4" s="48"/>
      <c r="M4" s="49"/>
      <c r="N4" s="1069" t="s">
        <v>146</v>
      </c>
      <c r="O4" s="1070"/>
      <c r="P4" s="1070"/>
      <c r="Q4" s="1070"/>
      <c r="R4" s="1071"/>
      <c r="S4" s="1068"/>
      <c r="T4" s="1034"/>
      <c r="U4" s="1034"/>
      <c r="V4" s="1034" t="s">
        <v>16</v>
      </c>
      <c r="W4" s="1035"/>
      <c r="X4" s="23"/>
      <c r="Y4" s="23"/>
      <c r="Z4" s="23"/>
      <c r="AA4" s="23"/>
    </row>
    <row r="5" spans="1:27" ht="15" customHeight="1" x14ac:dyDescent="0.2">
      <c r="B5" s="1130"/>
      <c r="C5" s="1046" t="s">
        <v>124</v>
      </c>
      <c r="D5" s="1047"/>
      <c r="E5" s="1047"/>
      <c r="F5" s="1047"/>
      <c r="G5" s="1047"/>
      <c r="H5" s="1047"/>
      <c r="I5" s="1047"/>
      <c r="J5" s="1048"/>
      <c r="K5" s="47"/>
      <c r="L5" s="48"/>
      <c r="M5" s="49"/>
      <c r="N5" s="1069" t="s">
        <v>145</v>
      </c>
      <c r="O5" s="1070"/>
      <c r="P5" s="1070"/>
      <c r="Q5" s="1070"/>
      <c r="R5" s="1071"/>
      <c r="S5" s="1068"/>
      <c r="T5" s="1034"/>
      <c r="U5" s="1034"/>
      <c r="V5" s="1034" t="s">
        <v>17</v>
      </c>
      <c r="W5" s="1035"/>
      <c r="X5" s="23"/>
      <c r="Y5" s="23"/>
      <c r="Z5" s="23"/>
      <c r="AA5" s="23"/>
    </row>
    <row r="6" spans="1:27" ht="15" customHeight="1" x14ac:dyDescent="0.2">
      <c r="B6" s="1131"/>
      <c r="C6" s="1043" t="s">
        <v>125</v>
      </c>
      <c r="D6" s="1044"/>
      <c r="E6" s="1044"/>
      <c r="F6" s="1044"/>
      <c r="G6" s="1044"/>
      <c r="H6" s="1044"/>
      <c r="I6" s="1044"/>
      <c r="J6" s="1045"/>
      <c r="K6" s="50"/>
      <c r="L6" s="51"/>
      <c r="M6" s="52"/>
      <c r="N6" s="1082" t="s">
        <v>18</v>
      </c>
      <c r="O6" s="1083"/>
      <c r="P6" s="1083"/>
      <c r="Q6" s="1083"/>
      <c r="R6" s="1084"/>
      <c r="S6" s="1074"/>
      <c r="T6" s="1075"/>
      <c r="U6" s="1075"/>
      <c r="V6" s="1075"/>
      <c r="W6" s="1076"/>
      <c r="X6" s="23"/>
      <c r="Y6" s="23"/>
      <c r="Z6" s="23"/>
      <c r="AA6" s="23"/>
    </row>
    <row r="7" spans="1:27" ht="15" customHeight="1" x14ac:dyDescent="0.2">
      <c r="B7" s="1092" t="s">
        <v>156</v>
      </c>
      <c r="C7" s="1123" t="s">
        <v>205</v>
      </c>
      <c r="D7" s="1124"/>
      <c r="E7" s="1124"/>
      <c r="F7" s="1124"/>
      <c r="G7" s="1124"/>
      <c r="H7" s="1124"/>
      <c r="I7" s="1124"/>
      <c r="J7" s="1125"/>
      <c r="K7" s="44"/>
      <c r="L7" s="45"/>
      <c r="M7" s="46"/>
      <c r="N7" s="1126" t="s">
        <v>148</v>
      </c>
      <c r="O7" s="1127"/>
      <c r="P7" s="1127"/>
      <c r="Q7" s="1127"/>
      <c r="R7" s="1128"/>
      <c r="S7" s="1072"/>
      <c r="T7" s="1073"/>
      <c r="U7" s="1073"/>
      <c r="V7" s="1073" t="s">
        <v>15</v>
      </c>
      <c r="W7" s="1077"/>
      <c r="X7" s="23"/>
      <c r="Y7" s="23"/>
      <c r="Z7" s="23"/>
      <c r="AA7" s="23"/>
    </row>
    <row r="8" spans="1:27" ht="15" customHeight="1" x14ac:dyDescent="0.2">
      <c r="B8" s="1093"/>
      <c r="C8" s="1046" t="s">
        <v>154</v>
      </c>
      <c r="D8" s="1047"/>
      <c r="E8" s="1047"/>
      <c r="F8" s="1047"/>
      <c r="G8" s="1047"/>
      <c r="H8" s="1047"/>
      <c r="I8" s="1047"/>
      <c r="J8" s="1048"/>
      <c r="K8" s="47"/>
      <c r="L8" s="48"/>
      <c r="M8" s="49"/>
      <c r="N8" s="1069" t="s">
        <v>146</v>
      </c>
      <c r="O8" s="1070"/>
      <c r="P8" s="1070"/>
      <c r="Q8" s="1070"/>
      <c r="R8" s="1071"/>
      <c r="S8" s="1068"/>
      <c r="T8" s="1034"/>
      <c r="U8" s="1034"/>
      <c r="V8" s="1034" t="s">
        <v>16</v>
      </c>
      <c r="W8" s="1035"/>
      <c r="X8" s="23"/>
      <c r="Y8" s="23"/>
      <c r="Z8" s="23"/>
      <c r="AA8" s="23"/>
    </row>
    <row r="9" spans="1:27" ht="15" customHeight="1" x14ac:dyDescent="0.2">
      <c r="B9" s="1093"/>
      <c r="C9" s="1046" t="s">
        <v>124</v>
      </c>
      <c r="D9" s="1047"/>
      <c r="E9" s="1047"/>
      <c r="F9" s="1047"/>
      <c r="G9" s="1047"/>
      <c r="H9" s="1047"/>
      <c r="I9" s="1047"/>
      <c r="J9" s="1048"/>
      <c r="K9" s="47"/>
      <c r="L9" s="48"/>
      <c r="M9" s="49"/>
      <c r="N9" s="1069" t="s">
        <v>145</v>
      </c>
      <c r="O9" s="1070"/>
      <c r="P9" s="1070"/>
      <c r="Q9" s="1070"/>
      <c r="R9" s="1071"/>
      <c r="S9" s="1068"/>
      <c r="T9" s="1034"/>
      <c r="U9" s="1034"/>
      <c r="V9" s="1034" t="s">
        <v>17</v>
      </c>
      <c r="W9" s="1035"/>
      <c r="X9" s="23"/>
      <c r="Y9" s="23"/>
      <c r="Z9" s="23"/>
      <c r="AA9" s="23"/>
    </row>
    <row r="10" spans="1:27" ht="15" customHeight="1" x14ac:dyDescent="0.2">
      <c r="B10" s="1094"/>
      <c r="C10" s="1043" t="s">
        <v>125</v>
      </c>
      <c r="D10" s="1044"/>
      <c r="E10" s="1044"/>
      <c r="F10" s="1044"/>
      <c r="G10" s="1044"/>
      <c r="H10" s="1044"/>
      <c r="I10" s="1044"/>
      <c r="J10" s="1045"/>
      <c r="K10" s="50"/>
      <c r="L10" s="51"/>
      <c r="M10" s="52"/>
      <c r="N10" s="1082" t="s">
        <v>18</v>
      </c>
      <c r="O10" s="1083"/>
      <c r="P10" s="1083"/>
      <c r="Q10" s="1083"/>
      <c r="R10" s="1084"/>
      <c r="S10" s="1079"/>
      <c r="T10" s="1080"/>
      <c r="U10" s="1080"/>
      <c r="V10" s="1080"/>
      <c r="W10" s="1081"/>
      <c r="X10" s="23"/>
      <c r="Y10" s="23"/>
      <c r="Z10" s="23"/>
      <c r="AA10" s="23"/>
    </row>
    <row r="11" spans="1:27" s="31" customFormat="1" ht="12.75" customHeight="1" x14ac:dyDescent="0.2">
      <c r="B11" s="53" t="s">
        <v>176</v>
      </c>
      <c r="C11" s="54" t="s">
        <v>305</v>
      </c>
      <c r="D11" s="54"/>
      <c r="E11" s="54"/>
      <c r="F11" s="54"/>
      <c r="G11" s="54"/>
      <c r="H11" s="54"/>
      <c r="I11" s="54"/>
      <c r="J11" s="54"/>
      <c r="K11" s="54"/>
      <c r="L11" s="54"/>
      <c r="M11" s="54"/>
      <c r="N11" s="54"/>
      <c r="O11" s="54"/>
      <c r="P11" s="54"/>
      <c r="Q11" s="54"/>
      <c r="R11" s="54"/>
      <c r="S11" s="54"/>
      <c r="T11" s="54"/>
    </row>
    <row r="12" spans="1:27" s="31" customFormat="1" ht="12.75" customHeight="1" x14ac:dyDescent="0.2">
      <c r="B12" s="55" t="s">
        <v>19</v>
      </c>
      <c r="C12" s="54" t="s">
        <v>20</v>
      </c>
      <c r="D12" s="54"/>
      <c r="E12" s="54"/>
      <c r="F12" s="54"/>
      <c r="G12" s="54"/>
      <c r="H12" s="54"/>
      <c r="I12" s="54"/>
      <c r="J12" s="54"/>
      <c r="K12" s="54"/>
      <c r="L12" s="54"/>
      <c r="M12" s="54"/>
      <c r="N12" s="54"/>
      <c r="O12" s="54"/>
      <c r="P12" s="54"/>
      <c r="Q12" s="54"/>
      <c r="R12" s="54"/>
      <c r="S12" s="54"/>
      <c r="T12" s="54"/>
    </row>
    <row r="13" spans="1:27" ht="6" customHeight="1" x14ac:dyDescent="0.2">
      <c r="A13" s="23"/>
      <c r="B13" s="56"/>
      <c r="C13" s="56"/>
      <c r="D13" s="23"/>
      <c r="E13" s="57"/>
      <c r="F13" s="57"/>
      <c r="G13" s="57"/>
      <c r="H13" s="57"/>
      <c r="I13" s="57"/>
      <c r="J13" s="57"/>
      <c r="K13" s="57"/>
      <c r="L13" s="57"/>
      <c r="M13" s="57"/>
      <c r="N13" s="57"/>
      <c r="O13" s="57"/>
      <c r="P13" s="22"/>
      <c r="Q13" s="22"/>
      <c r="R13" s="22"/>
      <c r="S13" s="22"/>
      <c r="T13" s="22"/>
      <c r="U13" s="22"/>
      <c r="V13" s="22"/>
      <c r="W13" s="22"/>
      <c r="X13" s="23"/>
      <c r="Y13" s="23"/>
      <c r="Z13" s="23"/>
      <c r="AA13" s="23"/>
    </row>
    <row r="14" spans="1:27" s="19" customFormat="1" ht="18" customHeight="1" x14ac:dyDescent="0.2">
      <c r="A14" s="19" t="s">
        <v>212</v>
      </c>
    </row>
    <row r="15" spans="1:27" ht="16.5" customHeight="1" x14ac:dyDescent="0.2">
      <c r="B15" s="9" t="s">
        <v>213</v>
      </c>
    </row>
    <row r="16" spans="1:27" ht="27" customHeight="1" x14ac:dyDescent="0.2">
      <c r="B16" s="998"/>
      <c r="C16" s="998"/>
      <c r="D16" s="1088" t="s">
        <v>207</v>
      </c>
      <c r="E16" s="1089"/>
      <c r="F16" s="1089"/>
      <c r="G16" s="1089"/>
      <c r="H16" s="1089"/>
      <c r="I16" s="1089"/>
      <c r="J16" s="1089"/>
      <c r="K16" s="1089"/>
      <c r="L16" s="1089"/>
      <c r="M16" s="1089"/>
      <c r="N16" s="1089"/>
      <c r="O16" s="1089"/>
      <c r="P16" s="1095" t="s">
        <v>208</v>
      </c>
      <c r="Q16" s="1096"/>
      <c r="R16" s="1096"/>
      <c r="S16" s="1097"/>
      <c r="T16" s="1085" t="s">
        <v>209</v>
      </c>
      <c r="U16" s="1086"/>
      <c r="V16" s="1086"/>
      <c r="W16" s="1087"/>
      <c r="X16" s="23"/>
      <c r="Y16" s="23"/>
      <c r="Z16" s="23"/>
      <c r="AA16" s="23"/>
    </row>
    <row r="17" spans="1:27" ht="24.75" customHeight="1" x14ac:dyDescent="0.2">
      <c r="A17" s="23"/>
      <c r="B17" s="1033" t="s">
        <v>210</v>
      </c>
      <c r="C17" s="1033"/>
      <c r="D17" s="1036"/>
      <c r="E17" s="1037"/>
      <c r="F17" s="1037"/>
      <c r="G17" s="1037"/>
      <c r="H17" s="1037"/>
      <c r="I17" s="1037"/>
      <c r="J17" s="1037"/>
      <c r="K17" s="1037"/>
      <c r="L17" s="1037"/>
      <c r="M17" s="1037"/>
      <c r="N17" s="1037"/>
      <c r="O17" s="1090"/>
      <c r="P17" s="281" t="s">
        <v>283</v>
      </c>
      <c r="Q17" s="269" t="s">
        <v>614</v>
      </c>
      <c r="R17" s="201" t="s">
        <v>283</v>
      </c>
      <c r="S17" s="274" t="s">
        <v>613</v>
      </c>
      <c r="T17" s="1078"/>
      <c r="U17" s="945"/>
      <c r="V17" s="945"/>
      <c r="W17" s="943"/>
      <c r="X17" s="23"/>
      <c r="Y17" s="23"/>
      <c r="Z17" s="23"/>
      <c r="AA17" s="23"/>
    </row>
    <row r="18" spans="1:27" ht="24.75" customHeight="1" x14ac:dyDescent="0.2">
      <c r="A18" s="23"/>
      <c r="B18" s="1033" t="s">
        <v>21</v>
      </c>
      <c r="C18" s="1033"/>
      <c r="D18" s="1036"/>
      <c r="E18" s="1037"/>
      <c r="F18" s="1037"/>
      <c r="G18" s="1037"/>
      <c r="H18" s="1037"/>
      <c r="I18" s="1037"/>
      <c r="J18" s="1037"/>
      <c r="K18" s="1037"/>
      <c r="L18" s="1037"/>
      <c r="M18" s="1037"/>
      <c r="N18" s="1037"/>
      <c r="O18" s="1037"/>
      <c r="P18" s="281" t="s">
        <v>283</v>
      </c>
      <c r="Q18" s="269" t="s">
        <v>614</v>
      </c>
      <c r="R18" s="201" t="s">
        <v>283</v>
      </c>
      <c r="S18" s="274" t="s">
        <v>613</v>
      </c>
      <c r="T18" s="1078"/>
      <c r="U18" s="945"/>
      <c r="V18" s="945"/>
      <c r="W18" s="943"/>
      <c r="X18" s="23"/>
      <c r="Y18" s="23"/>
      <c r="Z18" s="23"/>
      <c r="AA18" s="23"/>
    </row>
    <row r="19" spans="1:27" ht="24.75" customHeight="1" x14ac:dyDescent="0.2">
      <c r="A19" s="23"/>
      <c r="B19" s="1033" t="s">
        <v>211</v>
      </c>
      <c r="C19" s="1033"/>
      <c r="D19" s="1036"/>
      <c r="E19" s="1037"/>
      <c r="F19" s="1037"/>
      <c r="G19" s="1037"/>
      <c r="H19" s="1037"/>
      <c r="I19" s="1037"/>
      <c r="J19" s="1037"/>
      <c r="K19" s="1037"/>
      <c r="L19" s="1037"/>
      <c r="M19" s="1037"/>
      <c r="N19" s="1037"/>
      <c r="O19" s="1037"/>
      <c r="P19" s="281" t="s">
        <v>283</v>
      </c>
      <c r="Q19" s="269" t="s">
        <v>614</v>
      </c>
      <c r="R19" s="201" t="s">
        <v>283</v>
      </c>
      <c r="S19" s="274" t="s">
        <v>613</v>
      </c>
      <c r="T19" s="1078"/>
      <c r="U19" s="945"/>
      <c r="V19" s="945"/>
      <c r="W19" s="943"/>
      <c r="X19" s="23"/>
      <c r="Y19" s="23"/>
      <c r="Z19" s="23"/>
      <c r="AA19" s="23"/>
    </row>
    <row r="20" spans="1:27" ht="6" customHeight="1" x14ac:dyDescent="0.2">
      <c r="A20" s="23"/>
      <c r="B20" s="56"/>
      <c r="C20" s="56"/>
      <c r="D20" s="23"/>
      <c r="E20" s="57"/>
      <c r="F20" s="57"/>
      <c r="G20" s="57"/>
      <c r="H20" s="57"/>
      <c r="I20" s="57"/>
      <c r="J20" s="57"/>
      <c r="K20" s="57"/>
      <c r="L20" s="57"/>
      <c r="M20" s="57"/>
      <c r="N20" s="57"/>
      <c r="O20" s="57"/>
      <c r="P20" s="22"/>
      <c r="Q20" s="22"/>
      <c r="R20" s="22"/>
      <c r="S20" s="22"/>
      <c r="T20" s="22"/>
      <c r="U20" s="22"/>
      <c r="V20" s="22"/>
      <c r="W20" s="22"/>
      <c r="X20" s="23"/>
      <c r="Y20" s="23"/>
      <c r="Z20" s="23"/>
      <c r="AA20" s="23"/>
    </row>
    <row r="21" spans="1:27" s="19" customFormat="1" ht="18" customHeight="1" x14ac:dyDescent="0.2">
      <c r="A21" s="19" t="s">
        <v>214</v>
      </c>
      <c r="B21" s="58"/>
      <c r="C21" s="59"/>
      <c r="D21" s="59"/>
      <c r="E21" s="59"/>
      <c r="F21" s="59"/>
      <c r="G21" s="20"/>
      <c r="H21" s="20"/>
      <c r="I21" s="59"/>
      <c r="J21" s="59"/>
      <c r="K21" s="59"/>
      <c r="L21" s="59"/>
      <c r="M21" s="59"/>
      <c r="N21" s="59"/>
      <c r="O21" s="59"/>
      <c r="P21" s="59"/>
      <c r="Q21" s="59"/>
      <c r="R21" s="59"/>
      <c r="S21" s="20"/>
      <c r="T21" s="20"/>
    </row>
    <row r="22" spans="1:27" ht="13.5" customHeight="1" x14ac:dyDescent="0.2">
      <c r="B22" s="1015" t="s">
        <v>178</v>
      </c>
      <c r="C22" s="1038"/>
      <c r="D22" s="1038"/>
      <c r="E22" s="1038"/>
      <c r="F22" s="1039"/>
      <c r="G22" s="1052" t="s">
        <v>170</v>
      </c>
      <c r="H22" s="1053"/>
      <c r="I22" s="1054"/>
      <c r="J22" s="1029" t="s">
        <v>171</v>
      </c>
      <c r="K22" s="1029"/>
      <c r="L22" s="1029"/>
      <c r="M22" s="1029"/>
      <c r="N22" s="1029"/>
      <c r="O22" s="1029"/>
      <c r="P22" s="1029"/>
      <c r="Q22" s="1029"/>
      <c r="R22" s="1029"/>
    </row>
    <row r="23" spans="1:27" ht="15" customHeight="1" thickBot="1" x14ac:dyDescent="0.25">
      <c r="B23" s="1040"/>
      <c r="C23" s="1041"/>
      <c r="D23" s="1041"/>
      <c r="E23" s="1041"/>
      <c r="F23" s="1042"/>
      <c r="G23" s="1055"/>
      <c r="H23" s="1056"/>
      <c r="I23" s="1057"/>
      <c r="J23" s="975" t="s">
        <v>172</v>
      </c>
      <c r="K23" s="1091"/>
      <c r="L23" s="1091"/>
      <c r="M23" s="975" t="s">
        <v>173</v>
      </c>
      <c r="N23" s="1091"/>
      <c r="O23" s="1091"/>
      <c r="P23" s="975" t="s">
        <v>174</v>
      </c>
      <c r="Q23" s="1091"/>
      <c r="R23" s="1091"/>
    </row>
    <row r="24" spans="1:27" ht="20.5" customHeight="1" x14ac:dyDescent="0.2">
      <c r="B24" s="1064" t="s">
        <v>467</v>
      </c>
      <c r="C24" s="1120" t="s">
        <v>168</v>
      </c>
      <c r="D24" s="1121"/>
      <c r="E24" s="1121"/>
      <c r="F24" s="1122"/>
      <c r="G24" s="1051"/>
      <c r="H24" s="1051"/>
      <c r="I24" s="1051"/>
      <c r="J24" s="1051"/>
      <c r="K24" s="1051"/>
      <c r="L24" s="1051"/>
      <c r="M24" s="1051"/>
      <c r="N24" s="1051"/>
      <c r="O24" s="1051"/>
      <c r="P24" s="1051"/>
      <c r="Q24" s="1051"/>
      <c r="R24" s="1051"/>
    </row>
    <row r="25" spans="1:27" ht="20.5" customHeight="1" x14ac:dyDescent="0.2">
      <c r="B25" s="1065"/>
      <c r="C25" s="1061" t="s">
        <v>169</v>
      </c>
      <c r="D25" s="1062"/>
      <c r="E25" s="1062"/>
      <c r="F25" s="1063"/>
      <c r="G25" s="1050"/>
      <c r="H25" s="1050"/>
      <c r="I25" s="1050"/>
      <c r="J25" s="1050"/>
      <c r="K25" s="1050"/>
      <c r="L25" s="1050"/>
      <c r="M25" s="1050"/>
      <c r="N25" s="1050"/>
      <c r="O25" s="1050"/>
      <c r="P25" s="1050"/>
      <c r="Q25" s="1050"/>
      <c r="R25" s="1050"/>
    </row>
    <row r="26" spans="1:27" ht="20.5" customHeight="1" x14ac:dyDescent="0.2">
      <c r="B26" s="1065"/>
      <c r="C26" s="1061" t="s">
        <v>242</v>
      </c>
      <c r="D26" s="1062"/>
      <c r="E26" s="1062"/>
      <c r="F26" s="1063"/>
      <c r="G26" s="1050"/>
      <c r="H26" s="1050"/>
      <c r="I26" s="1050"/>
      <c r="J26" s="1050"/>
      <c r="K26" s="1050"/>
      <c r="L26" s="1050"/>
      <c r="M26" s="1050"/>
      <c r="N26" s="1050"/>
      <c r="O26" s="1050"/>
      <c r="P26" s="1050"/>
      <c r="Q26" s="1050"/>
      <c r="R26" s="1050"/>
    </row>
    <row r="27" spans="1:27" ht="20.5" customHeight="1" thickBot="1" x14ac:dyDescent="0.25">
      <c r="B27" s="1066"/>
      <c r="C27" s="1058" t="s">
        <v>243</v>
      </c>
      <c r="D27" s="1059"/>
      <c r="E27" s="1059"/>
      <c r="F27" s="1060"/>
      <c r="G27" s="1049"/>
      <c r="H27" s="1049"/>
      <c r="I27" s="1049"/>
      <c r="J27" s="1049"/>
      <c r="K27" s="1049"/>
      <c r="L27" s="1049"/>
      <c r="M27" s="1049"/>
      <c r="N27" s="1049"/>
      <c r="O27" s="1049"/>
      <c r="P27" s="1049"/>
      <c r="Q27" s="1049"/>
      <c r="R27" s="1049"/>
    </row>
    <row r="28" spans="1:27" ht="20.5" customHeight="1" x14ac:dyDescent="0.2">
      <c r="B28" s="1132" t="s">
        <v>22</v>
      </c>
      <c r="C28" s="1061" t="s">
        <v>255</v>
      </c>
      <c r="D28" s="1141"/>
      <c r="E28" s="1141"/>
      <c r="F28" s="1142"/>
      <c r="G28" s="995"/>
      <c r="H28" s="996"/>
      <c r="I28" s="997"/>
      <c r="J28" s="995"/>
      <c r="K28" s="996"/>
      <c r="L28" s="997"/>
      <c r="M28" s="995"/>
      <c r="N28" s="996"/>
      <c r="O28" s="997"/>
      <c r="P28" s="995"/>
      <c r="Q28" s="996"/>
      <c r="R28" s="997"/>
    </row>
    <row r="29" spans="1:27" ht="20.5" customHeight="1" x14ac:dyDescent="0.2">
      <c r="B29" s="1133"/>
      <c r="C29" s="1135" t="s">
        <v>256</v>
      </c>
      <c r="D29" s="1136"/>
      <c r="E29" s="1136"/>
      <c r="F29" s="1137"/>
      <c r="G29" s="995"/>
      <c r="H29" s="996"/>
      <c r="I29" s="997"/>
      <c r="J29" s="995"/>
      <c r="K29" s="996"/>
      <c r="L29" s="997"/>
      <c r="M29" s="995"/>
      <c r="N29" s="996"/>
      <c r="O29" s="997"/>
      <c r="P29" s="995"/>
      <c r="Q29" s="996"/>
      <c r="R29" s="997"/>
    </row>
    <row r="30" spans="1:27" ht="20.5" customHeight="1" thickBot="1" x14ac:dyDescent="0.25">
      <c r="B30" s="1134"/>
      <c r="C30" s="1138" t="s">
        <v>257</v>
      </c>
      <c r="D30" s="1139"/>
      <c r="E30" s="1139"/>
      <c r="F30" s="1140"/>
      <c r="G30" s="1114"/>
      <c r="H30" s="1115"/>
      <c r="I30" s="1116"/>
      <c r="J30" s="1114"/>
      <c r="K30" s="1115"/>
      <c r="L30" s="1116"/>
      <c r="M30" s="1114"/>
      <c r="N30" s="1115"/>
      <c r="O30" s="1116"/>
      <c r="P30" s="1114"/>
      <c r="Q30" s="1115"/>
      <c r="R30" s="1116"/>
    </row>
    <row r="31" spans="1:27" ht="20.5" customHeight="1" x14ac:dyDescent="0.2">
      <c r="B31" s="1064" t="s">
        <v>175</v>
      </c>
      <c r="C31" s="1120" t="s">
        <v>168</v>
      </c>
      <c r="D31" s="1121"/>
      <c r="E31" s="1121"/>
      <c r="F31" s="1122"/>
      <c r="G31" s="1051"/>
      <c r="H31" s="1051"/>
      <c r="I31" s="1051"/>
      <c r="J31" s="1051"/>
      <c r="K31" s="1051"/>
      <c r="L31" s="1051"/>
      <c r="M31" s="1051"/>
      <c r="N31" s="1051"/>
      <c r="O31" s="1051"/>
      <c r="P31" s="1051"/>
      <c r="Q31" s="1051"/>
      <c r="R31" s="1051"/>
      <c r="T31" s="1117" t="s">
        <v>306</v>
      </c>
      <c r="U31" s="1118"/>
      <c r="V31" s="1118"/>
      <c r="W31" s="1119"/>
      <c r="X31" s="60"/>
    </row>
    <row r="32" spans="1:27" ht="20.5" customHeight="1" thickBot="1" x14ac:dyDescent="0.25">
      <c r="B32" s="1065"/>
      <c r="C32" s="1061" t="s">
        <v>169</v>
      </c>
      <c r="D32" s="1062"/>
      <c r="E32" s="1062"/>
      <c r="F32" s="1063"/>
      <c r="G32" s="1050"/>
      <c r="H32" s="1050"/>
      <c r="I32" s="1050"/>
      <c r="J32" s="1050"/>
      <c r="K32" s="1050"/>
      <c r="L32" s="1050"/>
      <c r="M32" s="1050"/>
      <c r="N32" s="1050"/>
      <c r="O32" s="1050"/>
      <c r="P32" s="1050"/>
      <c r="Q32" s="1050"/>
      <c r="R32" s="1050"/>
      <c r="T32" s="1101" t="s">
        <v>179</v>
      </c>
      <c r="U32" s="1102"/>
      <c r="V32" s="1102"/>
      <c r="W32" s="1103"/>
      <c r="X32" s="60"/>
    </row>
    <row r="33" spans="1:25" ht="20.5" customHeight="1" x14ac:dyDescent="0.2">
      <c r="B33" s="1065"/>
      <c r="C33" s="1061" t="s">
        <v>242</v>
      </c>
      <c r="D33" s="1062"/>
      <c r="E33" s="1062"/>
      <c r="F33" s="1063"/>
      <c r="G33" s="1050"/>
      <c r="H33" s="1050"/>
      <c r="I33" s="1050"/>
      <c r="J33" s="1050"/>
      <c r="K33" s="1050"/>
      <c r="L33" s="1050"/>
      <c r="M33" s="1050"/>
      <c r="N33" s="1050"/>
      <c r="O33" s="1050"/>
      <c r="P33" s="1050"/>
      <c r="Q33" s="1050"/>
      <c r="R33" s="1050"/>
      <c r="T33" s="1104" t="s">
        <v>180</v>
      </c>
      <c r="U33" s="1105"/>
      <c r="V33" s="1105"/>
      <c r="W33" s="1106"/>
      <c r="X33" s="61"/>
    </row>
    <row r="34" spans="1:25" ht="20.5" customHeight="1" thickBot="1" x14ac:dyDescent="0.25">
      <c r="B34" s="1066"/>
      <c r="C34" s="1058" t="s">
        <v>243</v>
      </c>
      <c r="D34" s="1099"/>
      <c r="E34" s="1099"/>
      <c r="F34" s="1100"/>
      <c r="G34" s="1098"/>
      <c r="H34" s="1098"/>
      <c r="I34" s="1098"/>
      <c r="J34" s="1098"/>
      <c r="K34" s="1098"/>
      <c r="L34" s="1098"/>
      <c r="M34" s="1098"/>
      <c r="N34" s="1098"/>
      <c r="O34" s="1098"/>
      <c r="P34" s="1098"/>
      <c r="Q34" s="1098"/>
      <c r="R34" s="1098"/>
      <c r="T34" s="1107"/>
      <c r="U34" s="1108"/>
      <c r="V34" s="1108"/>
      <c r="W34" s="1109"/>
      <c r="X34" s="61"/>
    </row>
    <row r="35" spans="1:25" s="31" customFormat="1" ht="24.75" customHeight="1" x14ac:dyDescent="0.2">
      <c r="B35" s="62" t="s">
        <v>176</v>
      </c>
      <c r="C35" s="1112" t="s">
        <v>307</v>
      </c>
      <c r="D35" s="1113"/>
      <c r="E35" s="1113"/>
      <c r="F35" s="1113"/>
      <c r="G35" s="1113"/>
      <c r="H35" s="1113"/>
      <c r="I35" s="1113"/>
      <c r="J35" s="1113"/>
      <c r="K35" s="1113"/>
      <c r="L35" s="1113"/>
      <c r="M35" s="1113"/>
      <c r="N35" s="1113"/>
      <c r="O35" s="1113"/>
      <c r="P35" s="1113"/>
      <c r="Q35" s="1113"/>
      <c r="R35" s="1113"/>
      <c r="S35" s="1113"/>
      <c r="T35" s="1113"/>
      <c r="U35" s="1113"/>
      <c r="V35" s="1113"/>
      <c r="W35" s="1113"/>
    </row>
    <row r="36" spans="1:25" s="31" customFormat="1" ht="24.75" customHeight="1" x14ac:dyDescent="0.2">
      <c r="B36" s="63" t="s">
        <v>23</v>
      </c>
      <c r="C36" s="1110" t="s">
        <v>468</v>
      </c>
      <c r="D36" s="1111"/>
      <c r="E36" s="1111"/>
      <c r="F36" s="1111"/>
      <c r="G36" s="1111"/>
      <c r="H36" s="1111"/>
      <c r="I36" s="1111"/>
      <c r="J36" s="1111"/>
      <c r="K36" s="1111"/>
      <c r="L36" s="1111"/>
      <c r="M36" s="1111"/>
      <c r="N36" s="1111"/>
      <c r="O36" s="1111"/>
      <c r="P36" s="1111"/>
      <c r="Q36" s="1111"/>
      <c r="R36" s="1111"/>
      <c r="S36" s="1111"/>
      <c r="T36" s="1111"/>
      <c r="U36" s="1111"/>
      <c r="V36" s="1111"/>
      <c r="W36" s="1111"/>
    </row>
    <row r="37" spans="1:25" s="31" customFormat="1" ht="6" customHeight="1" x14ac:dyDescent="0.2">
      <c r="B37" s="63"/>
      <c r="C37" s="64"/>
      <c r="D37" s="65"/>
      <c r="E37" s="65"/>
      <c r="F37" s="65"/>
      <c r="G37" s="65"/>
      <c r="H37" s="65"/>
      <c r="I37" s="65"/>
      <c r="J37" s="65"/>
      <c r="K37" s="65"/>
      <c r="L37" s="65"/>
      <c r="M37" s="65"/>
      <c r="N37" s="65"/>
      <c r="O37" s="65"/>
      <c r="P37" s="65"/>
      <c r="Q37" s="65"/>
      <c r="R37" s="65"/>
      <c r="S37" s="65"/>
      <c r="T37" s="65"/>
      <c r="U37" s="65"/>
      <c r="V37" s="65"/>
      <c r="W37" s="65"/>
      <c r="X37" s="65"/>
    </row>
    <row r="38" spans="1:25" s="31" customFormat="1" ht="18" customHeight="1" x14ac:dyDescent="0.2">
      <c r="A38" s="9" t="s">
        <v>215</v>
      </c>
      <c r="B38" s="63"/>
      <c r="C38" s="64"/>
      <c r="D38" s="65"/>
      <c r="E38" s="65"/>
      <c r="F38" s="65"/>
      <c r="G38" s="65"/>
      <c r="H38" s="65"/>
      <c r="I38" s="65"/>
      <c r="J38" s="65"/>
      <c r="K38" s="65"/>
      <c r="L38" s="65"/>
      <c r="M38" s="65"/>
      <c r="N38" s="65"/>
      <c r="O38" s="65"/>
      <c r="P38" s="65"/>
      <c r="Q38" s="65"/>
      <c r="R38" s="65"/>
      <c r="S38" s="65"/>
      <c r="T38" s="65"/>
      <c r="U38" s="65"/>
      <c r="V38" s="65"/>
      <c r="W38" s="65"/>
      <c r="X38" s="65"/>
    </row>
    <row r="39" spans="1:25" ht="27.75" customHeight="1" x14ac:dyDescent="0.2">
      <c r="B39" s="1067" t="s">
        <v>216</v>
      </c>
      <c r="C39" s="1067"/>
      <c r="D39" s="1067"/>
      <c r="E39" s="1067"/>
      <c r="F39" s="1067"/>
      <c r="G39" s="1067"/>
      <c r="H39" s="1067"/>
      <c r="I39" s="1067"/>
      <c r="J39" s="1067"/>
      <c r="K39" s="1067"/>
      <c r="L39" s="1067"/>
      <c r="M39" s="1067"/>
      <c r="N39" s="1067"/>
      <c r="O39" s="1067"/>
      <c r="P39" s="1067"/>
      <c r="Q39" s="1067"/>
      <c r="R39" s="1067"/>
      <c r="S39" s="1067"/>
      <c r="T39" s="1067"/>
      <c r="U39" s="1067"/>
      <c r="V39" s="1067"/>
      <c r="W39" s="1067"/>
    </row>
    <row r="40" spans="1:25" ht="15.75" customHeight="1" x14ac:dyDescent="0.2">
      <c r="B40" s="998"/>
      <c r="C40" s="998"/>
      <c r="D40" s="949" t="s">
        <v>207</v>
      </c>
      <c r="E40" s="971"/>
      <c r="F40" s="971"/>
      <c r="G40" s="971"/>
      <c r="H40" s="971"/>
      <c r="I40" s="971"/>
      <c r="J40" s="971"/>
      <c r="K40" s="971"/>
      <c r="L40" s="971"/>
      <c r="M40" s="971"/>
      <c r="N40" s="971"/>
      <c r="O40" s="971"/>
      <c r="P40" s="971"/>
      <c r="Q40" s="971"/>
      <c r="R40" s="971"/>
      <c r="S40" s="971"/>
      <c r="T40" s="971"/>
      <c r="U40" s="971"/>
      <c r="V40" s="971"/>
      <c r="W40" s="950"/>
    </row>
    <row r="41" spans="1:25" ht="24.75" customHeight="1" x14ac:dyDescent="0.2">
      <c r="A41" s="23"/>
      <c r="B41" s="1033" t="s">
        <v>210</v>
      </c>
      <c r="C41" s="1033"/>
      <c r="D41" s="66"/>
      <c r="E41" s="17"/>
      <c r="F41" s="17"/>
      <c r="G41" s="17"/>
      <c r="H41" s="17"/>
      <c r="I41" s="17"/>
      <c r="J41" s="17"/>
      <c r="K41" s="17"/>
      <c r="L41" s="17"/>
      <c r="M41" s="17"/>
      <c r="N41" s="17"/>
      <c r="O41" s="17"/>
      <c r="P41" s="17"/>
      <c r="Q41" s="17"/>
      <c r="R41" s="17"/>
      <c r="S41" s="17"/>
      <c r="T41" s="17"/>
      <c r="U41" s="17"/>
      <c r="V41" s="17"/>
      <c r="W41" s="18"/>
    </row>
    <row r="42" spans="1:25" ht="24.75" customHeight="1" x14ac:dyDescent="0.2">
      <c r="A42" s="23"/>
      <c r="B42" s="1033" t="s">
        <v>250</v>
      </c>
      <c r="C42" s="1033"/>
      <c r="D42" s="66"/>
      <c r="E42" s="17"/>
      <c r="F42" s="17"/>
      <c r="G42" s="17"/>
      <c r="H42" s="17"/>
      <c r="I42" s="17"/>
      <c r="J42" s="17"/>
      <c r="K42" s="17"/>
      <c r="L42" s="17"/>
      <c r="M42" s="17"/>
      <c r="N42" s="17"/>
      <c r="O42" s="17"/>
      <c r="P42" s="17"/>
      <c r="Q42" s="17"/>
      <c r="R42" s="17"/>
      <c r="S42" s="17"/>
      <c r="T42" s="17"/>
      <c r="U42" s="17"/>
      <c r="V42" s="17"/>
      <c r="W42" s="18"/>
    </row>
    <row r="43" spans="1:25" ht="6" customHeight="1" x14ac:dyDescent="0.2"/>
    <row r="44" spans="1:25" s="19" customFormat="1" ht="18" customHeight="1" x14ac:dyDescent="0.2">
      <c r="A44" s="19" t="s">
        <v>246</v>
      </c>
      <c r="B44" s="21"/>
      <c r="C44" s="21"/>
      <c r="D44" s="21"/>
      <c r="E44" s="21"/>
      <c r="F44" s="21"/>
      <c r="G44" s="21"/>
      <c r="H44" s="59"/>
      <c r="I44" s="59"/>
      <c r="J44" s="59"/>
      <c r="K44" s="59"/>
      <c r="L44" s="59"/>
      <c r="M44" s="20"/>
      <c r="N44" s="20"/>
      <c r="O44" s="59"/>
      <c r="P44" s="59"/>
      <c r="Q44" s="59"/>
      <c r="R44" s="59"/>
      <c r="S44" s="59"/>
      <c r="T44" s="59"/>
      <c r="U44" s="59"/>
      <c r="V44" s="59"/>
      <c r="W44" s="59"/>
      <c r="X44" s="20"/>
      <c r="Y44" s="20"/>
    </row>
    <row r="45" spans="1:25" ht="16.5" customHeight="1" x14ac:dyDescent="0.2">
      <c r="B45" s="998"/>
      <c r="C45" s="998"/>
      <c r="D45" s="998"/>
      <c r="E45" s="998"/>
      <c r="F45" s="998"/>
      <c r="G45" s="998"/>
      <c r="H45" s="998"/>
      <c r="I45" s="998"/>
      <c r="J45" s="1029" t="s">
        <v>164</v>
      </c>
      <c r="K45" s="1029"/>
      <c r="L45" s="1029"/>
      <c r="M45" s="1029"/>
      <c r="N45" s="1029"/>
      <c r="O45" s="1029"/>
      <c r="P45" s="1029"/>
      <c r="Q45" s="1029"/>
      <c r="R45" s="1029"/>
      <c r="S45" s="1029"/>
      <c r="T45" s="1029"/>
      <c r="U45" s="1029"/>
      <c r="V45" s="1029"/>
      <c r="W45" s="1029"/>
      <c r="X45" s="22"/>
      <c r="Y45" s="22"/>
    </row>
    <row r="46" spans="1:25" ht="15" customHeight="1" x14ac:dyDescent="0.2">
      <c r="B46" s="1003" t="s">
        <v>165</v>
      </c>
      <c r="C46" s="1026"/>
      <c r="D46" s="1026"/>
      <c r="E46" s="1026"/>
      <c r="F46" s="1026"/>
      <c r="G46" s="1026"/>
      <c r="H46" s="1026"/>
      <c r="I46" s="1027"/>
      <c r="J46" s="200" t="s">
        <v>283</v>
      </c>
      <c r="K46" s="1028" t="s">
        <v>161</v>
      </c>
      <c r="L46" s="1028"/>
      <c r="M46" s="1028"/>
      <c r="N46" s="1028"/>
      <c r="O46" s="201" t="s">
        <v>283</v>
      </c>
      <c r="P46" s="1028" t="s">
        <v>162</v>
      </c>
      <c r="Q46" s="1028"/>
      <c r="R46" s="1028"/>
      <c r="S46" s="1028"/>
      <c r="T46" s="201" t="s">
        <v>283</v>
      </c>
      <c r="U46" s="996" t="s">
        <v>163</v>
      </c>
      <c r="V46" s="996"/>
      <c r="W46" s="997"/>
      <c r="X46" s="22"/>
      <c r="Y46" s="22"/>
    </row>
    <row r="47" spans="1:25" ht="15" customHeight="1" x14ac:dyDescent="0.2">
      <c r="B47" s="1023" t="s">
        <v>127</v>
      </c>
      <c r="C47" s="1023"/>
      <c r="D47" s="1023"/>
      <c r="E47" s="1023"/>
      <c r="F47" s="1023"/>
      <c r="G47" s="1023"/>
      <c r="H47" s="1023"/>
      <c r="I47" s="1023"/>
      <c r="J47" s="200" t="s">
        <v>283</v>
      </c>
      <c r="K47" s="1024" t="s">
        <v>161</v>
      </c>
      <c r="L47" s="1024"/>
      <c r="M47" s="1024"/>
      <c r="N47" s="1024"/>
      <c r="O47" s="201" t="s">
        <v>283</v>
      </c>
      <c r="P47" s="1024" t="s">
        <v>162</v>
      </c>
      <c r="Q47" s="1024"/>
      <c r="R47" s="1024"/>
      <c r="S47" s="1024"/>
      <c r="T47" s="201" t="s">
        <v>283</v>
      </c>
      <c r="U47" s="996" t="s">
        <v>163</v>
      </c>
      <c r="V47" s="996"/>
      <c r="W47" s="997"/>
      <c r="X47" s="22"/>
      <c r="Y47" s="22"/>
    </row>
    <row r="48" spans="1:25" ht="15" customHeight="1" x14ac:dyDescent="0.2">
      <c r="B48" s="1023" t="s">
        <v>159</v>
      </c>
      <c r="C48" s="1025"/>
      <c r="D48" s="1025"/>
      <c r="E48" s="1025"/>
      <c r="F48" s="1025"/>
      <c r="G48" s="1025"/>
      <c r="H48" s="1025"/>
      <c r="I48" s="1025"/>
      <c r="J48" s="200" t="s">
        <v>283</v>
      </c>
      <c r="K48" s="1024" t="s">
        <v>161</v>
      </c>
      <c r="L48" s="1024"/>
      <c r="M48" s="1024"/>
      <c r="N48" s="1024"/>
      <c r="O48" s="201" t="s">
        <v>283</v>
      </c>
      <c r="P48" s="1024" t="s">
        <v>162</v>
      </c>
      <c r="Q48" s="1024"/>
      <c r="R48" s="1024"/>
      <c r="S48" s="1024"/>
      <c r="T48" s="201" t="s">
        <v>283</v>
      </c>
      <c r="U48" s="996" t="s">
        <v>163</v>
      </c>
      <c r="V48" s="996"/>
      <c r="W48" s="997"/>
      <c r="X48" s="22"/>
      <c r="Y48" s="22"/>
    </row>
    <row r="49" spans="1:27" ht="15" customHeight="1" x14ac:dyDescent="0.2">
      <c r="B49" s="1023" t="s">
        <v>160</v>
      </c>
      <c r="C49" s="1025"/>
      <c r="D49" s="1025"/>
      <c r="E49" s="1025"/>
      <c r="F49" s="1025"/>
      <c r="G49" s="1025"/>
      <c r="H49" s="1025"/>
      <c r="I49" s="1025"/>
      <c r="J49" s="200" t="s">
        <v>283</v>
      </c>
      <c r="K49" s="1024" t="s">
        <v>161</v>
      </c>
      <c r="L49" s="1024"/>
      <c r="M49" s="1024"/>
      <c r="N49" s="1024"/>
      <c r="O49" s="201" t="s">
        <v>283</v>
      </c>
      <c r="P49" s="1024" t="s">
        <v>162</v>
      </c>
      <c r="Q49" s="1024"/>
      <c r="R49" s="1024"/>
      <c r="S49" s="1024"/>
      <c r="T49" s="201" t="s">
        <v>283</v>
      </c>
      <c r="U49" s="996" t="s">
        <v>163</v>
      </c>
      <c r="V49" s="996"/>
      <c r="W49" s="997"/>
      <c r="X49" s="22"/>
      <c r="Y49" s="22"/>
    </row>
    <row r="50" spans="1:27" ht="31.5" customHeight="1" x14ac:dyDescent="0.2">
      <c r="B50" s="1030" t="s">
        <v>472</v>
      </c>
      <c r="C50" s="1031"/>
      <c r="D50" s="1031"/>
      <c r="E50" s="1031"/>
      <c r="F50" s="1031"/>
      <c r="G50" s="1031"/>
      <c r="H50" s="1031"/>
      <c r="I50" s="1032"/>
      <c r="J50" s="200" t="s">
        <v>283</v>
      </c>
      <c r="K50" s="1024" t="s">
        <v>161</v>
      </c>
      <c r="L50" s="1024"/>
      <c r="M50" s="1024"/>
      <c r="N50" s="1024"/>
      <c r="O50" s="201" t="s">
        <v>283</v>
      </c>
      <c r="P50" s="1024" t="s">
        <v>162</v>
      </c>
      <c r="Q50" s="1024"/>
      <c r="R50" s="1024"/>
      <c r="S50" s="1024"/>
      <c r="T50" s="201" t="s">
        <v>283</v>
      </c>
      <c r="U50" s="996" t="s">
        <v>163</v>
      </c>
      <c r="V50" s="996"/>
      <c r="W50" s="997"/>
      <c r="X50" s="22"/>
      <c r="Y50" s="22"/>
    </row>
    <row r="51" spans="1:27" ht="39" customHeight="1" x14ac:dyDescent="0.2">
      <c r="B51" s="1021" t="s">
        <v>462</v>
      </c>
      <c r="C51" s="1022"/>
      <c r="D51" s="1022"/>
      <c r="E51" s="1022"/>
      <c r="F51" s="1022"/>
      <c r="G51" s="1022"/>
      <c r="H51" s="1022"/>
      <c r="I51" s="1022"/>
      <c r="J51" s="1022"/>
      <c r="K51" s="1022"/>
      <c r="L51" s="1022"/>
      <c r="M51" s="1022"/>
      <c r="N51" s="1022"/>
      <c r="O51" s="1022"/>
      <c r="P51" s="1022"/>
      <c r="Q51" s="1022"/>
      <c r="R51" s="1022"/>
      <c r="S51" s="1022"/>
      <c r="T51" s="1022"/>
      <c r="U51" s="1022"/>
      <c r="V51" s="1022"/>
      <c r="W51" s="1022"/>
      <c r="X51" s="67"/>
      <c r="Y51" s="67"/>
      <c r="Z51" s="67"/>
      <c r="AA51" s="67"/>
    </row>
    <row r="52" spans="1:27" ht="18" customHeight="1" x14ac:dyDescent="0.2">
      <c r="B52" s="43"/>
      <c r="C52" s="43"/>
      <c r="D52" s="43"/>
      <c r="E52" s="43"/>
      <c r="F52" s="43"/>
      <c r="G52" s="22"/>
      <c r="H52" s="22"/>
      <c r="I52" s="43"/>
      <c r="J52" s="43"/>
      <c r="K52" s="43"/>
      <c r="L52" s="43"/>
      <c r="M52" s="43"/>
      <c r="N52" s="43"/>
      <c r="O52" s="43"/>
      <c r="P52" s="43"/>
      <c r="Q52" s="43"/>
      <c r="R52" s="43"/>
      <c r="S52" s="22"/>
      <c r="T52" s="22"/>
    </row>
    <row r="53" spans="1:27" s="10" customFormat="1" ht="21" customHeight="1" x14ac:dyDescent="0.2">
      <c r="A53" s="9"/>
      <c r="B53" s="22"/>
      <c r="C53" s="22"/>
      <c r="D53" s="22"/>
      <c r="E53" s="22"/>
      <c r="F53" s="22"/>
      <c r="G53" s="22"/>
      <c r="H53" s="22"/>
      <c r="I53" s="22"/>
      <c r="J53" s="23"/>
      <c r="K53" s="22"/>
      <c r="L53" s="22"/>
      <c r="M53" s="22"/>
      <c r="N53" s="22"/>
      <c r="O53" s="22"/>
      <c r="P53" s="22"/>
      <c r="Q53" s="22"/>
      <c r="R53" s="22"/>
      <c r="S53" s="22"/>
      <c r="T53" s="22"/>
      <c r="U53" s="23"/>
      <c r="V53" s="22"/>
      <c r="W53" s="22"/>
      <c r="X53" s="22"/>
      <c r="Y53" s="23"/>
    </row>
    <row r="54" spans="1:27" ht="18" customHeight="1" x14ac:dyDescent="0.2"/>
    <row r="55" spans="1:27" ht="18" customHeight="1" x14ac:dyDescent="0.2"/>
    <row r="56" spans="1:27" ht="18" customHeight="1" x14ac:dyDescent="0.2"/>
    <row r="57" spans="1:27" ht="18" customHeight="1" x14ac:dyDescent="0.2"/>
    <row r="58" spans="1:27" ht="18" customHeight="1" x14ac:dyDescent="0.2"/>
    <row r="59" spans="1:27" ht="18" customHeight="1" x14ac:dyDescent="0.2"/>
    <row r="60" spans="1:27" ht="18" customHeight="1" x14ac:dyDescent="0.2"/>
    <row r="61" spans="1:27" ht="18" customHeight="1" x14ac:dyDescent="0.2"/>
    <row r="62" spans="1:27" ht="18" customHeight="1" x14ac:dyDescent="0.2"/>
    <row r="63" spans="1:27" ht="18" customHeight="1" x14ac:dyDescent="0.2"/>
    <row r="64" spans="1:2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sheetData>
  <mergeCells count="145">
    <mergeCell ref="P31:R31"/>
    <mergeCell ref="J31:L31"/>
    <mergeCell ref="M31:O31"/>
    <mergeCell ref="B28:B30"/>
    <mergeCell ref="C29:F29"/>
    <mergeCell ref="C30:F30"/>
    <mergeCell ref="G30:I30"/>
    <mergeCell ref="G28:I28"/>
    <mergeCell ref="D40:W40"/>
    <mergeCell ref="M32:O32"/>
    <mergeCell ref="M34:O34"/>
    <mergeCell ref="B31:B34"/>
    <mergeCell ref="J34:L34"/>
    <mergeCell ref="C28:F28"/>
    <mergeCell ref="G29:I29"/>
    <mergeCell ref="M29:O29"/>
    <mergeCell ref="J28:L28"/>
    <mergeCell ref="P29:R29"/>
    <mergeCell ref="J29:L29"/>
    <mergeCell ref="M28:O28"/>
    <mergeCell ref="J30:L30"/>
    <mergeCell ref="P30:R30"/>
    <mergeCell ref="P33:R33"/>
    <mergeCell ref="G33:I33"/>
    <mergeCell ref="M30:O30"/>
    <mergeCell ref="P28:R28"/>
    <mergeCell ref="G31:I31"/>
    <mergeCell ref="S2:W2"/>
    <mergeCell ref="V3:W3"/>
    <mergeCell ref="V4:W4"/>
    <mergeCell ref="V5:W5"/>
    <mergeCell ref="C2:J2"/>
    <mergeCell ref="N2:R2"/>
    <mergeCell ref="S3:U3"/>
    <mergeCell ref="T31:W31"/>
    <mergeCell ref="C31:F31"/>
    <mergeCell ref="C4:J4"/>
    <mergeCell ref="N5:R5"/>
    <mergeCell ref="N6:R6"/>
    <mergeCell ref="C3:J3"/>
    <mergeCell ref="N3:R3"/>
    <mergeCell ref="C24:F24"/>
    <mergeCell ref="B18:C18"/>
    <mergeCell ref="M23:O23"/>
    <mergeCell ref="N7:R7"/>
    <mergeCell ref="C7:J7"/>
    <mergeCell ref="B3:B6"/>
    <mergeCell ref="C6:J6"/>
    <mergeCell ref="J33:L33"/>
    <mergeCell ref="M33:O33"/>
    <mergeCell ref="P34:R34"/>
    <mergeCell ref="C34:F34"/>
    <mergeCell ref="G34:I34"/>
    <mergeCell ref="T32:W32"/>
    <mergeCell ref="C32:F32"/>
    <mergeCell ref="T33:W34"/>
    <mergeCell ref="C36:W36"/>
    <mergeCell ref="C35:W35"/>
    <mergeCell ref="P32:R32"/>
    <mergeCell ref="J32:L32"/>
    <mergeCell ref="G32:I32"/>
    <mergeCell ref="C5:J5"/>
    <mergeCell ref="D16:O16"/>
    <mergeCell ref="D17:O17"/>
    <mergeCell ref="M26:O26"/>
    <mergeCell ref="J23:L23"/>
    <mergeCell ref="B7:B10"/>
    <mergeCell ref="G24:I24"/>
    <mergeCell ref="P23:R23"/>
    <mergeCell ref="B17:C17"/>
    <mergeCell ref="G25:I25"/>
    <mergeCell ref="J25:L25"/>
    <mergeCell ref="C26:F26"/>
    <mergeCell ref="C8:J8"/>
    <mergeCell ref="B16:C16"/>
    <mergeCell ref="P16:S16"/>
    <mergeCell ref="J22:R22"/>
    <mergeCell ref="M25:O25"/>
    <mergeCell ref="P25:R25"/>
    <mergeCell ref="S4:U4"/>
    <mergeCell ref="S5:U5"/>
    <mergeCell ref="N4:R4"/>
    <mergeCell ref="S8:U8"/>
    <mergeCell ref="S7:U7"/>
    <mergeCell ref="S6:W6"/>
    <mergeCell ref="N8:R8"/>
    <mergeCell ref="V7:W7"/>
    <mergeCell ref="P26:R26"/>
    <mergeCell ref="T17:W17"/>
    <mergeCell ref="T18:W18"/>
    <mergeCell ref="T19:W19"/>
    <mergeCell ref="M24:O24"/>
    <mergeCell ref="P24:R24"/>
    <mergeCell ref="S9:U9"/>
    <mergeCell ref="N9:R9"/>
    <mergeCell ref="S10:W10"/>
    <mergeCell ref="N10:R10"/>
    <mergeCell ref="T16:W16"/>
    <mergeCell ref="B40:C40"/>
    <mergeCell ref="B42:C42"/>
    <mergeCell ref="V8:W8"/>
    <mergeCell ref="V9:W9"/>
    <mergeCell ref="B41:C41"/>
    <mergeCell ref="D19:O19"/>
    <mergeCell ref="D18:O18"/>
    <mergeCell ref="B22:F23"/>
    <mergeCell ref="C10:J10"/>
    <mergeCell ref="C9:J9"/>
    <mergeCell ref="G27:I27"/>
    <mergeCell ref="M27:O27"/>
    <mergeCell ref="P27:R27"/>
    <mergeCell ref="G26:I26"/>
    <mergeCell ref="J24:L24"/>
    <mergeCell ref="J27:L27"/>
    <mergeCell ref="G22:I23"/>
    <mergeCell ref="C27:F27"/>
    <mergeCell ref="C25:F25"/>
    <mergeCell ref="B19:C19"/>
    <mergeCell ref="J26:L26"/>
    <mergeCell ref="B24:B27"/>
    <mergeCell ref="B39:W39"/>
    <mergeCell ref="C33:F33"/>
    <mergeCell ref="B51:W51"/>
    <mergeCell ref="B47:I47"/>
    <mergeCell ref="U49:W49"/>
    <mergeCell ref="K49:N49"/>
    <mergeCell ref="K47:N47"/>
    <mergeCell ref="P47:S47"/>
    <mergeCell ref="B45:I45"/>
    <mergeCell ref="P49:S49"/>
    <mergeCell ref="B48:I48"/>
    <mergeCell ref="B49:I49"/>
    <mergeCell ref="K48:N48"/>
    <mergeCell ref="P48:S48"/>
    <mergeCell ref="B46:I46"/>
    <mergeCell ref="K46:N46"/>
    <mergeCell ref="P46:S46"/>
    <mergeCell ref="J45:W45"/>
    <mergeCell ref="U46:W46"/>
    <mergeCell ref="U47:W47"/>
    <mergeCell ref="U48:W48"/>
    <mergeCell ref="K50:N50"/>
    <mergeCell ref="P50:S50"/>
    <mergeCell ref="U50:W50"/>
    <mergeCell ref="B50:I50"/>
  </mergeCells>
  <phoneticPr fontId="4"/>
  <dataValidations count="1">
    <dataValidation type="list" allowBlank="1" showInputMessage="1" showErrorMessage="1" sqref="P17:P19 R17:R19 J46:J50 O46:O50 T46:T50">
      <formula1>"□,■"</formula1>
    </dataValidation>
  </dataValidations>
  <pageMargins left="0.59055118110236227" right="0.59055118110236227" top="0.78740157480314965" bottom="0.59055118110236227" header="0.31496062992125984" footer="0.39370078740157483"/>
  <pageSetup paperSize="9" scale="82"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AC82"/>
  <sheetViews>
    <sheetView showGridLines="0" view="pageBreakPreview" topLeftCell="A31" zoomScaleNormal="100" zoomScaleSheetLayoutView="100" workbookViewId="0">
      <selection activeCell="Z3" sqref="Z3"/>
    </sheetView>
  </sheetViews>
  <sheetFormatPr defaultColWidth="9" defaultRowHeight="12" x14ac:dyDescent="0.2"/>
  <cols>
    <col min="1" max="1" width="3.90625" style="10" customWidth="1"/>
    <col min="2" max="2" width="5" style="10" customWidth="1"/>
    <col min="3" max="7" width="3.90625" style="10" customWidth="1"/>
    <col min="8" max="8" width="4.6328125" style="10" customWidth="1"/>
    <col min="9" max="27" width="3.90625" style="10" customWidth="1"/>
    <col min="28" max="16384" width="9" style="10"/>
  </cols>
  <sheetData>
    <row r="1" spans="1:27" s="9" customFormat="1" ht="16.5" customHeight="1" x14ac:dyDescent="0.2">
      <c r="A1" s="8" t="s">
        <v>258</v>
      </c>
    </row>
    <row r="2" spans="1:27" s="9" customFormat="1" ht="15.75" customHeight="1" x14ac:dyDescent="0.2">
      <c r="A2" s="9" t="s">
        <v>181</v>
      </c>
    </row>
    <row r="3" spans="1:27" s="9" customFormat="1" ht="20.149999999999999" customHeight="1" x14ac:dyDescent="0.2">
      <c r="A3" s="9" t="s">
        <v>544</v>
      </c>
      <c r="M3" s="161"/>
    </row>
    <row r="4" spans="1:27" ht="21" customHeight="1" x14ac:dyDescent="0.2">
      <c r="B4" s="946" t="s">
        <v>155</v>
      </c>
      <c r="C4" s="947"/>
      <c r="D4" s="947"/>
      <c r="E4" s="948"/>
      <c r="F4" s="946" t="s">
        <v>309</v>
      </c>
      <c r="G4" s="947"/>
      <c r="H4" s="947"/>
      <c r="I4" s="1078"/>
      <c r="J4" s="945"/>
      <c r="K4" s="151" t="s">
        <v>128</v>
      </c>
      <c r="L4" s="946" t="s">
        <v>310</v>
      </c>
      <c r="M4" s="947"/>
      <c r="N4" s="1143"/>
      <c r="O4" s="1078"/>
      <c r="P4" s="945"/>
      <c r="Q4" s="151" t="s">
        <v>128</v>
      </c>
      <c r="R4" s="946" t="s">
        <v>308</v>
      </c>
      <c r="S4" s="947"/>
      <c r="T4" s="1143"/>
      <c r="U4" s="1078"/>
      <c r="V4" s="945"/>
      <c r="W4" s="151" t="s">
        <v>128</v>
      </c>
      <c r="X4" s="11"/>
    </row>
    <row r="5" spans="1:27" ht="21" customHeight="1" x14ac:dyDescent="0.2">
      <c r="B5" s="949" t="s">
        <v>156</v>
      </c>
      <c r="C5" s="971"/>
      <c r="D5" s="971"/>
      <c r="E5" s="950"/>
      <c r="F5" s="946" t="s">
        <v>309</v>
      </c>
      <c r="G5" s="947"/>
      <c r="H5" s="947"/>
      <c r="I5" s="1078"/>
      <c r="J5" s="945"/>
      <c r="K5" s="151" t="s">
        <v>128</v>
      </c>
      <c r="L5" s="946" t="s">
        <v>310</v>
      </c>
      <c r="M5" s="947"/>
      <c r="N5" s="1143"/>
      <c r="O5" s="1078"/>
      <c r="P5" s="945"/>
      <c r="Q5" s="151" t="s">
        <v>128</v>
      </c>
      <c r="R5" s="946" t="s">
        <v>308</v>
      </c>
      <c r="S5" s="947"/>
      <c r="T5" s="1143"/>
      <c r="U5" s="1078"/>
      <c r="V5" s="945"/>
      <c r="W5" s="151" t="s">
        <v>128</v>
      </c>
      <c r="X5" s="11"/>
    </row>
    <row r="6" spans="1:27" s="12" customFormat="1" ht="10" customHeight="1" x14ac:dyDescent="0.2">
      <c r="B6" s="13"/>
      <c r="C6" s="13"/>
      <c r="D6" s="13"/>
      <c r="E6" s="13"/>
      <c r="F6" s="14"/>
      <c r="G6" s="14"/>
      <c r="H6" s="14"/>
      <c r="I6" s="14"/>
      <c r="J6" s="14"/>
      <c r="K6" s="14"/>
      <c r="L6" s="14"/>
      <c r="M6" s="14"/>
      <c r="N6" s="14"/>
      <c r="O6" s="14"/>
      <c r="P6" s="14"/>
      <c r="Q6" s="14"/>
      <c r="R6" s="14"/>
      <c r="S6" s="14"/>
      <c r="T6" s="14"/>
      <c r="U6" s="14"/>
      <c r="V6" s="14"/>
      <c r="W6" s="14"/>
    </row>
    <row r="7" spans="1:27" s="9" customFormat="1" ht="20.149999999999999" customHeight="1" x14ac:dyDescent="0.2">
      <c r="A7" s="161" t="s">
        <v>545</v>
      </c>
      <c r="B7" s="161"/>
      <c r="C7" s="161"/>
      <c r="D7" s="161"/>
      <c r="E7" s="161"/>
      <c r="F7" s="161"/>
      <c r="G7" s="161"/>
      <c r="H7" s="161"/>
      <c r="I7" s="161"/>
      <c r="J7" s="161"/>
      <c r="K7" s="161"/>
      <c r="L7" s="161"/>
      <c r="M7" s="161"/>
      <c r="N7" s="161"/>
      <c r="O7" s="161"/>
      <c r="P7" s="161"/>
      <c r="Q7" s="161"/>
      <c r="R7" s="161"/>
    </row>
    <row r="8" spans="1:27" ht="21" customHeight="1" x14ac:dyDescent="0.2">
      <c r="B8" s="946" t="s">
        <v>155</v>
      </c>
      <c r="C8" s="947"/>
      <c r="D8" s="947"/>
      <c r="E8" s="948"/>
      <c r="F8" s="946" t="s">
        <v>309</v>
      </c>
      <c r="G8" s="947"/>
      <c r="H8" s="947"/>
      <c r="I8" s="1078"/>
      <c r="J8" s="945"/>
      <c r="K8" s="151" t="s">
        <v>128</v>
      </c>
      <c r="L8" s="946" t="s">
        <v>310</v>
      </c>
      <c r="M8" s="947"/>
      <c r="N8" s="1143"/>
      <c r="O8" s="1078"/>
      <c r="P8" s="945"/>
      <c r="Q8" s="151" t="s">
        <v>128</v>
      </c>
      <c r="R8" s="946" t="s">
        <v>308</v>
      </c>
      <c r="S8" s="947"/>
      <c r="T8" s="1143"/>
      <c r="U8" s="1078"/>
      <c r="V8" s="945"/>
      <c r="W8" s="151" t="s">
        <v>128</v>
      </c>
    </row>
    <row r="9" spans="1:27" s="165" customFormat="1" ht="21" customHeight="1" x14ac:dyDescent="0.2">
      <c r="A9" s="162"/>
      <c r="B9" s="1150" t="s">
        <v>156</v>
      </c>
      <c r="C9" s="1151"/>
      <c r="D9" s="1151"/>
      <c r="E9" s="1152"/>
      <c r="F9" s="1153" t="s">
        <v>309</v>
      </c>
      <c r="G9" s="1154"/>
      <c r="H9" s="1154"/>
      <c r="I9" s="1155"/>
      <c r="J9" s="1156"/>
      <c r="K9" s="163" t="s">
        <v>128</v>
      </c>
      <c r="L9" s="1153" t="s">
        <v>310</v>
      </c>
      <c r="M9" s="1154"/>
      <c r="N9" s="1157"/>
      <c r="O9" s="1155"/>
      <c r="P9" s="1156"/>
      <c r="Q9" s="163" t="s">
        <v>128</v>
      </c>
      <c r="R9" s="1153" t="s">
        <v>308</v>
      </c>
      <c r="S9" s="1154"/>
      <c r="T9" s="1157"/>
      <c r="U9" s="1155"/>
      <c r="V9" s="1156"/>
      <c r="W9" s="163" t="s">
        <v>128</v>
      </c>
      <c r="X9" s="164"/>
      <c r="Y9" s="162"/>
      <c r="Z9" s="162"/>
      <c r="AA9" s="162"/>
    </row>
    <row r="10" spans="1:27" s="12" customFormat="1" ht="10" customHeight="1" x14ac:dyDescent="0.2">
      <c r="B10" s="14"/>
      <c r="C10" s="14"/>
      <c r="D10" s="14"/>
      <c r="E10" s="14"/>
      <c r="F10" s="14"/>
      <c r="G10" s="14"/>
      <c r="H10" s="14"/>
      <c r="I10" s="14"/>
      <c r="J10" s="14"/>
      <c r="K10" s="14"/>
      <c r="L10" s="14"/>
      <c r="M10" s="14"/>
      <c r="N10" s="14"/>
      <c r="O10" s="14"/>
      <c r="P10" s="14"/>
      <c r="Q10" s="14"/>
      <c r="R10" s="14"/>
      <c r="S10" s="14"/>
      <c r="T10" s="14"/>
      <c r="U10" s="14"/>
      <c r="V10" s="14"/>
      <c r="W10" s="14"/>
    </row>
    <row r="11" spans="1:27" s="9" customFormat="1" ht="20.149999999999999" customHeight="1" x14ac:dyDescent="0.2">
      <c r="A11" s="9" t="s">
        <v>546</v>
      </c>
      <c r="O11" s="166"/>
    </row>
    <row r="12" spans="1:27" ht="21" customHeight="1" x14ac:dyDescent="0.2">
      <c r="B12" s="946" t="s">
        <v>155</v>
      </c>
      <c r="C12" s="947"/>
      <c r="D12" s="947"/>
      <c r="E12" s="948"/>
      <c r="F12" s="946" t="s">
        <v>309</v>
      </c>
      <c r="G12" s="947"/>
      <c r="H12" s="947"/>
      <c r="I12" s="1078"/>
      <c r="J12" s="945"/>
      <c r="K12" s="151" t="s">
        <v>128</v>
      </c>
      <c r="L12" s="946" t="s">
        <v>310</v>
      </c>
      <c r="M12" s="947"/>
      <c r="N12" s="1143"/>
      <c r="O12" s="1078"/>
      <c r="P12" s="945"/>
      <c r="Q12" s="151" t="s">
        <v>128</v>
      </c>
      <c r="R12" s="946" t="s">
        <v>308</v>
      </c>
      <c r="S12" s="947"/>
      <c r="T12" s="1143"/>
      <c r="U12" s="1078"/>
      <c r="V12" s="945"/>
      <c r="W12" s="151" t="s">
        <v>128</v>
      </c>
    </row>
    <row r="13" spans="1:27" ht="21" customHeight="1" x14ac:dyDescent="0.2">
      <c r="B13" s="949" t="s">
        <v>156</v>
      </c>
      <c r="C13" s="971"/>
      <c r="D13" s="971"/>
      <c r="E13" s="950"/>
      <c r="F13" s="946" t="s">
        <v>309</v>
      </c>
      <c r="G13" s="947"/>
      <c r="H13" s="947"/>
      <c r="I13" s="1078"/>
      <c r="J13" s="945"/>
      <c r="K13" s="151" t="s">
        <v>128</v>
      </c>
      <c r="L13" s="946" t="s">
        <v>310</v>
      </c>
      <c r="M13" s="947"/>
      <c r="N13" s="1143"/>
      <c r="O13" s="1078"/>
      <c r="P13" s="945"/>
      <c r="Q13" s="151" t="s">
        <v>128</v>
      </c>
      <c r="R13" s="946" t="s">
        <v>308</v>
      </c>
      <c r="S13" s="947"/>
      <c r="T13" s="1143"/>
      <c r="U13" s="1078"/>
      <c r="V13" s="945"/>
      <c r="W13" s="151" t="s">
        <v>128</v>
      </c>
    </row>
    <row r="14" spans="1:27" s="12" customFormat="1" ht="10" customHeight="1" x14ac:dyDescent="0.2">
      <c r="B14" s="13"/>
      <c r="C14" s="13"/>
      <c r="D14" s="13"/>
      <c r="E14" s="13"/>
      <c r="F14" s="14"/>
      <c r="G14" s="14"/>
      <c r="H14" s="14"/>
      <c r="I14" s="14"/>
      <c r="J14" s="14"/>
      <c r="K14" s="14"/>
      <c r="L14" s="14"/>
      <c r="M14" s="14"/>
      <c r="N14" s="14"/>
      <c r="O14" s="14"/>
      <c r="P14" s="14"/>
      <c r="Q14" s="14"/>
      <c r="R14" s="14"/>
      <c r="S14" s="14"/>
      <c r="T14" s="14"/>
      <c r="U14" s="14"/>
      <c r="V14" s="14"/>
      <c r="W14" s="14"/>
    </row>
    <row r="15" spans="1:27" s="9" customFormat="1" ht="20.149999999999999" customHeight="1" x14ac:dyDescent="0.2">
      <c r="A15" s="9" t="s">
        <v>547</v>
      </c>
      <c r="I15" s="166"/>
    </row>
    <row r="16" spans="1:27" ht="21" customHeight="1" x14ac:dyDescent="0.2">
      <c r="B16" s="946" t="s">
        <v>155</v>
      </c>
      <c r="C16" s="947"/>
      <c r="D16" s="947"/>
      <c r="E16" s="948"/>
      <c r="F16" s="946" t="s">
        <v>309</v>
      </c>
      <c r="G16" s="947"/>
      <c r="H16" s="947"/>
      <c r="I16" s="1078"/>
      <c r="J16" s="945"/>
      <c r="K16" s="151" t="s">
        <v>128</v>
      </c>
      <c r="L16" s="946" t="s">
        <v>310</v>
      </c>
      <c r="M16" s="947"/>
      <c r="N16" s="1143"/>
      <c r="O16" s="1078"/>
      <c r="P16" s="945"/>
      <c r="Q16" s="151" t="s">
        <v>128</v>
      </c>
      <c r="R16" s="946" t="s">
        <v>308</v>
      </c>
      <c r="S16" s="947"/>
      <c r="T16" s="1143"/>
      <c r="U16" s="1078"/>
      <c r="V16" s="945"/>
      <c r="W16" s="151" t="s">
        <v>128</v>
      </c>
    </row>
    <row r="17" spans="1:27" ht="21" customHeight="1" x14ac:dyDescent="0.2">
      <c r="B17" s="949" t="s">
        <v>156</v>
      </c>
      <c r="C17" s="971"/>
      <c r="D17" s="971"/>
      <c r="E17" s="950"/>
      <c r="F17" s="946" t="s">
        <v>309</v>
      </c>
      <c r="G17" s="947"/>
      <c r="H17" s="947"/>
      <c r="I17" s="1078"/>
      <c r="J17" s="945"/>
      <c r="K17" s="151" t="s">
        <v>128</v>
      </c>
      <c r="L17" s="946" t="s">
        <v>310</v>
      </c>
      <c r="M17" s="947"/>
      <c r="N17" s="1143"/>
      <c r="O17" s="1078"/>
      <c r="P17" s="945"/>
      <c r="Q17" s="151" t="s">
        <v>128</v>
      </c>
      <c r="R17" s="946" t="s">
        <v>308</v>
      </c>
      <c r="S17" s="947"/>
      <c r="T17" s="1143"/>
      <c r="U17" s="1078"/>
      <c r="V17" s="945"/>
      <c r="W17" s="151" t="s">
        <v>128</v>
      </c>
    </row>
    <row r="18" spans="1:27" ht="10" customHeight="1" x14ac:dyDescent="0.2">
      <c r="B18" s="157"/>
      <c r="C18" s="15"/>
      <c r="D18" s="15"/>
      <c r="E18" s="15"/>
      <c r="F18" s="15"/>
      <c r="G18" s="15"/>
      <c r="H18" s="15"/>
      <c r="I18" s="15"/>
      <c r="J18" s="15"/>
      <c r="K18" s="15"/>
      <c r="L18" s="15"/>
      <c r="M18" s="15"/>
      <c r="N18" s="15"/>
      <c r="O18" s="15"/>
      <c r="P18" s="15"/>
      <c r="Q18" s="15"/>
      <c r="R18" s="15"/>
      <c r="S18" s="15"/>
    </row>
    <row r="19" spans="1:27" s="9" customFormat="1" ht="20.149999999999999" customHeight="1" x14ac:dyDescent="0.2">
      <c r="A19" s="157" t="s">
        <v>24</v>
      </c>
      <c r="C19" s="15"/>
      <c r="D19" s="15"/>
      <c r="E19" s="15"/>
      <c r="F19" s="15"/>
      <c r="G19" s="15"/>
      <c r="H19" s="15"/>
      <c r="I19" s="15"/>
      <c r="J19" s="15"/>
      <c r="K19" s="15"/>
      <c r="L19" s="15"/>
      <c r="M19" s="15"/>
      <c r="N19" s="15"/>
      <c r="O19" s="15"/>
      <c r="P19" s="15"/>
      <c r="Q19" s="15"/>
      <c r="R19" s="15"/>
      <c r="S19" s="15"/>
    </row>
    <row r="20" spans="1:27" ht="24" customHeight="1" x14ac:dyDescent="0.2">
      <c r="A20" s="157"/>
      <c r="B20" s="946" t="s">
        <v>116</v>
      </c>
      <c r="C20" s="947"/>
      <c r="D20" s="947"/>
      <c r="E20" s="948"/>
      <c r="F20" s="16" t="s">
        <v>25</v>
      </c>
      <c r="G20" s="152"/>
      <c r="H20" s="152"/>
      <c r="I20" s="152"/>
      <c r="J20" s="152"/>
      <c r="K20" s="152"/>
      <c r="L20" s="152"/>
      <c r="M20" s="152"/>
      <c r="N20" s="153"/>
      <c r="O20" s="16" t="s">
        <v>26</v>
      </c>
      <c r="P20" s="150"/>
      <c r="Q20" s="150"/>
      <c r="R20" s="150"/>
      <c r="S20" s="150"/>
      <c r="T20" s="150"/>
      <c r="U20" s="150"/>
      <c r="V20" s="150"/>
      <c r="W20" s="151"/>
    </row>
    <row r="21" spans="1:27" s="19" customFormat="1" ht="21" customHeight="1" x14ac:dyDescent="0.2">
      <c r="A21" s="19" t="s">
        <v>548</v>
      </c>
      <c r="B21" s="20"/>
      <c r="C21" s="20"/>
      <c r="D21" s="20"/>
      <c r="E21" s="20"/>
      <c r="F21" s="20"/>
      <c r="G21" s="167"/>
      <c r="H21" s="20"/>
      <c r="I21" s="20"/>
      <c r="J21" s="21"/>
      <c r="K21" s="20"/>
      <c r="L21" s="20"/>
      <c r="M21" s="20"/>
      <c r="N21" s="20"/>
      <c r="O21" s="21"/>
      <c r="P21" s="20"/>
      <c r="Q21" s="20"/>
      <c r="R21" s="20"/>
      <c r="S21" s="20"/>
      <c r="T21" s="1158"/>
      <c r="U21" s="1158"/>
      <c r="V21" s="1158"/>
      <c r="W21" s="1158"/>
      <c r="X21" s="1158"/>
      <c r="Y21" s="1158"/>
      <c r="Z21" s="1158"/>
      <c r="AA21" s="1158"/>
    </row>
    <row r="22" spans="1:27" ht="18" customHeight="1" x14ac:dyDescent="0.2">
      <c r="A22" s="9"/>
      <c r="B22" s="946" t="s">
        <v>134</v>
      </c>
      <c r="C22" s="947"/>
      <c r="D22" s="947"/>
      <c r="E22" s="947"/>
      <c r="F22" s="947"/>
      <c r="G22" s="947"/>
      <c r="H22" s="948"/>
      <c r="I22" s="946" t="s">
        <v>135</v>
      </c>
      <c r="J22" s="947"/>
      <c r="K22" s="947"/>
      <c r="L22" s="947"/>
      <c r="M22" s="947"/>
      <c r="N22" s="947"/>
      <c r="O22" s="947"/>
      <c r="P22" s="947"/>
      <c r="Q22" s="947"/>
      <c r="R22" s="947"/>
      <c r="S22" s="947"/>
      <c r="T22" s="947"/>
      <c r="U22" s="947"/>
      <c r="V22" s="948"/>
      <c r="W22" s="946" t="s">
        <v>136</v>
      </c>
      <c r="X22" s="947"/>
      <c r="Y22" s="947"/>
      <c r="Z22" s="947"/>
      <c r="AA22" s="948"/>
    </row>
    <row r="23" spans="1:27" ht="18" customHeight="1" x14ac:dyDescent="0.2">
      <c r="A23" s="9"/>
      <c r="B23" s="1144" t="s">
        <v>143</v>
      </c>
      <c r="C23" s="1145"/>
      <c r="D23" s="1145"/>
      <c r="E23" s="1145"/>
      <c r="F23" s="1145"/>
      <c r="G23" s="1145"/>
      <c r="H23" s="1146"/>
      <c r="I23" s="1144" t="s">
        <v>217</v>
      </c>
      <c r="J23" s="1145"/>
      <c r="K23" s="1145"/>
      <c r="L23" s="1145"/>
      <c r="M23" s="1145"/>
      <c r="N23" s="1145"/>
      <c r="O23" s="1145"/>
      <c r="P23" s="1145"/>
      <c r="Q23" s="1145"/>
      <c r="R23" s="1145"/>
      <c r="S23" s="1145"/>
      <c r="T23" s="1145"/>
      <c r="U23" s="1145"/>
      <c r="V23" s="1146"/>
      <c r="W23" s="11"/>
      <c r="X23" s="22"/>
      <c r="Y23" s="22"/>
      <c r="Z23" s="23"/>
      <c r="AA23" s="24" t="s">
        <v>137</v>
      </c>
    </row>
    <row r="24" spans="1:27" ht="18" customHeight="1" x14ac:dyDescent="0.2">
      <c r="A24" s="9"/>
      <c r="B24" s="1147"/>
      <c r="C24" s="1148"/>
      <c r="D24" s="1148"/>
      <c r="E24" s="1148"/>
      <c r="F24" s="1148"/>
      <c r="G24" s="1148"/>
      <c r="H24" s="1149"/>
      <c r="I24" s="159"/>
      <c r="J24" s="25"/>
      <c r="K24" s="159"/>
      <c r="L24" s="159"/>
      <c r="M24" s="159"/>
      <c r="N24" s="159"/>
      <c r="O24" s="25"/>
      <c r="P24" s="159"/>
      <c r="Q24" s="159"/>
      <c r="R24" s="159"/>
      <c r="S24" s="159"/>
      <c r="T24" s="159"/>
      <c r="U24" s="25"/>
      <c r="V24" s="159"/>
      <c r="W24" s="158"/>
      <c r="X24" s="159"/>
      <c r="Y24" s="159"/>
      <c r="Z24" s="25"/>
      <c r="AA24" s="26" t="s">
        <v>137</v>
      </c>
    </row>
    <row r="25" spans="1:27" ht="18" customHeight="1" x14ac:dyDescent="0.2">
      <c r="A25" s="9"/>
      <c r="B25" s="1147"/>
      <c r="C25" s="1148"/>
      <c r="D25" s="1148"/>
      <c r="E25" s="1148"/>
      <c r="F25" s="1148"/>
      <c r="G25" s="1148"/>
      <c r="H25" s="1149"/>
      <c r="I25" s="159"/>
      <c r="J25" s="25"/>
      <c r="K25" s="159"/>
      <c r="L25" s="159"/>
      <c r="M25" s="159"/>
      <c r="N25" s="159"/>
      <c r="O25" s="25"/>
      <c r="P25" s="159"/>
      <c r="Q25" s="159"/>
      <c r="R25" s="159"/>
      <c r="S25" s="159"/>
      <c r="T25" s="159"/>
      <c r="U25" s="25"/>
      <c r="V25" s="159"/>
      <c r="W25" s="158"/>
      <c r="X25" s="159"/>
      <c r="Y25" s="159"/>
      <c r="Z25" s="25"/>
      <c r="AA25" s="26" t="s">
        <v>137</v>
      </c>
    </row>
    <row r="26" spans="1:27" ht="15" customHeight="1" x14ac:dyDescent="0.2">
      <c r="A26" s="9"/>
      <c r="B26" s="1159" t="s">
        <v>247</v>
      </c>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1"/>
    </row>
    <row r="27" spans="1:27" ht="15" customHeight="1" x14ac:dyDescent="0.2">
      <c r="A27" s="9"/>
      <c r="B27" s="1162"/>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4"/>
    </row>
    <row r="28" spans="1:27" ht="18" customHeight="1" x14ac:dyDescent="0.2">
      <c r="A28" s="9"/>
      <c r="B28" s="158"/>
      <c r="C28" s="159"/>
      <c r="D28" s="159"/>
      <c r="E28" s="159"/>
      <c r="F28" s="159"/>
      <c r="G28" s="159"/>
      <c r="H28" s="160"/>
      <c r="I28" s="159"/>
      <c r="J28" s="25"/>
      <c r="K28" s="159"/>
      <c r="L28" s="159"/>
      <c r="M28" s="159"/>
      <c r="N28" s="159"/>
      <c r="O28" s="25"/>
      <c r="P28" s="159"/>
      <c r="Q28" s="159"/>
      <c r="R28" s="159"/>
      <c r="S28" s="159"/>
      <c r="T28" s="159"/>
      <c r="U28" s="25"/>
      <c r="V28" s="159"/>
      <c r="W28" s="158"/>
      <c r="X28" s="159"/>
      <c r="Y28" s="159"/>
      <c r="Z28" s="25"/>
      <c r="AA28" s="26" t="s">
        <v>137</v>
      </c>
    </row>
    <row r="29" spans="1:27" ht="18" customHeight="1" x14ac:dyDescent="0.2">
      <c r="A29" s="9"/>
      <c r="B29" s="27"/>
      <c r="C29" s="28"/>
      <c r="D29" s="28"/>
      <c r="E29" s="28"/>
      <c r="F29" s="28"/>
      <c r="G29" s="28"/>
      <c r="H29" s="29"/>
      <c r="I29" s="28"/>
      <c r="J29" s="154"/>
      <c r="K29" s="28"/>
      <c r="L29" s="28"/>
      <c r="M29" s="28"/>
      <c r="N29" s="28"/>
      <c r="O29" s="154"/>
      <c r="P29" s="28"/>
      <c r="Q29" s="28"/>
      <c r="R29" s="28"/>
      <c r="S29" s="28"/>
      <c r="T29" s="28"/>
      <c r="U29" s="154"/>
      <c r="V29" s="28"/>
      <c r="W29" s="27"/>
      <c r="X29" s="28"/>
      <c r="Y29" s="28"/>
      <c r="Z29" s="154"/>
      <c r="AA29" s="155" t="s">
        <v>137</v>
      </c>
    </row>
    <row r="30" spans="1:27" s="19" customFormat="1" ht="21" customHeight="1" x14ac:dyDescent="0.2">
      <c r="A30" s="19" t="s">
        <v>182</v>
      </c>
      <c r="B30" s="20"/>
      <c r="C30" s="20"/>
      <c r="D30" s="20"/>
      <c r="E30" s="20"/>
      <c r="F30" s="20"/>
      <c r="G30" s="20"/>
      <c r="H30" s="20"/>
      <c r="I30" s="20"/>
      <c r="J30" s="21"/>
      <c r="K30" s="20"/>
      <c r="L30" s="20"/>
      <c r="M30" s="20"/>
      <c r="N30" s="20"/>
      <c r="O30" s="21"/>
      <c r="P30" s="20"/>
      <c r="Q30" s="20"/>
      <c r="R30" s="20"/>
      <c r="S30" s="20"/>
      <c r="T30" s="20"/>
      <c r="U30" s="21"/>
      <c r="V30" s="20"/>
      <c r="W30" s="20"/>
      <c r="X30" s="20"/>
      <c r="Y30" s="20"/>
      <c r="Z30" s="21"/>
    </row>
    <row r="31" spans="1:27" ht="22.5" customHeight="1" x14ac:dyDescent="0.2">
      <c r="A31" s="9"/>
      <c r="B31" s="789" t="s">
        <v>220</v>
      </c>
      <c r="C31" s="969"/>
      <c r="D31" s="969"/>
      <c r="E31" s="969"/>
      <c r="F31" s="969"/>
      <c r="G31" s="969"/>
      <c r="H31" s="970"/>
      <c r="I31" s="944"/>
      <c r="J31" s="945"/>
      <c r="K31" s="945"/>
      <c r="L31" s="945"/>
      <c r="M31" s="945"/>
      <c r="N31" s="945"/>
      <c r="O31" s="945"/>
      <c r="P31" s="945"/>
      <c r="Q31" s="945"/>
      <c r="R31" s="945"/>
      <c r="S31" s="945"/>
      <c r="T31" s="945"/>
      <c r="U31" s="945"/>
      <c r="V31" s="943"/>
      <c r="W31" s="22"/>
      <c r="X31" s="22"/>
      <c r="Y31" s="22"/>
      <c r="Z31" s="23"/>
      <c r="AA31" s="9"/>
    </row>
    <row r="32" spans="1:27" ht="22.5" customHeight="1" x14ac:dyDescent="0.2">
      <c r="A32" s="9"/>
      <c r="B32" s="789" t="s">
        <v>441</v>
      </c>
      <c r="C32" s="969"/>
      <c r="D32" s="969"/>
      <c r="E32" s="969"/>
      <c r="F32" s="969"/>
      <c r="G32" s="969"/>
      <c r="H32" s="970"/>
      <c r="I32" s="944" t="s">
        <v>248</v>
      </c>
      <c r="J32" s="945"/>
      <c r="K32" s="945"/>
      <c r="L32" s="945"/>
      <c r="M32" s="945"/>
      <c r="N32" s="945"/>
      <c r="O32" s="945"/>
      <c r="P32" s="945"/>
      <c r="Q32" s="945"/>
      <c r="R32" s="945"/>
      <c r="S32" s="945"/>
      <c r="T32" s="945"/>
      <c r="U32" s="945"/>
      <c r="V32" s="943"/>
      <c r="W32" s="22"/>
      <c r="X32" s="22"/>
      <c r="Y32" s="22"/>
      <c r="Z32" s="23"/>
      <c r="AA32" s="9"/>
    </row>
    <row r="33" spans="1:27" ht="22.5" customHeight="1" x14ac:dyDescent="0.2">
      <c r="A33" s="9"/>
      <c r="B33" s="789" t="s">
        <v>129</v>
      </c>
      <c r="C33" s="969"/>
      <c r="D33" s="969"/>
      <c r="E33" s="969"/>
      <c r="F33" s="969"/>
      <c r="G33" s="969"/>
      <c r="H33" s="970"/>
      <c r="I33" s="28"/>
      <c r="J33" s="154"/>
      <c r="K33" s="28"/>
      <c r="L33" s="201" t="s">
        <v>283</v>
      </c>
      <c r="M33" s="28" t="s">
        <v>130</v>
      </c>
      <c r="N33" s="28"/>
      <c r="O33" s="28"/>
      <c r="P33" s="28" t="s">
        <v>27</v>
      </c>
      <c r="Q33" s="28"/>
      <c r="R33" s="201" t="s">
        <v>283</v>
      </c>
      <c r="S33" s="28" t="s">
        <v>131</v>
      </c>
      <c r="T33" s="150"/>
      <c r="U33" s="152"/>
      <c r="V33" s="151"/>
      <c r="W33" s="22"/>
      <c r="X33" s="22"/>
      <c r="Y33" s="22"/>
      <c r="Z33" s="23"/>
      <c r="AA33" s="9"/>
    </row>
    <row r="34" spans="1:27" s="19" customFormat="1" ht="21" customHeight="1" x14ac:dyDescent="0.2">
      <c r="A34" s="19" t="s">
        <v>183</v>
      </c>
      <c r="B34" s="20"/>
      <c r="C34" s="20"/>
      <c r="D34" s="20"/>
      <c r="E34" s="20"/>
      <c r="F34" s="20"/>
      <c r="G34" s="20"/>
      <c r="H34" s="20"/>
      <c r="I34" s="20"/>
      <c r="J34" s="21"/>
      <c r="K34" s="20"/>
      <c r="L34" s="20"/>
      <c r="M34" s="20"/>
      <c r="N34" s="20"/>
      <c r="O34" s="21"/>
      <c r="P34" s="20"/>
      <c r="Q34" s="20"/>
      <c r="R34" s="20"/>
      <c r="S34" s="20"/>
      <c r="T34" s="20"/>
    </row>
    <row r="35" spans="1:27" ht="22.5" customHeight="1" x14ac:dyDescent="0.2">
      <c r="A35" s="9"/>
      <c r="B35" s="789" t="s">
        <v>442</v>
      </c>
      <c r="C35" s="969"/>
      <c r="D35" s="969"/>
      <c r="E35" s="969"/>
      <c r="F35" s="969"/>
      <c r="G35" s="969"/>
      <c r="H35" s="970"/>
      <c r="I35" s="944" t="s">
        <v>221</v>
      </c>
      <c r="J35" s="945"/>
      <c r="K35" s="945"/>
      <c r="L35" s="945"/>
      <c r="M35" s="945"/>
      <c r="N35" s="945"/>
      <c r="O35" s="945"/>
      <c r="P35" s="945"/>
      <c r="Q35" s="945"/>
      <c r="R35" s="945"/>
      <c r="S35" s="945"/>
      <c r="T35" s="945"/>
      <c r="U35" s="945"/>
      <c r="V35" s="943"/>
    </row>
    <row r="36" spans="1:27" ht="22.5" customHeight="1" x14ac:dyDescent="0.2">
      <c r="A36" s="9"/>
      <c r="B36" s="789" t="s">
        <v>443</v>
      </c>
      <c r="C36" s="969"/>
      <c r="D36" s="969"/>
      <c r="E36" s="969"/>
      <c r="F36" s="969"/>
      <c r="G36" s="969"/>
      <c r="H36" s="970"/>
      <c r="I36" s="944" t="s">
        <v>221</v>
      </c>
      <c r="J36" s="945"/>
      <c r="K36" s="945"/>
      <c r="L36" s="945"/>
      <c r="M36" s="945"/>
      <c r="N36" s="945"/>
      <c r="O36" s="945"/>
      <c r="P36" s="945"/>
      <c r="Q36" s="945"/>
      <c r="R36" s="945"/>
      <c r="S36" s="945"/>
      <c r="T36" s="945"/>
      <c r="U36" s="945"/>
      <c r="V36" s="943"/>
    </row>
    <row r="37" spans="1:27" ht="22.5" customHeight="1" x14ac:dyDescent="0.2">
      <c r="A37" s="9"/>
      <c r="B37" s="789" t="s">
        <v>129</v>
      </c>
      <c r="C37" s="969"/>
      <c r="D37" s="969"/>
      <c r="E37" s="969"/>
      <c r="F37" s="969"/>
      <c r="G37" s="969"/>
      <c r="H37" s="970"/>
      <c r="I37" s="28"/>
      <c r="J37" s="272"/>
      <c r="K37" s="28"/>
      <c r="L37" s="201" t="s">
        <v>283</v>
      </c>
      <c r="M37" s="28" t="s">
        <v>130</v>
      </c>
      <c r="N37" s="28"/>
      <c r="O37" s="28"/>
      <c r="P37" s="28" t="s">
        <v>27</v>
      </c>
      <c r="Q37" s="28"/>
      <c r="R37" s="201" t="s">
        <v>283</v>
      </c>
      <c r="S37" s="28" t="s">
        <v>131</v>
      </c>
      <c r="T37" s="269"/>
      <c r="U37" s="271"/>
      <c r="V37" s="270"/>
    </row>
    <row r="38" spans="1:27" ht="22.5" customHeight="1" x14ac:dyDescent="0.2">
      <c r="A38" s="9"/>
      <c r="B38" s="789" t="s">
        <v>144</v>
      </c>
      <c r="C38" s="969"/>
      <c r="D38" s="969"/>
      <c r="E38" s="969"/>
      <c r="F38" s="969"/>
      <c r="G38" s="969"/>
      <c r="H38" s="970"/>
      <c r="I38" s="944"/>
      <c r="J38" s="945"/>
      <c r="K38" s="945"/>
      <c r="L38" s="945"/>
      <c r="M38" s="945"/>
      <c r="N38" s="945"/>
      <c r="O38" s="945"/>
      <c r="P38" s="945"/>
      <c r="Q38" s="945"/>
      <c r="R38" s="945"/>
      <c r="S38" s="945"/>
      <c r="T38" s="945"/>
      <c r="U38" s="945"/>
      <c r="V38" s="943"/>
      <c r="W38" s="30"/>
    </row>
    <row r="39" spans="1:27" ht="15" customHeight="1" x14ac:dyDescent="0.2">
      <c r="A39" s="9"/>
      <c r="B39" s="31"/>
      <c r="C39" s="9"/>
      <c r="D39" s="9"/>
      <c r="E39" s="9"/>
      <c r="F39" s="9"/>
      <c r="G39" s="9"/>
      <c r="H39" s="9"/>
      <c r="I39" s="9"/>
      <c r="J39" s="9"/>
      <c r="K39" s="9"/>
      <c r="L39" s="9"/>
      <c r="M39" s="9"/>
      <c r="N39" s="9"/>
      <c r="O39" s="9"/>
      <c r="P39" s="9"/>
      <c r="Q39" s="9"/>
      <c r="R39" s="9"/>
      <c r="S39" s="9"/>
      <c r="T39" s="9"/>
      <c r="U39" s="9"/>
      <c r="V39" s="9"/>
      <c r="W39" s="9"/>
    </row>
    <row r="40" spans="1:27" s="9" customFormat="1" ht="21" customHeight="1" x14ac:dyDescent="0.2">
      <c r="A40" s="19" t="s">
        <v>251</v>
      </c>
    </row>
    <row r="41" spans="1:27" s="9" customFormat="1" ht="18" customHeight="1" x14ac:dyDescent="0.2">
      <c r="A41" s="9" t="s">
        <v>224</v>
      </c>
    </row>
    <row r="42" spans="1:27" s="9" customFormat="1" ht="18" customHeight="1" x14ac:dyDescent="0.2">
      <c r="B42" s="1165" t="s">
        <v>132</v>
      </c>
      <c r="C42" s="1166"/>
      <c r="D42" s="1166"/>
      <c r="E42" s="1167"/>
      <c r="F42" s="1168"/>
      <c r="G42" s="1169"/>
      <c r="H42" s="1169"/>
      <c r="I42" s="1169"/>
      <c r="J42" s="1169"/>
      <c r="K42" s="1169"/>
      <c r="L42" s="1169"/>
      <c r="M42" s="1169"/>
      <c r="N42" s="1169"/>
      <c r="O42" s="1169"/>
      <c r="P42" s="1169"/>
      <c r="Q42" s="1169"/>
      <c r="R42" s="1169"/>
      <c r="S42" s="1169"/>
      <c r="T42" s="1169"/>
      <c r="U42" s="1169"/>
      <c r="V42" s="1169"/>
      <c r="W42" s="1169"/>
      <c r="X42" s="1169"/>
      <c r="Y42" s="1169"/>
      <c r="Z42" s="1170"/>
    </row>
    <row r="43" spans="1:27" s="9" customFormat="1" ht="18" customHeight="1" x14ac:dyDescent="0.2">
      <c r="B43" s="827"/>
      <c r="C43" s="828"/>
      <c r="D43" s="828"/>
      <c r="E43" s="829"/>
      <c r="F43" s="1171"/>
      <c r="G43" s="1172"/>
      <c r="H43" s="1172"/>
      <c r="I43" s="1172"/>
      <c r="J43" s="1172"/>
      <c r="K43" s="1172"/>
      <c r="L43" s="1172"/>
      <c r="M43" s="1172"/>
      <c r="N43" s="1172"/>
      <c r="O43" s="1172"/>
      <c r="P43" s="1172"/>
      <c r="Q43" s="1172"/>
      <c r="R43" s="1172"/>
      <c r="S43" s="1172"/>
      <c r="T43" s="1172"/>
      <c r="U43" s="1172"/>
      <c r="V43" s="1172"/>
      <c r="W43" s="1172"/>
      <c r="X43" s="1172"/>
      <c r="Y43" s="1172"/>
      <c r="Z43" s="1173"/>
    </row>
    <row r="44" spans="1:27" s="32" customFormat="1" ht="12" customHeight="1" x14ac:dyDescent="0.2">
      <c r="B44" s="33" t="s">
        <v>176</v>
      </c>
      <c r="C44" s="31" t="s">
        <v>150</v>
      </c>
      <c r="D44" s="31"/>
      <c r="E44" s="31"/>
      <c r="F44" s="31"/>
      <c r="G44" s="31"/>
      <c r="H44" s="31"/>
      <c r="I44" s="31"/>
      <c r="J44" s="31"/>
      <c r="K44" s="31"/>
      <c r="L44" s="31"/>
      <c r="M44" s="31"/>
      <c r="N44" s="31"/>
      <c r="O44" s="31"/>
      <c r="P44" s="31"/>
      <c r="Q44" s="31"/>
      <c r="R44" s="31"/>
      <c r="S44" s="31"/>
      <c r="T44" s="31"/>
      <c r="U44" s="31"/>
      <c r="V44" s="31"/>
      <c r="W44" s="31"/>
      <c r="X44" s="31"/>
      <c r="Y44" s="31"/>
      <c r="Z44" s="31"/>
    </row>
    <row r="45" spans="1:27" s="32" customFormat="1" ht="12" customHeight="1" x14ac:dyDescent="0.2">
      <c r="B45" s="34" t="s">
        <v>14</v>
      </c>
      <c r="C45" s="1174" t="s">
        <v>28</v>
      </c>
      <c r="D45" s="1174"/>
      <c r="E45" s="1174"/>
      <c r="F45" s="1174"/>
      <c r="G45" s="1174"/>
      <c r="H45" s="1174"/>
      <c r="I45" s="1174"/>
      <c r="J45" s="1174"/>
      <c r="K45" s="1174"/>
      <c r="L45" s="1174"/>
      <c r="M45" s="1174"/>
      <c r="N45" s="1174"/>
      <c r="O45" s="1174"/>
      <c r="P45" s="1174"/>
      <c r="Q45" s="1174"/>
      <c r="R45" s="1174"/>
      <c r="S45" s="1174"/>
      <c r="T45" s="1174"/>
      <c r="U45" s="1174"/>
      <c r="V45" s="1174"/>
      <c r="W45" s="1174"/>
      <c r="X45" s="1174"/>
      <c r="Y45" s="1174"/>
      <c r="Z45" s="1174"/>
    </row>
    <row r="46" spans="1:27" s="32" customFormat="1" ht="12" customHeight="1" x14ac:dyDescent="0.2">
      <c r="B46" s="31"/>
      <c r="C46" s="1174"/>
      <c r="D46" s="1174"/>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row>
    <row r="47" spans="1:27" s="36" customFormat="1" ht="21" customHeight="1" x14ac:dyDescent="0.2">
      <c r="A47" s="1175" t="s">
        <v>252</v>
      </c>
      <c r="B47" s="1175"/>
      <c r="C47" s="1175"/>
      <c r="D47" s="1175"/>
      <c r="E47" s="1175"/>
      <c r="F47" s="1175"/>
      <c r="G47" s="1175"/>
      <c r="H47" s="1176"/>
      <c r="I47" s="1176"/>
      <c r="J47" s="35"/>
      <c r="K47" s="35"/>
      <c r="L47" s="35"/>
      <c r="M47" s="35"/>
      <c r="N47" s="35"/>
      <c r="O47" s="35"/>
      <c r="P47" s="35"/>
      <c r="Q47" s="35"/>
      <c r="R47" s="35"/>
      <c r="S47" s="35"/>
      <c r="T47" s="35"/>
      <c r="U47" s="35"/>
    </row>
    <row r="48" spans="1:27" s="36" customFormat="1" ht="21" customHeight="1" x14ac:dyDescent="0.2">
      <c r="A48" s="148"/>
      <c r="B48" s="1180" t="s">
        <v>608</v>
      </c>
      <c r="C48" s="1181"/>
      <c r="D48" s="1181"/>
      <c r="E48" s="1181"/>
      <c r="F48" s="1181"/>
      <c r="G48" s="1181"/>
      <c r="H48" s="1181"/>
      <c r="I48" s="1181"/>
      <c r="J48" s="1181"/>
      <c r="K48" s="1181"/>
      <c r="L48" s="1182"/>
      <c r="M48" s="268"/>
      <c r="N48" s="271"/>
      <c r="O48" s="269"/>
      <c r="P48" s="201" t="s">
        <v>283</v>
      </c>
      <c r="Q48" s="269" t="s">
        <v>130</v>
      </c>
      <c r="R48" s="269"/>
      <c r="S48" s="269"/>
      <c r="T48" s="269" t="s">
        <v>27</v>
      </c>
      <c r="U48" s="269"/>
      <c r="V48" s="201" t="s">
        <v>283</v>
      </c>
      <c r="W48" s="269" t="s">
        <v>131</v>
      </c>
      <c r="X48" s="269"/>
      <c r="Y48" s="271"/>
      <c r="Z48" s="269"/>
      <c r="AA48" s="275"/>
    </row>
    <row r="49" spans="1:28" s="36" customFormat="1" ht="36.75" customHeight="1" x14ac:dyDescent="0.2">
      <c r="A49" s="35"/>
      <c r="B49" s="783" t="s">
        <v>253</v>
      </c>
      <c r="C49" s="969"/>
      <c r="D49" s="969"/>
      <c r="E49" s="969"/>
      <c r="F49" s="969"/>
      <c r="G49" s="969"/>
      <c r="H49" s="969"/>
      <c r="I49" s="969"/>
      <c r="J49" s="969"/>
      <c r="K49" s="969"/>
      <c r="L49" s="970"/>
      <c r="M49" s="1177"/>
      <c r="N49" s="1178"/>
      <c r="O49" s="1178"/>
      <c r="P49" s="1178"/>
      <c r="Q49" s="1178"/>
      <c r="R49" s="1178"/>
      <c r="S49" s="1178"/>
      <c r="T49" s="1178"/>
      <c r="U49" s="1178"/>
      <c r="V49" s="1178"/>
      <c r="W49" s="1178"/>
      <c r="X49" s="1178"/>
      <c r="Y49" s="1178"/>
      <c r="Z49" s="1178"/>
      <c r="AA49" s="1179"/>
      <c r="AB49" s="37"/>
    </row>
    <row r="50" spans="1:28" s="169" customFormat="1" ht="24.75" customHeight="1" x14ac:dyDescent="0.2">
      <c r="A50" s="168"/>
      <c r="B50" s="1180" t="s">
        <v>549</v>
      </c>
      <c r="C50" s="1181"/>
      <c r="D50" s="1181"/>
      <c r="E50" s="1181"/>
      <c r="F50" s="1181"/>
      <c r="G50" s="1181"/>
      <c r="H50" s="1181"/>
      <c r="I50" s="1181"/>
      <c r="J50" s="1181"/>
      <c r="K50" s="1181"/>
      <c r="L50" s="1182"/>
      <c r="M50" s="268"/>
      <c r="N50" s="271"/>
      <c r="O50" s="269"/>
      <c r="P50" s="201" t="s">
        <v>283</v>
      </c>
      <c r="Q50" s="269" t="s">
        <v>130</v>
      </c>
      <c r="R50" s="269"/>
      <c r="S50" s="269"/>
      <c r="T50" s="269" t="s">
        <v>27</v>
      </c>
      <c r="U50" s="269"/>
      <c r="V50" s="201" t="s">
        <v>283</v>
      </c>
      <c r="W50" s="269" t="s">
        <v>131</v>
      </c>
      <c r="X50" s="269"/>
      <c r="Y50" s="271"/>
      <c r="Z50" s="269"/>
      <c r="AA50" s="275"/>
    </row>
    <row r="51" spans="1:28" s="169" customFormat="1" ht="24.75" customHeight="1" x14ac:dyDescent="0.2">
      <c r="A51" s="168"/>
      <c r="B51" s="1180" t="s">
        <v>550</v>
      </c>
      <c r="C51" s="1181"/>
      <c r="D51" s="1181"/>
      <c r="E51" s="1181"/>
      <c r="F51" s="1181"/>
      <c r="G51" s="1181"/>
      <c r="H51" s="1181"/>
      <c r="I51" s="1181"/>
      <c r="J51" s="1181"/>
      <c r="K51" s="1181"/>
      <c r="L51" s="1182"/>
      <c r="M51" s="268"/>
      <c r="N51" s="271"/>
      <c r="O51" s="269"/>
      <c r="P51" s="201" t="s">
        <v>283</v>
      </c>
      <c r="Q51" s="269" t="s">
        <v>130</v>
      </c>
      <c r="R51" s="269"/>
      <c r="S51" s="269"/>
      <c r="T51" s="269" t="s">
        <v>27</v>
      </c>
      <c r="U51" s="269"/>
      <c r="V51" s="201" t="s">
        <v>283</v>
      </c>
      <c r="W51" s="269" t="s">
        <v>131</v>
      </c>
      <c r="X51" s="269"/>
      <c r="Y51" s="271"/>
      <c r="Z51" s="269"/>
      <c r="AA51" s="275"/>
    </row>
    <row r="52" spans="1:28" s="170" customFormat="1" ht="24.75" customHeight="1" x14ac:dyDescent="0.2">
      <c r="B52" s="1180" t="s">
        <v>551</v>
      </c>
      <c r="C52" s="1181"/>
      <c r="D52" s="1181"/>
      <c r="E52" s="1181"/>
      <c r="F52" s="1181"/>
      <c r="G52" s="1181"/>
      <c r="H52" s="1181"/>
      <c r="I52" s="1181"/>
      <c r="J52" s="1181"/>
      <c r="K52" s="1181"/>
      <c r="L52" s="1182"/>
      <c r="M52" s="268"/>
      <c r="N52" s="271"/>
      <c r="O52" s="269"/>
      <c r="P52" s="201" t="s">
        <v>283</v>
      </c>
      <c r="Q52" s="269" t="s">
        <v>130</v>
      </c>
      <c r="R52" s="269"/>
      <c r="S52" s="269"/>
      <c r="T52" s="269" t="s">
        <v>27</v>
      </c>
      <c r="U52" s="269"/>
      <c r="V52" s="201" t="s">
        <v>283</v>
      </c>
      <c r="W52" s="269" t="s">
        <v>131</v>
      </c>
      <c r="X52" s="269"/>
      <c r="Y52" s="271"/>
      <c r="Z52" s="269"/>
      <c r="AA52" s="275"/>
    </row>
    <row r="53" spans="1:28" s="170" customFormat="1" ht="24.75" customHeight="1" x14ac:dyDescent="0.2">
      <c r="B53" s="1180" t="s">
        <v>552</v>
      </c>
      <c r="C53" s="1181"/>
      <c r="D53" s="1181"/>
      <c r="E53" s="1181"/>
      <c r="F53" s="1181"/>
      <c r="G53" s="1181"/>
      <c r="H53" s="1181"/>
      <c r="I53" s="1181"/>
      <c r="J53" s="1181"/>
      <c r="K53" s="1181"/>
      <c r="L53" s="1182"/>
      <c r="M53" s="268"/>
      <c r="N53" s="271"/>
      <c r="O53" s="269"/>
      <c r="P53" s="201" t="s">
        <v>283</v>
      </c>
      <c r="Q53" s="269" t="s">
        <v>130</v>
      </c>
      <c r="R53" s="269"/>
      <c r="S53" s="269"/>
      <c r="T53" s="269" t="s">
        <v>27</v>
      </c>
      <c r="U53" s="269"/>
      <c r="V53" s="201" t="s">
        <v>283</v>
      </c>
      <c r="W53" s="269" t="s">
        <v>131</v>
      </c>
      <c r="X53" s="269"/>
      <c r="Y53" s="271"/>
      <c r="Z53" s="269"/>
      <c r="AA53" s="275"/>
    </row>
    <row r="55" spans="1:28" ht="16.5" customHeight="1" x14ac:dyDescent="0.2">
      <c r="A55" s="1184" t="s">
        <v>609</v>
      </c>
      <c r="B55" s="1184"/>
      <c r="C55" s="1184"/>
      <c r="D55" s="1184"/>
      <c r="E55" s="1184"/>
      <c r="F55" s="1184"/>
      <c r="G55" s="1184"/>
      <c r="H55" s="1184"/>
      <c r="I55" s="38"/>
      <c r="J55" s="38"/>
      <c r="K55" s="38"/>
      <c r="L55" s="38"/>
      <c r="M55" s="38"/>
      <c r="N55" s="38"/>
      <c r="O55" s="38"/>
      <c r="P55" s="38"/>
      <c r="Q55" s="38"/>
      <c r="R55" s="38"/>
      <c r="S55" s="38"/>
      <c r="T55" s="38"/>
      <c r="U55" s="38"/>
    </row>
    <row r="56" spans="1:28" ht="25" customHeight="1" x14ac:dyDescent="0.2">
      <c r="A56" s="38"/>
      <c r="B56" s="1180" t="s">
        <v>549</v>
      </c>
      <c r="C56" s="1181"/>
      <c r="D56" s="1181"/>
      <c r="E56" s="1181"/>
      <c r="F56" s="1181"/>
      <c r="G56" s="1181"/>
      <c r="H56" s="1181"/>
      <c r="I56" s="1181"/>
      <c r="J56" s="1181"/>
      <c r="K56" s="1181"/>
      <c r="L56" s="1182"/>
      <c r="M56" s="268"/>
      <c r="N56" s="271"/>
      <c r="O56" s="269"/>
      <c r="P56" s="201" t="s">
        <v>283</v>
      </c>
      <c r="Q56" s="269" t="s">
        <v>130</v>
      </c>
      <c r="R56" s="269"/>
      <c r="S56" s="269"/>
      <c r="T56" s="269" t="s">
        <v>27</v>
      </c>
      <c r="U56" s="269"/>
      <c r="V56" s="201" t="s">
        <v>283</v>
      </c>
      <c r="W56" s="269" t="s">
        <v>131</v>
      </c>
      <c r="X56" s="269"/>
      <c r="Y56" s="271"/>
      <c r="Z56" s="269"/>
      <c r="AA56" s="275"/>
    </row>
    <row r="57" spans="1:28" s="170" customFormat="1" ht="25" customHeight="1" x14ac:dyDescent="0.2">
      <c r="B57" s="1180" t="s">
        <v>550</v>
      </c>
      <c r="C57" s="1181"/>
      <c r="D57" s="1181"/>
      <c r="E57" s="1181"/>
      <c r="F57" s="1181"/>
      <c r="G57" s="1181"/>
      <c r="H57" s="1181"/>
      <c r="I57" s="1181"/>
      <c r="J57" s="1181"/>
      <c r="K57" s="1181"/>
      <c r="L57" s="1182"/>
      <c r="M57" s="268"/>
      <c r="N57" s="271"/>
      <c r="O57" s="269"/>
      <c r="P57" s="201" t="s">
        <v>283</v>
      </c>
      <c r="Q57" s="269" t="s">
        <v>130</v>
      </c>
      <c r="R57" s="269"/>
      <c r="S57" s="269"/>
      <c r="T57" s="269" t="s">
        <v>27</v>
      </c>
      <c r="U57" s="269"/>
      <c r="V57" s="201" t="s">
        <v>283</v>
      </c>
      <c r="W57" s="269" t="s">
        <v>131</v>
      </c>
      <c r="X57" s="269"/>
      <c r="Y57" s="271"/>
      <c r="Z57" s="269"/>
      <c r="AA57" s="275"/>
    </row>
    <row r="58" spans="1:28" s="170" customFormat="1" ht="25" customHeight="1" x14ac:dyDescent="0.2">
      <c r="B58" s="1180" t="s">
        <v>551</v>
      </c>
      <c r="C58" s="1181"/>
      <c r="D58" s="1181"/>
      <c r="E58" s="1181"/>
      <c r="F58" s="1181"/>
      <c r="G58" s="1181"/>
      <c r="H58" s="1181"/>
      <c r="I58" s="1181"/>
      <c r="J58" s="1181"/>
      <c r="K58" s="1181"/>
      <c r="L58" s="1182"/>
      <c r="M58" s="268"/>
      <c r="N58" s="271"/>
      <c r="O58" s="269"/>
      <c r="P58" s="201" t="s">
        <v>283</v>
      </c>
      <c r="Q58" s="269" t="s">
        <v>130</v>
      </c>
      <c r="R58" s="269"/>
      <c r="S58" s="269"/>
      <c r="T58" s="269" t="s">
        <v>27</v>
      </c>
      <c r="U58" s="269"/>
      <c r="V58" s="201" t="s">
        <v>283</v>
      </c>
      <c r="W58" s="269" t="s">
        <v>131</v>
      </c>
      <c r="X58" s="269"/>
      <c r="Y58" s="271"/>
      <c r="Z58" s="269"/>
      <c r="AA58" s="275"/>
    </row>
    <row r="59" spans="1:28" s="177" customFormat="1" ht="25" customHeight="1" x14ac:dyDescent="0.2">
      <c r="B59" s="280"/>
      <c r="C59" s="280"/>
      <c r="D59" s="280"/>
      <c r="E59" s="280"/>
      <c r="F59" s="280"/>
      <c r="G59" s="280"/>
      <c r="H59" s="280"/>
      <c r="I59" s="14"/>
      <c r="J59" s="14"/>
      <c r="K59" s="14"/>
      <c r="L59" s="14"/>
      <c r="M59" s="14"/>
      <c r="N59" s="14"/>
      <c r="O59" s="14"/>
      <c r="P59" s="14"/>
      <c r="Q59" s="14"/>
      <c r="R59" s="14"/>
      <c r="S59" s="14"/>
      <c r="T59" s="14"/>
      <c r="U59" s="14"/>
      <c r="V59" s="14"/>
      <c r="W59" s="14"/>
      <c r="X59" s="14"/>
      <c r="Y59" s="14"/>
      <c r="Z59" s="14"/>
      <c r="AA59" s="14"/>
    </row>
    <row r="60" spans="1:28" s="173" customFormat="1" ht="19.5" customHeight="1" x14ac:dyDescent="0.2">
      <c r="A60" s="171" t="s">
        <v>610</v>
      </c>
      <c r="B60" s="172"/>
      <c r="C60" s="172"/>
    </row>
    <row r="61" spans="1:28" s="173" customFormat="1" ht="24.75" customHeight="1" x14ac:dyDescent="0.2">
      <c r="A61" s="171"/>
      <c r="B61" s="1180" t="s">
        <v>553</v>
      </c>
      <c r="C61" s="1181"/>
      <c r="D61" s="1181"/>
      <c r="E61" s="1181"/>
      <c r="F61" s="1181"/>
      <c r="G61" s="1181"/>
      <c r="H61" s="1181"/>
      <c r="I61" s="1181"/>
      <c r="J61" s="1181"/>
      <c r="K61" s="1181"/>
      <c r="L61" s="1182"/>
      <c r="M61" s="268"/>
      <c r="N61" s="271"/>
      <c r="O61" s="269"/>
      <c r="P61" s="201" t="s">
        <v>283</v>
      </c>
      <c r="Q61" s="269" t="s">
        <v>130</v>
      </c>
      <c r="R61" s="269"/>
      <c r="S61" s="269"/>
      <c r="T61" s="269" t="s">
        <v>27</v>
      </c>
      <c r="U61" s="269"/>
      <c r="V61" s="201" t="s">
        <v>283</v>
      </c>
      <c r="W61" s="269" t="s">
        <v>131</v>
      </c>
      <c r="X61" s="269"/>
      <c r="Y61" s="271"/>
      <c r="Z61" s="269"/>
      <c r="AA61" s="275"/>
    </row>
    <row r="62" spans="1:28" s="173" customFormat="1" ht="24.75" customHeight="1" x14ac:dyDescent="0.2">
      <c r="A62" s="171"/>
      <c r="B62" s="1180" t="s">
        <v>554</v>
      </c>
      <c r="C62" s="1181"/>
      <c r="D62" s="1181"/>
      <c r="E62" s="1181"/>
      <c r="F62" s="1181"/>
      <c r="G62" s="1181"/>
      <c r="H62" s="1181"/>
      <c r="I62" s="1181"/>
      <c r="J62" s="1181"/>
      <c r="K62" s="1181"/>
      <c r="L62" s="1182"/>
      <c r="M62" s="268"/>
      <c r="N62" s="271"/>
      <c r="O62" s="269"/>
      <c r="P62" s="201" t="s">
        <v>283</v>
      </c>
      <c r="Q62" s="269" t="s">
        <v>130</v>
      </c>
      <c r="R62" s="269"/>
      <c r="S62" s="269"/>
      <c r="T62" s="269" t="s">
        <v>27</v>
      </c>
      <c r="U62" s="269"/>
      <c r="V62" s="201" t="s">
        <v>283</v>
      </c>
      <c r="W62" s="269" t="s">
        <v>131</v>
      </c>
      <c r="X62" s="269"/>
      <c r="Y62" s="271"/>
      <c r="Z62" s="269"/>
      <c r="AA62" s="275"/>
    </row>
    <row r="63" spans="1:28" s="173" customFormat="1" ht="24.75" customHeight="1" x14ac:dyDescent="0.2">
      <c r="A63" s="171"/>
      <c r="B63" s="1180" t="s">
        <v>550</v>
      </c>
      <c r="C63" s="1181"/>
      <c r="D63" s="1181"/>
      <c r="E63" s="1181"/>
      <c r="F63" s="1181"/>
      <c r="G63" s="1181"/>
      <c r="H63" s="1181"/>
      <c r="I63" s="1181"/>
      <c r="J63" s="1181"/>
      <c r="K63" s="1181"/>
      <c r="L63" s="1182"/>
      <c r="M63" s="268"/>
      <c r="N63" s="271"/>
      <c r="O63" s="269"/>
      <c r="P63" s="201" t="s">
        <v>283</v>
      </c>
      <c r="Q63" s="269" t="s">
        <v>130</v>
      </c>
      <c r="R63" s="269"/>
      <c r="S63" s="269"/>
      <c r="T63" s="269" t="s">
        <v>27</v>
      </c>
      <c r="U63" s="269"/>
      <c r="V63" s="201" t="s">
        <v>283</v>
      </c>
      <c r="W63" s="269" t="s">
        <v>131</v>
      </c>
      <c r="X63" s="269"/>
      <c r="Y63" s="271"/>
      <c r="Z63" s="269"/>
      <c r="AA63" s="275"/>
    </row>
    <row r="64" spans="1:28" s="173" customFormat="1" ht="24.75" customHeight="1" x14ac:dyDescent="0.2">
      <c r="A64" s="171"/>
      <c r="B64" s="1180" t="s">
        <v>555</v>
      </c>
      <c r="C64" s="1181"/>
      <c r="D64" s="1181"/>
      <c r="E64" s="1181"/>
      <c r="F64" s="1181"/>
      <c r="G64" s="1181"/>
      <c r="H64" s="1181"/>
      <c r="I64" s="1185" t="s">
        <v>556</v>
      </c>
      <c r="J64" s="1185"/>
      <c r="K64" s="1185"/>
      <c r="L64" s="1185"/>
      <c r="M64" s="1186"/>
      <c r="N64" s="1186"/>
      <c r="O64" s="1186"/>
      <c r="P64" s="1186"/>
      <c r="Q64" s="1186"/>
      <c r="R64" s="1186"/>
      <c r="S64" s="1186"/>
      <c r="T64" s="1186"/>
      <c r="U64" s="1186"/>
      <c r="V64" s="1186"/>
      <c r="W64" s="1186"/>
      <c r="X64" s="1186"/>
      <c r="Y64" s="1186"/>
      <c r="Z64" s="1186"/>
      <c r="AA64" s="1186"/>
    </row>
    <row r="65" spans="1:29" s="173" customFormat="1" ht="15.75" customHeight="1" x14ac:dyDescent="0.2">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row>
    <row r="66" spans="1:29" s="173" customFormat="1" ht="7.5" customHeight="1" x14ac:dyDescent="0.2">
      <c r="A66" s="171"/>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row>
    <row r="67" spans="1:29" s="170" customFormat="1" ht="19.5" customHeight="1" x14ac:dyDescent="0.2">
      <c r="A67" s="171" t="s">
        <v>611</v>
      </c>
    </row>
    <row r="68" spans="1:29" s="170" customFormat="1" ht="24.75" customHeight="1" x14ac:dyDescent="0.2">
      <c r="B68" s="1180" t="s">
        <v>554</v>
      </c>
      <c r="C68" s="1181"/>
      <c r="D68" s="1181"/>
      <c r="E68" s="1181"/>
      <c r="F68" s="1181"/>
      <c r="G68" s="1181"/>
      <c r="H68" s="1181"/>
      <c r="I68" s="1181"/>
      <c r="J68" s="1181"/>
      <c r="K68" s="1181"/>
      <c r="L68" s="1182"/>
      <c r="M68" s="268"/>
      <c r="N68" s="271"/>
      <c r="O68" s="269"/>
      <c r="P68" s="201" t="s">
        <v>283</v>
      </c>
      <c r="Q68" s="269" t="s">
        <v>130</v>
      </c>
      <c r="R68" s="269"/>
      <c r="S68" s="269"/>
      <c r="T68" s="269" t="s">
        <v>27</v>
      </c>
      <c r="U68" s="269"/>
      <c r="V68" s="201" t="s">
        <v>283</v>
      </c>
      <c r="W68" s="269" t="s">
        <v>131</v>
      </c>
      <c r="X68" s="269"/>
      <c r="Y68" s="271"/>
      <c r="Z68" s="269"/>
      <c r="AA68" s="275"/>
      <c r="AB68" s="174"/>
      <c r="AC68" s="175"/>
    </row>
    <row r="69" spans="1:29" s="170" customFormat="1" ht="24.75" customHeight="1" x14ac:dyDescent="0.2">
      <c r="B69" s="1180" t="s">
        <v>557</v>
      </c>
      <c r="C69" s="1181"/>
      <c r="D69" s="1181"/>
      <c r="E69" s="1181"/>
      <c r="F69" s="1181"/>
      <c r="G69" s="1181"/>
      <c r="H69" s="1181"/>
      <c r="I69" s="1187" t="s">
        <v>556</v>
      </c>
      <c r="J69" s="1187"/>
      <c r="K69" s="1187"/>
      <c r="L69" s="1187"/>
      <c r="M69" s="1187"/>
      <c r="N69" s="1187"/>
      <c r="O69" s="1187"/>
      <c r="P69" s="1187"/>
      <c r="Q69" s="1187"/>
      <c r="R69" s="1187"/>
      <c r="S69" s="1187"/>
      <c r="T69" s="1187"/>
      <c r="U69" s="1187"/>
      <c r="V69" s="1187"/>
      <c r="W69" s="1187"/>
      <c r="X69" s="1187"/>
      <c r="Y69" s="1187"/>
      <c r="Z69" s="1187"/>
      <c r="AA69" s="1187"/>
      <c r="AB69" s="176"/>
      <c r="AC69" s="175"/>
    </row>
    <row r="70" spans="1:29" s="177" customFormat="1" ht="24.75" customHeight="1" x14ac:dyDescent="0.2">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9"/>
    </row>
    <row r="71" spans="1:29" ht="18.75" customHeight="1" x14ac:dyDescent="0.2">
      <c r="A71" s="1184" t="s">
        <v>612</v>
      </c>
      <c r="B71" s="1184"/>
      <c r="C71" s="1184"/>
      <c r="D71" s="1184"/>
      <c r="E71" s="1184"/>
      <c r="F71" s="1184"/>
      <c r="G71" s="1184"/>
      <c r="H71" s="1184"/>
      <c r="I71" s="38"/>
      <c r="J71" s="38"/>
      <c r="K71" s="38"/>
      <c r="L71" s="38"/>
      <c r="M71" s="38"/>
      <c r="N71" s="38"/>
      <c r="O71" s="38"/>
      <c r="P71" s="38"/>
      <c r="Q71" s="38"/>
      <c r="R71" s="38"/>
      <c r="S71" s="38"/>
      <c r="T71" s="38"/>
      <c r="U71" s="38"/>
    </row>
    <row r="72" spans="1:29" ht="24" customHeight="1" x14ac:dyDescent="0.2">
      <c r="A72" s="156"/>
      <c r="B72" s="1180" t="s">
        <v>453</v>
      </c>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2"/>
    </row>
    <row r="73" spans="1:29" ht="21.75" customHeight="1" x14ac:dyDescent="0.2">
      <c r="A73" s="156"/>
      <c r="B73" s="1180" t="s">
        <v>445</v>
      </c>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2"/>
    </row>
    <row r="74" spans="1:29" ht="18.75" customHeight="1" x14ac:dyDescent="0.2">
      <c r="A74" s="38"/>
      <c r="B74" s="1180" t="s">
        <v>446</v>
      </c>
      <c r="C74" s="1181"/>
      <c r="D74" s="1180" t="s">
        <v>447</v>
      </c>
      <c r="E74" s="1181"/>
      <c r="F74" s="1182"/>
      <c r="G74" s="1180" t="s">
        <v>448</v>
      </c>
      <c r="H74" s="1181"/>
      <c r="I74" s="1181"/>
      <c r="J74" s="1182"/>
      <c r="K74" s="1180" t="s">
        <v>449</v>
      </c>
      <c r="L74" s="1181"/>
      <c r="M74" s="1181"/>
      <c r="N74" s="1182"/>
      <c r="O74" s="1180" t="s">
        <v>454</v>
      </c>
      <c r="P74" s="1181"/>
      <c r="Q74" s="1181"/>
      <c r="R74" s="1181"/>
      <c r="S74" s="1181"/>
      <c r="T74" s="1181"/>
      <c r="U74" s="1181"/>
      <c r="V74" s="1181"/>
      <c r="W74" s="1181"/>
      <c r="X74" s="1181"/>
      <c r="Y74" s="1181"/>
      <c r="Z74" s="1181"/>
      <c r="AA74" s="1182"/>
    </row>
    <row r="75" spans="1:29" ht="35.15" customHeight="1" x14ac:dyDescent="0.2">
      <c r="A75" s="38"/>
      <c r="B75" s="1183"/>
      <c r="C75" s="1183"/>
      <c r="D75" s="1183"/>
      <c r="E75" s="1183"/>
      <c r="F75" s="1183"/>
      <c r="G75" s="1183"/>
      <c r="H75" s="1183"/>
      <c r="I75" s="1183"/>
      <c r="J75" s="1183"/>
      <c r="K75" s="1183"/>
      <c r="L75" s="1183"/>
      <c r="M75" s="1183"/>
      <c r="N75" s="1183"/>
      <c r="O75" s="1183"/>
      <c r="P75" s="1183"/>
      <c r="Q75" s="1183"/>
      <c r="R75" s="1183"/>
      <c r="S75" s="1183"/>
      <c r="T75" s="1183"/>
      <c r="U75" s="1183"/>
      <c r="V75" s="1183"/>
      <c r="W75" s="1183"/>
      <c r="X75" s="1183"/>
      <c r="Y75" s="1183"/>
      <c r="Z75" s="1183"/>
      <c r="AA75" s="1183"/>
    </row>
    <row r="76" spans="1:29" ht="35.15" customHeight="1" x14ac:dyDescent="0.2">
      <c r="A76" s="38"/>
      <c r="B76" s="1183"/>
      <c r="C76" s="1183"/>
      <c r="D76" s="1183"/>
      <c r="E76" s="1183"/>
      <c r="F76" s="1183"/>
      <c r="G76" s="1183"/>
      <c r="H76" s="1183"/>
      <c r="I76" s="1183"/>
      <c r="J76" s="1183"/>
      <c r="K76" s="1183"/>
      <c r="L76" s="1183"/>
      <c r="M76" s="1183"/>
      <c r="N76" s="1183"/>
      <c r="O76" s="1183"/>
      <c r="P76" s="1183"/>
      <c r="Q76" s="1183"/>
      <c r="R76" s="1183"/>
      <c r="S76" s="1183"/>
      <c r="T76" s="1183"/>
      <c r="U76" s="1183"/>
      <c r="V76" s="1183"/>
      <c r="W76" s="1183"/>
      <c r="X76" s="1183"/>
      <c r="Y76" s="1183"/>
      <c r="Z76" s="1183"/>
      <c r="AA76" s="1183"/>
    </row>
    <row r="77" spans="1:29" ht="35.15" customHeight="1" x14ac:dyDescent="0.2">
      <c r="A77" s="38"/>
      <c r="B77" s="1183"/>
      <c r="C77" s="1183"/>
      <c r="D77" s="1183"/>
      <c r="E77" s="1183"/>
      <c r="F77" s="1183"/>
      <c r="G77" s="1183"/>
      <c r="H77" s="1183"/>
      <c r="I77" s="1183"/>
      <c r="J77" s="1183"/>
      <c r="K77" s="1183"/>
      <c r="L77" s="1183"/>
      <c r="M77" s="1183"/>
      <c r="N77" s="1183"/>
      <c r="O77" s="1183"/>
      <c r="P77" s="1183"/>
      <c r="Q77" s="1183"/>
      <c r="R77" s="1183"/>
      <c r="S77" s="1183"/>
      <c r="T77" s="1183"/>
      <c r="U77" s="1183"/>
      <c r="V77" s="1183"/>
      <c r="W77" s="1183"/>
      <c r="X77" s="1183"/>
      <c r="Y77" s="1183"/>
      <c r="Z77" s="1183"/>
      <c r="AA77" s="1183"/>
    </row>
    <row r="78" spans="1:29" ht="20.25" customHeight="1" x14ac:dyDescent="0.2">
      <c r="A78" s="38"/>
      <c r="B78" s="1180" t="s">
        <v>450</v>
      </c>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2"/>
    </row>
    <row r="79" spans="1:29" s="9" customFormat="1" ht="24" customHeight="1" x14ac:dyDescent="0.2">
      <c r="A79" s="7"/>
      <c r="B79" s="1180" t="s">
        <v>451</v>
      </c>
      <c r="C79" s="1181"/>
      <c r="D79" s="1182"/>
      <c r="E79" s="1188"/>
      <c r="F79" s="1188"/>
      <c r="G79" s="1188"/>
      <c r="H79" s="1188"/>
      <c r="I79" s="1188"/>
      <c r="J79" s="1188"/>
      <c r="K79" s="1188"/>
      <c r="L79" s="1188"/>
      <c r="M79" s="1188"/>
      <c r="N79" s="1188"/>
      <c r="O79" s="1188"/>
      <c r="P79" s="1188"/>
      <c r="Q79" s="1188"/>
      <c r="R79" s="1188"/>
      <c r="S79" s="1188"/>
      <c r="T79" s="1188"/>
      <c r="U79" s="1188"/>
      <c r="V79" s="1188"/>
      <c r="W79" s="1188"/>
      <c r="X79" s="1188"/>
      <c r="Y79" s="1188"/>
      <c r="Z79" s="1188"/>
      <c r="AA79" s="1188"/>
    </row>
    <row r="80" spans="1:29" s="9" customFormat="1" ht="13" customHeight="1" x14ac:dyDescent="0.2">
      <c r="A80" s="7"/>
      <c r="B80" s="1189" t="s">
        <v>452</v>
      </c>
      <c r="C80" s="1190"/>
      <c r="D80" s="1191"/>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row>
    <row r="81" spans="1:27" s="9" customFormat="1" ht="27" customHeight="1" x14ac:dyDescent="0.2">
      <c r="A81" s="7"/>
      <c r="B81" s="1192"/>
      <c r="C81" s="1193"/>
      <c r="D81" s="1194"/>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row>
    <row r="82" spans="1:27" ht="13" x14ac:dyDescent="0.2">
      <c r="A82" s="38"/>
      <c r="B82" s="38"/>
      <c r="C82" s="38"/>
      <c r="D82" s="38"/>
      <c r="E82" s="38"/>
      <c r="F82" s="38"/>
      <c r="G82" s="38"/>
      <c r="H82" s="38"/>
      <c r="I82" s="38"/>
      <c r="J82" s="38"/>
      <c r="K82" s="38"/>
      <c r="L82" s="38"/>
      <c r="M82" s="38"/>
      <c r="N82" s="38"/>
      <c r="O82" s="38"/>
      <c r="P82" s="38"/>
      <c r="Q82" s="38"/>
      <c r="R82" s="38"/>
      <c r="S82" s="38"/>
      <c r="T82" s="38"/>
      <c r="U82" s="38"/>
    </row>
  </sheetData>
  <mergeCells count="131">
    <mergeCell ref="B78:AA78"/>
    <mergeCell ref="B79:D79"/>
    <mergeCell ref="E79:AA79"/>
    <mergeCell ref="B80:D81"/>
    <mergeCell ref="E80:AA81"/>
    <mergeCell ref="A55:H55"/>
    <mergeCell ref="B56:L56"/>
    <mergeCell ref="B57:L57"/>
    <mergeCell ref="B58:L58"/>
    <mergeCell ref="B76:C76"/>
    <mergeCell ref="D76:F76"/>
    <mergeCell ref="G76:J76"/>
    <mergeCell ref="K76:N76"/>
    <mergeCell ref="O76:AA76"/>
    <mergeCell ref="B77:C77"/>
    <mergeCell ref="D77:F77"/>
    <mergeCell ref="G77:J77"/>
    <mergeCell ref="K77:N77"/>
    <mergeCell ref="O77:AA77"/>
    <mergeCell ref="B72:AA72"/>
    <mergeCell ref="B73:AA73"/>
    <mergeCell ref="B74:C74"/>
    <mergeCell ref="D74:F74"/>
    <mergeCell ref="G74:J74"/>
    <mergeCell ref="K74:N74"/>
    <mergeCell ref="O74:AA74"/>
    <mergeCell ref="B75:C75"/>
    <mergeCell ref="D75:F75"/>
    <mergeCell ref="G75:J75"/>
    <mergeCell ref="K75:N75"/>
    <mergeCell ref="O75:AA75"/>
    <mergeCell ref="B51:L51"/>
    <mergeCell ref="B52:L52"/>
    <mergeCell ref="B53:L53"/>
    <mergeCell ref="B61:L61"/>
    <mergeCell ref="B62:L62"/>
    <mergeCell ref="A71:H71"/>
    <mergeCell ref="B63:L63"/>
    <mergeCell ref="B64:H64"/>
    <mergeCell ref="I64:L64"/>
    <mergeCell ref="M64:AA64"/>
    <mergeCell ref="B68:L68"/>
    <mergeCell ref="B69:H69"/>
    <mergeCell ref="I69:L69"/>
    <mergeCell ref="M69:AA69"/>
    <mergeCell ref="B38:H38"/>
    <mergeCell ref="I38:V38"/>
    <mergeCell ref="B42:E43"/>
    <mergeCell ref="F42:Z43"/>
    <mergeCell ref="C45:Z46"/>
    <mergeCell ref="A47:I47"/>
    <mergeCell ref="B49:L49"/>
    <mergeCell ref="M49:AA49"/>
    <mergeCell ref="B50:L50"/>
    <mergeCell ref="B48:L48"/>
    <mergeCell ref="B20:E20"/>
    <mergeCell ref="T21:AA21"/>
    <mergeCell ref="W22:AA22"/>
    <mergeCell ref="I23:V23"/>
    <mergeCell ref="B25:H25"/>
    <mergeCell ref="B26:AA27"/>
    <mergeCell ref="I32:V32"/>
    <mergeCell ref="B33:H33"/>
    <mergeCell ref="I36:V36"/>
    <mergeCell ref="R9:T9"/>
    <mergeCell ref="U9:V9"/>
    <mergeCell ref="B13:E13"/>
    <mergeCell ref="F13:H13"/>
    <mergeCell ref="I13:J13"/>
    <mergeCell ref="L13:N13"/>
    <mergeCell ref="O13:P13"/>
    <mergeCell ref="R13:T13"/>
    <mergeCell ref="U13:V13"/>
    <mergeCell ref="R4:T4"/>
    <mergeCell ref="I4:J4"/>
    <mergeCell ref="R8:T8"/>
    <mergeCell ref="O8:P8"/>
    <mergeCell ref="U4:V4"/>
    <mergeCell ref="U5:V5"/>
    <mergeCell ref="L4:N4"/>
    <mergeCell ref="U8:V8"/>
    <mergeCell ref="I5:J5"/>
    <mergeCell ref="O4:P4"/>
    <mergeCell ref="F5:H5"/>
    <mergeCell ref="L5:N5"/>
    <mergeCell ref="I22:V22"/>
    <mergeCell ref="B37:H37"/>
    <mergeCell ref="B35:H35"/>
    <mergeCell ref="B5:E5"/>
    <mergeCell ref="U16:V16"/>
    <mergeCell ref="B23:H23"/>
    <mergeCell ref="R16:T16"/>
    <mergeCell ref="B32:H32"/>
    <mergeCell ref="B24:H24"/>
    <mergeCell ref="R5:T5"/>
    <mergeCell ref="R12:T12"/>
    <mergeCell ref="L8:N8"/>
    <mergeCell ref="O5:P5"/>
    <mergeCell ref="B8:E8"/>
    <mergeCell ref="I35:V35"/>
    <mergeCell ref="B36:H36"/>
    <mergeCell ref="F8:H8"/>
    <mergeCell ref="B9:E9"/>
    <mergeCell ref="F9:H9"/>
    <mergeCell ref="I9:J9"/>
    <mergeCell ref="L9:N9"/>
    <mergeCell ref="O9:P9"/>
    <mergeCell ref="B4:E4"/>
    <mergeCell ref="F4:H4"/>
    <mergeCell ref="F16:H16"/>
    <mergeCell ref="B31:H31"/>
    <mergeCell ref="U12:V12"/>
    <mergeCell ref="F12:H12"/>
    <mergeCell ref="B22:H22"/>
    <mergeCell ref="L16:N16"/>
    <mergeCell ref="B12:E12"/>
    <mergeCell ref="I31:V31"/>
    <mergeCell ref="I8:J8"/>
    <mergeCell ref="I16:J16"/>
    <mergeCell ref="O16:P16"/>
    <mergeCell ref="L12:N12"/>
    <mergeCell ref="I12:J12"/>
    <mergeCell ref="O12:P12"/>
    <mergeCell ref="B17:E17"/>
    <mergeCell ref="F17:H17"/>
    <mergeCell ref="I17:J17"/>
    <mergeCell ref="L17:N17"/>
    <mergeCell ref="O17:P17"/>
    <mergeCell ref="R17:T17"/>
    <mergeCell ref="U17:V17"/>
    <mergeCell ref="B16:E16"/>
  </mergeCells>
  <phoneticPr fontId="4"/>
  <dataValidations count="1">
    <dataValidation type="list" allowBlank="1" showInputMessage="1" showErrorMessage="1" sqref="L33 R33 L37 R37 P48 V48 P50:P53 V50:V53 P56:P58 V56:V58 P61:P63 V61:V63 P68 V68">
      <formula1>"□,■"</formula1>
    </dataValidation>
  </dataValidations>
  <pageMargins left="0.59055118110236227" right="0.59055118110236227" top="0.78740157480314965" bottom="0.59055118110236227" header="0.31496062992125984" footer="0.39370078740157483"/>
  <pageSetup paperSize="9" scale="85" fitToHeight="0" orientation="portrait" horizontalDpi="200" verticalDpi="200" r:id="rId1"/>
  <headerFooter alignWithMargins="0">
    <firstFooter>&amp;C3</firstFooter>
  </headerFooter>
  <rowBreaks count="1" manualBreakCount="1">
    <brk id="46"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F56"/>
  <sheetViews>
    <sheetView showGridLines="0" view="pageBreakPreview" zoomScale="55" zoomScaleNormal="55" zoomScaleSheetLayoutView="55" workbookViewId="0">
      <selection activeCell="AB20" sqref="AB20"/>
    </sheetView>
  </sheetViews>
  <sheetFormatPr defaultColWidth="4.90625" defaultRowHeight="20.25" customHeight="1" x14ac:dyDescent="0.2"/>
  <cols>
    <col min="1" max="1" width="1.54296875" style="332" customWidth="1"/>
    <col min="2" max="56" width="6.08984375" style="332" customWidth="1"/>
    <col min="57" max="16384" width="4.90625" style="332"/>
  </cols>
  <sheetData>
    <row r="1" spans="1:57" s="294" customFormat="1" ht="20.25" customHeight="1" x14ac:dyDescent="0.2">
      <c r="A1" s="289"/>
      <c r="B1" s="289"/>
      <c r="C1" s="290" t="s">
        <v>622</v>
      </c>
      <c r="D1" s="290"/>
      <c r="E1" s="289"/>
      <c r="F1" s="289"/>
      <c r="G1" s="291" t="s">
        <v>623</v>
      </c>
      <c r="H1" s="289"/>
      <c r="I1" s="289"/>
      <c r="J1" s="290"/>
      <c r="K1" s="290"/>
      <c r="L1" s="290"/>
      <c r="M1" s="290"/>
      <c r="N1" s="289"/>
      <c r="O1" s="289"/>
      <c r="P1" s="289"/>
      <c r="Q1" s="289"/>
      <c r="R1" s="289"/>
      <c r="S1" s="289"/>
      <c r="T1" s="289"/>
      <c r="U1" s="289"/>
      <c r="V1" s="289"/>
      <c r="W1" s="289"/>
      <c r="X1" s="289"/>
      <c r="Y1" s="289"/>
      <c r="Z1" s="289"/>
      <c r="AA1" s="289"/>
      <c r="AB1" s="289"/>
      <c r="AC1" s="289"/>
      <c r="AD1" s="289"/>
      <c r="AE1" s="289"/>
      <c r="AF1" s="289"/>
      <c r="AG1" s="289"/>
      <c r="AH1" s="289"/>
      <c r="AI1" s="289"/>
      <c r="AJ1" s="289"/>
      <c r="AK1" s="292" t="s">
        <v>624</v>
      </c>
      <c r="AL1" s="292" t="s">
        <v>625</v>
      </c>
      <c r="AM1" s="1213" t="s">
        <v>626</v>
      </c>
      <c r="AN1" s="1213"/>
      <c r="AO1" s="1213"/>
      <c r="AP1" s="1213"/>
      <c r="AQ1" s="1213"/>
      <c r="AR1" s="1213"/>
      <c r="AS1" s="1213"/>
      <c r="AT1" s="1213"/>
      <c r="AU1" s="1213"/>
      <c r="AV1" s="1213"/>
      <c r="AW1" s="1213"/>
      <c r="AX1" s="1213"/>
      <c r="AY1" s="1213"/>
      <c r="AZ1" s="1213"/>
      <c r="BA1" s="1213"/>
      <c r="BB1" s="293" t="s">
        <v>627</v>
      </c>
      <c r="BC1" s="289"/>
      <c r="BD1" s="289"/>
    </row>
    <row r="2" spans="1:57" s="297" customFormat="1" ht="20.25" customHeight="1" x14ac:dyDescent="0.2">
      <c r="A2" s="295"/>
      <c r="B2" s="295"/>
      <c r="C2" s="295"/>
      <c r="D2" s="291"/>
      <c r="E2" s="295"/>
      <c r="F2" s="295"/>
      <c r="G2" s="295"/>
      <c r="H2" s="291"/>
      <c r="I2" s="292"/>
      <c r="J2" s="292"/>
      <c r="K2" s="292"/>
      <c r="L2" s="292"/>
      <c r="M2" s="292"/>
      <c r="N2" s="295"/>
      <c r="O2" s="295"/>
      <c r="P2" s="295"/>
      <c r="Q2" s="295"/>
      <c r="R2" s="295"/>
      <c r="S2" s="295"/>
      <c r="T2" s="292" t="s">
        <v>628</v>
      </c>
      <c r="U2" s="1214">
        <v>6</v>
      </c>
      <c r="V2" s="1214"/>
      <c r="W2" s="292" t="s">
        <v>625</v>
      </c>
      <c r="X2" s="1215">
        <f>IF(U2=0,"",YEAR(DATE(2018+U2,1,1)))</f>
        <v>2024</v>
      </c>
      <c r="Y2" s="1215"/>
      <c r="Z2" s="295" t="s">
        <v>629</v>
      </c>
      <c r="AA2" s="295" t="s">
        <v>630</v>
      </c>
      <c r="AB2" s="1214">
        <v>4</v>
      </c>
      <c r="AC2" s="1214"/>
      <c r="AD2" s="295" t="s">
        <v>631</v>
      </c>
      <c r="AE2" s="295"/>
      <c r="AF2" s="295"/>
      <c r="AG2" s="295"/>
      <c r="AH2" s="295"/>
      <c r="AI2" s="295"/>
      <c r="AJ2" s="293"/>
      <c r="AK2" s="292" t="s">
        <v>632</v>
      </c>
      <c r="AL2" s="292" t="s">
        <v>625</v>
      </c>
      <c r="AM2" s="1214"/>
      <c r="AN2" s="1214"/>
      <c r="AO2" s="1214"/>
      <c r="AP2" s="1214"/>
      <c r="AQ2" s="1214"/>
      <c r="AR2" s="1214"/>
      <c r="AS2" s="1214"/>
      <c r="AT2" s="1214"/>
      <c r="AU2" s="1214"/>
      <c r="AV2" s="1214"/>
      <c r="AW2" s="1214"/>
      <c r="AX2" s="1214"/>
      <c r="AY2" s="1214"/>
      <c r="AZ2" s="1214"/>
      <c r="BA2" s="1214"/>
      <c r="BB2" s="293" t="s">
        <v>627</v>
      </c>
      <c r="BC2" s="292"/>
      <c r="BD2" s="292"/>
      <c r="BE2" s="296"/>
    </row>
    <row r="3" spans="1:57" s="297" customFormat="1" ht="20.25" customHeight="1" x14ac:dyDescent="0.2">
      <c r="A3" s="295"/>
      <c r="B3" s="295"/>
      <c r="C3" s="295"/>
      <c r="D3" s="291"/>
      <c r="E3" s="295"/>
      <c r="F3" s="295"/>
      <c r="G3" s="295"/>
      <c r="H3" s="291"/>
      <c r="I3" s="292"/>
      <c r="J3" s="292"/>
      <c r="K3" s="292"/>
      <c r="L3" s="292"/>
      <c r="M3" s="292"/>
      <c r="N3" s="295"/>
      <c r="O3" s="295"/>
      <c r="P3" s="295"/>
      <c r="Q3" s="295"/>
      <c r="R3" s="295"/>
      <c r="S3" s="295"/>
      <c r="T3" s="298"/>
      <c r="U3" s="299"/>
      <c r="V3" s="299"/>
      <c r="W3" s="300"/>
      <c r="X3" s="299"/>
      <c r="Y3" s="299"/>
      <c r="Z3" s="301"/>
      <c r="AA3" s="301"/>
      <c r="AB3" s="299"/>
      <c r="AC3" s="299"/>
      <c r="AD3" s="302"/>
      <c r="AE3" s="295"/>
      <c r="AF3" s="295"/>
      <c r="AG3" s="295"/>
      <c r="AH3" s="295"/>
      <c r="AI3" s="295"/>
      <c r="AJ3" s="293"/>
      <c r="AK3" s="292"/>
      <c r="AL3" s="292"/>
      <c r="AM3" s="303"/>
      <c r="AN3" s="303"/>
      <c r="AO3" s="303"/>
      <c r="AP3" s="303"/>
      <c r="AQ3" s="303"/>
      <c r="AR3" s="303"/>
      <c r="AS3" s="303"/>
      <c r="AT3" s="303"/>
      <c r="AU3" s="303"/>
      <c r="AV3" s="303"/>
      <c r="AW3" s="303"/>
      <c r="AX3" s="303"/>
      <c r="AY3" s="304" t="s">
        <v>633</v>
      </c>
      <c r="AZ3" s="1216" t="s">
        <v>634</v>
      </c>
      <c r="BA3" s="1216"/>
      <c r="BB3" s="1216"/>
      <c r="BC3" s="1216"/>
      <c r="BD3" s="292"/>
      <c r="BE3" s="296"/>
    </row>
    <row r="4" spans="1:57" s="297" customFormat="1" ht="20.25" customHeight="1" x14ac:dyDescent="0.2">
      <c r="A4" s="295"/>
      <c r="B4" s="305"/>
      <c r="C4" s="305"/>
      <c r="D4" s="305"/>
      <c r="E4" s="305"/>
      <c r="F4" s="305"/>
      <c r="G4" s="305"/>
      <c r="H4" s="305"/>
      <c r="I4" s="305"/>
      <c r="J4" s="306"/>
      <c r="K4" s="307"/>
      <c r="L4" s="307"/>
      <c r="M4" s="307"/>
      <c r="N4" s="307"/>
      <c r="O4" s="307"/>
      <c r="P4" s="308"/>
      <c r="Q4" s="307"/>
      <c r="R4" s="307"/>
      <c r="S4" s="309"/>
      <c r="T4" s="295"/>
      <c r="U4" s="295"/>
      <c r="V4" s="295"/>
      <c r="W4" s="295"/>
      <c r="X4" s="295"/>
      <c r="Y4" s="295"/>
      <c r="Z4" s="301"/>
      <c r="AA4" s="301"/>
      <c r="AB4" s="299"/>
      <c r="AC4" s="299"/>
      <c r="AD4" s="302"/>
      <c r="AE4" s="295"/>
      <c r="AF4" s="295"/>
      <c r="AG4" s="295"/>
      <c r="AH4" s="295"/>
      <c r="AI4" s="295"/>
      <c r="AJ4" s="293"/>
      <c r="AK4" s="292"/>
      <c r="AL4" s="292"/>
      <c r="AM4" s="303"/>
      <c r="AN4" s="303"/>
      <c r="AO4" s="303"/>
      <c r="AP4" s="303"/>
      <c r="AQ4" s="303"/>
      <c r="AR4" s="303"/>
      <c r="AS4" s="303"/>
      <c r="AT4" s="303"/>
      <c r="AU4" s="303"/>
      <c r="AV4" s="303"/>
      <c r="AW4" s="303"/>
      <c r="AX4" s="303"/>
      <c r="AY4" s="304" t="s">
        <v>635</v>
      </c>
      <c r="AZ4" s="1216" t="s">
        <v>636</v>
      </c>
      <c r="BA4" s="1216"/>
      <c r="BB4" s="1216"/>
      <c r="BC4" s="1216"/>
      <c r="BD4" s="292"/>
      <c r="BE4" s="296"/>
    </row>
    <row r="5" spans="1:57" s="297" customFormat="1" ht="20.25" customHeight="1" x14ac:dyDescent="0.2">
      <c r="A5" s="295"/>
      <c r="B5" s="310"/>
      <c r="C5" s="310"/>
      <c r="D5" s="310"/>
      <c r="E5" s="310"/>
      <c r="F5" s="310"/>
      <c r="G5" s="310"/>
      <c r="H5" s="310"/>
      <c r="I5" s="310"/>
      <c r="J5" s="311"/>
      <c r="K5" s="312"/>
      <c r="L5" s="313"/>
      <c r="M5" s="313"/>
      <c r="N5" s="313"/>
      <c r="O5" s="313"/>
      <c r="P5" s="310"/>
      <c r="Q5" s="314"/>
      <c r="R5" s="314"/>
      <c r="S5" s="315"/>
      <c r="T5" s="295"/>
      <c r="U5" s="295"/>
      <c r="V5" s="295"/>
      <c r="W5" s="295"/>
      <c r="X5" s="295"/>
      <c r="Y5" s="295"/>
      <c r="Z5" s="301"/>
      <c r="AA5" s="301"/>
      <c r="AB5" s="299"/>
      <c r="AC5" s="299"/>
      <c r="AD5" s="316"/>
      <c r="AE5" s="316"/>
      <c r="AF5" s="316"/>
      <c r="AG5" s="316"/>
      <c r="AH5" s="295"/>
      <c r="AI5" s="295"/>
      <c r="AJ5" s="316" t="s">
        <v>637</v>
      </c>
      <c r="AK5" s="316"/>
      <c r="AL5" s="316"/>
      <c r="AM5" s="316"/>
      <c r="AN5" s="316"/>
      <c r="AO5" s="316"/>
      <c r="AP5" s="316"/>
      <c r="AQ5" s="316"/>
      <c r="AR5" s="305"/>
      <c r="AS5" s="305"/>
      <c r="AT5" s="317"/>
      <c r="AU5" s="316"/>
      <c r="AV5" s="1230">
        <v>40</v>
      </c>
      <c r="AW5" s="1231"/>
      <c r="AX5" s="317" t="s">
        <v>638</v>
      </c>
      <c r="AY5" s="316"/>
      <c r="AZ5" s="1230">
        <v>160</v>
      </c>
      <c r="BA5" s="1231"/>
      <c r="BB5" s="317" t="s">
        <v>639</v>
      </c>
      <c r="BC5" s="316"/>
      <c r="BD5" s="295"/>
      <c r="BE5" s="296"/>
    </row>
    <row r="6" spans="1:57" s="297" customFormat="1" ht="20.25" customHeight="1" x14ac:dyDescent="0.2">
      <c r="A6" s="295"/>
      <c r="B6" s="310"/>
      <c r="C6" s="310"/>
      <c r="D6" s="310"/>
      <c r="E6" s="310"/>
      <c r="F6" s="310"/>
      <c r="G6" s="310"/>
      <c r="H6" s="310"/>
      <c r="I6" s="310"/>
      <c r="J6" s="310"/>
      <c r="K6" s="318"/>
      <c r="L6" s="318"/>
      <c r="M6" s="318"/>
      <c r="N6" s="310"/>
      <c r="O6" s="319"/>
      <c r="P6" s="320"/>
      <c r="Q6" s="320"/>
      <c r="R6" s="321"/>
      <c r="S6" s="322"/>
      <c r="T6" s="295"/>
      <c r="U6" s="295"/>
      <c r="V6" s="295"/>
      <c r="W6" s="295"/>
      <c r="X6" s="295"/>
      <c r="Y6" s="295"/>
      <c r="Z6" s="301"/>
      <c r="AA6" s="301"/>
      <c r="AB6" s="299"/>
      <c r="AC6" s="299"/>
      <c r="AD6" s="323"/>
      <c r="AE6" s="289"/>
      <c r="AF6" s="289"/>
      <c r="AG6" s="289"/>
      <c r="AH6" s="295"/>
      <c r="AI6" s="295"/>
      <c r="AJ6" s="295"/>
      <c r="AK6" s="295"/>
      <c r="AL6" s="289"/>
      <c r="AM6" s="289"/>
      <c r="AN6" s="324"/>
      <c r="AO6" s="325"/>
      <c r="AP6" s="325"/>
      <c r="AQ6" s="326"/>
      <c r="AR6" s="326"/>
      <c r="AS6" s="326"/>
      <c r="AT6" s="326"/>
      <c r="AU6" s="326"/>
      <c r="AV6" s="326"/>
      <c r="AW6" s="316" t="s">
        <v>640</v>
      </c>
      <c r="AX6" s="316"/>
      <c r="AY6" s="316"/>
      <c r="AZ6" s="1232">
        <f>DAY(EOMONTH(DATE(X2,AB2,1),0))</f>
        <v>30</v>
      </c>
      <c r="BA6" s="1233"/>
      <c r="BB6" s="317" t="s">
        <v>641</v>
      </c>
      <c r="BC6" s="295"/>
      <c r="BD6" s="295"/>
      <c r="BE6" s="296"/>
    </row>
    <row r="7" spans="1:57" ht="20.25" customHeight="1" thickBot="1" x14ac:dyDescent="0.25">
      <c r="A7" s="327"/>
      <c r="B7" s="327"/>
      <c r="C7" s="328"/>
      <c r="D7" s="328"/>
      <c r="E7" s="327"/>
      <c r="F7" s="327"/>
      <c r="G7" s="329"/>
      <c r="H7" s="327"/>
      <c r="I7" s="327"/>
      <c r="J7" s="327"/>
      <c r="K7" s="327"/>
      <c r="L7" s="327"/>
      <c r="M7" s="327"/>
      <c r="N7" s="327"/>
      <c r="O7" s="327"/>
      <c r="P7" s="327"/>
      <c r="Q7" s="327"/>
      <c r="R7" s="327"/>
      <c r="S7" s="328"/>
      <c r="T7" s="327"/>
      <c r="U7" s="327"/>
      <c r="V7" s="327"/>
      <c r="W7" s="327"/>
      <c r="X7" s="327"/>
      <c r="Y7" s="327"/>
      <c r="Z7" s="327"/>
      <c r="AA7" s="327"/>
      <c r="AB7" s="327"/>
      <c r="AC7" s="327"/>
      <c r="AD7" s="327"/>
      <c r="AE7" s="327"/>
      <c r="AF7" s="327"/>
      <c r="AG7" s="327"/>
      <c r="AH7" s="327"/>
      <c r="AI7" s="327"/>
      <c r="AJ7" s="328"/>
      <c r="AK7" s="327"/>
      <c r="AL7" s="327"/>
      <c r="AM7" s="327"/>
      <c r="AN7" s="327"/>
      <c r="AO7" s="327"/>
      <c r="AP7" s="327"/>
      <c r="AQ7" s="327"/>
      <c r="AR7" s="327"/>
      <c r="AS7" s="327"/>
      <c r="AT7" s="327"/>
      <c r="AU7" s="327"/>
      <c r="AV7" s="327"/>
      <c r="AW7" s="327"/>
      <c r="AX7" s="327"/>
      <c r="AY7" s="327"/>
      <c r="AZ7" s="327"/>
      <c r="BA7" s="327"/>
      <c r="BB7" s="327"/>
      <c r="BC7" s="330"/>
      <c r="BD7" s="330"/>
      <c r="BE7" s="331"/>
    </row>
    <row r="8" spans="1:57" ht="20.25" customHeight="1" thickBot="1" x14ac:dyDescent="0.25">
      <c r="A8" s="327"/>
      <c r="B8" s="1196" t="s">
        <v>642</v>
      </c>
      <c r="C8" s="1199" t="s">
        <v>643</v>
      </c>
      <c r="D8" s="1200"/>
      <c r="E8" s="1205" t="s">
        <v>644</v>
      </c>
      <c r="F8" s="1200"/>
      <c r="G8" s="1205" t="s">
        <v>645</v>
      </c>
      <c r="H8" s="1199"/>
      <c r="I8" s="1199"/>
      <c r="J8" s="1199"/>
      <c r="K8" s="1200"/>
      <c r="L8" s="1205" t="s">
        <v>646</v>
      </c>
      <c r="M8" s="1199"/>
      <c r="N8" s="1199"/>
      <c r="O8" s="1208"/>
      <c r="P8" s="1211" t="s">
        <v>647</v>
      </c>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7" t="str">
        <f>IF(AZ3="４週","(9)1～4週目の勤務時間数合計","(9)1か月の勤務時間数合計")</f>
        <v>(9)1～4週目の勤務時間数合計</v>
      </c>
      <c r="AV8" s="1218"/>
      <c r="AW8" s="1217" t="s">
        <v>648</v>
      </c>
      <c r="AX8" s="1218"/>
      <c r="AY8" s="1225" t="s">
        <v>649</v>
      </c>
      <c r="AZ8" s="1225"/>
      <c r="BA8" s="1225"/>
      <c r="BB8" s="1225"/>
      <c r="BC8" s="1225"/>
      <c r="BD8" s="1225"/>
    </row>
    <row r="9" spans="1:57" ht="20.25" customHeight="1" thickBot="1" x14ac:dyDescent="0.25">
      <c r="A9" s="327"/>
      <c r="B9" s="1197"/>
      <c r="C9" s="1201"/>
      <c r="D9" s="1202"/>
      <c r="E9" s="1206"/>
      <c r="F9" s="1202"/>
      <c r="G9" s="1206"/>
      <c r="H9" s="1201"/>
      <c r="I9" s="1201"/>
      <c r="J9" s="1201"/>
      <c r="K9" s="1202"/>
      <c r="L9" s="1206"/>
      <c r="M9" s="1201"/>
      <c r="N9" s="1201"/>
      <c r="O9" s="1209"/>
      <c r="P9" s="1227" t="s">
        <v>650</v>
      </c>
      <c r="Q9" s="1228"/>
      <c r="R9" s="1228"/>
      <c r="S9" s="1228"/>
      <c r="T9" s="1228"/>
      <c r="U9" s="1228"/>
      <c r="V9" s="1229"/>
      <c r="W9" s="1227" t="s">
        <v>651</v>
      </c>
      <c r="X9" s="1228"/>
      <c r="Y9" s="1228"/>
      <c r="Z9" s="1228"/>
      <c r="AA9" s="1228"/>
      <c r="AB9" s="1228"/>
      <c r="AC9" s="1229"/>
      <c r="AD9" s="1227" t="s">
        <v>652</v>
      </c>
      <c r="AE9" s="1228"/>
      <c r="AF9" s="1228"/>
      <c r="AG9" s="1228"/>
      <c r="AH9" s="1228"/>
      <c r="AI9" s="1228"/>
      <c r="AJ9" s="1229"/>
      <c r="AK9" s="1227" t="s">
        <v>653</v>
      </c>
      <c r="AL9" s="1228"/>
      <c r="AM9" s="1228"/>
      <c r="AN9" s="1228"/>
      <c r="AO9" s="1228"/>
      <c r="AP9" s="1228"/>
      <c r="AQ9" s="1229"/>
      <c r="AR9" s="1227" t="s">
        <v>654</v>
      </c>
      <c r="AS9" s="1228"/>
      <c r="AT9" s="1229"/>
      <c r="AU9" s="1219"/>
      <c r="AV9" s="1220"/>
      <c r="AW9" s="1219"/>
      <c r="AX9" s="1220"/>
      <c r="AY9" s="1225"/>
      <c r="AZ9" s="1225"/>
      <c r="BA9" s="1225"/>
      <c r="BB9" s="1225"/>
      <c r="BC9" s="1225"/>
      <c r="BD9" s="1225"/>
    </row>
    <row r="10" spans="1:57" ht="20.25" customHeight="1" thickBot="1" x14ac:dyDescent="0.25">
      <c r="A10" s="327"/>
      <c r="B10" s="1197"/>
      <c r="C10" s="1201"/>
      <c r="D10" s="1202"/>
      <c r="E10" s="1206"/>
      <c r="F10" s="1202"/>
      <c r="G10" s="1206"/>
      <c r="H10" s="1201"/>
      <c r="I10" s="1201"/>
      <c r="J10" s="1201"/>
      <c r="K10" s="1202"/>
      <c r="L10" s="1206"/>
      <c r="M10" s="1201"/>
      <c r="N10" s="1201"/>
      <c r="O10" s="1209"/>
      <c r="P10" s="333">
        <f>DAY(DATE($X$2,$AB$2,1))</f>
        <v>1</v>
      </c>
      <c r="Q10" s="334">
        <f>DAY(DATE($X$2,$AB$2,2))</f>
        <v>2</v>
      </c>
      <c r="R10" s="334">
        <f>DAY(DATE($X$2,$AB$2,3))</f>
        <v>3</v>
      </c>
      <c r="S10" s="334">
        <f>DAY(DATE($X$2,$AB$2,4))</f>
        <v>4</v>
      </c>
      <c r="T10" s="334">
        <f>DAY(DATE($X$2,$AB$2,5))</f>
        <v>5</v>
      </c>
      <c r="U10" s="334">
        <f>DAY(DATE($X$2,$AB$2,6))</f>
        <v>6</v>
      </c>
      <c r="V10" s="335">
        <f>DAY(DATE($X$2,$AB$2,7))</f>
        <v>7</v>
      </c>
      <c r="W10" s="333">
        <f>DAY(DATE($X$2,$AB$2,8))</f>
        <v>8</v>
      </c>
      <c r="X10" s="334">
        <f>DAY(DATE($X$2,$AB$2,9))</f>
        <v>9</v>
      </c>
      <c r="Y10" s="334">
        <f>DAY(DATE($X$2,$AB$2,10))</f>
        <v>10</v>
      </c>
      <c r="Z10" s="334">
        <f>DAY(DATE($X$2,$AB$2,11))</f>
        <v>11</v>
      </c>
      <c r="AA10" s="334">
        <f>DAY(DATE($X$2,$AB$2,12))</f>
        <v>12</v>
      </c>
      <c r="AB10" s="334">
        <f>DAY(DATE($X$2,$AB$2,13))</f>
        <v>13</v>
      </c>
      <c r="AC10" s="335">
        <f>DAY(DATE($X$2,$AB$2,14))</f>
        <v>14</v>
      </c>
      <c r="AD10" s="333">
        <f>DAY(DATE($X$2,$AB$2,15))</f>
        <v>15</v>
      </c>
      <c r="AE10" s="334">
        <f>DAY(DATE($X$2,$AB$2,16))</f>
        <v>16</v>
      </c>
      <c r="AF10" s="334">
        <f>DAY(DATE($X$2,$AB$2,17))</f>
        <v>17</v>
      </c>
      <c r="AG10" s="334">
        <f>DAY(DATE($X$2,$AB$2,18))</f>
        <v>18</v>
      </c>
      <c r="AH10" s="334">
        <f>DAY(DATE($X$2,$AB$2,19))</f>
        <v>19</v>
      </c>
      <c r="AI10" s="334">
        <f>DAY(DATE($X$2,$AB$2,20))</f>
        <v>20</v>
      </c>
      <c r="AJ10" s="335">
        <f>DAY(DATE($X$2,$AB$2,21))</f>
        <v>21</v>
      </c>
      <c r="AK10" s="333">
        <f>DAY(DATE($X$2,$AB$2,22))</f>
        <v>22</v>
      </c>
      <c r="AL10" s="334">
        <f>DAY(DATE($X$2,$AB$2,23))</f>
        <v>23</v>
      </c>
      <c r="AM10" s="334">
        <f>DAY(DATE($X$2,$AB$2,24))</f>
        <v>24</v>
      </c>
      <c r="AN10" s="334">
        <f>DAY(DATE($X$2,$AB$2,25))</f>
        <v>25</v>
      </c>
      <c r="AO10" s="334">
        <f>DAY(DATE($X$2,$AB$2,26))</f>
        <v>26</v>
      </c>
      <c r="AP10" s="334">
        <f>DAY(DATE($X$2,$AB$2,27))</f>
        <v>27</v>
      </c>
      <c r="AQ10" s="335">
        <f>DAY(DATE($X$2,$AB$2,28))</f>
        <v>28</v>
      </c>
      <c r="AR10" s="333" t="str">
        <f>IF(AZ3="暦月",IF(DAY(DATE($X$2,$AB$2,29))=29,29,""),"")</f>
        <v/>
      </c>
      <c r="AS10" s="334" t="str">
        <f>IF(AZ3="暦月",IF(DAY(DATE($X$2,$AB$2,30))=30,30,""),"")</f>
        <v/>
      </c>
      <c r="AT10" s="336" t="str">
        <f>IF(AZ3="暦月",IF(DAY(DATE($X$2,$AB$2,31))=31,31,""),"")</f>
        <v/>
      </c>
      <c r="AU10" s="1219"/>
      <c r="AV10" s="1220"/>
      <c r="AW10" s="1219"/>
      <c r="AX10" s="1220"/>
      <c r="AY10" s="1225"/>
      <c r="AZ10" s="1225"/>
      <c r="BA10" s="1225"/>
      <c r="BB10" s="1225"/>
      <c r="BC10" s="1225"/>
      <c r="BD10" s="1225"/>
    </row>
    <row r="11" spans="1:57" ht="20.25" hidden="1" customHeight="1" thickBot="1" x14ac:dyDescent="0.25">
      <c r="A11" s="327"/>
      <c r="B11" s="1197"/>
      <c r="C11" s="1201"/>
      <c r="D11" s="1202"/>
      <c r="E11" s="1206"/>
      <c r="F11" s="1202"/>
      <c r="G11" s="1206"/>
      <c r="H11" s="1201"/>
      <c r="I11" s="1201"/>
      <c r="J11" s="1201"/>
      <c r="K11" s="1202"/>
      <c r="L11" s="1206"/>
      <c r="M11" s="1201"/>
      <c r="N11" s="1201"/>
      <c r="O11" s="1209"/>
      <c r="P11" s="333">
        <f>WEEKDAY(DATE($X$2,$AB$2,1))</f>
        <v>2</v>
      </c>
      <c r="Q11" s="334">
        <f>WEEKDAY(DATE($X$2,$AB$2,2))</f>
        <v>3</v>
      </c>
      <c r="R11" s="334">
        <f>WEEKDAY(DATE($X$2,$AB$2,3))</f>
        <v>4</v>
      </c>
      <c r="S11" s="334">
        <f>WEEKDAY(DATE($X$2,$AB$2,4))</f>
        <v>5</v>
      </c>
      <c r="T11" s="334">
        <f>WEEKDAY(DATE($X$2,$AB$2,5))</f>
        <v>6</v>
      </c>
      <c r="U11" s="334">
        <f>WEEKDAY(DATE($X$2,$AB$2,6))</f>
        <v>7</v>
      </c>
      <c r="V11" s="335">
        <f>WEEKDAY(DATE($X$2,$AB$2,7))</f>
        <v>1</v>
      </c>
      <c r="W11" s="333">
        <f>WEEKDAY(DATE($X$2,$AB$2,8))</f>
        <v>2</v>
      </c>
      <c r="X11" s="334">
        <f>WEEKDAY(DATE($X$2,$AB$2,9))</f>
        <v>3</v>
      </c>
      <c r="Y11" s="334">
        <f>WEEKDAY(DATE($X$2,$AB$2,10))</f>
        <v>4</v>
      </c>
      <c r="Z11" s="334">
        <f>WEEKDAY(DATE($X$2,$AB$2,11))</f>
        <v>5</v>
      </c>
      <c r="AA11" s="334">
        <f>WEEKDAY(DATE($X$2,$AB$2,12))</f>
        <v>6</v>
      </c>
      <c r="AB11" s="334">
        <f>WEEKDAY(DATE($X$2,$AB$2,13))</f>
        <v>7</v>
      </c>
      <c r="AC11" s="335">
        <f>WEEKDAY(DATE($X$2,$AB$2,14))</f>
        <v>1</v>
      </c>
      <c r="AD11" s="333">
        <f>WEEKDAY(DATE($X$2,$AB$2,15))</f>
        <v>2</v>
      </c>
      <c r="AE11" s="334">
        <f>WEEKDAY(DATE($X$2,$AB$2,16))</f>
        <v>3</v>
      </c>
      <c r="AF11" s="334">
        <f>WEEKDAY(DATE($X$2,$AB$2,17))</f>
        <v>4</v>
      </c>
      <c r="AG11" s="334">
        <f>WEEKDAY(DATE($X$2,$AB$2,18))</f>
        <v>5</v>
      </c>
      <c r="AH11" s="334">
        <f>WEEKDAY(DATE($X$2,$AB$2,19))</f>
        <v>6</v>
      </c>
      <c r="AI11" s="334">
        <f>WEEKDAY(DATE($X$2,$AB$2,20))</f>
        <v>7</v>
      </c>
      <c r="AJ11" s="335">
        <f>WEEKDAY(DATE($X$2,$AB$2,21))</f>
        <v>1</v>
      </c>
      <c r="AK11" s="333">
        <f>WEEKDAY(DATE($X$2,$AB$2,22))</f>
        <v>2</v>
      </c>
      <c r="AL11" s="334">
        <f>WEEKDAY(DATE($X$2,$AB$2,23))</f>
        <v>3</v>
      </c>
      <c r="AM11" s="334">
        <f>WEEKDAY(DATE($X$2,$AB$2,24))</f>
        <v>4</v>
      </c>
      <c r="AN11" s="334">
        <f>WEEKDAY(DATE($X$2,$AB$2,25))</f>
        <v>5</v>
      </c>
      <c r="AO11" s="334">
        <f>WEEKDAY(DATE($X$2,$AB$2,26))</f>
        <v>6</v>
      </c>
      <c r="AP11" s="334">
        <f>WEEKDAY(DATE($X$2,$AB$2,27))</f>
        <v>7</v>
      </c>
      <c r="AQ11" s="335">
        <f>WEEKDAY(DATE($X$2,$AB$2,28))</f>
        <v>1</v>
      </c>
      <c r="AR11" s="333">
        <f>IF(AR10=29,WEEKDAY(DATE($X$2,$AB$2,29)),0)</f>
        <v>0</v>
      </c>
      <c r="AS11" s="334">
        <f>IF(AS10=30,WEEKDAY(DATE($X$2,$AB$2,30)),0)</f>
        <v>0</v>
      </c>
      <c r="AT11" s="336">
        <f>IF(AT10=31,WEEKDAY(DATE($X$2,$AB$2,31)),0)</f>
        <v>0</v>
      </c>
      <c r="AU11" s="1221"/>
      <c r="AV11" s="1222"/>
      <c r="AW11" s="1221"/>
      <c r="AX11" s="1222"/>
      <c r="AY11" s="1226"/>
      <c r="AZ11" s="1226"/>
      <c r="BA11" s="1226"/>
      <c r="BB11" s="1226"/>
      <c r="BC11" s="1226"/>
      <c r="BD11" s="1226"/>
    </row>
    <row r="12" spans="1:57" ht="20.25" customHeight="1" thickBot="1" x14ac:dyDescent="0.25">
      <c r="A12" s="327"/>
      <c r="B12" s="1198"/>
      <c r="C12" s="1203"/>
      <c r="D12" s="1204"/>
      <c r="E12" s="1207"/>
      <c r="F12" s="1204"/>
      <c r="G12" s="1207"/>
      <c r="H12" s="1203"/>
      <c r="I12" s="1203"/>
      <c r="J12" s="1203"/>
      <c r="K12" s="1204"/>
      <c r="L12" s="1207"/>
      <c r="M12" s="1203"/>
      <c r="N12" s="1203"/>
      <c r="O12" s="1210"/>
      <c r="P12" s="337" t="str">
        <f>IF(P11=1,"日",IF(P11=2,"月",IF(P11=3,"火",IF(P11=4,"水",IF(P11=5,"木",IF(P11=6,"金","土"))))))</f>
        <v>月</v>
      </c>
      <c r="Q12" s="338" t="str">
        <f t="shared" ref="Q12:AQ12" si="0">IF(Q11=1,"日",IF(Q11=2,"月",IF(Q11=3,"火",IF(Q11=4,"水",IF(Q11=5,"木",IF(Q11=6,"金","土"))))))</f>
        <v>火</v>
      </c>
      <c r="R12" s="338" t="str">
        <f t="shared" si="0"/>
        <v>水</v>
      </c>
      <c r="S12" s="338" t="str">
        <f t="shared" si="0"/>
        <v>木</v>
      </c>
      <c r="T12" s="338" t="str">
        <f t="shared" si="0"/>
        <v>金</v>
      </c>
      <c r="U12" s="338" t="str">
        <f t="shared" si="0"/>
        <v>土</v>
      </c>
      <c r="V12" s="339" t="str">
        <f t="shared" si="0"/>
        <v>日</v>
      </c>
      <c r="W12" s="337" t="str">
        <f t="shared" si="0"/>
        <v>月</v>
      </c>
      <c r="X12" s="338" t="str">
        <f t="shared" si="0"/>
        <v>火</v>
      </c>
      <c r="Y12" s="338" t="str">
        <f t="shared" si="0"/>
        <v>水</v>
      </c>
      <c r="Z12" s="338" t="str">
        <f t="shared" si="0"/>
        <v>木</v>
      </c>
      <c r="AA12" s="338" t="str">
        <f t="shared" si="0"/>
        <v>金</v>
      </c>
      <c r="AB12" s="338" t="str">
        <f t="shared" si="0"/>
        <v>土</v>
      </c>
      <c r="AC12" s="339" t="str">
        <f t="shared" si="0"/>
        <v>日</v>
      </c>
      <c r="AD12" s="337" t="str">
        <f t="shared" si="0"/>
        <v>月</v>
      </c>
      <c r="AE12" s="338" t="str">
        <f t="shared" si="0"/>
        <v>火</v>
      </c>
      <c r="AF12" s="338" t="str">
        <f t="shared" si="0"/>
        <v>水</v>
      </c>
      <c r="AG12" s="338" t="str">
        <f t="shared" si="0"/>
        <v>木</v>
      </c>
      <c r="AH12" s="338" t="str">
        <f t="shared" si="0"/>
        <v>金</v>
      </c>
      <c r="AI12" s="338" t="str">
        <f t="shared" si="0"/>
        <v>土</v>
      </c>
      <c r="AJ12" s="339" t="str">
        <f t="shared" si="0"/>
        <v>日</v>
      </c>
      <c r="AK12" s="337" t="str">
        <f t="shared" si="0"/>
        <v>月</v>
      </c>
      <c r="AL12" s="338" t="str">
        <f t="shared" si="0"/>
        <v>火</v>
      </c>
      <c r="AM12" s="338" t="str">
        <f t="shared" si="0"/>
        <v>水</v>
      </c>
      <c r="AN12" s="338" t="str">
        <f t="shared" si="0"/>
        <v>木</v>
      </c>
      <c r="AO12" s="338" t="str">
        <f t="shared" si="0"/>
        <v>金</v>
      </c>
      <c r="AP12" s="338" t="str">
        <f t="shared" si="0"/>
        <v>土</v>
      </c>
      <c r="AQ12" s="339" t="str">
        <f t="shared" si="0"/>
        <v>日</v>
      </c>
      <c r="AR12" s="338" t="str">
        <f>IF(AR11=1,"日",IF(AR11=2,"月",IF(AR11=3,"火",IF(AR11=4,"水",IF(AR11=5,"木",IF(AR11=6,"金",IF(AR11=0,"","土")))))))</f>
        <v/>
      </c>
      <c r="AS12" s="338" t="str">
        <f>IF(AS11=1,"日",IF(AS11=2,"月",IF(AS11=3,"火",IF(AS11=4,"水",IF(AS11=5,"木",IF(AS11=6,"金",IF(AS11=0,"","土")))))))</f>
        <v/>
      </c>
      <c r="AT12" s="340" t="str">
        <f>IF(AT11=1,"日",IF(AT11=2,"月",IF(AT11=3,"火",IF(AT11=4,"水",IF(AT11=5,"木",IF(AT11=6,"金",IF(AT11=0,"","土")))))))</f>
        <v/>
      </c>
      <c r="AU12" s="1223"/>
      <c r="AV12" s="1224"/>
      <c r="AW12" s="1223"/>
      <c r="AX12" s="1224"/>
      <c r="AY12" s="1226"/>
      <c r="AZ12" s="1226"/>
      <c r="BA12" s="1226"/>
      <c r="BB12" s="1226"/>
      <c r="BC12" s="1226"/>
      <c r="BD12" s="1226"/>
    </row>
    <row r="13" spans="1:57" ht="39.9" customHeight="1" x14ac:dyDescent="0.2">
      <c r="A13" s="327"/>
      <c r="B13" s="341">
        <v>1</v>
      </c>
      <c r="C13" s="1254"/>
      <c r="D13" s="1255"/>
      <c r="E13" s="1256"/>
      <c r="F13" s="1257"/>
      <c r="G13" s="1258"/>
      <c r="H13" s="1259"/>
      <c r="I13" s="1259"/>
      <c r="J13" s="1259"/>
      <c r="K13" s="1260"/>
      <c r="L13" s="1261"/>
      <c r="M13" s="1262"/>
      <c r="N13" s="1262"/>
      <c r="O13" s="1263"/>
      <c r="P13" s="342"/>
      <c r="Q13" s="343"/>
      <c r="R13" s="343"/>
      <c r="S13" s="343"/>
      <c r="T13" s="343"/>
      <c r="U13" s="343"/>
      <c r="V13" s="344"/>
      <c r="W13" s="342"/>
      <c r="X13" s="343"/>
      <c r="Y13" s="343"/>
      <c r="Z13" s="343"/>
      <c r="AA13" s="343"/>
      <c r="AB13" s="343"/>
      <c r="AC13" s="344"/>
      <c r="AD13" s="342"/>
      <c r="AE13" s="343"/>
      <c r="AF13" s="343"/>
      <c r="AG13" s="343"/>
      <c r="AH13" s="343"/>
      <c r="AI13" s="343"/>
      <c r="AJ13" s="344"/>
      <c r="AK13" s="342"/>
      <c r="AL13" s="343"/>
      <c r="AM13" s="343"/>
      <c r="AN13" s="343"/>
      <c r="AO13" s="343"/>
      <c r="AP13" s="343"/>
      <c r="AQ13" s="344"/>
      <c r="AR13" s="342"/>
      <c r="AS13" s="343"/>
      <c r="AT13" s="344"/>
      <c r="AU13" s="1264">
        <f>IF($AZ$3="４週",SUM(P13:AQ13),IF($AZ$3="暦月",SUM(P13:AT13),""))</f>
        <v>0</v>
      </c>
      <c r="AV13" s="1265"/>
      <c r="AW13" s="1266">
        <f t="shared" ref="AW13:AW30" si="1">IF($AZ$3="４週",AU13/4,IF($AZ$3="暦月",AU13/($AZ$6/7),""))</f>
        <v>0</v>
      </c>
      <c r="AX13" s="1267"/>
      <c r="AY13" s="1234"/>
      <c r="AZ13" s="1235"/>
      <c r="BA13" s="1235"/>
      <c r="BB13" s="1235"/>
      <c r="BC13" s="1235"/>
      <c r="BD13" s="1236"/>
    </row>
    <row r="14" spans="1:57" ht="39.9" customHeight="1" x14ac:dyDescent="0.2">
      <c r="A14" s="327"/>
      <c r="B14" s="345">
        <f t="shared" ref="B14:B30" si="2">B13+1</f>
        <v>2</v>
      </c>
      <c r="C14" s="1237"/>
      <c r="D14" s="1238"/>
      <c r="E14" s="1239"/>
      <c r="F14" s="1240"/>
      <c r="G14" s="1241"/>
      <c r="H14" s="1242"/>
      <c r="I14" s="1242"/>
      <c r="J14" s="1242"/>
      <c r="K14" s="1243"/>
      <c r="L14" s="1244"/>
      <c r="M14" s="1245"/>
      <c r="N14" s="1245"/>
      <c r="O14" s="1246"/>
      <c r="P14" s="346"/>
      <c r="Q14" s="347"/>
      <c r="R14" s="347"/>
      <c r="S14" s="347"/>
      <c r="T14" s="347"/>
      <c r="U14" s="347"/>
      <c r="V14" s="348"/>
      <c r="W14" s="346"/>
      <c r="X14" s="347"/>
      <c r="Y14" s="347"/>
      <c r="Z14" s="347"/>
      <c r="AA14" s="347"/>
      <c r="AB14" s="347"/>
      <c r="AC14" s="348"/>
      <c r="AD14" s="346"/>
      <c r="AE14" s="347"/>
      <c r="AF14" s="347"/>
      <c r="AG14" s="347"/>
      <c r="AH14" s="347"/>
      <c r="AI14" s="347"/>
      <c r="AJ14" s="348"/>
      <c r="AK14" s="346"/>
      <c r="AL14" s="347"/>
      <c r="AM14" s="347"/>
      <c r="AN14" s="347"/>
      <c r="AO14" s="347"/>
      <c r="AP14" s="347"/>
      <c r="AQ14" s="348"/>
      <c r="AR14" s="346"/>
      <c r="AS14" s="347"/>
      <c r="AT14" s="348"/>
      <c r="AU14" s="1247">
        <f>IF($AZ$3="４週",SUM(P14:AQ14),IF($AZ$3="暦月",SUM(P14:AT14),""))</f>
        <v>0</v>
      </c>
      <c r="AV14" s="1248"/>
      <c r="AW14" s="1249">
        <f t="shared" si="1"/>
        <v>0</v>
      </c>
      <c r="AX14" s="1250"/>
      <c r="AY14" s="1251"/>
      <c r="AZ14" s="1252"/>
      <c r="BA14" s="1252"/>
      <c r="BB14" s="1252"/>
      <c r="BC14" s="1252"/>
      <c r="BD14" s="1253"/>
    </row>
    <row r="15" spans="1:57" ht="39.9" customHeight="1" x14ac:dyDescent="0.2">
      <c r="A15" s="327"/>
      <c r="B15" s="345">
        <f t="shared" si="2"/>
        <v>3</v>
      </c>
      <c r="C15" s="1237"/>
      <c r="D15" s="1238"/>
      <c r="E15" s="1239"/>
      <c r="F15" s="1240"/>
      <c r="G15" s="1241"/>
      <c r="H15" s="1242"/>
      <c r="I15" s="1242"/>
      <c r="J15" s="1242"/>
      <c r="K15" s="1243"/>
      <c r="L15" s="1244"/>
      <c r="M15" s="1245"/>
      <c r="N15" s="1245"/>
      <c r="O15" s="1246"/>
      <c r="P15" s="346"/>
      <c r="Q15" s="347"/>
      <c r="R15" s="347"/>
      <c r="S15" s="347"/>
      <c r="T15" s="347"/>
      <c r="U15" s="347"/>
      <c r="V15" s="348"/>
      <c r="W15" s="346"/>
      <c r="X15" s="347"/>
      <c r="Y15" s="347"/>
      <c r="Z15" s="347"/>
      <c r="AA15" s="347"/>
      <c r="AB15" s="347"/>
      <c r="AC15" s="348"/>
      <c r="AD15" s="346"/>
      <c r="AE15" s="347"/>
      <c r="AF15" s="347"/>
      <c r="AG15" s="347"/>
      <c r="AH15" s="347"/>
      <c r="AI15" s="347"/>
      <c r="AJ15" s="348"/>
      <c r="AK15" s="346"/>
      <c r="AL15" s="347"/>
      <c r="AM15" s="347"/>
      <c r="AN15" s="347"/>
      <c r="AO15" s="347"/>
      <c r="AP15" s="347"/>
      <c r="AQ15" s="348"/>
      <c r="AR15" s="346"/>
      <c r="AS15" s="347"/>
      <c r="AT15" s="348"/>
      <c r="AU15" s="1247">
        <f>IF($AZ$3="４週",SUM(P15:AQ15),IF($AZ$3="暦月",SUM(P15:AT15),""))</f>
        <v>0</v>
      </c>
      <c r="AV15" s="1248"/>
      <c r="AW15" s="1249">
        <f t="shared" si="1"/>
        <v>0</v>
      </c>
      <c r="AX15" s="1250"/>
      <c r="AY15" s="1251"/>
      <c r="AZ15" s="1252"/>
      <c r="BA15" s="1252"/>
      <c r="BB15" s="1252"/>
      <c r="BC15" s="1252"/>
      <c r="BD15" s="1253"/>
    </row>
    <row r="16" spans="1:57" ht="39.9" customHeight="1" x14ac:dyDescent="0.2">
      <c r="A16" s="327"/>
      <c r="B16" s="345">
        <f t="shared" si="2"/>
        <v>4</v>
      </c>
      <c r="C16" s="1237"/>
      <c r="D16" s="1238"/>
      <c r="E16" s="1239"/>
      <c r="F16" s="1240"/>
      <c r="G16" s="1241"/>
      <c r="H16" s="1242"/>
      <c r="I16" s="1242"/>
      <c r="J16" s="1242"/>
      <c r="K16" s="1243"/>
      <c r="L16" s="1244"/>
      <c r="M16" s="1245"/>
      <c r="N16" s="1245"/>
      <c r="O16" s="1246"/>
      <c r="P16" s="346"/>
      <c r="Q16" s="347"/>
      <c r="R16" s="347"/>
      <c r="S16" s="347"/>
      <c r="T16" s="347"/>
      <c r="U16" s="347"/>
      <c r="V16" s="348"/>
      <c r="W16" s="346"/>
      <c r="X16" s="347"/>
      <c r="Y16" s="347"/>
      <c r="Z16" s="347"/>
      <c r="AA16" s="347"/>
      <c r="AB16" s="347"/>
      <c r="AC16" s="348"/>
      <c r="AD16" s="346"/>
      <c r="AE16" s="347"/>
      <c r="AF16" s="347"/>
      <c r="AG16" s="347"/>
      <c r="AH16" s="347"/>
      <c r="AI16" s="347"/>
      <c r="AJ16" s="348"/>
      <c r="AK16" s="346"/>
      <c r="AL16" s="347"/>
      <c r="AM16" s="347"/>
      <c r="AN16" s="347"/>
      <c r="AO16" s="347"/>
      <c r="AP16" s="347"/>
      <c r="AQ16" s="348"/>
      <c r="AR16" s="346"/>
      <c r="AS16" s="347"/>
      <c r="AT16" s="348"/>
      <c r="AU16" s="1247">
        <f>IF($AZ$3="４週",SUM(P16:AQ16),IF($AZ$3="暦月",SUM(P16:AT16),""))</f>
        <v>0</v>
      </c>
      <c r="AV16" s="1248"/>
      <c r="AW16" s="1249">
        <f t="shared" si="1"/>
        <v>0</v>
      </c>
      <c r="AX16" s="1250"/>
      <c r="AY16" s="1251"/>
      <c r="AZ16" s="1252"/>
      <c r="BA16" s="1252"/>
      <c r="BB16" s="1252"/>
      <c r="BC16" s="1252"/>
      <c r="BD16" s="1253"/>
    </row>
    <row r="17" spans="1:56" ht="39.9" customHeight="1" x14ac:dyDescent="0.2">
      <c r="A17" s="327"/>
      <c r="B17" s="345">
        <f t="shared" si="2"/>
        <v>5</v>
      </c>
      <c r="C17" s="1237"/>
      <c r="D17" s="1238"/>
      <c r="E17" s="1239"/>
      <c r="F17" s="1240"/>
      <c r="G17" s="1241"/>
      <c r="H17" s="1242"/>
      <c r="I17" s="1242"/>
      <c r="J17" s="1242"/>
      <c r="K17" s="1243"/>
      <c r="L17" s="1244"/>
      <c r="M17" s="1245"/>
      <c r="N17" s="1245"/>
      <c r="O17" s="1246"/>
      <c r="P17" s="346"/>
      <c r="Q17" s="347"/>
      <c r="R17" s="347"/>
      <c r="S17" s="347"/>
      <c r="T17" s="347"/>
      <c r="U17" s="347"/>
      <c r="V17" s="348"/>
      <c r="W17" s="346"/>
      <c r="X17" s="347"/>
      <c r="Y17" s="347"/>
      <c r="Z17" s="347"/>
      <c r="AA17" s="347"/>
      <c r="AB17" s="347"/>
      <c r="AC17" s="348"/>
      <c r="AD17" s="346"/>
      <c r="AE17" s="347"/>
      <c r="AF17" s="347"/>
      <c r="AG17" s="347"/>
      <c r="AH17" s="347"/>
      <c r="AI17" s="347"/>
      <c r="AJ17" s="348"/>
      <c r="AK17" s="346"/>
      <c r="AL17" s="347"/>
      <c r="AM17" s="347"/>
      <c r="AN17" s="347"/>
      <c r="AO17" s="347"/>
      <c r="AP17" s="347"/>
      <c r="AQ17" s="348"/>
      <c r="AR17" s="346"/>
      <c r="AS17" s="347"/>
      <c r="AT17" s="348"/>
      <c r="AU17" s="1247">
        <f t="shared" ref="AU17:AU30" si="3">IF($AZ$3="４週",SUM(P17:AQ17),IF($AZ$3="暦月",SUM(P17:AT17),""))</f>
        <v>0</v>
      </c>
      <c r="AV17" s="1248"/>
      <c r="AW17" s="1249">
        <f t="shared" si="1"/>
        <v>0</v>
      </c>
      <c r="AX17" s="1250"/>
      <c r="AY17" s="1251"/>
      <c r="AZ17" s="1252"/>
      <c r="BA17" s="1252"/>
      <c r="BB17" s="1252"/>
      <c r="BC17" s="1252"/>
      <c r="BD17" s="1253"/>
    </row>
    <row r="18" spans="1:56" ht="39.9" customHeight="1" x14ac:dyDescent="0.2">
      <c r="A18" s="327"/>
      <c r="B18" s="345">
        <f t="shared" si="2"/>
        <v>6</v>
      </c>
      <c r="C18" s="1237"/>
      <c r="D18" s="1238"/>
      <c r="E18" s="1239"/>
      <c r="F18" s="1240"/>
      <c r="G18" s="1241"/>
      <c r="H18" s="1242"/>
      <c r="I18" s="1242"/>
      <c r="J18" s="1242"/>
      <c r="K18" s="1243"/>
      <c r="L18" s="1244"/>
      <c r="M18" s="1245"/>
      <c r="N18" s="1245"/>
      <c r="O18" s="1246"/>
      <c r="P18" s="346"/>
      <c r="Q18" s="347"/>
      <c r="R18" s="347"/>
      <c r="S18" s="347"/>
      <c r="T18" s="347"/>
      <c r="U18" s="347"/>
      <c r="V18" s="348"/>
      <c r="W18" s="346"/>
      <c r="X18" s="347"/>
      <c r="Y18" s="347"/>
      <c r="Z18" s="347"/>
      <c r="AA18" s="347"/>
      <c r="AB18" s="347"/>
      <c r="AC18" s="348"/>
      <c r="AD18" s="346"/>
      <c r="AE18" s="347"/>
      <c r="AF18" s="347"/>
      <c r="AG18" s="347"/>
      <c r="AH18" s="347"/>
      <c r="AI18" s="347"/>
      <c r="AJ18" s="348"/>
      <c r="AK18" s="346"/>
      <c r="AL18" s="347"/>
      <c r="AM18" s="347"/>
      <c r="AN18" s="347"/>
      <c r="AO18" s="347"/>
      <c r="AP18" s="347"/>
      <c r="AQ18" s="348"/>
      <c r="AR18" s="346"/>
      <c r="AS18" s="347"/>
      <c r="AT18" s="348"/>
      <c r="AU18" s="1247">
        <f t="shared" si="3"/>
        <v>0</v>
      </c>
      <c r="AV18" s="1248"/>
      <c r="AW18" s="1249">
        <f t="shared" si="1"/>
        <v>0</v>
      </c>
      <c r="AX18" s="1250"/>
      <c r="AY18" s="1251"/>
      <c r="AZ18" s="1252"/>
      <c r="BA18" s="1252"/>
      <c r="BB18" s="1252"/>
      <c r="BC18" s="1252"/>
      <c r="BD18" s="1253"/>
    </row>
    <row r="19" spans="1:56" ht="39.9" customHeight="1" x14ac:dyDescent="0.2">
      <c r="A19" s="327"/>
      <c r="B19" s="345">
        <f t="shared" si="2"/>
        <v>7</v>
      </c>
      <c r="C19" s="1237"/>
      <c r="D19" s="1238"/>
      <c r="E19" s="1239"/>
      <c r="F19" s="1240"/>
      <c r="G19" s="1241"/>
      <c r="H19" s="1242"/>
      <c r="I19" s="1242"/>
      <c r="J19" s="1242"/>
      <c r="K19" s="1243"/>
      <c r="L19" s="1244"/>
      <c r="M19" s="1245"/>
      <c r="N19" s="1245"/>
      <c r="O19" s="1246"/>
      <c r="P19" s="346"/>
      <c r="Q19" s="347"/>
      <c r="R19" s="347"/>
      <c r="S19" s="347"/>
      <c r="T19" s="347"/>
      <c r="U19" s="347"/>
      <c r="V19" s="348"/>
      <c r="W19" s="346"/>
      <c r="X19" s="347"/>
      <c r="Y19" s="347"/>
      <c r="Z19" s="347"/>
      <c r="AA19" s="347"/>
      <c r="AB19" s="347"/>
      <c r="AC19" s="348"/>
      <c r="AD19" s="346"/>
      <c r="AE19" s="347"/>
      <c r="AF19" s="347"/>
      <c r="AG19" s="347"/>
      <c r="AH19" s="347"/>
      <c r="AI19" s="347"/>
      <c r="AJ19" s="348"/>
      <c r="AK19" s="346"/>
      <c r="AL19" s="347"/>
      <c r="AM19" s="347"/>
      <c r="AN19" s="347"/>
      <c r="AO19" s="347"/>
      <c r="AP19" s="347"/>
      <c r="AQ19" s="348"/>
      <c r="AR19" s="346"/>
      <c r="AS19" s="347"/>
      <c r="AT19" s="348"/>
      <c r="AU19" s="1247">
        <f>IF($AZ$3="４週",SUM(P19:AQ19),IF($AZ$3="暦月",SUM(P19:AT19),""))</f>
        <v>0</v>
      </c>
      <c r="AV19" s="1248"/>
      <c r="AW19" s="1249">
        <f t="shared" si="1"/>
        <v>0</v>
      </c>
      <c r="AX19" s="1250"/>
      <c r="AY19" s="1251"/>
      <c r="AZ19" s="1252"/>
      <c r="BA19" s="1252"/>
      <c r="BB19" s="1252"/>
      <c r="BC19" s="1252"/>
      <c r="BD19" s="1253"/>
    </row>
    <row r="20" spans="1:56" ht="39.9" customHeight="1" x14ac:dyDescent="0.2">
      <c r="A20" s="327"/>
      <c r="B20" s="345">
        <f t="shared" si="2"/>
        <v>8</v>
      </c>
      <c r="C20" s="1237"/>
      <c r="D20" s="1238"/>
      <c r="E20" s="1239"/>
      <c r="F20" s="1240"/>
      <c r="G20" s="1241"/>
      <c r="H20" s="1242"/>
      <c r="I20" s="1242"/>
      <c r="J20" s="1242"/>
      <c r="K20" s="1243"/>
      <c r="L20" s="1244"/>
      <c r="M20" s="1245"/>
      <c r="N20" s="1245"/>
      <c r="O20" s="1246"/>
      <c r="P20" s="346"/>
      <c r="Q20" s="347"/>
      <c r="R20" s="347"/>
      <c r="S20" s="347"/>
      <c r="T20" s="347"/>
      <c r="U20" s="347"/>
      <c r="V20" s="348"/>
      <c r="W20" s="346"/>
      <c r="X20" s="347"/>
      <c r="Y20" s="347"/>
      <c r="Z20" s="347"/>
      <c r="AA20" s="347"/>
      <c r="AB20" s="347"/>
      <c r="AC20" s="348"/>
      <c r="AD20" s="346"/>
      <c r="AE20" s="347"/>
      <c r="AF20" s="347"/>
      <c r="AG20" s="347"/>
      <c r="AH20" s="347"/>
      <c r="AI20" s="347"/>
      <c r="AJ20" s="348"/>
      <c r="AK20" s="346"/>
      <c r="AL20" s="347"/>
      <c r="AM20" s="347"/>
      <c r="AN20" s="347"/>
      <c r="AO20" s="347"/>
      <c r="AP20" s="347"/>
      <c r="AQ20" s="348"/>
      <c r="AR20" s="346"/>
      <c r="AS20" s="347"/>
      <c r="AT20" s="348"/>
      <c r="AU20" s="1247">
        <f t="shared" si="3"/>
        <v>0</v>
      </c>
      <c r="AV20" s="1248"/>
      <c r="AW20" s="1249">
        <f t="shared" si="1"/>
        <v>0</v>
      </c>
      <c r="AX20" s="1250"/>
      <c r="AY20" s="1251"/>
      <c r="AZ20" s="1252"/>
      <c r="BA20" s="1252"/>
      <c r="BB20" s="1252"/>
      <c r="BC20" s="1252"/>
      <c r="BD20" s="1253"/>
    </row>
    <row r="21" spans="1:56" ht="39.9" customHeight="1" x14ac:dyDescent="0.2">
      <c r="A21" s="327"/>
      <c r="B21" s="345">
        <f t="shared" si="2"/>
        <v>9</v>
      </c>
      <c r="C21" s="1237"/>
      <c r="D21" s="1238"/>
      <c r="E21" s="1239"/>
      <c r="F21" s="1240"/>
      <c r="G21" s="1241"/>
      <c r="H21" s="1242"/>
      <c r="I21" s="1242"/>
      <c r="J21" s="1242"/>
      <c r="K21" s="1243"/>
      <c r="L21" s="1244"/>
      <c r="M21" s="1245"/>
      <c r="N21" s="1245"/>
      <c r="O21" s="1246"/>
      <c r="P21" s="346"/>
      <c r="Q21" s="347"/>
      <c r="R21" s="347"/>
      <c r="S21" s="347"/>
      <c r="T21" s="347"/>
      <c r="U21" s="347"/>
      <c r="V21" s="348"/>
      <c r="W21" s="346"/>
      <c r="X21" s="347"/>
      <c r="Y21" s="347"/>
      <c r="Z21" s="347"/>
      <c r="AA21" s="347"/>
      <c r="AB21" s="347"/>
      <c r="AC21" s="348"/>
      <c r="AD21" s="346"/>
      <c r="AE21" s="347"/>
      <c r="AF21" s="347"/>
      <c r="AG21" s="347"/>
      <c r="AH21" s="347"/>
      <c r="AI21" s="347"/>
      <c r="AJ21" s="348"/>
      <c r="AK21" s="346"/>
      <c r="AL21" s="347"/>
      <c r="AM21" s="347"/>
      <c r="AN21" s="347"/>
      <c r="AO21" s="347"/>
      <c r="AP21" s="347"/>
      <c r="AQ21" s="348"/>
      <c r="AR21" s="346"/>
      <c r="AS21" s="347"/>
      <c r="AT21" s="348"/>
      <c r="AU21" s="1247">
        <f t="shared" si="3"/>
        <v>0</v>
      </c>
      <c r="AV21" s="1248"/>
      <c r="AW21" s="1249">
        <f t="shared" si="1"/>
        <v>0</v>
      </c>
      <c r="AX21" s="1250"/>
      <c r="AY21" s="1251"/>
      <c r="AZ21" s="1252"/>
      <c r="BA21" s="1252"/>
      <c r="BB21" s="1252"/>
      <c r="BC21" s="1252"/>
      <c r="BD21" s="1253"/>
    </row>
    <row r="22" spans="1:56" ht="39.9" customHeight="1" x14ac:dyDescent="0.2">
      <c r="A22" s="327"/>
      <c r="B22" s="345">
        <f t="shared" si="2"/>
        <v>10</v>
      </c>
      <c r="C22" s="1237"/>
      <c r="D22" s="1238"/>
      <c r="E22" s="1239"/>
      <c r="F22" s="1240"/>
      <c r="G22" s="1241"/>
      <c r="H22" s="1242"/>
      <c r="I22" s="1242"/>
      <c r="J22" s="1242"/>
      <c r="K22" s="1243"/>
      <c r="L22" s="1244"/>
      <c r="M22" s="1245"/>
      <c r="N22" s="1245"/>
      <c r="O22" s="1246"/>
      <c r="P22" s="346"/>
      <c r="Q22" s="347"/>
      <c r="R22" s="347"/>
      <c r="S22" s="347"/>
      <c r="T22" s="347"/>
      <c r="U22" s="347"/>
      <c r="V22" s="348"/>
      <c r="W22" s="346"/>
      <c r="X22" s="347"/>
      <c r="Y22" s="347"/>
      <c r="Z22" s="347"/>
      <c r="AA22" s="347"/>
      <c r="AB22" s="347"/>
      <c r="AC22" s="348"/>
      <c r="AD22" s="346"/>
      <c r="AE22" s="347"/>
      <c r="AF22" s="347"/>
      <c r="AG22" s="347"/>
      <c r="AH22" s="347"/>
      <c r="AI22" s="347"/>
      <c r="AJ22" s="348"/>
      <c r="AK22" s="346"/>
      <c r="AL22" s="347"/>
      <c r="AM22" s="347"/>
      <c r="AN22" s="347"/>
      <c r="AO22" s="347"/>
      <c r="AP22" s="347"/>
      <c r="AQ22" s="348"/>
      <c r="AR22" s="346"/>
      <c r="AS22" s="347"/>
      <c r="AT22" s="348"/>
      <c r="AU22" s="1247">
        <f t="shared" si="3"/>
        <v>0</v>
      </c>
      <c r="AV22" s="1248"/>
      <c r="AW22" s="1249">
        <f t="shared" si="1"/>
        <v>0</v>
      </c>
      <c r="AX22" s="1250"/>
      <c r="AY22" s="1251"/>
      <c r="AZ22" s="1252"/>
      <c r="BA22" s="1252"/>
      <c r="BB22" s="1252"/>
      <c r="BC22" s="1252"/>
      <c r="BD22" s="1253"/>
    </row>
    <row r="23" spans="1:56" ht="39.9" customHeight="1" x14ac:dyDescent="0.2">
      <c r="A23" s="327"/>
      <c r="B23" s="345">
        <f t="shared" si="2"/>
        <v>11</v>
      </c>
      <c r="C23" s="1237"/>
      <c r="D23" s="1238"/>
      <c r="E23" s="1239"/>
      <c r="F23" s="1240"/>
      <c r="G23" s="1241"/>
      <c r="H23" s="1242"/>
      <c r="I23" s="1242"/>
      <c r="J23" s="1242"/>
      <c r="K23" s="1243"/>
      <c r="L23" s="1244"/>
      <c r="M23" s="1245"/>
      <c r="N23" s="1245"/>
      <c r="O23" s="1246"/>
      <c r="P23" s="346"/>
      <c r="Q23" s="347"/>
      <c r="R23" s="347"/>
      <c r="S23" s="347"/>
      <c r="T23" s="347"/>
      <c r="U23" s="347"/>
      <c r="V23" s="348"/>
      <c r="W23" s="346"/>
      <c r="X23" s="347"/>
      <c r="Y23" s="347"/>
      <c r="Z23" s="347"/>
      <c r="AA23" s="347"/>
      <c r="AB23" s="347"/>
      <c r="AC23" s="348"/>
      <c r="AD23" s="346"/>
      <c r="AE23" s="347"/>
      <c r="AF23" s="347"/>
      <c r="AG23" s="347"/>
      <c r="AH23" s="347"/>
      <c r="AI23" s="347"/>
      <c r="AJ23" s="348"/>
      <c r="AK23" s="346"/>
      <c r="AL23" s="347"/>
      <c r="AM23" s="347"/>
      <c r="AN23" s="347"/>
      <c r="AO23" s="347"/>
      <c r="AP23" s="347"/>
      <c r="AQ23" s="348"/>
      <c r="AR23" s="346"/>
      <c r="AS23" s="347"/>
      <c r="AT23" s="348"/>
      <c r="AU23" s="1247">
        <f t="shared" si="3"/>
        <v>0</v>
      </c>
      <c r="AV23" s="1248"/>
      <c r="AW23" s="1249">
        <f t="shared" si="1"/>
        <v>0</v>
      </c>
      <c r="AX23" s="1250"/>
      <c r="AY23" s="1251"/>
      <c r="AZ23" s="1252"/>
      <c r="BA23" s="1252"/>
      <c r="BB23" s="1252"/>
      <c r="BC23" s="1252"/>
      <c r="BD23" s="1253"/>
    </row>
    <row r="24" spans="1:56" ht="39.9" customHeight="1" x14ac:dyDescent="0.2">
      <c r="A24" s="327"/>
      <c r="B24" s="345">
        <f t="shared" si="2"/>
        <v>12</v>
      </c>
      <c r="C24" s="1237"/>
      <c r="D24" s="1238"/>
      <c r="E24" s="1239"/>
      <c r="F24" s="1240"/>
      <c r="G24" s="1241"/>
      <c r="H24" s="1242"/>
      <c r="I24" s="1242"/>
      <c r="J24" s="1242"/>
      <c r="K24" s="1243"/>
      <c r="L24" s="1244"/>
      <c r="M24" s="1245"/>
      <c r="N24" s="1245"/>
      <c r="O24" s="1246"/>
      <c r="P24" s="346"/>
      <c r="Q24" s="347"/>
      <c r="R24" s="347"/>
      <c r="S24" s="347"/>
      <c r="T24" s="347"/>
      <c r="U24" s="347"/>
      <c r="V24" s="348"/>
      <c r="W24" s="346"/>
      <c r="X24" s="347"/>
      <c r="Y24" s="347"/>
      <c r="Z24" s="347"/>
      <c r="AA24" s="347"/>
      <c r="AB24" s="347"/>
      <c r="AC24" s="348"/>
      <c r="AD24" s="346"/>
      <c r="AE24" s="347"/>
      <c r="AF24" s="347"/>
      <c r="AG24" s="347"/>
      <c r="AH24" s="347"/>
      <c r="AI24" s="347"/>
      <c r="AJ24" s="348"/>
      <c r="AK24" s="346"/>
      <c r="AL24" s="347"/>
      <c r="AM24" s="347"/>
      <c r="AN24" s="347"/>
      <c r="AO24" s="347"/>
      <c r="AP24" s="347"/>
      <c r="AQ24" s="348"/>
      <c r="AR24" s="346"/>
      <c r="AS24" s="347"/>
      <c r="AT24" s="348"/>
      <c r="AU24" s="1247">
        <f t="shared" si="3"/>
        <v>0</v>
      </c>
      <c r="AV24" s="1248"/>
      <c r="AW24" s="1249">
        <f t="shared" si="1"/>
        <v>0</v>
      </c>
      <c r="AX24" s="1250"/>
      <c r="AY24" s="1251"/>
      <c r="AZ24" s="1252"/>
      <c r="BA24" s="1252"/>
      <c r="BB24" s="1252"/>
      <c r="BC24" s="1252"/>
      <c r="BD24" s="1253"/>
    </row>
    <row r="25" spans="1:56" ht="39.9" customHeight="1" x14ac:dyDescent="0.2">
      <c r="A25" s="327"/>
      <c r="B25" s="345">
        <f t="shared" si="2"/>
        <v>13</v>
      </c>
      <c r="C25" s="1237"/>
      <c r="D25" s="1238"/>
      <c r="E25" s="1239"/>
      <c r="F25" s="1240"/>
      <c r="G25" s="1241"/>
      <c r="H25" s="1242"/>
      <c r="I25" s="1242"/>
      <c r="J25" s="1242"/>
      <c r="K25" s="1243"/>
      <c r="L25" s="1244"/>
      <c r="M25" s="1245"/>
      <c r="N25" s="1245"/>
      <c r="O25" s="1246"/>
      <c r="P25" s="346"/>
      <c r="Q25" s="347"/>
      <c r="R25" s="347"/>
      <c r="S25" s="347"/>
      <c r="T25" s="347"/>
      <c r="U25" s="347"/>
      <c r="V25" s="348"/>
      <c r="W25" s="346"/>
      <c r="X25" s="347"/>
      <c r="Y25" s="347"/>
      <c r="Z25" s="347"/>
      <c r="AA25" s="347"/>
      <c r="AB25" s="347"/>
      <c r="AC25" s="348"/>
      <c r="AD25" s="346"/>
      <c r="AE25" s="347"/>
      <c r="AF25" s="347"/>
      <c r="AG25" s="347"/>
      <c r="AH25" s="347"/>
      <c r="AI25" s="347"/>
      <c r="AJ25" s="348"/>
      <c r="AK25" s="346"/>
      <c r="AL25" s="347"/>
      <c r="AM25" s="347"/>
      <c r="AN25" s="347"/>
      <c r="AO25" s="347"/>
      <c r="AP25" s="347"/>
      <c r="AQ25" s="348"/>
      <c r="AR25" s="346"/>
      <c r="AS25" s="347"/>
      <c r="AT25" s="348"/>
      <c r="AU25" s="1247">
        <f t="shared" si="3"/>
        <v>0</v>
      </c>
      <c r="AV25" s="1248"/>
      <c r="AW25" s="1249">
        <f t="shared" si="1"/>
        <v>0</v>
      </c>
      <c r="AX25" s="1250"/>
      <c r="AY25" s="1251"/>
      <c r="AZ25" s="1252"/>
      <c r="BA25" s="1252"/>
      <c r="BB25" s="1252"/>
      <c r="BC25" s="1252"/>
      <c r="BD25" s="1253"/>
    </row>
    <row r="26" spans="1:56" ht="39.9" customHeight="1" x14ac:dyDescent="0.2">
      <c r="A26" s="327"/>
      <c r="B26" s="345">
        <f t="shared" si="2"/>
        <v>14</v>
      </c>
      <c r="C26" s="1237"/>
      <c r="D26" s="1238"/>
      <c r="E26" s="1239"/>
      <c r="F26" s="1240"/>
      <c r="G26" s="1241"/>
      <c r="H26" s="1242"/>
      <c r="I26" s="1242"/>
      <c r="J26" s="1242"/>
      <c r="K26" s="1243"/>
      <c r="L26" s="1244"/>
      <c r="M26" s="1245"/>
      <c r="N26" s="1245"/>
      <c r="O26" s="1246"/>
      <c r="P26" s="346"/>
      <c r="Q26" s="347"/>
      <c r="R26" s="347"/>
      <c r="S26" s="347"/>
      <c r="T26" s="347"/>
      <c r="U26" s="347"/>
      <c r="V26" s="348"/>
      <c r="W26" s="346"/>
      <c r="X26" s="347"/>
      <c r="Y26" s="347"/>
      <c r="Z26" s="347"/>
      <c r="AA26" s="347"/>
      <c r="AB26" s="347"/>
      <c r="AC26" s="348"/>
      <c r="AD26" s="346"/>
      <c r="AE26" s="347"/>
      <c r="AF26" s="347"/>
      <c r="AG26" s="347"/>
      <c r="AH26" s="347"/>
      <c r="AI26" s="347"/>
      <c r="AJ26" s="348"/>
      <c r="AK26" s="346"/>
      <c r="AL26" s="347"/>
      <c r="AM26" s="347"/>
      <c r="AN26" s="347"/>
      <c r="AO26" s="347"/>
      <c r="AP26" s="347"/>
      <c r="AQ26" s="348"/>
      <c r="AR26" s="346"/>
      <c r="AS26" s="347"/>
      <c r="AT26" s="348"/>
      <c r="AU26" s="1247">
        <f t="shared" si="3"/>
        <v>0</v>
      </c>
      <c r="AV26" s="1248"/>
      <c r="AW26" s="1249">
        <f t="shared" si="1"/>
        <v>0</v>
      </c>
      <c r="AX26" s="1250"/>
      <c r="AY26" s="1251"/>
      <c r="AZ26" s="1252"/>
      <c r="BA26" s="1252"/>
      <c r="BB26" s="1252"/>
      <c r="BC26" s="1252"/>
      <c r="BD26" s="1253"/>
    </row>
    <row r="27" spans="1:56" ht="39.9" customHeight="1" x14ac:dyDescent="0.2">
      <c r="A27" s="327"/>
      <c r="B27" s="345">
        <f t="shared" si="2"/>
        <v>15</v>
      </c>
      <c r="C27" s="1237"/>
      <c r="D27" s="1238"/>
      <c r="E27" s="1239"/>
      <c r="F27" s="1240"/>
      <c r="G27" s="1241"/>
      <c r="H27" s="1242"/>
      <c r="I27" s="1242"/>
      <c r="J27" s="1242"/>
      <c r="K27" s="1243"/>
      <c r="L27" s="1244"/>
      <c r="M27" s="1245"/>
      <c r="N27" s="1245"/>
      <c r="O27" s="1246"/>
      <c r="P27" s="346"/>
      <c r="Q27" s="347"/>
      <c r="R27" s="347"/>
      <c r="S27" s="347"/>
      <c r="T27" s="347"/>
      <c r="U27" s="347"/>
      <c r="V27" s="348"/>
      <c r="W27" s="346"/>
      <c r="X27" s="347"/>
      <c r="Y27" s="347"/>
      <c r="Z27" s="347"/>
      <c r="AA27" s="347"/>
      <c r="AB27" s="347"/>
      <c r="AC27" s="348"/>
      <c r="AD27" s="346"/>
      <c r="AE27" s="347"/>
      <c r="AF27" s="347"/>
      <c r="AG27" s="347"/>
      <c r="AH27" s="347"/>
      <c r="AI27" s="347"/>
      <c r="AJ27" s="348"/>
      <c r="AK27" s="346"/>
      <c r="AL27" s="347"/>
      <c r="AM27" s="347"/>
      <c r="AN27" s="347"/>
      <c r="AO27" s="347"/>
      <c r="AP27" s="347"/>
      <c r="AQ27" s="348"/>
      <c r="AR27" s="346"/>
      <c r="AS27" s="347"/>
      <c r="AT27" s="348"/>
      <c r="AU27" s="1247">
        <f t="shared" si="3"/>
        <v>0</v>
      </c>
      <c r="AV27" s="1248"/>
      <c r="AW27" s="1249">
        <f t="shared" si="1"/>
        <v>0</v>
      </c>
      <c r="AX27" s="1250"/>
      <c r="AY27" s="1251"/>
      <c r="AZ27" s="1252"/>
      <c r="BA27" s="1252"/>
      <c r="BB27" s="1252"/>
      <c r="BC27" s="1252"/>
      <c r="BD27" s="1253"/>
    </row>
    <row r="28" spans="1:56" ht="39.9" customHeight="1" x14ac:dyDescent="0.2">
      <c r="A28" s="327"/>
      <c r="B28" s="345">
        <f t="shared" si="2"/>
        <v>16</v>
      </c>
      <c r="C28" s="1237"/>
      <c r="D28" s="1238"/>
      <c r="E28" s="1239"/>
      <c r="F28" s="1240"/>
      <c r="G28" s="1241"/>
      <c r="H28" s="1242"/>
      <c r="I28" s="1242"/>
      <c r="J28" s="1242"/>
      <c r="K28" s="1243"/>
      <c r="L28" s="1244"/>
      <c r="M28" s="1245"/>
      <c r="N28" s="1245"/>
      <c r="O28" s="1246"/>
      <c r="P28" s="346"/>
      <c r="Q28" s="347"/>
      <c r="R28" s="347"/>
      <c r="S28" s="347"/>
      <c r="T28" s="347"/>
      <c r="U28" s="347"/>
      <c r="V28" s="348"/>
      <c r="W28" s="346"/>
      <c r="X28" s="347"/>
      <c r="Y28" s="347"/>
      <c r="Z28" s="347"/>
      <c r="AA28" s="347"/>
      <c r="AB28" s="347"/>
      <c r="AC28" s="348"/>
      <c r="AD28" s="346"/>
      <c r="AE28" s="347"/>
      <c r="AF28" s="347"/>
      <c r="AG28" s="347"/>
      <c r="AH28" s="347"/>
      <c r="AI28" s="347"/>
      <c r="AJ28" s="348"/>
      <c r="AK28" s="346"/>
      <c r="AL28" s="347"/>
      <c r="AM28" s="347"/>
      <c r="AN28" s="347"/>
      <c r="AO28" s="347"/>
      <c r="AP28" s="347"/>
      <c r="AQ28" s="348"/>
      <c r="AR28" s="346"/>
      <c r="AS28" s="347"/>
      <c r="AT28" s="348"/>
      <c r="AU28" s="1247">
        <f t="shared" si="3"/>
        <v>0</v>
      </c>
      <c r="AV28" s="1248"/>
      <c r="AW28" s="1249">
        <f t="shared" si="1"/>
        <v>0</v>
      </c>
      <c r="AX28" s="1250"/>
      <c r="AY28" s="1251"/>
      <c r="AZ28" s="1252"/>
      <c r="BA28" s="1252"/>
      <c r="BB28" s="1252"/>
      <c r="BC28" s="1252"/>
      <c r="BD28" s="1253"/>
    </row>
    <row r="29" spans="1:56" ht="39.9" customHeight="1" x14ac:dyDescent="0.2">
      <c r="A29" s="327"/>
      <c r="B29" s="345">
        <f t="shared" si="2"/>
        <v>17</v>
      </c>
      <c r="C29" s="1237"/>
      <c r="D29" s="1238"/>
      <c r="E29" s="1239"/>
      <c r="F29" s="1240"/>
      <c r="G29" s="1241"/>
      <c r="H29" s="1242"/>
      <c r="I29" s="1242"/>
      <c r="J29" s="1242"/>
      <c r="K29" s="1243"/>
      <c r="L29" s="1244"/>
      <c r="M29" s="1245"/>
      <c r="N29" s="1245"/>
      <c r="O29" s="1246"/>
      <c r="P29" s="346"/>
      <c r="Q29" s="347"/>
      <c r="R29" s="347"/>
      <c r="S29" s="347"/>
      <c r="T29" s="347"/>
      <c r="U29" s="347"/>
      <c r="V29" s="348"/>
      <c r="W29" s="346"/>
      <c r="X29" s="347"/>
      <c r="Y29" s="347"/>
      <c r="Z29" s="347"/>
      <c r="AA29" s="347"/>
      <c r="AB29" s="347"/>
      <c r="AC29" s="348"/>
      <c r="AD29" s="346"/>
      <c r="AE29" s="347"/>
      <c r="AF29" s="347"/>
      <c r="AG29" s="347"/>
      <c r="AH29" s="347"/>
      <c r="AI29" s="347"/>
      <c r="AJ29" s="348"/>
      <c r="AK29" s="346"/>
      <c r="AL29" s="347"/>
      <c r="AM29" s="347"/>
      <c r="AN29" s="347"/>
      <c r="AO29" s="347"/>
      <c r="AP29" s="347"/>
      <c r="AQ29" s="348"/>
      <c r="AR29" s="346"/>
      <c r="AS29" s="347"/>
      <c r="AT29" s="348"/>
      <c r="AU29" s="1247">
        <f t="shared" si="3"/>
        <v>0</v>
      </c>
      <c r="AV29" s="1248"/>
      <c r="AW29" s="1249">
        <f t="shared" si="1"/>
        <v>0</v>
      </c>
      <c r="AX29" s="1250"/>
      <c r="AY29" s="1251"/>
      <c r="AZ29" s="1252"/>
      <c r="BA29" s="1252"/>
      <c r="BB29" s="1252"/>
      <c r="BC29" s="1252"/>
      <c r="BD29" s="1253"/>
    </row>
    <row r="30" spans="1:56" ht="39.9" customHeight="1" thickBot="1" x14ac:dyDescent="0.25">
      <c r="A30" s="327"/>
      <c r="B30" s="349">
        <f t="shared" si="2"/>
        <v>18</v>
      </c>
      <c r="C30" s="1268"/>
      <c r="D30" s="1269"/>
      <c r="E30" s="1270"/>
      <c r="F30" s="1271"/>
      <c r="G30" s="1272"/>
      <c r="H30" s="1273"/>
      <c r="I30" s="1273"/>
      <c r="J30" s="1273"/>
      <c r="K30" s="1274"/>
      <c r="L30" s="1275"/>
      <c r="M30" s="1276"/>
      <c r="N30" s="1276"/>
      <c r="O30" s="1277"/>
      <c r="P30" s="350"/>
      <c r="Q30" s="351"/>
      <c r="R30" s="351"/>
      <c r="S30" s="351"/>
      <c r="T30" s="351"/>
      <c r="U30" s="351"/>
      <c r="V30" s="352"/>
      <c r="W30" s="350"/>
      <c r="X30" s="351"/>
      <c r="Y30" s="351"/>
      <c r="Z30" s="351"/>
      <c r="AA30" s="351"/>
      <c r="AB30" s="351"/>
      <c r="AC30" s="352"/>
      <c r="AD30" s="350"/>
      <c r="AE30" s="351"/>
      <c r="AF30" s="351"/>
      <c r="AG30" s="351"/>
      <c r="AH30" s="351"/>
      <c r="AI30" s="351"/>
      <c r="AJ30" s="352"/>
      <c r="AK30" s="350"/>
      <c r="AL30" s="351"/>
      <c r="AM30" s="351"/>
      <c r="AN30" s="351"/>
      <c r="AO30" s="351"/>
      <c r="AP30" s="351"/>
      <c r="AQ30" s="352"/>
      <c r="AR30" s="350"/>
      <c r="AS30" s="351"/>
      <c r="AT30" s="352"/>
      <c r="AU30" s="1278">
        <f t="shared" si="3"/>
        <v>0</v>
      </c>
      <c r="AV30" s="1279"/>
      <c r="AW30" s="1280">
        <f t="shared" si="1"/>
        <v>0</v>
      </c>
      <c r="AX30" s="1281"/>
      <c r="AY30" s="1282"/>
      <c r="AZ30" s="1283"/>
      <c r="BA30" s="1283"/>
      <c r="BB30" s="1283"/>
      <c r="BC30" s="1283"/>
      <c r="BD30" s="1284"/>
    </row>
    <row r="31" spans="1:56" ht="20.25" customHeight="1" x14ac:dyDescent="0.2">
      <c r="A31" s="327"/>
      <c r="B31" s="327"/>
      <c r="C31" s="353"/>
      <c r="D31" s="354"/>
      <c r="E31" s="355"/>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56"/>
      <c r="AD31" s="329"/>
      <c r="AE31" s="329"/>
      <c r="AF31" s="329"/>
      <c r="AG31" s="329"/>
      <c r="AH31" s="329"/>
      <c r="AI31" s="329"/>
      <c r="AJ31" s="329"/>
      <c r="AK31" s="329"/>
      <c r="AL31" s="329"/>
      <c r="AM31" s="329"/>
      <c r="AN31" s="329"/>
      <c r="AO31" s="329"/>
      <c r="AP31" s="329"/>
      <c r="AQ31" s="329"/>
      <c r="AR31" s="329"/>
      <c r="AS31" s="329"/>
      <c r="AT31" s="329"/>
      <c r="AU31" s="329"/>
      <c r="AV31" s="327"/>
      <c r="AW31" s="327"/>
      <c r="AX31" s="327"/>
      <c r="AY31" s="327"/>
      <c r="AZ31" s="327"/>
      <c r="BA31" s="327"/>
      <c r="BB31" s="327"/>
      <c r="BC31" s="327"/>
      <c r="BD31" s="327"/>
    </row>
    <row r="32" spans="1:56" ht="20.25" customHeight="1" x14ac:dyDescent="0.2">
      <c r="A32" s="327"/>
      <c r="B32" s="357" t="s">
        <v>655</v>
      </c>
      <c r="C32" s="357"/>
      <c r="D32" s="357"/>
      <c r="E32" s="357"/>
      <c r="F32" s="357"/>
      <c r="G32" s="357"/>
      <c r="H32" s="357"/>
      <c r="I32" s="357"/>
      <c r="J32" s="357"/>
      <c r="K32" s="357"/>
      <c r="L32" s="358"/>
      <c r="M32" s="357"/>
      <c r="N32" s="357"/>
      <c r="O32" s="357"/>
      <c r="P32" s="357"/>
      <c r="Q32" s="357"/>
      <c r="R32" s="357"/>
      <c r="S32" s="357"/>
      <c r="T32" s="357" t="s">
        <v>656</v>
      </c>
      <c r="U32" s="357"/>
      <c r="V32" s="357"/>
      <c r="W32" s="357"/>
      <c r="X32" s="357"/>
      <c r="Y32" s="357"/>
      <c r="Z32" s="35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row>
    <row r="33" spans="1:56" ht="20.25" customHeight="1" x14ac:dyDescent="0.2">
      <c r="A33" s="327"/>
      <c r="B33" s="357"/>
      <c r="C33" s="1294" t="s">
        <v>657</v>
      </c>
      <c r="D33" s="1294"/>
      <c r="E33" s="1294" t="s">
        <v>658</v>
      </c>
      <c r="F33" s="1294"/>
      <c r="G33" s="1294"/>
      <c r="H33" s="1294"/>
      <c r="I33" s="357"/>
      <c r="J33" s="1296" t="s">
        <v>659</v>
      </c>
      <c r="K33" s="1296"/>
      <c r="L33" s="1296"/>
      <c r="M33" s="1296"/>
      <c r="N33" s="323"/>
      <c r="O33" s="323"/>
      <c r="P33" s="360" t="s">
        <v>660</v>
      </c>
      <c r="Q33" s="360"/>
      <c r="R33" s="357"/>
      <c r="S33" s="357"/>
      <c r="T33" s="1285" t="s">
        <v>661</v>
      </c>
      <c r="U33" s="1287"/>
      <c r="V33" s="1285" t="s">
        <v>662</v>
      </c>
      <c r="W33" s="1286"/>
      <c r="X33" s="1286"/>
      <c r="Y33" s="1287"/>
      <c r="Z33" s="35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row>
    <row r="34" spans="1:56" ht="20.25" customHeight="1" x14ac:dyDescent="0.2">
      <c r="A34" s="327"/>
      <c r="B34" s="357"/>
      <c r="C34" s="1295"/>
      <c r="D34" s="1295"/>
      <c r="E34" s="1295" t="s">
        <v>663</v>
      </c>
      <c r="F34" s="1295"/>
      <c r="G34" s="1295" t="s">
        <v>664</v>
      </c>
      <c r="H34" s="1295"/>
      <c r="I34" s="357"/>
      <c r="J34" s="1295" t="s">
        <v>663</v>
      </c>
      <c r="K34" s="1295"/>
      <c r="L34" s="1295" t="s">
        <v>664</v>
      </c>
      <c r="M34" s="1295"/>
      <c r="N34" s="323"/>
      <c r="O34" s="323"/>
      <c r="P34" s="360" t="s">
        <v>665</v>
      </c>
      <c r="Q34" s="360"/>
      <c r="R34" s="357"/>
      <c r="S34" s="357"/>
      <c r="T34" s="1285" t="s">
        <v>666</v>
      </c>
      <c r="U34" s="1287"/>
      <c r="V34" s="1285" t="s">
        <v>667</v>
      </c>
      <c r="W34" s="1286"/>
      <c r="X34" s="1286"/>
      <c r="Y34" s="1287"/>
      <c r="Z34" s="361"/>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row>
    <row r="35" spans="1:56" ht="20.25" customHeight="1" x14ac:dyDescent="0.2">
      <c r="A35" s="327"/>
      <c r="B35" s="357"/>
      <c r="C35" s="1285" t="s">
        <v>666</v>
      </c>
      <c r="D35" s="1287"/>
      <c r="E35" s="1288">
        <f>SUMIFS($AU$13:$AV$30,$C$13:$D$30,"看護職員",$E$13:$F$30,"A")</f>
        <v>0</v>
      </c>
      <c r="F35" s="1289"/>
      <c r="G35" s="1290">
        <f>SUMIFS($AW$13:$AX$30,$C$13:$D$30,"看護職員",$E$13:$F$30,"A")</f>
        <v>0</v>
      </c>
      <c r="H35" s="1291"/>
      <c r="I35" s="362"/>
      <c r="J35" s="1292">
        <v>0</v>
      </c>
      <c r="K35" s="1293"/>
      <c r="L35" s="1292">
        <v>0</v>
      </c>
      <c r="M35" s="1293"/>
      <c r="N35" s="363"/>
      <c r="O35" s="363"/>
      <c r="P35" s="1292">
        <v>0</v>
      </c>
      <c r="Q35" s="1293"/>
      <c r="R35" s="357"/>
      <c r="S35" s="357"/>
      <c r="T35" s="1285" t="s">
        <v>668</v>
      </c>
      <c r="U35" s="1287"/>
      <c r="V35" s="1285" t="s">
        <v>669</v>
      </c>
      <c r="W35" s="1286"/>
      <c r="X35" s="1286"/>
      <c r="Y35" s="1287"/>
      <c r="Z35" s="364"/>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row>
    <row r="36" spans="1:56" ht="20.25" customHeight="1" x14ac:dyDescent="0.2">
      <c r="A36" s="327"/>
      <c r="B36" s="357"/>
      <c r="C36" s="1285" t="s">
        <v>668</v>
      </c>
      <c r="D36" s="1287"/>
      <c r="E36" s="1288">
        <f>SUMIFS($AU$13:$AV$30,$C$13:$D$30,"看護職員",$E$13:$F$30,"B")</f>
        <v>0</v>
      </c>
      <c r="F36" s="1289"/>
      <c r="G36" s="1290">
        <f>SUMIFS($AW$13:$AX$30,$C$13:$D$30,"看護職員",$E$13:$F$30,"B")</f>
        <v>0</v>
      </c>
      <c r="H36" s="1291"/>
      <c r="I36" s="362"/>
      <c r="J36" s="1292">
        <v>0</v>
      </c>
      <c r="K36" s="1293"/>
      <c r="L36" s="1292">
        <v>0</v>
      </c>
      <c r="M36" s="1293"/>
      <c r="N36" s="363"/>
      <c r="O36" s="363"/>
      <c r="P36" s="1292">
        <v>0</v>
      </c>
      <c r="Q36" s="1293"/>
      <c r="R36" s="357"/>
      <c r="S36" s="357"/>
      <c r="T36" s="1285" t="s">
        <v>670</v>
      </c>
      <c r="U36" s="1287"/>
      <c r="V36" s="1285" t="s">
        <v>671</v>
      </c>
      <c r="W36" s="1286"/>
      <c r="X36" s="1286"/>
      <c r="Y36" s="1287"/>
      <c r="Z36" s="364"/>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row>
    <row r="37" spans="1:56" ht="20.25" customHeight="1" x14ac:dyDescent="0.2">
      <c r="A37" s="327"/>
      <c r="B37" s="357"/>
      <c r="C37" s="1285" t="s">
        <v>670</v>
      </c>
      <c r="D37" s="1287"/>
      <c r="E37" s="1288">
        <f>SUMIFS($AU$13:$AV$30,$C$13:$D$30,"看護職員",$E$13:$F$30,"C")</f>
        <v>0</v>
      </c>
      <c r="F37" s="1289"/>
      <c r="G37" s="1290">
        <f>SUMIFS($AW$13:$AX$30,$C$13:$D$30,"看護職員",$E$13:$F$30,"C")</f>
        <v>0</v>
      </c>
      <c r="H37" s="1291"/>
      <c r="I37" s="362"/>
      <c r="J37" s="1292">
        <v>0</v>
      </c>
      <c r="K37" s="1293"/>
      <c r="L37" s="1297">
        <v>0</v>
      </c>
      <c r="M37" s="1298"/>
      <c r="N37" s="363"/>
      <c r="O37" s="363"/>
      <c r="P37" s="1288" t="s">
        <v>672</v>
      </c>
      <c r="Q37" s="1289"/>
      <c r="R37" s="357"/>
      <c r="S37" s="357"/>
      <c r="T37" s="1285" t="s">
        <v>673</v>
      </c>
      <c r="U37" s="1287"/>
      <c r="V37" s="1285" t="s">
        <v>674</v>
      </c>
      <c r="W37" s="1286"/>
      <c r="X37" s="1286"/>
      <c r="Y37" s="1287"/>
      <c r="Z37" s="365"/>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row>
    <row r="38" spans="1:56" ht="20.25" customHeight="1" x14ac:dyDescent="0.2">
      <c r="A38" s="327"/>
      <c r="B38" s="357"/>
      <c r="C38" s="1285" t="s">
        <v>673</v>
      </c>
      <c r="D38" s="1287"/>
      <c r="E38" s="1288">
        <f>SUMIFS($AU$13:$AV$30,$C$13:$D$30,"看護職員",$E$13:$F$30,"D")</f>
        <v>0</v>
      </c>
      <c r="F38" s="1289"/>
      <c r="G38" s="1290">
        <f>SUMIFS($AW$13:$AX$30,$C$13:$D$30,"看護職員",$E$13:$F$30,"D")</f>
        <v>0</v>
      </c>
      <c r="H38" s="1291"/>
      <c r="I38" s="362"/>
      <c r="J38" s="1292">
        <v>0</v>
      </c>
      <c r="K38" s="1293"/>
      <c r="L38" s="1297">
        <v>0</v>
      </c>
      <c r="M38" s="1298"/>
      <c r="N38" s="363"/>
      <c r="O38" s="363"/>
      <c r="P38" s="1288" t="s">
        <v>672</v>
      </c>
      <c r="Q38" s="1289"/>
      <c r="R38" s="357"/>
      <c r="S38" s="357"/>
      <c r="T38" s="357"/>
      <c r="U38" s="1300"/>
      <c r="V38" s="1300"/>
      <c r="W38" s="1301"/>
      <c r="X38" s="1301"/>
      <c r="Y38" s="366"/>
      <c r="Z38" s="366"/>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row>
    <row r="39" spans="1:56" ht="20.25" customHeight="1" x14ac:dyDescent="0.2">
      <c r="A39" s="327"/>
      <c r="B39" s="357"/>
      <c r="C39" s="1285" t="s">
        <v>675</v>
      </c>
      <c r="D39" s="1287"/>
      <c r="E39" s="1288">
        <f>SUM(E35:F38)</f>
        <v>0</v>
      </c>
      <c r="F39" s="1289"/>
      <c r="G39" s="1290">
        <f>SUM(G35:H38)</f>
        <v>0</v>
      </c>
      <c r="H39" s="1291"/>
      <c r="I39" s="362"/>
      <c r="J39" s="1288">
        <f>SUM(J35:K38)</f>
        <v>0</v>
      </c>
      <c r="K39" s="1289"/>
      <c r="L39" s="1288">
        <f>SUM(L35:M38)</f>
        <v>0</v>
      </c>
      <c r="M39" s="1289"/>
      <c r="N39" s="363"/>
      <c r="O39" s="363"/>
      <c r="P39" s="1288">
        <f>SUM(P35:Q36)</f>
        <v>0</v>
      </c>
      <c r="Q39" s="1289"/>
      <c r="R39" s="357"/>
      <c r="S39" s="357"/>
      <c r="T39" s="357"/>
      <c r="U39" s="1300"/>
      <c r="V39" s="1300"/>
      <c r="W39" s="1301"/>
      <c r="X39" s="1301"/>
      <c r="Y39" s="367"/>
      <c r="Z39" s="367"/>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row>
    <row r="40" spans="1:56" ht="20.25" customHeight="1" x14ac:dyDescent="0.2">
      <c r="A40" s="327"/>
      <c r="B40" s="357"/>
      <c r="C40" s="357"/>
      <c r="D40" s="357"/>
      <c r="E40" s="357"/>
      <c r="F40" s="357"/>
      <c r="G40" s="357"/>
      <c r="H40" s="357"/>
      <c r="I40" s="357"/>
      <c r="J40" s="357"/>
      <c r="K40" s="357"/>
      <c r="L40" s="358"/>
      <c r="M40" s="357"/>
      <c r="N40" s="357"/>
      <c r="O40" s="357"/>
      <c r="P40" s="357"/>
      <c r="Q40" s="357"/>
      <c r="R40" s="357"/>
      <c r="S40" s="357"/>
      <c r="T40" s="357"/>
      <c r="U40" s="359"/>
      <c r="V40" s="359"/>
      <c r="W40" s="359"/>
      <c r="X40" s="359"/>
      <c r="Y40" s="359"/>
      <c r="Z40" s="35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row>
    <row r="41" spans="1:56" ht="20.25" customHeight="1" x14ac:dyDescent="0.2">
      <c r="A41" s="327"/>
      <c r="B41" s="357"/>
      <c r="C41" s="358" t="s">
        <v>676</v>
      </c>
      <c r="D41" s="357"/>
      <c r="E41" s="357"/>
      <c r="F41" s="357"/>
      <c r="G41" s="357"/>
      <c r="H41" s="357"/>
      <c r="I41" s="368" t="s">
        <v>677</v>
      </c>
      <c r="J41" s="1308" t="s">
        <v>678</v>
      </c>
      <c r="K41" s="1309"/>
      <c r="L41" s="369"/>
      <c r="M41" s="368"/>
      <c r="N41" s="357"/>
      <c r="O41" s="357"/>
      <c r="P41" s="357"/>
      <c r="Q41" s="357"/>
      <c r="R41" s="357"/>
      <c r="S41" s="357"/>
      <c r="T41" s="357"/>
      <c r="U41" s="370"/>
      <c r="V41" s="359"/>
      <c r="W41" s="359"/>
      <c r="X41" s="359"/>
      <c r="Y41" s="359"/>
      <c r="Z41" s="35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row>
    <row r="42" spans="1:56" ht="20.25" customHeight="1" x14ac:dyDescent="0.2">
      <c r="A42" s="327"/>
      <c r="B42" s="357"/>
      <c r="C42" s="357" t="s">
        <v>679</v>
      </c>
      <c r="D42" s="357"/>
      <c r="E42" s="357"/>
      <c r="F42" s="357"/>
      <c r="G42" s="357"/>
      <c r="H42" s="357" t="s">
        <v>680</v>
      </c>
      <c r="I42" s="357"/>
      <c r="J42" s="357"/>
      <c r="K42" s="357"/>
      <c r="L42" s="358"/>
      <c r="M42" s="357"/>
      <c r="N42" s="357"/>
      <c r="O42" s="357"/>
      <c r="P42" s="357"/>
      <c r="Q42" s="357"/>
      <c r="R42" s="357"/>
      <c r="S42" s="357"/>
      <c r="T42" s="357"/>
      <c r="U42" s="359"/>
      <c r="V42" s="359"/>
      <c r="W42" s="359"/>
      <c r="X42" s="359"/>
      <c r="Y42" s="359"/>
      <c r="Z42" s="35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row>
    <row r="43" spans="1:56" ht="20.25" customHeight="1" x14ac:dyDescent="0.2">
      <c r="A43" s="327"/>
      <c r="B43" s="357"/>
      <c r="C43" s="357" t="str">
        <f>IF($J$41="週","対象時間数（週平均）","対象時間数（当月合計）")</f>
        <v>対象時間数（週平均）</v>
      </c>
      <c r="D43" s="357"/>
      <c r="E43" s="357"/>
      <c r="F43" s="357"/>
      <c r="G43" s="357"/>
      <c r="H43" s="357" t="str">
        <f>IF($J$41="週","週に勤務すべき時間数","当月に勤務すべき時間数")</f>
        <v>週に勤務すべき時間数</v>
      </c>
      <c r="I43" s="357"/>
      <c r="J43" s="357"/>
      <c r="K43" s="357"/>
      <c r="L43" s="358"/>
      <c r="M43" s="1295" t="s">
        <v>681</v>
      </c>
      <c r="N43" s="1295"/>
      <c r="O43" s="1295"/>
      <c r="P43" s="1295"/>
      <c r="Q43" s="357"/>
      <c r="R43" s="357"/>
      <c r="S43" s="357"/>
      <c r="T43" s="357"/>
      <c r="U43" s="359"/>
      <c r="V43" s="359"/>
      <c r="W43" s="359"/>
      <c r="X43" s="359"/>
      <c r="Y43" s="359"/>
      <c r="Z43" s="35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row>
    <row r="44" spans="1:56" ht="20.25" customHeight="1" x14ac:dyDescent="0.2">
      <c r="A44" s="327"/>
      <c r="B44" s="357"/>
      <c r="C44" s="1310">
        <f>IF($J$41="週",L39,J39)</f>
        <v>0</v>
      </c>
      <c r="D44" s="1311"/>
      <c r="E44" s="1311"/>
      <c r="F44" s="1312"/>
      <c r="G44" s="371" t="s">
        <v>682</v>
      </c>
      <c r="H44" s="1285">
        <f>IF($J$41="週",$AV$5,$AZ$5)</f>
        <v>40</v>
      </c>
      <c r="I44" s="1286"/>
      <c r="J44" s="1286"/>
      <c r="K44" s="1287"/>
      <c r="L44" s="371" t="s">
        <v>683</v>
      </c>
      <c r="M44" s="1302">
        <f>ROUNDDOWN(C44/H44,1)</f>
        <v>0</v>
      </c>
      <c r="N44" s="1303"/>
      <c r="O44" s="1303"/>
      <c r="P44" s="1304"/>
      <c r="Q44" s="357"/>
      <c r="R44" s="357"/>
      <c r="S44" s="357"/>
      <c r="T44" s="357"/>
      <c r="U44" s="1299"/>
      <c r="V44" s="1299"/>
      <c r="W44" s="1299"/>
      <c r="X44" s="1299"/>
      <c r="Y44" s="364"/>
      <c r="Z44" s="35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row>
    <row r="45" spans="1:56" ht="20.25" customHeight="1" x14ac:dyDescent="0.2">
      <c r="A45" s="327"/>
      <c r="B45" s="357"/>
      <c r="C45" s="357"/>
      <c r="D45" s="357"/>
      <c r="E45" s="357"/>
      <c r="F45" s="357"/>
      <c r="G45" s="357"/>
      <c r="H45" s="357"/>
      <c r="I45" s="357"/>
      <c r="J45" s="357"/>
      <c r="K45" s="357"/>
      <c r="L45" s="358"/>
      <c r="M45" s="357" t="s">
        <v>684</v>
      </c>
      <c r="N45" s="357"/>
      <c r="O45" s="357"/>
      <c r="P45" s="357"/>
      <c r="Q45" s="357"/>
      <c r="R45" s="357"/>
      <c r="S45" s="357"/>
      <c r="T45" s="357"/>
      <c r="U45" s="359"/>
      <c r="V45" s="359"/>
      <c r="W45" s="359"/>
      <c r="X45" s="359"/>
      <c r="Y45" s="359"/>
      <c r="Z45" s="35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row>
    <row r="46" spans="1:56" ht="20.25" customHeight="1" x14ac:dyDescent="0.2">
      <c r="A46" s="327"/>
      <c r="B46" s="357"/>
      <c r="C46" s="357" t="s">
        <v>685</v>
      </c>
      <c r="D46" s="357"/>
      <c r="E46" s="357"/>
      <c r="F46" s="357"/>
      <c r="G46" s="357"/>
      <c r="H46" s="357"/>
      <c r="I46" s="357"/>
      <c r="J46" s="357"/>
      <c r="K46" s="357"/>
      <c r="L46" s="358"/>
      <c r="M46" s="357"/>
      <c r="N46" s="357"/>
      <c r="O46" s="357"/>
      <c r="P46" s="357"/>
      <c r="Q46" s="357"/>
      <c r="R46" s="357"/>
      <c r="S46" s="357"/>
      <c r="T46" s="357"/>
      <c r="U46" s="357"/>
      <c r="V46" s="372"/>
      <c r="W46" s="373"/>
      <c r="X46" s="373"/>
      <c r="Y46" s="357"/>
      <c r="Z46" s="357"/>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row>
    <row r="47" spans="1:56" ht="20.25" customHeight="1" x14ac:dyDescent="0.2">
      <c r="A47" s="327"/>
      <c r="B47" s="357"/>
      <c r="C47" s="357" t="s">
        <v>660</v>
      </c>
      <c r="D47" s="357"/>
      <c r="E47" s="357"/>
      <c r="F47" s="357"/>
      <c r="G47" s="357"/>
      <c r="H47" s="357"/>
      <c r="I47" s="357"/>
      <c r="J47" s="357"/>
      <c r="K47" s="357"/>
      <c r="L47" s="358"/>
      <c r="M47" s="371"/>
      <c r="N47" s="371"/>
      <c r="O47" s="371"/>
      <c r="P47" s="371"/>
      <c r="Q47" s="357"/>
      <c r="R47" s="357"/>
      <c r="S47" s="357"/>
      <c r="T47" s="357"/>
      <c r="U47" s="357"/>
      <c r="V47" s="372"/>
      <c r="W47" s="373"/>
      <c r="X47" s="373"/>
      <c r="Y47" s="357"/>
      <c r="Z47" s="357"/>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row>
    <row r="48" spans="1:56" ht="20.25" customHeight="1" x14ac:dyDescent="0.2">
      <c r="A48" s="327"/>
      <c r="B48" s="357"/>
      <c r="C48" s="323" t="s">
        <v>686</v>
      </c>
      <c r="D48" s="323"/>
      <c r="E48" s="323"/>
      <c r="F48" s="323"/>
      <c r="G48" s="323"/>
      <c r="H48" s="357" t="s">
        <v>687</v>
      </c>
      <c r="I48" s="323"/>
      <c r="J48" s="323"/>
      <c r="K48" s="323"/>
      <c r="L48" s="323"/>
      <c r="M48" s="1295" t="s">
        <v>675</v>
      </c>
      <c r="N48" s="1295"/>
      <c r="O48" s="1295"/>
      <c r="P48" s="1295"/>
      <c r="Q48" s="357"/>
      <c r="R48" s="357"/>
      <c r="S48" s="357"/>
      <c r="T48" s="357"/>
      <c r="U48" s="357"/>
      <c r="V48" s="372"/>
      <c r="W48" s="373"/>
      <c r="X48" s="373"/>
      <c r="Y48" s="357"/>
      <c r="Z48" s="357"/>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row>
    <row r="49" spans="1:58" ht="20.25" customHeight="1" x14ac:dyDescent="0.2">
      <c r="A49" s="327"/>
      <c r="B49" s="357"/>
      <c r="C49" s="1285">
        <f>P39</f>
        <v>0</v>
      </c>
      <c r="D49" s="1286"/>
      <c r="E49" s="1286"/>
      <c r="F49" s="1287"/>
      <c r="G49" s="371" t="s">
        <v>688</v>
      </c>
      <c r="H49" s="1302">
        <f>M44</f>
        <v>0</v>
      </c>
      <c r="I49" s="1303"/>
      <c r="J49" s="1303"/>
      <c r="K49" s="1304"/>
      <c r="L49" s="371" t="s">
        <v>683</v>
      </c>
      <c r="M49" s="1305">
        <f>ROUNDDOWN(C49+H49,1)</f>
        <v>0</v>
      </c>
      <c r="N49" s="1306"/>
      <c r="O49" s="1306"/>
      <c r="P49" s="1307"/>
      <c r="Q49" s="357"/>
      <c r="R49" s="357"/>
      <c r="S49" s="357"/>
      <c r="T49" s="357"/>
      <c r="U49" s="357"/>
      <c r="V49" s="372"/>
      <c r="W49" s="373"/>
      <c r="X49" s="373"/>
      <c r="Y49" s="357"/>
      <c r="Z49" s="357"/>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row>
    <row r="50" spans="1:58" ht="20.25" customHeight="1" x14ac:dyDescent="0.2">
      <c r="A50" s="327"/>
      <c r="B50" s="357"/>
      <c r="C50" s="357"/>
      <c r="D50" s="357"/>
      <c r="E50" s="357"/>
      <c r="F50" s="357"/>
      <c r="G50" s="357"/>
      <c r="H50" s="357"/>
      <c r="I50" s="357"/>
      <c r="J50" s="357"/>
      <c r="K50" s="357"/>
      <c r="L50" s="357"/>
      <c r="M50" s="357"/>
      <c r="N50" s="358"/>
      <c r="O50" s="357"/>
      <c r="P50" s="357"/>
      <c r="Q50" s="357"/>
      <c r="R50" s="357"/>
      <c r="S50" s="357"/>
      <c r="T50" s="357"/>
      <c r="U50" s="357"/>
      <c r="V50" s="372"/>
      <c r="W50" s="373"/>
      <c r="X50" s="373"/>
      <c r="Y50" s="357"/>
      <c r="Z50" s="357"/>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row>
    <row r="51" spans="1:58" ht="20.25" customHeight="1" x14ac:dyDescent="0.2">
      <c r="C51" s="374"/>
      <c r="D51" s="374"/>
      <c r="E51" s="375"/>
      <c r="F51" s="375"/>
      <c r="G51" s="375"/>
      <c r="H51" s="375"/>
      <c r="I51" s="375"/>
      <c r="J51" s="375"/>
      <c r="K51" s="375"/>
      <c r="L51" s="375"/>
      <c r="M51" s="375"/>
      <c r="N51" s="375"/>
      <c r="O51" s="375"/>
      <c r="P51" s="375"/>
      <c r="Q51" s="375"/>
      <c r="R51" s="375"/>
      <c r="S51" s="375"/>
      <c r="T51" s="374"/>
      <c r="U51" s="375"/>
      <c r="V51" s="375"/>
      <c r="W51" s="375"/>
      <c r="X51" s="375"/>
      <c r="Y51" s="375"/>
      <c r="Z51" s="375"/>
      <c r="AA51" s="375"/>
      <c r="AB51" s="375"/>
      <c r="AC51" s="375"/>
      <c r="AD51" s="375"/>
      <c r="AE51" s="375"/>
      <c r="AF51" s="375"/>
      <c r="AJ51" s="376"/>
      <c r="AK51" s="377"/>
      <c r="AL51" s="377"/>
      <c r="AM51" s="375"/>
      <c r="AN51" s="375"/>
      <c r="AO51" s="375"/>
      <c r="AP51" s="375"/>
      <c r="AQ51" s="375"/>
      <c r="AR51" s="375"/>
      <c r="AS51" s="375"/>
      <c r="AT51" s="375"/>
      <c r="AU51" s="375"/>
      <c r="AV51" s="375"/>
      <c r="AW51" s="375"/>
      <c r="AX51" s="375"/>
      <c r="AY51" s="375"/>
      <c r="AZ51" s="375"/>
      <c r="BA51" s="375"/>
      <c r="BB51" s="375"/>
      <c r="BC51" s="375"/>
      <c r="BD51" s="375"/>
      <c r="BE51" s="377"/>
    </row>
    <row r="52" spans="1:58" ht="20.25" customHeight="1" x14ac:dyDescent="0.2">
      <c r="A52" s="375"/>
      <c r="B52" s="375"/>
      <c r="C52" s="374"/>
      <c r="D52" s="374"/>
      <c r="E52" s="375"/>
      <c r="F52" s="375"/>
      <c r="G52" s="375"/>
      <c r="H52" s="375"/>
      <c r="I52" s="375"/>
      <c r="J52" s="375"/>
      <c r="K52" s="375"/>
      <c r="L52" s="375"/>
      <c r="M52" s="375"/>
      <c r="N52" s="375"/>
      <c r="O52" s="375"/>
      <c r="P52" s="375"/>
      <c r="Q52" s="375"/>
      <c r="R52" s="375"/>
      <c r="S52" s="375"/>
      <c r="T52" s="375"/>
      <c r="U52" s="374"/>
      <c r="V52" s="375"/>
      <c r="W52" s="375"/>
      <c r="X52" s="375"/>
      <c r="Y52" s="375"/>
      <c r="Z52" s="375"/>
      <c r="AA52" s="375"/>
      <c r="AB52" s="375"/>
      <c r="AC52" s="375"/>
      <c r="AD52" s="375"/>
      <c r="AE52" s="375"/>
      <c r="AF52" s="375"/>
      <c r="AG52" s="375"/>
      <c r="AK52" s="376"/>
      <c r="AL52" s="377"/>
      <c r="AM52" s="377"/>
      <c r="AN52" s="375"/>
      <c r="AO52" s="375"/>
      <c r="AP52" s="375"/>
      <c r="AQ52" s="375"/>
      <c r="AR52" s="375"/>
      <c r="AS52" s="375"/>
      <c r="AT52" s="375"/>
      <c r="AU52" s="375"/>
      <c r="AV52" s="375"/>
      <c r="AW52" s="375"/>
      <c r="AX52" s="375"/>
      <c r="AY52" s="375"/>
      <c r="AZ52" s="375"/>
      <c r="BA52" s="375"/>
      <c r="BB52" s="375"/>
      <c r="BC52" s="375"/>
      <c r="BD52" s="375"/>
      <c r="BE52" s="375"/>
      <c r="BF52" s="377"/>
    </row>
    <row r="53" spans="1:58" ht="20.25" customHeight="1" x14ac:dyDescent="0.2">
      <c r="A53" s="375"/>
      <c r="B53" s="375"/>
      <c r="C53" s="375"/>
      <c r="D53" s="374"/>
      <c r="E53" s="375"/>
      <c r="F53" s="375"/>
      <c r="G53" s="375"/>
      <c r="H53" s="375"/>
      <c r="I53" s="375"/>
      <c r="J53" s="375"/>
      <c r="K53" s="375"/>
      <c r="L53" s="375"/>
      <c r="M53" s="375"/>
      <c r="N53" s="375"/>
      <c r="O53" s="375"/>
      <c r="P53" s="375"/>
      <c r="Q53" s="375"/>
      <c r="R53" s="375"/>
      <c r="S53" s="375"/>
      <c r="T53" s="375"/>
      <c r="U53" s="374"/>
      <c r="V53" s="375"/>
      <c r="W53" s="375"/>
      <c r="X53" s="375"/>
      <c r="Y53" s="375"/>
      <c r="Z53" s="375"/>
      <c r="AA53" s="375"/>
      <c r="AB53" s="375"/>
      <c r="AC53" s="375"/>
      <c r="AD53" s="375"/>
      <c r="AE53" s="375"/>
      <c r="AF53" s="375"/>
      <c r="AG53" s="375"/>
      <c r="AK53" s="376"/>
      <c r="AL53" s="377"/>
      <c r="AM53" s="377"/>
      <c r="AN53" s="375"/>
      <c r="AO53" s="375"/>
      <c r="AP53" s="375"/>
      <c r="AQ53" s="375"/>
      <c r="AR53" s="375"/>
      <c r="AS53" s="375"/>
      <c r="AT53" s="375"/>
      <c r="AU53" s="375"/>
      <c r="AV53" s="375"/>
      <c r="AW53" s="375"/>
      <c r="AX53" s="375"/>
      <c r="AY53" s="375"/>
      <c r="AZ53" s="375"/>
      <c r="BA53" s="375"/>
      <c r="BB53" s="375"/>
      <c r="BC53" s="375"/>
      <c r="BD53" s="375"/>
      <c r="BE53" s="375"/>
      <c r="BF53" s="377"/>
    </row>
    <row r="54" spans="1:58" ht="20.25" customHeight="1" x14ac:dyDescent="0.2">
      <c r="A54" s="375"/>
      <c r="B54" s="375"/>
      <c r="C54" s="374"/>
      <c r="D54" s="374"/>
      <c r="E54" s="375"/>
      <c r="F54" s="375"/>
      <c r="G54" s="375"/>
      <c r="H54" s="375"/>
      <c r="I54" s="375"/>
      <c r="J54" s="375"/>
      <c r="K54" s="375"/>
      <c r="L54" s="375"/>
      <c r="M54" s="375"/>
      <c r="N54" s="375"/>
      <c r="O54" s="375"/>
      <c r="P54" s="375"/>
      <c r="Q54" s="375"/>
      <c r="R54" s="375"/>
      <c r="S54" s="375"/>
      <c r="T54" s="375"/>
      <c r="U54" s="374"/>
      <c r="V54" s="375"/>
      <c r="W54" s="375"/>
      <c r="X54" s="375"/>
      <c r="Y54" s="375"/>
      <c r="Z54" s="375"/>
      <c r="AA54" s="375"/>
      <c r="AB54" s="375"/>
      <c r="AC54" s="375"/>
      <c r="AD54" s="375"/>
      <c r="AE54" s="375"/>
      <c r="AF54" s="375"/>
      <c r="AG54" s="375"/>
      <c r="AK54" s="376"/>
      <c r="AL54" s="377"/>
      <c r="AM54" s="377"/>
      <c r="AN54" s="375"/>
      <c r="AO54" s="375"/>
      <c r="AP54" s="375"/>
      <c r="AQ54" s="375"/>
      <c r="AR54" s="375"/>
      <c r="AS54" s="375"/>
      <c r="AT54" s="375"/>
      <c r="AU54" s="375"/>
      <c r="AV54" s="375"/>
      <c r="AW54" s="375"/>
      <c r="AX54" s="375"/>
      <c r="AY54" s="375"/>
      <c r="AZ54" s="375"/>
      <c r="BA54" s="375"/>
      <c r="BB54" s="375"/>
      <c r="BC54" s="375"/>
      <c r="BD54" s="375"/>
      <c r="BE54" s="375"/>
      <c r="BF54" s="377"/>
    </row>
    <row r="55" spans="1:58" ht="20.25" customHeight="1" x14ac:dyDescent="0.2">
      <c r="C55" s="376"/>
      <c r="D55" s="376"/>
      <c r="E55" s="376"/>
      <c r="F55" s="376"/>
      <c r="G55" s="376"/>
      <c r="H55" s="376"/>
      <c r="I55" s="376"/>
      <c r="J55" s="376"/>
      <c r="K55" s="376"/>
      <c r="L55" s="376"/>
      <c r="M55" s="376"/>
      <c r="N55" s="376"/>
      <c r="O55" s="376"/>
      <c r="P55" s="376"/>
      <c r="Q55" s="376"/>
      <c r="R55" s="376"/>
      <c r="S55" s="376"/>
      <c r="T55" s="376"/>
      <c r="U55" s="377"/>
      <c r="V55" s="377"/>
      <c r="W55" s="376"/>
      <c r="X55" s="376"/>
      <c r="Y55" s="376"/>
      <c r="Z55" s="376"/>
      <c r="AA55" s="376"/>
      <c r="AB55" s="376"/>
      <c r="AC55" s="376"/>
      <c r="AD55" s="376"/>
      <c r="AE55" s="376"/>
      <c r="AF55" s="376"/>
      <c r="AG55" s="376"/>
      <c r="AH55" s="376"/>
      <c r="AI55" s="376"/>
      <c r="AJ55" s="376"/>
      <c r="AK55" s="376"/>
      <c r="AL55" s="377"/>
      <c r="AM55" s="377"/>
      <c r="AN55" s="375"/>
      <c r="AO55" s="375"/>
      <c r="AP55" s="375"/>
      <c r="AQ55" s="375"/>
      <c r="AR55" s="375"/>
      <c r="AS55" s="375"/>
      <c r="AT55" s="375"/>
      <c r="AU55" s="375"/>
      <c r="AV55" s="375"/>
      <c r="AW55" s="375"/>
      <c r="AX55" s="375"/>
      <c r="AY55" s="375"/>
      <c r="AZ55" s="375"/>
      <c r="BA55" s="375"/>
      <c r="BB55" s="375"/>
      <c r="BC55" s="375"/>
      <c r="BD55" s="375"/>
      <c r="BE55" s="375"/>
      <c r="BF55" s="377"/>
    </row>
    <row r="56" spans="1:58" ht="20.25" customHeight="1" x14ac:dyDescent="0.2">
      <c r="C56" s="376"/>
      <c r="D56" s="376"/>
      <c r="E56" s="376"/>
      <c r="F56" s="376"/>
      <c r="G56" s="376"/>
      <c r="H56" s="376"/>
      <c r="I56" s="376"/>
      <c r="J56" s="376"/>
      <c r="K56" s="376"/>
      <c r="L56" s="376"/>
      <c r="M56" s="376"/>
      <c r="N56" s="376"/>
      <c r="O56" s="376"/>
      <c r="P56" s="376"/>
      <c r="Q56" s="376"/>
      <c r="R56" s="376"/>
      <c r="S56" s="376"/>
      <c r="T56" s="376"/>
      <c r="U56" s="377"/>
      <c r="V56" s="377"/>
      <c r="W56" s="376"/>
      <c r="X56" s="376"/>
      <c r="Y56" s="376"/>
      <c r="Z56" s="376"/>
      <c r="AA56" s="376"/>
      <c r="AB56" s="376"/>
      <c r="AC56" s="376"/>
      <c r="AD56" s="376"/>
      <c r="AE56" s="376"/>
      <c r="AF56" s="376"/>
      <c r="AG56" s="376"/>
      <c r="AH56" s="376"/>
      <c r="AI56" s="376"/>
      <c r="AJ56" s="376"/>
      <c r="AK56" s="376"/>
      <c r="AL56" s="377"/>
      <c r="AM56" s="377"/>
      <c r="AN56" s="375"/>
      <c r="AO56" s="375"/>
      <c r="AP56" s="375"/>
      <c r="AQ56" s="375"/>
      <c r="AR56" s="375"/>
      <c r="AS56" s="375"/>
      <c r="AT56" s="375"/>
      <c r="AU56" s="375"/>
      <c r="AV56" s="375"/>
      <c r="AW56" s="375"/>
      <c r="AX56" s="375"/>
      <c r="AY56" s="375"/>
      <c r="AZ56" s="375"/>
      <c r="BA56" s="375"/>
      <c r="BB56" s="375"/>
      <c r="BC56" s="375"/>
      <c r="BD56" s="375"/>
      <c r="BE56" s="375"/>
      <c r="BF56" s="377"/>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85" zoomScaleNormal="85" workbookViewId="0"/>
  </sheetViews>
  <sheetFormatPr defaultColWidth="9.81640625" defaultRowHeight="13" x14ac:dyDescent="0.2"/>
  <cols>
    <col min="1" max="2" width="9.81640625" style="378"/>
    <col min="3" max="3" width="48.1796875" style="378" customWidth="1"/>
    <col min="4" max="16384" width="9.81640625" style="378"/>
  </cols>
  <sheetData>
    <row r="1" spans="1:10" x14ac:dyDescent="0.2">
      <c r="A1" s="378" t="s">
        <v>689</v>
      </c>
    </row>
    <row r="2" spans="1:10" s="381" customFormat="1" ht="20.25" customHeight="1" x14ac:dyDescent="0.2">
      <c r="A2" s="379" t="s">
        <v>690</v>
      </c>
      <c r="B2" s="379"/>
      <c r="C2" s="380"/>
    </row>
    <row r="3" spans="1:10" s="381" customFormat="1" ht="20.25" customHeight="1" x14ac:dyDescent="0.2">
      <c r="A3" s="380"/>
      <c r="B3" s="380"/>
      <c r="C3" s="380"/>
    </row>
    <row r="4" spans="1:10" s="381" customFormat="1" ht="20.25" customHeight="1" x14ac:dyDescent="0.2">
      <c r="A4" s="382"/>
      <c r="B4" s="380" t="s">
        <v>691</v>
      </c>
      <c r="C4" s="380"/>
      <c r="E4" s="1313" t="s">
        <v>692</v>
      </c>
      <c r="F4" s="1313"/>
      <c r="G4" s="1313"/>
      <c r="H4" s="1313"/>
      <c r="I4" s="1313"/>
      <c r="J4" s="1313"/>
    </row>
    <row r="5" spans="1:10" s="381" customFormat="1" ht="20.25" customHeight="1" x14ac:dyDescent="0.2">
      <c r="A5" s="383"/>
      <c r="B5" s="380" t="s">
        <v>693</v>
      </c>
      <c r="C5" s="380"/>
      <c r="E5" s="1313"/>
      <c r="F5" s="1313"/>
      <c r="G5" s="1313"/>
      <c r="H5" s="1313"/>
      <c r="I5" s="1313"/>
      <c r="J5" s="1313"/>
    </row>
    <row r="6" spans="1:10" s="381" customFormat="1" ht="20.25" customHeight="1" x14ac:dyDescent="0.2">
      <c r="A6" s="384" t="s">
        <v>694</v>
      </c>
      <c r="B6" s="380"/>
      <c r="C6" s="380"/>
    </row>
    <row r="7" spans="1:10" s="381" customFormat="1" ht="20.25" customHeight="1" x14ac:dyDescent="0.2">
      <c r="A7" s="384"/>
      <c r="B7" s="380"/>
      <c r="C7" s="380"/>
    </row>
    <row r="8" spans="1:10" s="381" customFormat="1" ht="20.25" customHeight="1" x14ac:dyDescent="0.2">
      <c r="A8" s="380" t="s">
        <v>695</v>
      </c>
      <c r="B8" s="380"/>
      <c r="C8" s="380"/>
    </row>
    <row r="9" spans="1:10" s="381" customFormat="1" ht="20.25" customHeight="1" x14ac:dyDescent="0.2">
      <c r="A9" s="384"/>
      <c r="B9" s="380"/>
      <c r="C9" s="380"/>
    </row>
    <row r="10" spans="1:10" s="381" customFormat="1" ht="20.25" customHeight="1" x14ac:dyDescent="0.2">
      <c r="A10" s="380" t="s">
        <v>696</v>
      </c>
      <c r="B10" s="380"/>
      <c r="C10" s="380"/>
    </row>
    <row r="11" spans="1:10" s="381" customFormat="1" ht="20.25" customHeight="1" x14ac:dyDescent="0.2">
      <c r="A11" s="380"/>
      <c r="B11" s="380"/>
      <c r="C11" s="380"/>
    </row>
    <row r="12" spans="1:10" s="381" customFormat="1" ht="20.25" customHeight="1" x14ac:dyDescent="0.2">
      <c r="A12" s="380" t="s">
        <v>697</v>
      </c>
      <c r="B12" s="380"/>
      <c r="C12" s="380"/>
    </row>
    <row r="13" spans="1:10" s="381" customFormat="1" ht="20.25" customHeight="1" x14ac:dyDescent="0.2">
      <c r="A13" s="380"/>
      <c r="B13" s="380"/>
      <c r="C13" s="380"/>
    </row>
    <row r="14" spans="1:10" s="381" customFormat="1" ht="20.25" customHeight="1" x14ac:dyDescent="0.2">
      <c r="A14" s="380" t="s">
        <v>698</v>
      </c>
      <c r="B14" s="380"/>
      <c r="C14" s="380"/>
    </row>
    <row r="15" spans="1:10" s="381" customFormat="1" ht="20.25" customHeight="1" x14ac:dyDescent="0.2">
      <c r="A15" s="380"/>
      <c r="B15" s="380"/>
      <c r="C15" s="380"/>
    </row>
    <row r="16" spans="1:10" s="381" customFormat="1" ht="20.25" customHeight="1" x14ac:dyDescent="0.2">
      <c r="A16" s="380" t="s">
        <v>699</v>
      </c>
      <c r="B16" s="380"/>
      <c r="C16" s="380"/>
    </row>
    <row r="17" spans="1:3" s="381" customFormat="1" ht="20.25" customHeight="1" x14ac:dyDescent="0.2">
      <c r="A17" s="380" t="s">
        <v>700</v>
      </c>
      <c r="B17" s="380"/>
      <c r="C17" s="380"/>
    </row>
    <row r="18" spans="1:3" s="381" customFormat="1" ht="20.25" customHeight="1" x14ac:dyDescent="0.2">
      <c r="A18" s="380"/>
      <c r="B18" s="380"/>
      <c r="C18" s="380"/>
    </row>
    <row r="19" spans="1:3" s="381" customFormat="1" ht="20.25" customHeight="1" x14ac:dyDescent="0.2">
      <c r="A19" s="380"/>
      <c r="B19" s="385" t="s">
        <v>642</v>
      </c>
      <c r="C19" s="385" t="s">
        <v>701</v>
      </c>
    </row>
    <row r="20" spans="1:3" s="381" customFormat="1" ht="20.25" customHeight="1" x14ac:dyDescent="0.2">
      <c r="A20" s="380"/>
      <c r="B20" s="385">
        <v>1</v>
      </c>
      <c r="C20" s="386" t="s">
        <v>702</v>
      </c>
    </row>
    <row r="21" spans="1:3" s="381" customFormat="1" ht="20.25" customHeight="1" x14ac:dyDescent="0.2">
      <c r="A21" s="380"/>
      <c r="B21" s="385">
        <v>2</v>
      </c>
      <c r="C21" s="386" t="s">
        <v>703</v>
      </c>
    </row>
    <row r="22" spans="1:3" s="381" customFormat="1" ht="20.25" customHeight="1" x14ac:dyDescent="0.2">
      <c r="A22" s="380"/>
      <c r="B22" s="385">
        <v>3</v>
      </c>
      <c r="C22" s="386" t="s">
        <v>704</v>
      </c>
    </row>
    <row r="23" spans="1:3" s="381" customFormat="1" ht="20.25" customHeight="1" x14ac:dyDescent="0.2">
      <c r="A23" s="380"/>
      <c r="B23" s="385">
        <v>4</v>
      </c>
      <c r="C23" s="386" t="s">
        <v>705</v>
      </c>
    </row>
    <row r="24" spans="1:3" s="381" customFormat="1" ht="20.25" customHeight="1" x14ac:dyDescent="0.2">
      <c r="A24" s="380"/>
      <c r="B24" s="385">
        <v>5</v>
      </c>
      <c r="C24" s="386" t="s">
        <v>706</v>
      </c>
    </row>
    <row r="25" spans="1:3" s="381" customFormat="1" ht="20.25" customHeight="1" x14ac:dyDescent="0.2">
      <c r="A25" s="380"/>
      <c r="B25" s="380"/>
      <c r="C25" s="380"/>
    </row>
    <row r="26" spans="1:3" s="381" customFormat="1" ht="20.25" customHeight="1" x14ac:dyDescent="0.2">
      <c r="A26" s="380" t="s">
        <v>707</v>
      </c>
      <c r="B26" s="380"/>
      <c r="C26" s="380"/>
    </row>
    <row r="27" spans="1:3" s="381" customFormat="1" ht="20.25" customHeight="1" x14ac:dyDescent="0.2">
      <c r="A27" s="380" t="s">
        <v>708</v>
      </c>
      <c r="B27" s="380"/>
      <c r="C27" s="380"/>
    </row>
    <row r="28" spans="1:3" s="381" customFormat="1" ht="20.25" customHeight="1" x14ac:dyDescent="0.2">
      <c r="A28" s="380"/>
      <c r="B28" s="380"/>
      <c r="C28" s="380"/>
    </row>
    <row r="29" spans="1:3" s="381" customFormat="1" ht="20.25" customHeight="1" x14ac:dyDescent="0.2">
      <c r="A29" s="380"/>
      <c r="B29" s="385" t="s">
        <v>661</v>
      </c>
      <c r="C29" s="385" t="s">
        <v>662</v>
      </c>
    </row>
    <row r="30" spans="1:3" s="381" customFormat="1" ht="20.25" customHeight="1" x14ac:dyDescent="0.2">
      <c r="A30" s="380"/>
      <c r="B30" s="385" t="s">
        <v>666</v>
      </c>
      <c r="C30" s="386" t="s">
        <v>667</v>
      </c>
    </row>
    <row r="31" spans="1:3" s="381" customFormat="1" ht="20.25" customHeight="1" x14ac:dyDescent="0.2">
      <c r="A31" s="380"/>
      <c r="B31" s="385" t="s">
        <v>668</v>
      </c>
      <c r="C31" s="386" t="s">
        <v>669</v>
      </c>
    </row>
    <row r="32" spans="1:3" s="381" customFormat="1" ht="20.25" customHeight="1" x14ac:dyDescent="0.2">
      <c r="A32" s="380"/>
      <c r="B32" s="385" t="s">
        <v>670</v>
      </c>
      <c r="C32" s="386" t="s">
        <v>671</v>
      </c>
    </row>
    <row r="33" spans="1:55" s="381" customFormat="1" ht="20.25" customHeight="1" x14ac:dyDescent="0.2">
      <c r="A33" s="380"/>
      <c r="B33" s="385" t="s">
        <v>673</v>
      </c>
      <c r="C33" s="386" t="s">
        <v>674</v>
      </c>
    </row>
    <row r="34" spans="1:55" s="381" customFormat="1" ht="20.25" customHeight="1" x14ac:dyDescent="0.2">
      <c r="A34" s="380"/>
      <c r="B34" s="380"/>
      <c r="C34" s="380"/>
    </row>
    <row r="35" spans="1:55" s="381" customFormat="1" ht="20.25" customHeight="1" x14ac:dyDescent="0.2">
      <c r="A35" s="380"/>
      <c r="B35" s="387" t="s">
        <v>709</v>
      </c>
      <c r="C35" s="380"/>
    </row>
    <row r="36" spans="1:55" s="381" customFormat="1" ht="20.25" customHeight="1" x14ac:dyDescent="0.2">
      <c r="B36" s="380" t="s">
        <v>710</v>
      </c>
      <c r="E36" s="387"/>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row>
    <row r="37" spans="1:55" s="381" customFormat="1" ht="20.25" customHeight="1" x14ac:dyDescent="0.2">
      <c r="B37" s="380" t="s">
        <v>711</v>
      </c>
      <c r="E37" s="380"/>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row>
    <row r="38" spans="1:55" s="381" customFormat="1" ht="20.25" customHeight="1" x14ac:dyDescent="0.2">
      <c r="E38" s="380"/>
    </row>
    <row r="39" spans="1:55" s="381" customFormat="1" ht="20.25" customHeight="1" x14ac:dyDescent="0.2">
      <c r="A39" s="380"/>
      <c r="B39" s="380"/>
      <c r="C39" s="380"/>
      <c r="D39" s="389"/>
      <c r="E39" s="390"/>
      <c r="F39" s="390"/>
      <c r="G39" s="390"/>
      <c r="H39" s="391"/>
      <c r="I39" s="391"/>
      <c r="J39" s="390"/>
      <c r="K39" s="390"/>
      <c r="L39" s="390"/>
      <c r="M39" s="391"/>
      <c r="N39" s="391"/>
      <c r="O39" s="391"/>
      <c r="P39" s="391"/>
      <c r="Q39" s="391"/>
      <c r="R39" s="390"/>
      <c r="S39" s="390"/>
      <c r="T39" s="390"/>
      <c r="U39" s="391"/>
      <c r="V39" s="391"/>
      <c r="W39" s="390"/>
      <c r="X39" s="390"/>
      <c r="Y39" s="390"/>
      <c r="Z39" s="391"/>
      <c r="AA39" s="391"/>
    </row>
    <row r="40" spans="1:55" s="381" customFormat="1" ht="20.25" customHeight="1" x14ac:dyDescent="0.2">
      <c r="A40" s="380" t="s">
        <v>712</v>
      </c>
      <c r="B40" s="380"/>
      <c r="C40" s="380"/>
    </row>
    <row r="41" spans="1:55" s="381" customFormat="1" ht="20.25" customHeight="1" x14ac:dyDescent="0.2">
      <c r="A41" s="380" t="s">
        <v>713</v>
      </c>
      <c r="B41" s="380"/>
      <c r="C41" s="380"/>
    </row>
    <row r="42" spans="1:55" s="381" customFormat="1" ht="20.25" customHeight="1" x14ac:dyDescent="0.2">
      <c r="A42" s="392" t="s">
        <v>714</v>
      </c>
      <c r="D42" s="393"/>
      <c r="E42" s="394"/>
      <c r="F42" s="390"/>
      <c r="G42" s="390"/>
      <c r="H42" s="390"/>
      <c r="I42" s="390"/>
      <c r="J42" s="391"/>
      <c r="K42" s="390"/>
      <c r="L42" s="391"/>
      <c r="M42" s="390"/>
      <c r="N42" s="390"/>
      <c r="O42" s="390"/>
      <c r="P42" s="390"/>
      <c r="Q42" s="390"/>
      <c r="R42" s="391"/>
      <c r="S42" s="390"/>
      <c r="T42" s="391"/>
      <c r="U42" s="390"/>
      <c r="V42" s="390"/>
      <c r="W42" s="391"/>
      <c r="X42" s="390"/>
      <c r="Y42" s="391"/>
      <c r="Z42" s="390"/>
      <c r="AA42" s="390"/>
      <c r="AB42" s="390"/>
      <c r="AC42" s="390"/>
      <c r="AD42" s="390"/>
      <c r="AE42" s="391"/>
      <c r="AF42" s="389"/>
      <c r="AG42" s="391"/>
      <c r="AH42" s="390"/>
      <c r="AI42" s="391"/>
      <c r="AJ42" s="391"/>
      <c r="AK42" s="391"/>
      <c r="AL42" s="391"/>
      <c r="AM42" s="390"/>
      <c r="AN42" s="391"/>
      <c r="AO42" s="391"/>
    </row>
    <row r="43" spans="1:55" s="381" customFormat="1" ht="20.25" customHeight="1" x14ac:dyDescent="0.2">
      <c r="C43" s="392"/>
      <c r="D43" s="393"/>
      <c r="E43" s="394"/>
      <c r="F43" s="390"/>
      <c r="G43" s="390"/>
      <c r="H43" s="390"/>
      <c r="I43" s="390"/>
      <c r="J43" s="391"/>
      <c r="K43" s="390"/>
      <c r="L43" s="391"/>
      <c r="M43" s="390"/>
      <c r="N43" s="390"/>
      <c r="O43" s="390"/>
      <c r="P43" s="390"/>
      <c r="Q43" s="390"/>
      <c r="R43" s="391"/>
      <c r="S43" s="390"/>
      <c r="T43" s="391"/>
      <c r="U43" s="390"/>
      <c r="V43" s="390"/>
      <c r="W43" s="391"/>
      <c r="X43" s="390"/>
      <c r="Y43" s="391"/>
      <c r="Z43" s="390"/>
      <c r="AA43" s="390"/>
      <c r="AB43" s="390"/>
      <c r="AC43" s="390"/>
      <c r="AD43" s="390"/>
      <c r="AE43" s="391"/>
      <c r="AF43" s="389"/>
      <c r="AG43" s="391"/>
      <c r="AH43" s="390"/>
      <c r="AI43" s="391"/>
      <c r="AJ43" s="391"/>
      <c r="AK43" s="391"/>
      <c r="AL43" s="391"/>
      <c r="AM43" s="390"/>
      <c r="AN43" s="391"/>
      <c r="AO43" s="391"/>
    </row>
    <row r="44" spans="1:55" s="381" customFormat="1" ht="20.25" customHeight="1" x14ac:dyDescent="0.2">
      <c r="A44" s="380" t="s">
        <v>715</v>
      </c>
      <c r="B44" s="380"/>
    </row>
    <row r="45" spans="1:55" s="381" customFormat="1" ht="20.25" customHeight="1" x14ac:dyDescent="0.2"/>
    <row r="46" spans="1:55" s="381" customFormat="1" ht="20.25" customHeight="1" x14ac:dyDescent="0.2">
      <c r="A46" s="380" t="s">
        <v>716</v>
      </c>
      <c r="B46" s="380"/>
      <c r="C46" s="380"/>
    </row>
    <row r="47" spans="1:55" s="381" customFormat="1" ht="20.25" customHeight="1" x14ac:dyDescent="0.2">
      <c r="A47" s="380" t="s">
        <v>717</v>
      </c>
      <c r="B47" s="380"/>
      <c r="C47" s="380"/>
    </row>
    <row r="48" spans="1:55" s="381" customFormat="1" ht="20.25" customHeight="1" x14ac:dyDescent="0.2"/>
    <row r="49" spans="1:55" s="381" customFormat="1" ht="20.25" customHeight="1" x14ac:dyDescent="0.2">
      <c r="A49" s="380" t="s">
        <v>718</v>
      </c>
      <c r="B49" s="380"/>
      <c r="C49" s="380"/>
    </row>
    <row r="50" spans="1:55" s="381" customFormat="1" ht="20.25" customHeight="1" x14ac:dyDescent="0.2">
      <c r="A50" s="380" t="s">
        <v>719</v>
      </c>
      <c r="B50" s="380"/>
      <c r="C50" s="380"/>
    </row>
    <row r="51" spans="1:55" s="381" customFormat="1" ht="20.25" customHeight="1" x14ac:dyDescent="0.2">
      <c r="A51" s="380"/>
      <c r="B51" s="380"/>
      <c r="C51" s="380"/>
    </row>
    <row r="52" spans="1:55" s="381" customFormat="1" ht="20.25" customHeight="1" x14ac:dyDescent="0.2">
      <c r="A52" s="380" t="s">
        <v>720</v>
      </c>
      <c r="B52" s="380"/>
      <c r="C52" s="380"/>
    </row>
    <row r="53" spans="1:55" s="381" customFormat="1" ht="20.25" customHeight="1" x14ac:dyDescent="0.2">
      <c r="A53" s="380"/>
      <c r="B53" s="380"/>
      <c r="C53" s="380"/>
    </row>
    <row r="54" spans="1:55" s="381" customFormat="1" ht="20.25" customHeight="1" x14ac:dyDescent="0.2">
      <c r="A54" s="381" t="s">
        <v>721</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row>
    <row r="55" spans="1:55" s="381" customFormat="1" ht="20.25" customHeight="1" x14ac:dyDescent="0.2">
      <c r="A55" s="381" t="s">
        <v>722</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row>
    <row r="56" spans="1:55" s="381" customFormat="1" ht="20.25" customHeight="1" x14ac:dyDescent="0.2">
      <c r="A56" s="381" t="s">
        <v>723</v>
      </c>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c r="BB56" s="395"/>
      <c r="BC56" s="395"/>
    </row>
    <row r="57" spans="1:55" s="381" customFormat="1" ht="20.25" customHeight="1" x14ac:dyDescent="0.2">
      <c r="A57" s="380"/>
      <c r="B57" s="380"/>
      <c r="C57" s="380"/>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row>
    <row r="58" spans="1:55" s="381" customFormat="1" ht="20.25" customHeight="1" x14ac:dyDescent="0.2">
      <c r="A58" s="381" t="s">
        <v>724</v>
      </c>
      <c r="C58" s="396"/>
      <c r="D58" s="387"/>
      <c r="E58" s="387"/>
    </row>
    <row r="59" spans="1:55" s="381" customFormat="1" ht="20.25" customHeight="1" x14ac:dyDescent="0.2">
      <c r="A59" s="397" t="s">
        <v>725</v>
      </c>
      <c r="B59" s="396"/>
      <c r="C59" s="396"/>
      <c r="D59" s="380"/>
      <c r="E59" s="380"/>
    </row>
    <row r="60" spans="1:55" s="381" customFormat="1" ht="20.25" customHeight="1" x14ac:dyDescent="0.2">
      <c r="A60" s="398" t="s">
        <v>726</v>
      </c>
      <c r="B60" s="396"/>
      <c r="C60" s="396"/>
      <c r="D60" s="380"/>
      <c r="E60" s="380"/>
    </row>
    <row r="61" spans="1:55" s="381" customFormat="1" ht="20.25" customHeight="1" x14ac:dyDescent="0.2">
      <c r="A61" s="397" t="s">
        <v>727</v>
      </c>
      <c r="B61" s="396"/>
      <c r="C61" s="396"/>
      <c r="D61" s="380"/>
      <c r="E61" s="380"/>
    </row>
    <row r="62" spans="1:55" s="381" customFormat="1" ht="20.25" customHeight="1" x14ac:dyDescent="0.2">
      <c r="A62" s="398" t="s">
        <v>728</v>
      </c>
      <c r="B62" s="396"/>
      <c r="C62" s="396"/>
      <c r="D62" s="380"/>
      <c r="E62" s="380"/>
    </row>
    <row r="63" spans="1:55" s="381" customFormat="1" ht="20.25" customHeight="1" x14ac:dyDescent="0.2">
      <c r="A63" s="397" t="s">
        <v>729</v>
      </c>
      <c r="B63" s="396"/>
      <c r="C63" s="396"/>
      <c r="D63" s="380"/>
      <c r="E63" s="380"/>
    </row>
    <row r="64" spans="1:55" s="381" customFormat="1" ht="20.25" customHeight="1" x14ac:dyDescent="0.2">
      <c r="A64" s="397" t="s">
        <v>730</v>
      </c>
      <c r="B64" s="396"/>
      <c r="C64" s="396"/>
      <c r="D64" s="380"/>
      <c r="E64" s="380"/>
    </row>
    <row r="65" spans="1:5" s="381" customFormat="1" ht="20.25" customHeight="1" x14ac:dyDescent="0.2">
      <c r="A65" s="397" t="s">
        <v>731</v>
      </c>
      <c r="B65" s="396"/>
      <c r="C65" s="396"/>
      <c r="D65" s="380"/>
      <c r="E65" s="380"/>
    </row>
    <row r="66" spans="1:5" s="381" customFormat="1" ht="20.25" customHeight="1" x14ac:dyDescent="0.2">
      <c r="A66" s="396"/>
      <c r="B66" s="396"/>
      <c r="C66" s="396"/>
      <c r="D66" s="380"/>
      <c r="E66" s="380"/>
    </row>
    <row r="67" spans="1:5" s="381" customFormat="1" ht="20.25" customHeight="1" x14ac:dyDescent="0.2">
      <c r="A67" s="396"/>
      <c r="B67" s="396"/>
      <c r="C67" s="396"/>
      <c r="D67" s="380"/>
      <c r="E67" s="380"/>
    </row>
    <row r="68" spans="1:5" s="381" customFormat="1" ht="20.25" customHeight="1" x14ac:dyDescent="0.2">
      <c r="A68" s="396"/>
      <c r="B68" s="396"/>
      <c r="C68" s="396"/>
      <c r="D68" s="380"/>
      <c r="E68" s="380"/>
    </row>
    <row r="69" spans="1:5" s="381" customFormat="1" ht="20.25" customHeight="1" x14ac:dyDescent="0.2">
      <c r="A69" s="396"/>
      <c r="B69" s="396"/>
      <c r="C69" s="396"/>
      <c r="D69" s="380"/>
      <c r="E69" s="380"/>
    </row>
    <row r="70" spans="1:5" ht="20.25" customHeight="1" x14ac:dyDescent="0.2"/>
    <row r="71"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zoomScale="70" zoomScaleNormal="70" workbookViewId="0"/>
  </sheetViews>
  <sheetFormatPr defaultColWidth="9.81640625" defaultRowHeight="19" x14ac:dyDescent="0.2"/>
  <cols>
    <col min="1" max="1" width="2.1796875" style="399" customWidth="1"/>
    <col min="2" max="2" width="9.36328125" style="399" customWidth="1"/>
    <col min="3" max="11" width="44.26953125" style="399" customWidth="1"/>
    <col min="12" max="16384" width="9.81640625" style="399"/>
  </cols>
  <sheetData>
    <row r="1" spans="2:11" x14ac:dyDescent="0.2">
      <c r="B1" s="399" t="s">
        <v>732</v>
      </c>
    </row>
    <row r="3" spans="2:11" x14ac:dyDescent="0.2">
      <c r="B3" s="400" t="s">
        <v>642</v>
      </c>
      <c r="C3" s="400" t="s">
        <v>733</v>
      </c>
    </row>
    <row r="4" spans="2:11" x14ac:dyDescent="0.2">
      <c r="B4" s="400">
        <v>1</v>
      </c>
      <c r="C4" s="401" t="s">
        <v>626</v>
      </c>
    </row>
    <row r="5" spans="2:11" x14ac:dyDescent="0.2">
      <c r="B5" s="400">
        <v>2</v>
      </c>
      <c r="C5" s="401" t="s">
        <v>734</v>
      </c>
    </row>
    <row r="6" spans="2:11" x14ac:dyDescent="0.2">
      <c r="B6" s="400">
        <v>3</v>
      </c>
      <c r="C6" s="401" t="s">
        <v>735</v>
      </c>
    </row>
    <row r="7" spans="2:11" x14ac:dyDescent="0.2">
      <c r="B7" s="400">
        <v>4</v>
      </c>
      <c r="C7" s="401" t="s">
        <v>736</v>
      </c>
    </row>
    <row r="8" spans="2:11" x14ac:dyDescent="0.2">
      <c r="B8" s="400">
        <v>5</v>
      </c>
      <c r="C8" s="401" t="s">
        <v>737</v>
      </c>
    </row>
    <row r="9" spans="2:11" x14ac:dyDescent="0.2">
      <c r="B9" s="400">
        <v>6</v>
      </c>
      <c r="C9" s="401" t="s">
        <v>738</v>
      </c>
    </row>
    <row r="10" spans="2:11" x14ac:dyDescent="0.2">
      <c r="B10" s="400">
        <v>7</v>
      </c>
      <c r="C10" s="401"/>
    </row>
    <row r="11" spans="2:11" x14ac:dyDescent="0.2">
      <c r="B11" s="400">
        <v>8</v>
      </c>
      <c r="C11" s="401"/>
    </row>
    <row r="13" spans="2:11" x14ac:dyDescent="0.2">
      <c r="B13" s="399" t="s">
        <v>739</v>
      </c>
    </row>
    <row r="14" spans="2:11" ht="19.5" thickBot="1" x14ac:dyDescent="0.25"/>
    <row r="15" spans="2:11" ht="19.5" thickBot="1" x14ac:dyDescent="0.25">
      <c r="B15" s="402" t="s">
        <v>701</v>
      </c>
      <c r="C15" s="403" t="s">
        <v>702</v>
      </c>
      <c r="D15" s="404" t="s">
        <v>703</v>
      </c>
      <c r="E15" s="405" t="s">
        <v>704</v>
      </c>
      <c r="F15" s="404" t="s">
        <v>705</v>
      </c>
      <c r="G15" s="406" t="s">
        <v>706</v>
      </c>
      <c r="H15" s="406" t="s">
        <v>740</v>
      </c>
      <c r="I15" s="406" t="s">
        <v>740</v>
      </c>
      <c r="J15" s="406" t="s">
        <v>740</v>
      </c>
      <c r="K15" s="407" t="s">
        <v>740</v>
      </c>
    </row>
    <row r="16" spans="2:11" x14ac:dyDescent="0.2">
      <c r="B16" s="1314" t="s">
        <v>741</v>
      </c>
      <c r="C16" s="408" t="s">
        <v>742</v>
      </c>
      <c r="D16" s="409" t="s">
        <v>743</v>
      </c>
      <c r="E16" s="409" t="s">
        <v>704</v>
      </c>
      <c r="F16" s="409" t="s">
        <v>705</v>
      </c>
      <c r="G16" s="409" t="s">
        <v>706</v>
      </c>
      <c r="H16" s="409"/>
      <c r="I16" s="410"/>
      <c r="J16" s="410"/>
      <c r="K16" s="411"/>
    </row>
    <row r="17" spans="2:11" x14ac:dyDescent="0.2">
      <c r="B17" s="1314"/>
      <c r="C17" s="412" t="s">
        <v>743</v>
      </c>
      <c r="D17" s="409" t="s">
        <v>744</v>
      </c>
      <c r="E17" s="409" t="s">
        <v>745</v>
      </c>
      <c r="F17" s="409" t="s">
        <v>745</v>
      </c>
      <c r="G17" s="409" t="s">
        <v>745</v>
      </c>
      <c r="H17" s="409"/>
      <c r="I17" s="413"/>
      <c r="J17" s="413"/>
      <c r="K17" s="414"/>
    </row>
    <row r="18" spans="2:11" x14ac:dyDescent="0.2">
      <c r="B18" s="1314"/>
      <c r="C18" s="412" t="s">
        <v>745</v>
      </c>
      <c r="D18" s="409" t="s">
        <v>742</v>
      </c>
      <c r="E18" s="409" t="s">
        <v>745</v>
      </c>
      <c r="F18" s="409" t="s">
        <v>745</v>
      </c>
      <c r="G18" s="409" t="s">
        <v>745</v>
      </c>
      <c r="H18" s="409"/>
      <c r="I18" s="413"/>
      <c r="J18" s="413"/>
      <c r="K18" s="414"/>
    </row>
    <row r="19" spans="2:11" x14ac:dyDescent="0.2">
      <c r="B19" s="1314"/>
      <c r="C19" s="412" t="s">
        <v>740</v>
      </c>
      <c r="D19" s="409" t="s">
        <v>740</v>
      </c>
      <c r="E19" s="409" t="s">
        <v>740</v>
      </c>
      <c r="F19" s="409" t="s">
        <v>740</v>
      </c>
      <c r="G19" s="409" t="s">
        <v>740</v>
      </c>
      <c r="H19" s="409"/>
      <c r="I19" s="413"/>
      <c r="J19" s="413"/>
      <c r="K19" s="414"/>
    </row>
    <row r="20" spans="2:11" x14ac:dyDescent="0.2">
      <c r="B20" s="1314"/>
      <c r="C20" s="412" t="s">
        <v>740</v>
      </c>
      <c r="D20" s="409" t="s">
        <v>740</v>
      </c>
      <c r="E20" s="409" t="s">
        <v>740</v>
      </c>
      <c r="F20" s="409" t="s">
        <v>740</v>
      </c>
      <c r="G20" s="409" t="s">
        <v>740</v>
      </c>
      <c r="H20" s="409"/>
      <c r="I20" s="413"/>
      <c r="J20" s="413"/>
      <c r="K20" s="414"/>
    </row>
    <row r="21" spans="2:11" x14ac:dyDescent="0.2">
      <c r="B21" s="1314"/>
      <c r="C21" s="412" t="s">
        <v>740</v>
      </c>
      <c r="D21" s="409" t="s">
        <v>740</v>
      </c>
      <c r="E21" s="409" t="s">
        <v>740</v>
      </c>
      <c r="F21" s="409" t="s">
        <v>740</v>
      </c>
      <c r="G21" s="409" t="s">
        <v>740</v>
      </c>
      <c r="H21" s="409"/>
      <c r="I21" s="413"/>
      <c r="J21" s="413"/>
      <c r="K21" s="414"/>
    </row>
    <row r="22" spans="2:11" x14ac:dyDescent="0.2">
      <c r="B22" s="1314"/>
      <c r="C22" s="412" t="s">
        <v>740</v>
      </c>
      <c r="D22" s="409" t="s">
        <v>740</v>
      </c>
      <c r="E22" s="409" t="s">
        <v>740</v>
      </c>
      <c r="F22" s="409" t="s">
        <v>740</v>
      </c>
      <c r="G22" s="409" t="s">
        <v>740</v>
      </c>
      <c r="H22" s="409"/>
      <c r="I22" s="413"/>
      <c r="J22" s="413"/>
      <c r="K22" s="414"/>
    </row>
    <row r="23" spans="2:11" x14ac:dyDescent="0.2">
      <c r="B23" s="1314"/>
      <c r="C23" s="412" t="s">
        <v>740</v>
      </c>
      <c r="D23" s="409" t="s">
        <v>740</v>
      </c>
      <c r="E23" s="409" t="s">
        <v>740</v>
      </c>
      <c r="F23" s="409" t="s">
        <v>740</v>
      </c>
      <c r="G23" s="409" t="s">
        <v>740</v>
      </c>
      <c r="H23" s="409"/>
      <c r="I23" s="413"/>
      <c r="J23" s="413"/>
      <c r="K23" s="414"/>
    </row>
    <row r="24" spans="2:11" x14ac:dyDescent="0.2">
      <c r="B24" s="1314"/>
      <c r="C24" s="412" t="s">
        <v>740</v>
      </c>
      <c r="D24" s="409" t="s">
        <v>740</v>
      </c>
      <c r="E24" s="409" t="s">
        <v>740</v>
      </c>
      <c r="F24" s="409" t="s">
        <v>740</v>
      </c>
      <c r="G24" s="409" t="s">
        <v>740</v>
      </c>
      <c r="H24" s="409"/>
      <c r="I24" s="413"/>
      <c r="J24" s="413"/>
      <c r="K24" s="414"/>
    </row>
    <row r="25" spans="2:11" x14ac:dyDescent="0.2">
      <c r="B25" s="1314"/>
      <c r="C25" s="412" t="s">
        <v>740</v>
      </c>
      <c r="D25" s="415" t="s">
        <v>740</v>
      </c>
      <c r="E25" s="415" t="s">
        <v>740</v>
      </c>
      <c r="F25" s="415" t="s">
        <v>740</v>
      </c>
      <c r="G25" s="415" t="s">
        <v>740</v>
      </c>
      <c r="H25" s="415"/>
      <c r="I25" s="413"/>
      <c r="J25" s="413"/>
      <c r="K25" s="414"/>
    </row>
    <row r="26" spans="2:11" x14ac:dyDescent="0.2">
      <c r="B26" s="1314"/>
      <c r="C26" s="412" t="s">
        <v>740</v>
      </c>
      <c r="D26" s="415" t="s">
        <v>740</v>
      </c>
      <c r="E26" s="415" t="s">
        <v>740</v>
      </c>
      <c r="F26" s="415" t="s">
        <v>740</v>
      </c>
      <c r="G26" s="415" t="s">
        <v>740</v>
      </c>
      <c r="H26" s="415"/>
      <c r="I26" s="413"/>
      <c r="J26" s="413"/>
      <c r="K26" s="414"/>
    </row>
    <row r="27" spans="2:11" x14ac:dyDescent="0.2">
      <c r="B27" s="1314"/>
      <c r="C27" s="412" t="s">
        <v>740</v>
      </c>
      <c r="D27" s="415" t="s">
        <v>740</v>
      </c>
      <c r="E27" s="415" t="s">
        <v>740</v>
      </c>
      <c r="F27" s="415" t="s">
        <v>740</v>
      </c>
      <c r="G27" s="415" t="s">
        <v>740</v>
      </c>
      <c r="H27" s="415"/>
      <c r="I27" s="413"/>
      <c r="J27" s="413"/>
      <c r="K27" s="414"/>
    </row>
    <row r="28" spans="2:11" ht="19.5" thickBot="1" x14ac:dyDescent="0.25">
      <c r="B28" s="1315"/>
      <c r="C28" s="416" t="s">
        <v>740</v>
      </c>
      <c r="D28" s="417" t="s">
        <v>740</v>
      </c>
      <c r="E28" s="417" t="s">
        <v>740</v>
      </c>
      <c r="F28" s="417" t="s">
        <v>740</v>
      </c>
      <c r="G28" s="417" t="s">
        <v>740</v>
      </c>
      <c r="H28" s="417"/>
      <c r="I28" s="417"/>
      <c r="J28" s="417"/>
      <c r="K28" s="418"/>
    </row>
    <row r="31" spans="2:11" x14ac:dyDescent="0.2">
      <c r="C31" s="399" t="s">
        <v>746</v>
      </c>
    </row>
    <row r="32" spans="2:11" x14ac:dyDescent="0.2">
      <c r="C32" s="399" t="s">
        <v>747</v>
      </c>
    </row>
    <row r="33" spans="3:3" x14ac:dyDescent="0.2">
      <c r="C33" s="399" t="s">
        <v>748</v>
      </c>
    </row>
    <row r="34" spans="3:3" x14ac:dyDescent="0.2">
      <c r="C34" s="399" t="s">
        <v>749</v>
      </c>
    </row>
    <row r="35" spans="3:3" x14ac:dyDescent="0.2">
      <c r="C35" s="399" t="s">
        <v>750</v>
      </c>
    </row>
    <row r="36" spans="3:3" x14ac:dyDescent="0.2">
      <c r="C36" s="399" t="s">
        <v>751</v>
      </c>
    </row>
    <row r="37" spans="3:3" x14ac:dyDescent="0.2">
      <c r="C37" s="399" t="s">
        <v>752</v>
      </c>
    </row>
    <row r="38" spans="3:3" x14ac:dyDescent="0.2">
      <c r="C38" s="399" t="s">
        <v>753</v>
      </c>
    </row>
    <row r="39" spans="3:3" x14ac:dyDescent="0.2">
      <c r="C39" s="399" t="s">
        <v>754</v>
      </c>
    </row>
    <row r="40" spans="3:3" x14ac:dyDescent="0.2">
      <c r="C40" s="399" t="s">
        <v>755</v>
      </c>
    </row>
    <row r="42" spans="3:3" x14ac:dyDescent="0.2">
      <c r="C42" s="399" t="s">
        <v>756</v>
      </c>
    </row>
    <row r="43" spans="3:3" x14ac:dyDescent="0.2">
      <c r="C43" s="399" t="s">
        <v>757</v>
      </c>
    </row>
    <row r="44" spans="3:3" x14ac:dyDescent="0.2">
      <c r="C44" s="399" t="s">
        <v>758</v>
      </c>
    </row>
    <row r="45" spans="3:3" x14ac:dyDescent="0.2">
      <c r="C45" s="399" t="s">
        <v>759</v>
      </c>
    </row>
    <row r="46" spans="3:3" x14ac:dyDescent="0.2">
      <c r="C46" s="399" t="s">
        <v>760</v>
      </c>
    </row>
    <row r="47" spans="3:3" x14ac:dyDescent="0.2">
      <c r="C47" s="399" t="s">
        <v>761</v>
      </c>
    </row>
  </sheetData>
  <mergeCells count="1">
    <mergeCell ref="B16:B28"/>
  </mergeCells>
  <phoneticPr fontId="4"/>
  <pageMargins left="0.70866141732283472" right="0.70866141732283472" top="0.74803149606299213" bottom="0.74803149606299213" header="0.31496062992125984" footer="0.31496062992125984"/>
  <pageSetup paperSize="9"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23"/>
  <sheetViews>
    <sheetView view="pageBreakPreview" zoomScaleNormal="100" zoomScaleSheetLayoutView="100" workbookViewId="0">
      <selection activeCell="D4" sqref="D4"/>
    </sheetView>
  </sheetViews>
  <sheetFormatPr defaultColWidth="9" defaultRowHeight="20.149999999999999" customHeight="1" x14ac:dyDescent="0.2"/>
  <cols>
    <col min="1" max="1" width="23.6328125" style="471" customWidth="1"/>
    <col min="2" max="2" width="55.90625" style="471" customWidth="1"/>
    <col min="3" max="3" width="4.08984375" style="472" customWidth="1"/>
    <col min="4" max="4" width="15.6328125" style="473" customWidth="1"/>
    <col min="5" max="5" width="30.6328125" style="423" customWidth="1"/>
    <col min="6" max="256" width="9" style="419"/>
    <col min="257" max="257" width="23.6328125" style="419" customWidth="1"/>
    <col min="258" max="258" width="55.6328125" style="419" customWidth="1"/>
    <col min="259" max="259" width="4.08984375" style="419" customWidth="1"/>
    <col min="260" max="260" width="15.6328125" style="419" customWidth="1"/>
    <col min="261" max="261" width="30.6328125" style="419" customWidth="1"/>
    <col min="262" max="512" width="9" style="419"/>
    <col min="513" max="513" width="23.6328125" style="419" customWidth="1"/>
    <col min="514" max="514" width="55.6328125" style="419" customWidth="1"/>
    <col min="515" max="515" width="4.08984375" style="419" customWidth="1"/>
    <col min="516" max="516" width="15.6328125" style="419" customWidth="1"/>
    <col min="517" max="517" width="30.6328125" style="419" customWidth="1"/>
    <col min="518" max="768" width="9" style="419"/>
    <col min="769" max="769" width="23.6328125" style="419" customWidth="1"/>
    <col min="770" max="770" width="55.6328125" style="419" customWidth="1"/>
    <col min="771" max="771" width="4.08984375" style="419" customWidth="1"/>
    <col min="772" max="772" width="15.6328125" style="419" customWidth="1"/>
    <col min="773" max="773" width="30.6328125" style="419" customWidth="1"/>
    <col min="774" max="1024" width="9" style="419"/>
    <col min="1025" max="1025" width="23.6328125" style="419" customWidth="1"/>
    <col min="1026" max="1026" width="55.6328125" style="419" customWidth="1"/>
    <col min="1027" max="1027" width="4.08984375" style="419" customWidth="1"/>
    <col min="1028" max="1028" width="15.6328125" style="419" customWidth="1"/>
    <col min="1029" max="1029" width="30.6328125" style="419" customWidth="1"/>
    <col min="1030" max="1280" width="9" style="419"/>
    <col min="1281" max="1281" width="23.6328125" style="419" customWidth="1"/>
    <col min="1282" max="1282" width="55.6328125" style="419" customWidth="1"/>
    <col min="1283" max="1283" width="4.08984375" style="419" customWidth="1"/>
    <col min="1284" max="1284" width="15.6328125" style="419" customWidth="1"/>
    <col min="1285" max="1285" width="30.6328125" style="419" customWidth="1"/>
    <col min="1286" max="1536" width="9" style="419"/>
    <col min="1537" max="1537" width="23.6328125" style="419" customWidth="1"/>
    <col min="1538" max="1538" width="55.6328125" style="419" customWidth="1"/>
    <col min="1539" max="1539" width="4.08984375" style="419" customWidth="1"/>
    <col min="1540" max="1540" width="15.6328125" style="419" customWidth="1"/>
    <col min="1541" max="1541" width="30.6328125" style="419" customWidth="1"/>
    <col min="1542" max="1792" width="9" style="419"/>
    <col min="1793" max="1793" width="23.6328125" style="419" customWidth="1"/>
    <col min="1794" max="1794" width="55.6328125" style="419" customWidth="1"/>
    <col min="1795" max="1795" width="4.08984375" style="419" customWidth="1"/>
    <col min="1796" max="1796" width="15.6328125" style="419" customWidth="1"/>
    <col min="1797" max="1797" width="30.6328125" style="419" customWidth="1"/>
    <col min="1798" max="2048" width="9" style="419"/>
    <col min="2049" max="2049" width="23.6328125" style="419" customWidth="1"/>
    <col min="2050" max="2050" width="55.6328125" style="419" customWidth="1"/>
    <col min="2051" max="2051" width="4.08984375" style="419" customWidth="1"/>
    <col min="2052" max="2052" width="15.6328125" style="419" customWidth="1"/>
    <col min="2053" max="2053" width="30.6328125" style="419" customWidth="1"/>
    <col min="2054" max="2304" width="9" style="419"/>
    <col min="2305" max="2305" width="23.6328125" style="419" customWidth="1"/>
    <col min="2306" max="2306" width="55.6328125" style="419" customWidth="1"/>
    <col min="2307" max="2307" width="4.08984375" style="419" customWidth="1"/>
    <col min="2308" max="2308" width="15.6328125" style="419" customWidth="1"/>
    <col min="2309" max="2309" width="30.6328125" style="419" customWidth="1"/>
    <col min="2310" max="2560" width="9" style="419"/>
    <col min="2561" max="2561" width="23.6328125" style="419" customWidth="1"/>
    <col min="2562" max="2562" width="55.6328125" style="419" customWidth="1"/>
    <col min="2563" max="2563" width="4.08984375" style="419" customWidth="1"/>
    <col min="2564" max="2564" width="15.6328125" style="419" customWidth="1"/>
    <col min="2565" max="2565" width="30.6328125" style="419" customWidth="1"/>
    <col min="2566" max="2816" width="9" style="419"/>
    <col min="2817" max="2817" width="23.6328125" style="419" customWidth="1"/>
    <col min="2818" max="2818" width="55.6328125" style="419" customWidth="1"/>
    <col min="2819" max="2819" width="4.08984375" style="419" customWidth="1"/>
    <col min="2820" max="2820" width="15.6328125" style="419" customWidth="1"/>
    <col min="2821" max="2821" width="30.6328125" style="419" customWidth="1"/>
    <col min="2822" max="3072" width="9" style="419"/>
    <col min="3073" max="3073" width="23.6328125" style="419" customWidth="1"/>
    <col min="3074" max="3074" width="55.6328125" style="419" customWidth="1"/>
    <col min="3075" max="3075" width="4.08984375" style="419" customWidth="1"/>
    <col min="3076" max="3076" width="15.6328125" style="419" customWidth="1"/>
    <col min="3077" max="3077" width="30.6328125" style="419" customWidth="1"/>
    <col min="3078" max="3328" width="9" style="419"/>
    <col min="3329" max="3329" width="23.6328125" style="419" customWidth="1"/>
    <col min="3330" max="3330" width="55.6328125" style="419" customWidth="1"/>
    <col min="3331" max="3331" width="4.08984375" style="419" customWidth="1"/>
    <col min="3332" max="3332" width="15.6328125" style="419" customWidth="1"/>
    <col min="3333" max="3333" width="30.6328125" style="419" customWidth="1"/>
    <col min="3334" max="3584" width="9" style="419"/>
    <col min="3585" max="3585" width="23.6328125" style="419" customWidth="1"/>
    <col min="3586" max="3586" width="55.6328125" style="419" customWidth="1"/>
    <col min="3587" max="3587" width="4.08984375" style="419" customWidth="1"/>
    <col min="3588" max="3588" width="15.6328125" style="419" customWidth="1"/>
    <col min="3589" max="3589" width="30.6328125" style="419" customWidth="1"/>
    <col min="3590" max="3840" width="9" style="419"/>
    <col min="3841" max="3841" width="23.6328125" style="419" customWidth="1"/>
    <col min="3842" max="3842" width="55.6328125" style="419" customWidth="1"/>
    <col min="3843" max="3843" width="4.08984375" style="419" customWidth="1"/>
    <col min="3844" max="3844" width="15.6328125" style="419" customWidth="1"/>
    <col min="3845" max="3845" width="30.6328125" style="419" customWidth="1"/>
    <col min="3846" max="4096" width="9" style="419"/>
    <col min="4097" max="4097" width="23.6328125" style="419" customWidth="1"/>
    <col min="4098" max="4098" width="55.6328125" style="419" customWidth="1"/>
    <col min="4099" max="4099" width="4.08984375" style="419" customWidth="1"/>
    <col min="4100" max="4100" width="15.6328125" style="419" customWidth="1"/>
    <col min="4101" max="4101" width="30.6328125" style="419" customWidth="1"/>
    <col min="4102" max="4352" width="9" style="419"/>
    <col min="4353" max="4353" width="23.6328125" style="419" customWidth="1"/>
    <col min="4354" max="4354" width="55.6328125" style="419" customWidth="1"/>
    <col min="4355" max="4355" width="4.08984375" style="419" customWidth="1"/>
    <col min="4356" max="4356" width="15.6328125" style="419" customWidth="1"/>
    <col min="4357" max="4357" width="30.6328125" style="419" customWidth="1"/>
    <col min="4358" max="4608" width="9" style="419"/>
    <col min="4609" max="4609" width="23.6328125" style="419" customWidth="1"/>
    <col min="4610" max="4610" width="55.6328125" style="419" customWidth="1"/>
    <col min="4611" max="4611" width="4.08984375" style="419" customWidth="1"/>
    <col min="4612" max="4612" width="15.6328125" style="419" customWidth="1"/>
    <col min="4613" max="4613" width="30.6328125" style="419" customWidth="1"/>
    <col min="4614" max="4864" width="9" style="419"/>
    <col min="4865" max="4865" width="23.6328125" style="419" customWidth="1"/>
    <col min="4866" max="4866" width="55.6328125" style="419" customWidth="1"/>
    <col min="4867" max="4867" width="4.08984375" style="419" customWidth="1"/>
    <col min="4868" max="4868" width="15.6328125" style="419" customWidth="1"/>
    <col min="4869" max="4869" width="30.6328125" style="419" customWidth="1"/>
    <col min="4870" max="5120" width="9" style="419"/>
    <col min="5121" max="5121" width="23.6328125" style="419" customWidth="1"/>
    <col min="5122" max="5122" width="55.6328125" style="419" customWidth="1"/>
    <col min="5123" max="5123" width="4.08984375" style="419" customWidth="1"/>
    <col min="5124" max="5124" width="15.6328125" style="419" customWidth="1"/>
    <col min="5125" max="5125" width="30.6328125" style="419" customWidth="1"/>
    <col min="5126" max="5376" width="9" style="419"/>
    <col min="5377" max="5377" width="23.6328125" style="419" customWidth="1"/>
    <col min="5378" max="5378" width="55.6328125" style="419" customWidth="1"/>
    <col min="5379" max="5379" width="4.08984375" style="419" customWidth="1"/>
    <col min="5380" max="5380" width="15.6328125" style="419" customWidth="1"/>
    <col min="5381" max="5381" width="30.6328125" style="419" customWidth="1"/>
    <col min="5382" max="5632" width="9" style="419"/>
    <col min="5633" max="5633" width="23.6328125" style="419" customWidth="1"/>
    <col min="5634" max="5634" width="55.6328125" style="419" customWidth="1"/>
    <col min="5635" max="5635" width="4.08984375" style="419" customWidth="1"/>
    <col min="5636" max="5636" width="15.6328125" style="419" customWidth="1"/>
    <col min="5637" max="5637" width="30.6328125" style="419" customWidth="1"/>
    <col min="5638" max="5888" width="9" style="419"/>
    <col min="5889" max="5889" width="23.6328125" style="419" customWidth="1"/>
    <col min="5890" max="5890" width="55.6328125" style="419" customWidth="1"/>
    <col min="5891" max="5891" width="4.08984375" style="419" customWidth="1"/>
    <col min="5892" max="5892" width="15.6328125" style="419" customWidth="1"/>
    <col min="5893" max="5893" width="30.6328125" style="419" customWidth="1"/>
    <col min="5894" max="6144" width="9" style="419"/>
    <col min="6145" max="6145" width="23.6328125" style="419" customWidth="1"/>
    <col min="6146" max="6146" width="55.6328125" style="419" customWidth="1"/>
    <col min="6147" max="6147" width="4.08984375" style="419" customWidth="1"/>
    <col min="6148" max="6148" width="15.6328125" style="419" customWidth="1"/>
    <col min="6149" max="6149" width="30.6328125" style="419" customWidth="1"/>
    <col min="6150" max="6400" width="9" style="419"/>
    <col min="6401" max="6401" width="23.6328125" style="419" customWidth="1"/>
    <col min="6402" max="6402" width="55.6328125" style="419" customWidth="1"/>
    <col min="6403" max="6403" width="4.08984375" style="419" customWidth="1"/>
    <col min="6404" max="6404" width="15.6328125" style="419" customWidth="1"/>
    <col min="6405" max="6405" width="30.6328125" style="419" customWidth="1"/>
    <col min="6406" max="6656" width="9" style="419"/>
    <col min="6657" max="6657" width="23.6328125" style="419" customWidth="1"/>
    <col min="6658" max="6658" width="55.6328125" style="419" customWidth="1"/>
    <col min="6659" max="6659" width="4.08984375" style="419" customWidth="1"/>
    <col min="6660" max="6660" width="15.6328125" style="419" customWidth="1"/>
    <col min="6661" max="6661" width="30.6328125" style="419" customWidth="1"/>
    <col min="6662" max="6912" width="9" style="419"/>
    <col min="6913" max="6913" width="23.6328125" style="419" customWidth="1"/>
    <col min="6914" max="6914" width="55.6328125" style="419" customWidth="1"/>
    <col min="6915" max="6915" width="4.08984375" style="419" customWidth="1"/>
    <col min="6916" max="6916" width="15.6328125" style="419" customWidth="1"/>
    <col min="6917" max="6917" width="30.6328125" style="419" customWidth="1"/>
    <col min="6918" max="7168" width="9" style="419"/>
    <col min="7169" max="7169" width="23.6328125" style="419" customWidth="1"/>
    <col min="7170" max="7170" width="55.6328125" style="419" customWidth="1"/>
    <col min="7171" max="7171" width="4.08984375" style="419" customWidth="1"/>
    <col min="7172" max="7172" width="15.6328125" style="419" customWidth="1"/>
    <col min="7173" max="7173" width="30.6328125" style="419" customWidth="1"/>
    <col min="7174" max="7424" width="9" style="419"/>
    <col min="7425" max="7425" width="23.6328125" style="419" customWidth="1"/>
    <col min="7426" max="7426" width="55.6328125" style="419" customWidth="1"/>
    <col min="7427" max="7427" width="4.08984375" style="419" customWidth="1"/>
    <col min="7428" max="7428" width="15.6328125" style="419" customWidth="1"/>
    <col min="7429" max="7429" width="30.6328125" style="419" customWidth="1"/>
    <col min="7430" max="7680" width="9" style="419"/>
    <col min="7681" max="7681" width="23.6328125" style="419" customWidth="1"/>
    <col min="7682" max="7682" width="55.6328125" style="419" customWidth="1"/>
    <col min="7683" max="7683" width="4.08984375" style="419" customWidth="1"/>
    <col min="7684" max="7684" width="15.6328125" style="419" customWidth="1"/>
    <col min="7685" max="7685" width="30.6328125" style="419" customWidth="1"/>
    <col min="7686" max="7936" width="9" style="419"/>
    <col min="7937" max="7937" width="23.6328125" style="419" customWidth="1"/>
    <col min="7938" max="7938" width="55.6328125" style="419" customWidth="1"/>
    <col min="7939" max="7939" width="4.08984375" style="419" customWidth="1"/>
    <col min="7940" max="7940" width="15.6328125" style="419" customWidth="1"/>
    <col min="7941" max="7941" width="30.6328125" style="419" customWidth="1"/>
    <col min="7942" max="8192" width="9" style="419"/>
    <col min="8193" max="8193" width="23.6328125" style="419" customWidth="1"/>
    <col min="8194" max="8194" width="55.6328125" style="419" customWidth="1"/>
    <col min="8195" max="8195" width="4.08984375" style="419" customWidth="1"/>
    <col min="8196" max="8196" width="15.6328125" style="419" customWidth="1"/>
    <col min="8197" max="8197" width="30.6328125" style="419" customWidth="1"/>
    <col min="8198" max="8448" width="9" style="419"/>
    <col min="8449" max="8449" width="23.6328125" style="419" customWidth="1"/>
    <col min="8450" max="8450" width="55.6328125" style="419" customWidth="1"/>
    <col min="8451" max="8451" width="4.08984375" style="419" customWidth="1"/>
    <col min="8452" max="8452" width="15.6328125" style="419" customWidth="1"/>
    <col min="8453" max="8453" width="30.6328125" style="419" customWidth="1"/>
    <col min="8454" max="8704" width="9" style="419"/>
    <col min="8705" max="8705" width="23.6328125" style="419" customWidth="1"/>
    <col min="8706" max="8706" width="55.6328125" style="419" customWidth="1"/>
    <col min="8707" max="8707" width="4.08984375" style="419" customWidth="1"/>
    <col min="8708" max="8708" width="15.6328125" style="419" customWidth="1"/>
    <col min="8709" max="8709" width="30.6328125" style="419" customWidth="1"/>
    <col min="8710" max="8960" width="9" style="419"/>
    <col min="8961" max="8961" width="23.6328125" style="419" customWidth="1"/>
    <col min="8962" max="8962" width="55.6328125" style="419" customWidth="1"/>
    <col min="8963" max="8963" width="4.08984375" style="419" customWidth="1"/>
    <col min="8964" max="8964" width="15.6328125" style="419" customWidth="1"/>
    <col min="8965" max="8965" width="30.6328125" style="419" customWidth="1"/>
    <col min="8966" max="9216" width="9" style="419"/>
    <col min="9217" max="9217" width="23.6328125" style="419" customWidth="1"/>
    <col min="9218" max="9218" width="55.6328125" style="419" customWidth="1"/>
    <col min="9219" max="9219" width="4.08984375" style="419" customWidth="1"/>
    <col min="9220" max="9220" width="15.6328125" style="419" customWidth="1"/>
    <col min="9221" max="9221" width="30.6328125" style="419" customWidth="1"/>
    <col min="9222" max="9472" width="9" style="419"/>
    <col min="9473" max="9473" width="23.6328125" style="419" customWidth="1"/>
    <col min="9474" max="9474" width="55.6328125" style="419" customWidth="1"/>
    <col min="9475" max="9475" width="4.08984375" style="419" customWidth="1"/>
    <col min="9476" max="9476" width="15.6328125" style="419" customWidth="1"/>
    <col min="9477" max="9477" width="30.6328125" style="419" customWidth="1"/>
    <col min="9478" max="9728" width="9" style="419"/>
    <col min="9729" max="9729" width="23.6328125" style="419" customWidth="1"/>
    <col min="9730" max="9730" width="55.6328125" style="419" customWidth="1"/>
    <col min="9731" max="9731" width="4.08984375" style="419" customWidth="1"/>
    <col min="9732" max="9732" width="15.6328125" style="419" customWidth="1"/>
    <col min="9733" max="9733" width="30.6328125" style="419" customWidth="1"/>
    <col min="9734" max="9984" width="9" style="419"/>
    <col min="9985" max="9985" width="23.6328125" style="419" customWidth="1"/>
    <col min="9986" max="9986" width="55.6328125" style="419" customWidth="1"/>
    <col min="9987" max="9987" width="4.08984375" style="419" customWidth="1"/>
    <col min="9988" max="9988" width="15.6328125" style="419" customWidth="1"/>
    <col min="9989" max="9989" width="30.6328125" style="419" customWidth="1"/>
    <col min="9990" max="10240" width="9" style="419"/>
    <col min="10241" max="10241" width="23.6328125" style="419" customWidth="1"/>
    <col min="10242" max="10242" width="55.6328125" style="419" customWidth="1"/>
    <col min="10243" max="10243" width="4.08984375" style="419" customWidth="1"/>
    <col min="10244" max="10244" width="15.6328125" style="419" customWidth="1"/>
    <col min="10245" max="10245" width="30.6328125" style="419" customWidth="1"/>
    <col min="10246" max="10496" width="9" style="419"/>
    <col min="10497" max="10497" width="23.6328125" style="419" customWidth="1"/>
    <col min="10498" max="10498" width="55.6328125" style="419" customWidth="1"/>
    <col min="10499" max="10499" width="4.08984375" style="419" customWidth="1"/>
    <col min="10500" max="10500" width="15.6328125" style="419" customWidth="1"/>
    <col min="10501" max="10501" width="30.6328125" style="419" customWidth="1"/>
    <col min="10502" max="10752" width="9" style="419"/>
    <col min="10753" max="10753" width="23.6328125" style="419" customWidth="1"/>
    <col min="10754" max="10754" width="55.6328125" style="419" customWidth="1"/>
    <col min="10755" max="10755" width="4.08984375" style="419" customWidth="1"/>
    <col min="10756" max="10756" width="15.6328125" style="419" customWidth="1"/>
    <col min="10757" max="10757" width="30.6328125" style="419" customWidth="1"/>
    <col min="10758" max="11008" width="9" style="419"/>
    <col min="11009" max="11009" width="23.6328125" style="419" customWidth="1"/>
    <col min="11010" max="11010" width="55.6328125" style="419" customWidth="1"/>
    <col min="11011" max="11011" width="4.08984375" style="419" customWidth="1"/>
    <col min="11012" max="11012" width="15.6328125" style="419" customWidth="1"/>
    <col min="11013" max="11013" width="30.6328125" style="419" customWidth="1"/>
    <col min="11014" max="11264" width="9" style="419"/>
    <col min="11265" max="11265" width="23.6328125" style="419" customWidth="1"/>
    <col min="11266" max="11266" width="55.6328125" style="419" customWidth="1"/>
    <col min="11267" max="11267" width="4.08984375" style="419" customWidth="1"/>
    <col min="11268" max="11268" width="15.6328125" style="419" customWidth="1"/>
    <col min="11269" max="11269" width="30.6328125" style="419" customWidth="1"/>
    <col min="11270" max="11520" width="9" style="419"/>
    <col min="11521" max="11521" width="23.6328125" style="419" customWidth="1"/>
    <col min="11522" max="11522" width="55.6328125" style="419" customWidth="1"/>
    <col min="11523" max="11523" width="4.08984375" style="419" customWidth="1"/>
    <col min="11524" max="11524" width="15.6328125" style="419" customWidth="1"/>
    <col min="11525" max="11525" width="30.6328125" style="419" customWidth="1"/>
    <col min="11526" max="11776" width="9" style="419"/>
    <col min="11777" max="11777" width="23.6328125" style="419" customWidth="1"/>
    <col min="11778" max="11778" width="55.6328125" style="419" customWidth="1"/>
    <col min="11779" max="11779" width="4.08984375" style="419" customWidth="1"/>
    <col min="11780" max="11780" width="15.6328125" style="419" customWidth="1"/>
    <col min="11781" max="11781" width="30.6328125" style="419" customWidth="1"/>
    <col min="11782" max="12032" width="9" style="419"/>
    <col min="12033" max="12033" width="23.6328125" style="419" customWidth="1"/>
    <col min="12034" max="12034" width="55.6328125" style="419" customWidth="1"/>
    <col min="12035" max="12035" width="4.08984375" style="419" customWidth="1"/>
    <col min="12036" max="12036" width="15.6328125" style="419" customWidth="1"/>
    <col min="12037" max="12037" width="30.6328125" style="419" customWidth="1"/>
    <col min="12038" max="12288" width="9" style="419"/>
    <col min="12289" max="12289" width="23.6328125" style="419" customWidth="1"/>
    <col min="12290" max="12290" width="55.6328125" style="419" customWidth="1"/>
    <col min="12291" max="12291" width="4.08984375" style="419" customWidth="1"/>
    <col min="12292" max="12292" width="15.6328125" style="419" customWidth="1"/>
    <col min="12293" max="12293" width="30.6328125" style="419" customWidth="1"/>
    <col min="12294" max="12544" width="9" style="419"/>
    <col min="12545" max="12545" width="23.6328125" style="419" customWidth="1"/>
    <col min="12546" max="12546" width="55.6328125" style="419" customWidth="1"/>
    <col min="12547" max="12547" width="4.08984375" style="419" customWidth="1"/>
    <col min="12548" max="12548" width="15.6328125" style="419" customWidth="1"/>
    <col min="12549" max="12549" width="30.6328125" style="419" customWidth="1"/>
    <col min="12550" max="12800" width="9" style="419"/>
    <col min="12801" max="12801" width="23.6328125" style="419" customWidth="1"/>
    <col min="12802" max="12802" width="55.6328125" style="419" customWidth="1"/>
    <col min="12803" max="12803" width="4.08984375" style="419" customWidth="1"/>
    <col min="12804" max="12804" width="15.6328125" style="419" customWidth="1"/>
    <col min="12805" max="12805" width="30.6328125" style="419" customWidth="1"/>
    <col min="12806" max="13056" width="9" style="419"/>
    <col min="13057" max="13057" width="23.6328125" style="419" customWidth="1"/>
    <col min="13058" max="13058" width="55.6328125" style="419" customWidth="1"/>
    <col min="13059" max="13059" width="4.08984375" style="419" customWidth="1"/>
    <col min="13060" max="13060" width="15.6328125" style="419" customWidth="1"/>
    <col min="13061" max="13061" width="30.6328125" style="419" customWidth="1"/>
    <col min="13062" max="13312" width="9" style="419"/>
    <col min="13313" max="13313" width="23.6328125" style="419" customWidth="1"/>
    <col min="13314" max="13314" width="55.6328125" style="419" customWidth="1"/>
    <col min="13315" max="13315" width="4.08984375" style="419" customWidth="1"/>
    <col min="13316" max="13316" width="15.6328125" style="419" customWidth="1"/>
    <col min="13317" max="13317" width="30.6328125" style="419" customWidth="1"/>
    <col min="13318" max="13568" width="9" style="419"/>
    <col min="13569" max="13569" width="23.6328125" style="419" customWidth="1"/>
    <col min="13570" max="13570" width="55.6328125" style="419" customWidth="1"/>
    <col min="13571" max="13571" width="4.08984375" style="419" customWidth="1"/>
    <col min="13572" max="13572" width="15.6328125" style="419" customWidth="1"/>
    <col min="13573" max="13573" width="30.6328125" style="419" customWidth="1"/>
    <col min="13574" max="13824" width="9" style="419"/>
    <col min="13825" max="13825" width="23.6328125" style="419" customWidth="1"/>
    <col min="13826" max="13826" width="55.6328125" style="419" customWidth="1"/>
    <col min="13827" max="13827" width="4.08984375" style="419" customWidth="1"/>
    <col min="13828" max="13828" width="15.6328125" style="419" customWidth="1"/>
    <col min="13829" max="13829" width="30.6328125" style="419" customWidth="1"/>
    <col min="13830" max="14080" width="9" style="419"/>
    <col min="14081" max="14081" width="23.6328125" style="419" customWidth="1"/>
    <col min="14082" max="14082" width="55.6328125" style="419" customWidth="1"/>
    <col min="14083" max="14083" width="4.08984375" style="419" customWidth="1"/>
    <col min="14084" max="14084" width="15.6328125" style="419" customWidth="1"/>
    <col min="14085" max="14085" width="30.6328125" style="419" customWidth="1"/>
    <col min="14086" max="14336" width="9" style="419"/>
    <col min="14337" max="14337" width="23.6328125" style="419" customWidth="1"/>
    <col min="14338" max="14338" width="55.6328125" style="419" customWidth="1"/>
    <col min="14339" max="14339" width="4.08984375" style="419" customWidth="1"/>
    <col min="14340" max="14340" width="15.6328125" style="419" customWidth="1"/>
    <col min="14341" max="14341" width="30.6328125" style="419" customWidth="1"/>
    <col min="14342" max="14592" width="9" style="419"/>
    <col min="14593" max="14593" width="23.6328125" style="419" customWidth="1"/>
    <col min="14594" max="14594" width="55.6328125" style="419" customWidth="1"/>
    <col min="14595" max="14595" width="4.08984375" style="419" customWidth="1"/>
    <col min="14596" max="14596" width="15.6328125" style="419" customWidth="1"/>
    <col min="14597" max="14597" width="30.6328125" style="419" customWidth="1"/>
    <col min="14598" max="14848" width="9" style="419"/>
    <col min="14849" max="14849" width="23.6328125" style="419" customWidth="1"/>
    <col min="14850" max="14850" width="55.6328125" style="419" customWidth="1"/>
    <col min="14851" max="14851" width="4.08984375" style="419" customWidth="1"/>
    <col min="14852" max="14852" width="15.6328125" style="419" customWidth="1"/>
    <col min="14853" max="14853" width="30.6328125" style="419" customWidth="1"/>
    <col min="14854" max="15104" width="9" style="419"/>
    <col min="15105" max="15105" width="23.6328125" style="419" customWidth="1"/>
    <col min="15106" max="15106" width="55.6328125" style="419" customWidth="1"/>
    <col min="15107" max="15107" width="4.08984375" style="419" customWidth="1"/>
    <col min="15108" max="15108" width="15.6328125" style="419" customWidth="1"/>
    <col min="15109" max="15109" width="30.6328125" style="419" customWidth="1"/>
    <col min="15110" max="15360" width="9" style="419"/>
    <col min="15361" max="15361" width="23.6328125" style="419" customWidth="1"/>
    <col min="15362" max="15362" width="55.6328125" style="419" customWidth="1"/>
    <col min="15363" max="15363" width="4.08984375" style="419" customWidth="1"/>
    <col min="15364" max="15364" width="15.6328125" style="419" customWidth="1"/>
    <col min="15365" max="15365" width="30.6328125" style="419" customWidth="1"/>
    <col min="15366" max="15616" width="9" style="419"/>
    <col min="15617" max="15617" width="23.6328125" style="419" customWidth="1"/>
    <col min="15618" max="15618" width="55.6328125" style="419" customWidth="1"/>
    <col min="15619" max="15619" width="4.08984375" style="419" customWidth="1"/>
    <col min="15620" max="15620" width="15.6328125" style="419" customWidth="1"/>
    <col min="15621" max="15621" width="30.6328125" style="419" customWidth="1"/>
    <col min="15622" max="15872" width="9" style="419"/>
    <col min="15873" max="15873" width="23.6328125" style="419" customWidth="1"/>
    <col min="15874" max="15874" width="55.6328125" style="419" customWidth="1"/>
    <col min="15875" max="15875" width="4.08984375" style="419" customWidth="1"/>
    <col min="15876" max="15876" width="15.6328125" style="419" customWidth="1"/>
    <col min="15877" max="15877" width="30.6328125" style="419" customWidth="1"/>
    <col min="15878" max="16128" width="9" style="419"/>
    <col min="16129" max="16129" width="23.6328125" style="419" customWidth="1"/>
    <col min="16130" max="16130" width="55.6328125" style="419" customWidth="1"/>
    <col min="16131" max="16131" width="4.08984375" style="419" customWidth="1"/>
    <col min="16132" max="16132" width="15.6328125" style="419" customWidth="1"/>
    <col min="16133" max="16133" width="30.6328125" style="419" customWidth="1"/>
    <col min="16134" max="16384" width="9" style="419"/>
  </cols>
  <sheetData>
    <row r="1" spans="1:5" ht="30" customHeight="1" x14ac:dyDescent="0.2">
      <c r="A1" s="1316" t="s">
        <v>959</v>
      </c>
      <c r="B1" s="1317"/>
      <c r="C1" s="1317"/>
      <c r="D1" s="1317"/>
      <c r="E1" s="1317"/>
    </row>
    <row r="2" spans="1:5" ht="10" customHeight="1" x14ac:dyDescent="0.2">
      <c r="A2" s="420"/>
      <c r="B2" s="420"/>
      <c r="C2" s="421"/>
      <c r="D2" s="422"/>
    </row>
    <row r="3" spans="1:5" ht="20.149999999999999" customHeight="1" x14ac:dyDescent="0.2">
      <c r="A3" s="424" t="s">
        <v>762</v>
      </c>
      <c r="B3" s="424" t="s">
        <v>763</v>
      </c>
      <c r="C3" s="1318" t="s">
        <v>764</v>
      </c>
      <c r="D3" s="1319"/>
      <c r="E3" s="425"/>
    </row>
    <row r="4" spans="1:5" s="429" customFormat="1" ht="25" customHeight="1" x14ac:dyDescent="0.2">
      <c r="A4" s="426" t="s">
        <v>765</v>
      </c>
      <c r="B4" s="640"/>
      <c r="C4" s="474" t="s">
        <v>283</v>
      </c>
      <c r="D4" s="427" t="s">
        <v>766</v>
      </c>
      <c r="E4" s="428" t="s">
        <v>862</v>
      </c>
    </row>
    <row r="5" spans="1:5" s="429" customFormat="1" ht="43.5" customHeight="1" x14ac:dyDescent="0.2">
      <c r="A5" s="426" t="s">
        <v>767</v>
      </c>
      <c r="B5" s="481"/>
      <c r="C5" s="474" t="s">
        <v>283</v>
      </c>
      <c r="D5" s="430" t="s">
        <v>766</v>
      </c>
      <c r="E5" s="434" t="s">
        <v>768</v>
      </c>
    </row>
    <row r="6" spans="1:5" ht="43.5" customHeight="1" x14ac:dyDescent="0.2">
      <c r="A6" s="431" t="s">
        <v>769</v>
      </c>
      <c r="B6" s="431" t="s">
        <v>882</v>
      </c>
      <c r="C6" s="474" t="s">
        <v>283</v>
      </c>
      <c r="D6" s="432" t="s">
        <v>766</v>
      </c>
      <c r="E6" s="433"/>
    </row>
    <row r="7" spans="1:5" s="500" customFormat="1" ht="43.5" customHeight="1" x14ac:dyDescent="0.2">
      <c r="A7" s="1323" t="s">
        <v>883</v>
      </c>
      <c r="B7" s="647" t="s">
        <v>884</v>
      </c>
      <c r="C7" s="496" t="s">
        <v>283</v>
      </c>
      <c r="D7" s="436" t="s">
        <v>766</v>
      </c>
      <c r="E7" s="648" t="s">
        <v>886</v>
      </c>
    </row>
    <row r="8" spans="1:5" s="500" customFormat="1" ht="43.5" customHeight="1" x14ac:dyDescent="0.2">
      <c r="A8" s="1324"/>
      <c r="B8" s="431" t="s">
        <v>885</v>
      </c>
      <c r="C8" s="498" t="s">
        <v>283</v>
      </c>
      <c r="D8" s="463" t="s">
        <v>766</v>
      </c>
      <c r="E8" s="433"/>
    </row>
    <row r="9" spans="1:5" s="501" customFormat="1" ht="25" customHeight="1" x14ac:dyDescent="0.2">
      <c r="A9" s="1325" t="s">
        <v>1091</v>
      </c>
      <c r="B9" s="649" t="s">
        <v>887</v>
      </c>
      <c r="C9" s="475" t="s">
        <v>283</v>
      </c>
      <c r="D9" s="650" t="s">
        <v>766</v>
      </c>
      <c r="E9" s="651" t="s">
        <v>888</v>
      </c>
    </row>
    <row r="10" spans="1:5" s="501" customFormat="1" ht="25" customHeight="1" x14ac:dyDescent="0.2">
      <c r="A10" s="1326"/>
      <c r="B10" s="652" t="s">
        <v>889</v>
      </c>
      <c r="C10" s="477" t="s">
        <v>283</v>
      </c>
      <c r="D10" s="653" t="s">
        <v>766</v>
      </c>
      <c r="E10" s="646" t="s">
        <v>890</v>
      </c>
    </row>
    <row r="11" spans="1:5" s="501" customFormat="1" ht="25" customHeight="1" x14ac:dyDescent="0.2">
      <c r="A11" s="1326"/>
      <c r="B11" s="652" t="s">
        <v>891</v>
      </c>
      <c r="C11" s="477" t="s">
        <v>283</v>
      </c>
      <c r="D11" s="653" t="s">
        <v>766</v>
      </c>
      <c r="E11" s="646" t="s">
        <v>892</v>
      </c>
    </row>
    <row r="12" spans="1:5" s="501" customFormat="1" ht="25" customHeight="1" x14ac:dyDescent="0.2">
      <c r="A12" s="1327"/>
      <c r="B12" s="654" t="s">
        <v>893</v>
      </c>
      <c r="C12" s="476" t="s">
        <v>283</v>
      </c>
      <c r="D12" s="655" t="s">
        <v>766</v>
      </c>
      <c r="E12" s="656" t="s">
        <v>894</v>
      </c>
    </row>
    <row r="13" spans="1:5" s="429" customFormat="1" ht="25" customHeight="1" x14ac:dyDescent="0.2">
      <c r="A13" s="426" t="s">
        <v>770</v>
      </c>
      <c r="B13" s="426" t="s">
        <v>771</v>
      </c>
      <c r="C13" s="474" t="s">
        <v>283</v>
      </c>
      <c r="D13" s="430" t="s">
        <v>766</v>
      </c>
      <c r="E13" s="434" t="s">
        <v>772</v>
      </c>
    </row>
    <row r="14" spans="1:5" s="429" customFormat="1" ht="25" customHeight="1" x14ac:dyDescent="0.2">
      <c r="A14" s="641" t="s">
        <v>773</v>
      </c>
      <c r="B14" s="641" t="s">
        <v>774</v>
      </c>
      <c r="C14" s="474" t="s">
        <v>283</v>
      </c>
      <c r="D14" s="435" t="s">
        <v>766</v>
      </c>
      <c r="E14" s="434" t="s">
        <v>772</v>
      </c>
    </row>
    <row r="15" spans="1:5" s="429" customFormat="1" ht="25" customHeight="1" x14ac:dyDescent="0.2">
      <c r="A15" s="426" t="s">
        <v>775</v>
      </c>
      <c r="B15" s="426" t="s">
        <v>776</v>
      </c>
      <c r="C15" s="474" t="s">
        <v>283</v>
      </c>
      <c r="D15" s="430" t="s">
        <v>766</v>
      </c>
      <c r="E15" s="434" t="s">
        <v>772</v>
      </c>
    </row>
    <row r="16" spans="1:5" s="509" customFormat="1" ht="24.75" customHeight="1" x14ac:dyDescent="0.2">
      <c r="A16" s="1328" t="s">
        <v>923</v>
      </c>
      <c r="B16" s="624" t="s">
        <v>924</v>
      </c>
      <c r="C16" s="475" t="s">
        <v>283</v>
      </c>
      <c r="D16" s="517" t="s">
        <v>187</v>
      </c>
      <c r="E16" s="518"/>
    </row>
    <row r="17" spans="1:5" s="509" customFormat="1" ht="24.75" customHeight="1" x14ac:dyDescent="0.2">
      <c r="A17" s="1329"/>
      <c r="B17" s="625" t="s">
        <v>925</v>
      </c>
      <c r="C17" s="477" t="s">
        <v>283</v>
      </c>
      <c r="D17" s="519" t="s">
        <v>39</v>
      </c>
      <c r="E17" s="520"/>
    </row>
    <row r="18" spans="1:5" s="509" customFormat="1" ht="22.5" customHeight="1" x14ac:dyDescent="0.2">
      <c r="A18" s="1329"/>
      <c r="B18" s="626" t="s">
        <v>926</v>
      </c>
      <c r="C18" s="495" t="s">
        <v>283</v>
      </c>
      <c r="D18" s="521" t="s">
        <v>187</v>
      </c>
      <c r="E18" s="522"/>
    </row>
    <row r="19" spans="1:5" s="509" customFormat="1" ht="22.5" customHeight="1" x14ac:dyDescent="0.2">
      <c r="A19" s="1328" t="s">
        <v>927</v>
      </c>
      <c r="B19" s="624" t="s">
        <v>924</v>
      </c>
      <c r="C19" s="475" t="s">
        <v>283</v>
      </c>
      <c r="D19" s="517" t="s">
        <v>187</v>
      </c>
      <c r="E19" s="518"/>
    </row>
    <row r="20" spans="1:5" s="509" customFormat="1" ht="26.25" customHeight="1" x14ac:dyDescent="0.2">
      <c r="A20" s="1329"/>
      <c r="B20" s="625" t="s">
        <v>925</v>
      </c>
      <c r="C20" s="477" t="s">
        <v>283</v>
      </c>
      <c r="D20" s="519" t="s">
        <v>39</v>
      </c>
      <c r="E20" s="522"/>
    </row>
    <row r="21" spans="1:5" s="509" customFormat="1" ht="26.25" customHeight="1" x14ac:dyDescent="0.2">
      <c r="A21" s="1330"/>
      <c r="B21" s="627" t="s">
        <v>928</v>
      </c>
      <c r="C21" s="495" t="s">
        <v>283</v>
      </c>
      <c r="D21" s="523" t="s">
        <v>187</v>
      </c>
      <c r="E21" s="513"/>
    </row>
    <row r="22" spans="1:5" s="429" customFormat="1" ht="34.5" customHeight="1" x14ac:dyDescent="0.2">
      <c r="A22" s="426" t="s">
        <v>777</v>
      </c>
      <c r="B22" s="426" t="s">
        <v>778</v>
      </c>
      <c r="C22" s="474" t="s">
        <v>283</v>
      </c>
      <c r="D22" s="430" t="s">
        <v>766</v>
      </c>
      <c r="E22" s="434"/>
    </row>
    <row r="23" spans="1:5" s="429" customFormat="1" ht="41.25" customHeight="1" x14ac:dyDescent="0.2">
      <c r="A23" s="1320" t="s">
        <v>779</v>
      </c>
      <c r="B23" s="482" t="s">
        <v>780</v>
      </c>
      <c r="C23" s="475" t="s">
        <v>283</v>
      </c>
      <c r="D23" s="442" t="s">
        <v>766</v>
      </c>
      <c r="E23" s="437"/>
    </row>
    <row r="24" spans="1:5" s="429" customFormat="1" ht="33.75" customHeight="1" x14ac:dyDescent="0.2">
      <c r="A24" s="1321"/>
      <c r="B24" s="483" t="s">
        <v>781</v>
      </c>
      <c r="C24" s="477" t="s">
        <v>283</v>
      </c>
      <c r="D24" s="443" t="s">
        <v>766</v>
      </c>
      <c r="E24" s="439"/>
    </row>
    <row r="25" spans="1:5" s="429" customFormat="1" ht="33.75" customHeight="1" x14ac:dyDescent="0.2">
      <c r="A25" s="1322"/>
      <c r="B25" s="484" t="s">
        <v>782</v>
      </c>
      <c r="C25" s="476" t="s">
        <v>283</v>
      </c>
      <c r="D25" s="444" t="s">
        <v>766</v>
      </c>
      <c r="E25" s="441"/>
    </row>
    <row r="26" spans="1:5" s="429" customFormat="1" ht="24.5" customHeight="1" x14ac:dyDescent="0.2">
      <c r="A26" s="642" t="s">
        <v>783</v>
      </c>
      <c r="B26" s="642" t="s">
        <v>784</v>
      </c>
      <c r="C26" s="474" t="s">
        <v>283</v>
      </c>
      <c r="D26" s="445" t="s">
        <v>766</v>
      </c>
      <c r="E26" s="446"/>
    </row>
    <row r="27" spans="1:5" ht="24.5" customHeight="1" x14ac:dyDescent="0.2">
      <c r="A27" s="1320" t="s">
        <v>785</v>
      </c>
      <c r="B27" s="482" t="s">
        <v>784</v>
      </c>
      <c r="C27" s="475" t="s">
        <v>283</v>
      </c>
      <c r="D27" s="442" t="s">
        <v>766</v>
      </c>
      <c r="E27" s="447"/>
    </row>
    <row r="28" spans="1:5" ht="24.5" customHeight="1" x14ac:dyDescent="0.2">
      <c r="A28" s="1322"/>
      <c r="B28" s="639" t="s">
        <v>786</v>
      </c>
      <c r="C28" s="495" t="s">
        <v>283</v>
      </c>
      <c r="D28" s="448" t="s">
        <v>766</v>
      </c>
      <c r="E28" s="449"/>
    </row>
    <row r="29" spans="1:5" ht="26" customHeight="1" x14ac:dyDescent="0.2">
      <c r="A29" s="450" t="s">
        <v>787</v>
      </c>
      <c r="B29" s="450" t="s">
        <v>784</v>
      </c>
      <c r="C29" s="474" t="s">
        <v>283</v>
      </c>
      <c r="D29" s="451" t="s">
        <v>766</v>
      </c>
      <c r="E29" s="452"/>
    </row>
    <row r="30" spans="1:5" s="499" customFormat="1" ht="34.5" customHeight="1" x14ac:dyDescent="0.2">
      <c r="A30" s="1331" t="s">
        <v>863</v>
      </c>
      <c r="B30" s="479" t="s">
        <v>788</v>
      </c>
      <c r="C30" s="475" t="s">
        <v>283</v>
      </c>
      <c r="D30" s="436" t="s">
        <v>789</v>
      </c>
      <c r="E30" s="657"/>
    </row>
    <row r="31" spans="1:5" s="499" customFormat="1" ht="43" customHeight="1" x14ac:dyDescent="0.2">
      <c r="A31" s="1342"/>
      <c r="B31" s="658" t="s">
        <v>1086</v>
      </c>
      <c r="C31" s="498"/>
      <c r="D31" s="463"/>
      <c r="E31" s="659"/>
    </row>
    <row r="32" spans="1:5" s="499" customFormat="1" ht="47.5" customHeight="1" x14ac:dyDescent="0.2">
      <c r="A32" s="1342"/>
      <c r="B32" s="487" t="s">
        <v>865</v>
      </c>
      <c r="C32" s="477" t="s">
        <v>283</v>
      </c>
      <c r="D32" s="463" t="s">
        <v>789</v>
      </c>
      <c r="E32" s="660" t="s">
        <v>876</v>
      </c>
    </row>
    <row r="33" spans="1:5" s="499" customFormat="1" ht="37.5" customHeight="1" x14ac:dyDescent="0.2">
      <c r="A33" s="1342"/>
      <c r="B33" s="487" t="s">
        <v>866</v>
      </c>
      <c r="C33" s="477" t="s">
        <v>283</v>
      </c>
      <c r="D33" s="463" t="s">
        <v>789</v>
      </c>
      <c r="E33" s="659"/>
    </row>
    <row r="34" spans="1:5" s="499" customFormat="1" ht="34.5" customHeight="1" x14ac:dyDescent="0.2">
      <c r="A34" s="1342"/>
      <c r="B34" s="487" t="s">
        <v>864</v>
      </c>
      <c r="C34" s="477" t="s">
        <v>283</v>
      </c>
      <c r="D34" s="463" t="s">
        <v>789</v>
      </c>
      <c r="E34" s="660" t="s">
        <v>877</v>
      </c>
    </row>
    <row r="35" spans="1:5" s="499" customFormat="1" ht="63" customHeight="1" x14ac:dyDescent="0.2">
      <c r="A35" s="1342"/>
      <c r="B35" s="487" t="s">
        <v>867</v>
      </c>
      <c r="C35" s="477" t="s">
        <v>283</v>
      </c>
      <c r="D35" s="463" t="s">
        <v>789</v>
      </c>
      <c r="E35" s="660" t="s">
        <v>824</v>
      </c>
    </row>
    <row r="36" spans="1:5" s="499" customFormat="1" ht="20" customHeight="1" x14ac:dyDescent="0.2">
      <c r="A36" s="1324"/>
      <c r="B36" s="667" t="s">
        <v>868</v>
      </c>
      <c r="C36" s="495" t="s">
        <v>283</v>
      </c>
      <c r="D36" s="445" t="s">
        <v>789</v>
      </c>
      <c r="E36" s="441" t="s">
        <v>791</v>
      </c>
    </row>
    <row r="37" spans="1:5" s="499" customFormat="1" ht="35" customHeight="1" x14ac:dyDescent="0.2">
      <c r="A37" s="1332" t="s">
        <v>918</v>
      </c>
      <c r="B37" s="487" t="s">
        <v>869</v>
      </c>
      <c r="C37" s="498"/>
      <c r="D37" s="463"/>
      <c r="E37" s="659"/>
    </row>
    <row r="38" spans="1:5" s="499" customFormat="1" ht="20" customHeight="1" x14ac:dyDescent="0.2">
      <c r="A38" s="1342"/>
      <c r="B38" s="487" t="s">
        <v>871</v>
      </c>
      <c r="C38" s="477" t="s">
        <v>283</v>
      </c>
      <c r="D38" s="463" t="s">
        <v>789</v>
      </c>
      <c r="E38" s="660" t="s">
        <v>878</v>
      </c>
    </row>
    <row r="39" spans="1:5" s="499" customFormat="1" ht="20" customHeight="1" x14ac:dyDescent="0.2">
      <c r="A39" s="1342"/>
      <c r="B39" s="487" t="s">
        <v>870</v>
      </c>
      <c r="C39" s="477" t="s">
        <v>283</v>
      </c>
      <c r="D39" s="463" t="s">
        <v>789</v>
      </c>
      <c r="E39" s="660" t="s">
        <v>878</v>
      </c>
    </row>
    <row r="40" spans="1:5" s="499" customFormat="1" ht="20" customHeight="1" x14ac:dyDescent="0.2">
      <c r="A40" s="1342"/>
      <c r="B40" s="487" t="s">
        <v>872</v>
      </c>
      <c r="C40" s="477" t="s">
        <v>283</v>
      </c>
      <c r="D40" s="463" t="s">
        <v>789</v>
      </c>
      <c r="E40" s="660" t="s">
        <v>878</v>
      </c>
    </row>
    <row r="41" spans="1:5" s="499" customFormat="1" ht="20" customHeight="1" x14ac:dyDescent="0.2">
      <c r="A41" s="1342"/>
      <c r="B41" s="487" t="s">
        <v>873</v>
      </c>
      <c r="C41" s="477" t="s">
        <v>283</v>
      </c>
      <c r="D41" s="463" t="s">
        <v>789</v>
      </c>
      <c r="E41" s="659"/>
    </row>
    <row r="42" spans="1:5" s="499" customFormat="1" ht="20" customHeight="1" x14ac:dyDescent="0.2">
      <c r="A42" s="1342"/>
      <c r="B42" s="487" t="s">
        <v>874</v>
      </c>
      <c r="C42" s="477" t="s">
        <v>283</v>
      </c>
      <c r="D42" s="463" t="s">
        <v>789</v>
      </c>
      <c r="E42" s="659"/>
    </row>
    <row r="43" spans="1:5" s="499" customFormat="1" ht="25.5" customHeight="1" x14ac:dyDescent="0.2">
      <c r="A43" s="1342"/>
      <c r="B43" s="487" t="s">
        <v>875</v>
      </c>
      <c r="C43" s="477" t="s">
        <v>283</v>
      </c>
      <c r="D43" s="463" t="s">
        <v>789</v>
      </c>
      <c r="E43" s="659"/>
    </row>
    <row r="44" spans="1:5" s="499" customFormat="1" ht="24.5" customHeight="1" x14ac:dyDescent="0.2">
      <c r="A44" s="1342"/>
      <c r="B44" s="480" t="s">
        <v>790</v>
      </c>
      <c r="C44" s="477" t="s">
        <v>283</v>
      </c>
      <c r="D44" s="438" t="s">
        <v>789</v>
      </c>
      <c r="E44" s="439" t="s">
        <v>791</v>
      </c>
    </row>
    <row r="45" spans="1:5" s="499" customFormat="1" ht="24.5" customHeight="1" x14ac:dyDescent="0.2">
      <c r="A45" s="1342"/>
      <c r="B45" s="480" t="s">
        <v>792</v>
      </c>
      <c r="C45" s="477" t="s">
        <v>283</v>
      </c>
      <c r="D45" s="438" t="s">
        <v>793</v>
      </c>
      <c r="E45" s="439" t="s">
        <v>794</v>
      </c>
    </row>
    <row r="46" spans="1:5" s="499" customFormat="1" ht="24.5" customHeight="1" x14ac:dyDescent="0.2">
      <c r="A46" s="1342"/>
      <c r="B46" s="480" t="s">
        <v>795</v>
      </c>
      <c r="C46" s="477" t="s">
        <v>283</v>
      </c>
      <c r="D46" s="438" t="s">
        <v>796</v>
      </c>
      <c r="E46" s="439"/>
    </row>
    <row r="47" spans="1:5" s="499" customFormat="1" ht="24.5" customHeight="1" x14ac:dyDescent="0.2">
      <c r="A47" s="1324"/>
      <c r="B47" s="478" t="s">
        <v>797</v>
      </c>
      <c r="C47" s="476" t="s">
        <v>283</v>
      </c>
      <c r="D47" s="440" t="s">
        <v>796</v>
      </c>
      <c r="E47" s="441"/>
    </row>
    <row r="48" spans="1:5" s="499" customFormat="1" ht="34.5" customHeight="1" x14ac:dyDescent="0.2">
      <c r="A48" s="1331" t="s">
        <v>879</v>
      </c>
      <c r="B48" s="479" t="s">
        <v>788</v>
      </c>
      <c r="C48" s="475" t="s">
        <v>283</v>
      </c>
      <c r="D48" s="436" t="s">
        <v>789</v>
      </c>
      <c r="E48" s="657"/>
    </row>
    <row r="49" spans="1:5" s="499" customFormat="1" ht="23.5" customHeight="1" x14ac:dyDescent="0.2">
      <c r="A49" s="1332"/>
      <c r="B49" s="480" t="s">
        <v>790</v>
      </c>
      <c r="C49" s="477" t="s">
        <v>283</v>
      </c>
      <c r="D49" s="438" t="s">
        <v>789</v>
      </c>
      <c r="E49" s="439" t="s">
        <v>791</v>
      </c>
    </row>
    <row r="50" spans="1:5" s="499" customFormat="1" ht="23.5" customHeight="1" x14ac:dyDescent="0.2">
      <c r="A50" s="1332"/>
      <c r="B50" s="480" t="s">
        <v>792</v>
      </c>
      <c r="C50" s="477" t="s">
        <v>283</v>
      </c>
      <c r="D50" s="438" t="s">
        <v>793</v>
      </c>
      <c r="E50" s="439" t="s">
        <v>794</v>
      </c>
    </row>
    <row r="51" spans="1:5" s="499" customFormat="1" ht="23.5" customHeight="1" x14ac:dyDescent="0.2">
      <c r="A51" s="1332"/>
      <c r="B51" s="480" t="s">
        <v>795</v>
      </c>
      <c r="C51" s="477" t="s">
        <v>283</v>
      </c>
      <c r="D51" s="438" t="s">
        <v>796</v>
      </c>
      <c r="E51" s="439"/>
    </row>
    <row r="52" spans="1:5" s="499" customFormat="1" ht="23.5" customHeight="1" x14ac:dyDescent="0.2">
      <c r="A52" s="1333"/>
      <c r="B52" s="478" t="s">
        <v>797</v>
      </c>
      <c r="C52" s="476" t="s">
        <v>283</v>
      </c>
      <c r="D52" s="440" t="s">
        <v>796</v>
      </c>
      <c r="E52" s="441"/>
    </row>
    <row r="53" spans="1:5" s="429" customFormat="1" ht="23" customHeight="1" x14ac:dyDescent="0.2">
      <c r="A53" s="1320" t="s">
        <v>798</v>
      </c>
      <c r="B53" s="482" t="s">
        <v>799</v>
      </c>
      <c r="C53" s="475" t="s">
        <v>283</v>
      </c>
      <c r="D53" s="442" t="s">
        <v>789</v>
      </c>
      <c r="E53" s="437"/>
    </row>
    <row r="54" spans="1:5" s="429" customFormat="1" ht="23" customHeight="1" x14ac:dyDescent="0.2">
      <c r="A54" s="1321"/>
      <c r="B54" s="485" t="s">
        <v>765</v>
      </c>
      <c r="C54" s="477" t="s">
        <v>283</v>
      </c>
      <c r="D54" s="453" t="s">
        <v>766</v>
      </c>
      <c r="E54" s="454"/>
    </row>
    <row r="55" spans="1:5" s="429" customFormat="1" ht="23" customHeight="1" x14ac:dyDescent="0.2">
      <c r="A55" s="1321"/>
      <c r="B55" s="485" t="s">
        <v>800</v>
      </c>
      <c r="C55" s="477" t="s">
        <v>283</v>
      </c>
      <c r="D55" s="453" t="s">
        <v>766</v>
      </c>
      <c r="E55" s="454"/>
    </row>
    <row r="56" spans="1:5" s="429" customFormat="1" ht="23" customHeight="1" x14ac:dyDescent="0.2">
      <c r="A56" s="1321"/>
      <c r="B56" s="483" t="s">
        <v>801</v>
      </c>
      <c r="C56" s="477" t="s">
        <v>283</v>
      </c>
      <c r="D56" s="443" t="s">
        <v>789</v>
      </c>
      <c r="E56" s="439"/>
    </row>
    <row r="57" spans="1:5" s="429" customFormat="1" ht="23" customHeight="1" x14ac:dyDescent="0.2">
      <c r="A57" s="1321"/>
      <c r="B57" s="483" t="s">
        <v>802</v>
      </c>
      <c r="C57" s="477" t="s">
        <v>283</v>
      </c>
      <c r="D57" s="443" t="s">
        <v>789</v>
      </c>
      <c r="E57" s="439"/>
    </row>
    <row r="58" spans="1:5" s="429" customFormat="1" ht="23" customHeight="1" x14ac:dyDescent="0.2">
      <c r="A58" s="1322"/>
      <c r="B58" s="639" t="s">
        <v>803</v>
      </c>
      <c r="C58" s="476" t="s">
        <v>283</v>
      </c>
      <c r="D58" s="448" t="s">
        <v>766</v>
      </c>
      <c r="E58" s="446"/>
    </row>
    <row r="59" spans="1:5" s="429" customFormat="1" ht="67.5" customHeight="1" x14ac:dyDescent="0.2">
      <c r="A59" s="1331" t="s">
        <v>804</v>
      </c>
      <c r="B59" s="640" t="s">
        <v>1101</v>
      </c>
      <c r="C59" s="475" t="s">
        <v>283</v>
      </c>
      <c r="D59" s="455" t="s">
        <v>766</v>
      </c>
      <c r="E59" s="456" t="s">
        <v>805</v>
      </c>
    </row>
    <row r="60" spans="1:5" s="429" customFormat="1" ht="32.25" customHeight="1" x14ac:dyDescent="0.2">
      <c r="A60" s="1332"/>
      <c r="B60" s="480" t="s">
        <v>806</v>
      </c>
      <c r="C60" s="477" t="s">
        <v>283</v>
      </c>
      <c r="D60" s="438" t="s">
        <v>789</v>
      </c>
      <c r="E60" s="439" t="s">
        <v>807</v>
      </c>
    </row>
    <row r="61" spans="1:5" s="429" customFormat="1" ht="23.5" customHeight="1" x14ac:dyDescent="0.2">
      <c r="A61" s="1332"/>
      <c r="B61" s="486" t="s">
        <v>808</v>
      </c>
      <c r="C61" s="477" t="s">
        <v>283</v>
      </c>
      <c r="D61" s="457" t="s">
        <v>796</v>
      </c>
      <c r="E61" s="458"/>
    </row>
    <row r="62" spans="1:5" s="429" customFormat="1" ht="23.5" customHeight="1" x14ac:dyDescent="0.2">
      <c r="A62" s="1333"/>
      <c r="B62" s="478" t="s">
        <v>809</v>
      </c>
      <c r="C62" s="476" t="s">
        <v>283</v>
      </c>
      <c r="D62" s="440" t="s">
        <v>789</v>
      </c>
      <c r="E62" s="441"/>
    </row>
    <row r="63" spans="1:5" s="429" customFormat="1" ht="78.75" customHeight="1" x14ac:dyDescent="0.2">
      <c r="A63" s="1331" t="s">
        <v>810</v>
      </c>
      <c r="B63" s="479" t="s">
        <v>811</v>
      </c>
      <c r="C63" s="475" t="s">
        <v>283</v>
      </c>
      <c r="D63" s="459" t="s">
        <v>766</v>
      </c>
      <c r="E63" s="437" t="s">
        <v>805</v>
      </c>
    </row>
    <row r="64" spans="1:5" s="429" customFormat="1" ht="29" customHeight="1" x14ac:dyDescent="0.2">
      <c r="A64" s="1332"/>
      <c r="B64" s="480" t="s">
        <v>812</v>
      </c>
      <c r="C64" s="477" t="s">
        <v>283</v>
      </c>
      <c r="D64" s="438" t="s">
        <v>766</v>
      </c>
      <c r="E64" s="439" t="s">
        <v>805</v>
      </c>
    </row>
    <row r="65" spans="1:5" s="429" customFormat="1" ht="25" customHeight="1" x14ac:dyDescent="0.2">
      <c r="A65" s="1332"/>
      <c r="B65" s="480" t="s">
        <v>813</v>
      </c>
      <c r="C65" s="477" t="s">
        <v>283</v>
      </c>
      <c r="D65" s="438" t="s">
        <v>766</v>
      </c>
      <c r="E65" s="439" t="s">
        <v>805</v>
      </c>
    </row>
    <row r="66" spans="1:5" s="429" customFormat="1" ht="25" customHeight="1" x14ac:dyDescent="0.2">
      <c r="A66" s="1332"/>
      <c r="B66" s="480" t="s">
        <v>814</v>
      </c>
      <c r="C66" s="477" t="s">
        <v>283</v>
      </c>
      <c r="D66" s="438" t="s">
        <v>766</v>
      </c>
      <c r="E66" s="439" t="s">
        <v>805</v>
      </c>
    </row>
    <row r="67" spans="1:5" s="429" customFormat="1" ht="25" customHeight="1" x14ac:dyDescent="0.2">
      <c r="A67" s="1332"/>
      <c r="B67" s="480" t="s">
        <v>806</v>
      </c>
      <c r="C67" s="477" t="s">
        <v>283</v>
      </c>
      <c r="D67" s="460" t="s">
        <v>789</v>
      </c>
      <c r="E67" s="439" t="s">
        <v>815</v>
      </c>
    </row>
    <row r="68" spans="1:5" s="429" customFormat="1" ht="25" customHeight="1" x14ac:dyDescent="0.2">
      <c r="A68" s="1332"/>
      <c r="B68" s="486" t="s">
        <v>816</v>
      </c>
      <c r="C68" s="477" t="s">
        <v>283</v>
      </c>
      <c r="D68" s="461" t="s">
        <v>796</v>
      </c>
      <c r="E68" s="458"/>
    </row>
    <row r="69" spans="1:5" s="429" customFormat="1" ht="25" customHeight="1" x14ac:dyDescent="0.2">
      <c r="A69" s="1333"/>
      <c r="B69" s="478" t="s">
        <v>817</v>
      </c>
      <c r="C69" s="495" t="s">
        <v>283</v>
      </c>
      <c r="D69" s="462" t="s">
        <v>789</v>
      </c>
      <c r="E69" s="441"/>
    </row>
    <row r="70" spans="1:5" s="499" customFormat="1" ht="30" customHeight="1" x14ac:dyDescent="0.2">
      <c r="A70" s="641"/>
      <c r="B70" s="641" t="s">
        <v>900</v>
      </c>
      <c r="C70" s="477" t="s">
        <v>283</v>
      </c>
      <c r="D70" s="460" t="s">
        <v>789</v>
      </c>
      <c r="E70" s="661" t="s">
        <v>899</v>
      </c>
    </row>
    <row r="71" spans="1:5" s="499" customFormat="1" ht="49" customHeight="1" x14ac:dyDescent="0.2">
      <c r="A71" s="641" t="s">
        <v>904</v>
      </c>
      <c r="B71" s="480" t="s">
        <v>917</v>
      </c>
      <c r="C71" s="477" t="s">
        <v>283</v>
      </c>
      <c r="D71" s="460" t="s">
        <v>789</v>
      </c>
      <c r="E71" s="439" t="s">
        <v>815</v>
      </c>
    </row>
    <row r="72" spans="1:5" s="499" customFormat="1" ht="71" customHeight="1" x14ac:dyDescent="0.2">
      <c r="A72" s="641"/>
      <c r="B72" s="478" t="s">
        <v>901</v>
      </c>
      <c r="C72" s="495" t="s">
        <v>283</v>
      </c>
      <c r="D72" s="440" t="s">
        <v>766</v>
      </c>
      <c r="E72" s="446" t="s">
        <v>805</v>
      </c>
    </row>
    <row r="73" spans="1:5" s="499" customFormat="1" ht="30" customHeight="1" x14ac:dyDescent="0.2">
      <c r="A73" s="641"/>
      <c r="B73" s="641" t="s">
        <v>902</v>
      </c>
      <c r="C73" s="497" t="s">
        <v>283</v>
      </c>
      <c r="D73" s="432" t="s">
        <v>789</v>
      </c>
      <c r="E73" s="661" t="s">
        <v>899</v>
      </c>
    </row>
    <row r="74" spans="1:5" s="499" customFormat="1" ht="53" customHeight="1" x14ac:dyDescent="0.2">
      <c r="A74" s="641"/>
      <c r="B74" s="480" t="s">
        <v>917</v>
      </c>
      <c r="C74" s="477" t="s">
        <v>283</v>
      </c>
      <c r="D74" s="460" t="s">
        <v>789</v>
      </c>
      <c r="E74" s="439" t="s">
        <v>815</v>
      </c>
    </row>
    <row r="75" spans="1:5" s="499" customFormat="1" ht="30" customHeight="1" x14ac:dyDescent="0.2">
      <c r="A75" s="641"/>
      <c r="B75" s="478" t="s">
        <v>903</v>
      </c>
      <c r="C75" s="477" t="s">
        <v>283</v>
      </c>
      <c r="D75" s="438" t="s">
        <v>766</v>
      </c>
      <c r="E75" s="454" t="s">
        <v>805</v>
      </c>
    </row>
    <row r="76" spans="1:5" s="429" customFormat="1" ht="32.25" customHeight="1" x14ac:dyDescent="0.2">
      <c r="A76" s="1331" t="s">
        <v>818</v>
      </c>
      <c r="B76" s="479" t="s">
        <v>819</v>
      </c>
      <c r="C76" s="475" t="s">
        <v>283</v>
      </c>
      <c r="D76" s="436" t="s">
        <v>766</v>
      </c>
      <c r="E76" s="437"/>
    </row>
    <row r="77" spans="1:5" s="429" customFormat="1" ht="190.9" customHeight="1" x14ac:dyDescent="0.2">
      <c r="A77" s="1332"/>
      <c r="B77" s="487" t="s">
        <v>820</v>
      </c>
      <c r="C77" s="477" t="s">
        <v>283</v>
      </c>
      <c r="D77" s="463" t="s">
        <v>766</v>
      </c>
      <c r="E77" s="454"/>
    </row>
    <row r="78" spans="1:5" s="429" customFormat="1" ht="51" customHeight="1" x14ac:dyDescent="0.2">
      <c r="A78" s="1332"/>
      <c r="B78" s="487" t="s">
        <v>821</v>
      </c>
      <c r="C78" s="477" t="s">
        <v>283</v>
      </c>
      <c r="D78" s="463" t="s">
        <v>766</v>
      </c>
      <c r="E78" s="454"/>
    </row>
    <row r="79" spans="1:5" s="429" customFormat="1" ht="20.149999999999999" customHeight="1" x14ac:dyDescent="0.2">
      <c r="A79" s="1332"/>
      <c r="B79" s="487" t="s">
        <v>822</v>
      </c>
      <c r="C79" s="477" t="s">
        <v>283</v>
      </c>
      <c r="D79" s="438" t="s">
        <v>789</v>
      </c>
      <c r="E79" s="454"/>
    </row>
    <row r="80" spans="1:5" s="429" customFormat="1" ht="39.65" customHeight="1" x14ac:dyDescent="0.2">
      <c r="A80" s="1332"/>
      <c r="B80" s="480" t="s">
        <v>823</v>
      </c>
      <c r="C80" s="477" t="s">
        <v>283</v>
      </c>
      <c r="D80" s="438" t="s">
        <v>789</v>
      </c>
      <c r="E80" s="439" t="s">
        <v>824</v>
      </c>
    </row>
    <row r="81" spans="1:5" s="429" customFormat="1" ht="31.15" customHeight="1" x14ac:dyDescent="0.2">
      <c r="A81" s="1332"/>
      <c r="B81" s="480" t="s">
        <v>825</v>
      </c>
      <c r="C81" s="477" t="s">
        <v>283</v>
      </c>
      <c r="D81" s="438" t="s">
        <v>789</v>
      </c>
      <c r="E81" s="439"/>
    </row>
    <row r="82" spans="1:5" s="429" customFormat="1" ht="43.5" customHeight="1" x14ac:dyDescent="0.2">
      <c r="A82" s="1332"/>
      <c r="B82" s="480" t="s">
        <v>826</v>
      </c>
      <c r="C82" s="477" t="s">
        <v>283</v>
      </c>
      <c r="D82" s="438" t="s">
        <v>789</v>
      </c>
      <c r="E82" s="439" t="s">
        <v>794</v>
      </c>
    </row>
    <row r="83" spans="1:5" s="429" customFormat="1" ht="20.149999999999999" customHeight="1" x14ac:dyDescent="0.2">
      <c r="A83" s="1333"/>
      <c r="B83" s="478" t="s">
        <v>816</v>
      </c>
      <c r="C83" s="476" t="s">
        <v>283</v>
      </c>
      <c r="D83" s="462" t="s">
        <v>796</v>
      </c>
      <c r="E83" s="441"/>
    </row>
    <row r="84" spans="1:5" s="499" customFormat="1" ht="20.149999999999999" customHeight="1" x14ac:dyDescent="0.2">
      <c r="A84" s="641" t="s">
        <v>905</v>
      </c>
      <c r="B84" s="641" t="s">
        <v>906</v>
      </c>
      <c r="C84" s="477" t="s">
        <v>283</v>
      </c>
      <c r="D84" s="460" t="s">
        <v>789</v>
      </c>
      <c r="E84" s="661" t="s">
        <v>899</v>
      </c>
    </row>
    <row r="85" spans="1:5" s="499" customFormat="1" ht="40.5" customHeight="1" x14ac:dyDescent="0.2">
      <c r="A85" s="641"/>
      <c r="B85" s="480" t="s">
        <v>907</v>
      </c>
      <c r="C85" s="477" t="s">
        <v>283</v>
      </c>
      <c r="D85" s="460" t="s">
        <v>789</v>
      </c>
      <c r="E85" s="1340" t="s">
        <v>909</v>
      </c>
    </row>
    <row r="86" spans="1:5" s="499" customFormat="1" ht="20.149999999999999" customHeight="1" x14ac:dyDescent="0.2">
      <c r="A86" s="642"/>
      <c r="B86" s="642" t="s">
        <v>908</v>
      </c>
      <c r="C86" s="495" t="s">
        <v>283</v>
      </c>
      <c r="D86" s="440" t="s">
        <v>766</v>
      </c>
      <c r="E86" s="1339"/>
    </row>
    <row r="87" spans="1:5" s="429" customFormat="1" ht="30.75" customHeight="1" x14ac:dyDescent="0.2">
      <c r="A87" s="1334" t="s">
        <v>827</v>
      </c>
      <c r="B87" s="479" t="s">
        <v>828</v>
      </c>
      <c r="C87" s="496" t="s">
        <v>283</v>
      </c>
      <c r="D87" s="436" t="s">
        <v>789</v>
      </c>
      <c r="E87" s="437"/>
    </row>
    <row r="88" spans="1:5" s="429" customFormat="1" ht="30.75" customHeight="1" x14ac:dyDescent="0.2">
      <c r="A88" s="1336"/>
      <c r="B88" s="642" t="s">
        <v>829</v>
      </c>
      <c r="C88" s="476" t="s">
        <v>283</v>
      </c>
      <c r="D88" s="445" t="s">
        <v>789</v>
      </c>
      <c r="E88" s="446"/>
    </row>
    <row r="89" spans="1:5" s="499" customFormat="1" ht="49" customHeight="1" x14ac:dyDescent="0.2">
      <c r="A89" s="1334" t="s">
        <v>880</v>
      </c>
      <c r="B89" s="479" t="s">
        <v>896</v>
      </c>
      <c r="C89" s="496" t="s">
        <v>283</v>
      </c>
      <c r="D89" s="436" t="s">
        <v>766</v>
      </c>
      <c r="E89" s="437" t="s">
        <v>895</v>
      </c>
    </row>
    <row r="90" spans="1:5" s="499" customFormat="1" ht="20" customHeight="1" x14ac:dyDescent="0.2">
      <c r="A90" s="1335"/>
      <c r="B90" s="639" t="s">
        <v>830</v>
      </c>
      <c r="C90" s="476" t="s">
        <v>283</v>
      </c>
      <c r="D90" s="448" t="s">
        <v>766</v>
      </c>
      <c r="E90" s="446" t="s">
        <v>831</v>
      </c>
    </row>
    <row r="91" spans="1:5" s="499" customFormat="1" ht="44.5" customHeight="1" x14ac:dyDescent="0.2">
      <c r="A91" s="1320" t="s">
        <v>881</v>
      </c>
      <c r="B91" s="479" t="s">
        <v>897</v>
      </c>
      <c r="C91" s="496" t="s">
        <v>283</v>
      </c>
      <c r="D91" s="442" t="s">
        <v>766</v>
      </c>
      <c r="E91" s="1338" t="s">
        <v>831</v>
      </c>
    </row>
    <row r="92" spans="1:5" s="499" customFormat="1" ht="19.5" customHeight="1" x14ac:dyDescent="0.2">
      <c r="A92" s="1335"/>
      <c r="B92" s="639" t="s">
        <v>830</v>
      </c>
      <c r="C92" s="476" t="s">
        <v>283</v>
      </c>
      <c r="D92" s="448" t="s">
        <v>766</v>
      </c>
      <c r="E92" s="1339"/>
    </row>
    <row r="93" spans="1:5" s="429" customFormat="1" ht="20.149999999999999" customHeight="1" x14ac:dyDescent="0.2">
      <c r="A93" s="1331" t="s">
        <v>832</v>
      </c>
      <c r="B93" s="479" t="s">
        <v>910</v>
      </c>
      <c r="C93" s="496" t="s">
        <v>283</v>
      </c>
      <c r="D93" s="436" t="s">
        <v>789</v>
      </c>
      <c r="E93" s="437"/>
    </row>
    <row r="94" spans="1:5" s="429" customFormat="1" ht="20.149999999999999" customHeight="1" x14ac:dyDescent="0.2">
      <c r="A94" s="1332"/>
      <c r="B94" s="480" t="s">
        <v>833</v>
      </c>
      <c r="C94" s="477" t="s">
        <v>283</v>
      </c>
      <c r="D94" s="438" t="s">
        <v>789</v>
      </c>
      <c r="E94" s="439"/>
    </row>
    <row r="95" spans="1:5" s="429" customFormat="1" ht="20.149999999999999" customHeight="1" x14ac:dyDescent="0.2">
      <c r="A95" s="1332"/>
      <c r="B95" s="487" t="s">
        <v>834</v>
      </c>
      <c r="C95" s="497" t="s">
        <v>283</v>
      </c>
      <c r="D95" s="463" t="s">
        <v>766</v>
      </c>
      <c r="E95" s="454"/>
    </row>
    <row r="96" spans="1:5" s="429" customFormat="1" ht="20.149999999999999" customHeight="1" x14ac:dyDescent="0.2">
      <c r="A96" s="1333"/>
      <c r="B96" s="667" t="s">
        <v>835</v>
      </c>
      <c r="C96" s="476" t="s">
        <v>283</v>
      </c>
      <c r="D96" s="445" t="s">
        <v>796</v>
      </c>
      <c r="E96" s="446"/>
    </row>
    <row r="97" spans="1:5" s="501" customFormat="1" ht="66" customHeight="1" x14ac:dyDescent="0.2">
      <c r="A97" s="1341" t="s">
        <v>912</v>
      </c>
      <c r="B97" s="645" t="s">
        <v>913</v>
      </c>
      <c r="C97" s="496" t="s">
        <v>283</v>
      </c>
      <c r="D97" s="662" t="s">
        <v>789</v>
      </c>
      <c r="E97" s="645" t="s">
        <v>914</v>
      </c>
    </row>
    <row r="98" spans="1:5" s="501" customFormat="1" ht="51" customHeight="1" x14ac:dyDescent="0.2">
      <c r="A98" s="1324"/>
      <c r="B98" s="663" t="s">
        <v>915</v>
      </c>
      <c r="C98" s="476" t="s">
        <v>283</v>
      </c>
      <c r="D98" s="664" t="s">
        <v>187</v>
      </c>
      <c r="E98" s="663" t="s">
        <v>916</v>
      </c>
    </row>
    <row r="99" spans="1:5" s="429" customFormat="1" ht="36" customHeight="1" x14ac:dyDescent="0.2">
      <c r="A99" s="1334" t="s">
        <v>836</v>
      </c>
      <c r="B99" s="479" t="s">
        <v>837</v>
      </c>
      <c r="C99" s="496" t="s">
        <v>283</v>
      </c>
      <c r="D99" s="436" t="s">
        <v>789</v>
      </c>
      <c r="E99" s="437"/>
    </row>
    <row r="100" spans="1:5" s="429" customFormat="1" ht="51" customHeight="1" x14ac:dyDescent="0.2">
      <c r="A100" s="1337"/>
      <c r="B100" s="480" t="s">
        <v>838</v>
      </c>
      <c r="C100" s="477" t="s">
        <v>283</v>
      </c>
      <c r="D100" s="438" t="s">
        <v>789</v>
      </c>
      <c r="E100" s="439"/>
    </row>
    <row r="101" spans="1:5" s="429" customFormat="1" ht="20.149999999999999" customHeight="1" x14ac:dyDescent="0.2">
      <c r="A101" s="1337"/>
      <c r="B101" s="480" t="s">
        <v>839</v>
      </c>
      <c r="C101" s="477" t="s">
        <v>283</v>
      </c>
      <c r="D101" s="438" t="s">
        <v>789</v>
      </c>
      <c r="E101" s="439" t="s">
        <v>824</v>
      </c>
    </row>
    <row r="102" spans="1:5" s="429" customFormat="1" ht="20.149999999999999" customHeight="1" x14ac:dyDescent="0.2">
      <c r="A102" s="1336"/>
      <c r="B102" s="478" t="s">
        <v>801</v>
      </c>
      <c r="C102" s="476" t="s">
        <v>283</v>
      </c>
      <c r="D102" s="440" t="s">
        <v>789</v>
      </c>
      <c r="E102" s="441"/>
    </row>
    <row r="103" spans="1:5" ht="45.75" customHeight="1" x14ac:dyDescent="0.2">
      <c r="A103" s="1320" t="s">
        <v>840</v>
      </c>
      <c r="B103" s="482" t="s">
        <v>841</v>
      </c>
      <c r="C103" s="496" t="s">
        <v>283</v>
      </c>
      <c r="D103" s="442" t="s">
        <v>842</v>
      </c>
      <c r="E103" s="447" t="s">
        <v>1083</v>
      </c>
    </row>
    <row r="104" spans="1:5" ht="51" customHeight="1" x14ac:dyDescent="0.2">
      <c r="A104" s="1321"/>
      <c r="B104" s="483" t="s">
        <v>843</v>
      </c>
      <c r="C104" s="477" t="s">
        <v>283</v>
      </c>
      <c r="D104" s="443" t="s">
        <v>844</v>
      </c>
      <c r="E104" s="464" t="s">
        <v>1083</v>
      </c>
    </row>
    <row r="105" spans="1:5" ht="30" customHeight="1" x14ac:dyDescent="0.2">
      <c r="A105" s="1321"/>
      <c r="B105" s="488" t="s">
        <v>845</v>
      </c>
      <c r="C105" s="477" t="s">
        <v>283</v>
      </c>
      <c r="D105" s="443" t="s">
        <v>846</v>
      </c>
      <c r="E105" s="464" t="s">
        <v>1083</v>
      </c>
    </row>
    <row r="106" spans="1:5" ht="45.75" customHeight="1" x14ac:dyDescent="0.2">
      <c r="A106" s="1321"/>
      <c r="B106" s="485" t="s">
        <v>847</v>
      </c>
      <c r="C106" s="477" t="s">
        <v>283</v>
      </c>
      <c r="D106" s="443" t="s">
        <v>846</v>
      </c>
      <c r="E106" s="468" t="s">
        <v>1084</v>
      </c>
    </row>
    <row r="107" spans="1:5" ht="19.5" customHeight="1" x14ac:dyDescent="0.2">
      <c r="A107" s="1321"/>
      <c r="B107" s="489" t="s">
        <v>1087</v>
      </c>
      <c r="C107" s="477" t="s">
        <v>283</v>
      </c>
      <c r="D107" s="465" t="s">
        <v>789</v>
      </c>
      <c r="E107" s="464" t="s">
        <v>848</v>
      </c>
    </row>
    <row r="108" spans="1:5" ht="20.25" customHeight="1" x14ac:dyDescent="0.2">
      <c r="A108" s="1322"/>
      <c r="B108" s="490" t="s">
        <v>1088</v>
      </c>
      <c r="C108" s="476" t="s">
        <v>283</v>
      </c>
      <c r="D108" s="466" t="s">
        <v>789</v>
      </c>
      <c r="E108" s="467" t="s">
        <v>849</v>
      </c>
    </row>
    <row r="109" spans="1:5" ht="45.75" customHeight="1" x14ac:dyDescent="0.2">
      <c r="A109" s="1320" t="s">
        <v>850</v>
      </c>
      <c r="B109" s="482" t="s">
        <v>841</v>
      </c>
      <c r="C109" s="496" t="s">
        <v>283</v>
      </c>
      <c r="D109" s="442" t="s">
        <v>766</v>
      </c>
      <c r="E109" s="447" t="s">
        <v>1083</v>
      </c>
    </row>
    <row r="110" spans="1:5" ht="51" customHeight="1" x14ac:dyDescent="0.2">
      <c r="A110" s="1321"/>
      <c r="B110" s="491" t="s">
        <v>843</v>
      </c>
      <c r="C110" s="477" t="s">
        <v>283</v>
      </c>
      <c r="D110" s="443" t="s">
        <v>766</v>
      </c>
      <c r="E110" s="464" t="s">
        <v>1083</v>
      </c>
    </row>
    <row r="111" spans="1:5" ht="36.75" customHeight="1" x14ac:dyDescent="0.2">
      <c r="A111" s="1321"/>
      <c r="B111" s="493" t="s">
        <v>1085</v>
      </c>
      <c r="C111" s="477" t="s">
        <v>283</v>
      </c>
      <c r="D111" s="469" t="s">
        <v>766</v>
      </c>
      <c r="E111" s="464" t="s">
        <v>1083</v>
      </c>
    </row>
    <row r="112" spans="1:5" ht="51" customHeight="1" x14ac:dyDescent="0.2">
      <c r="A112" s="1321"/>
      <c r="B112" s="492" t="s">
        <v>847</v>
      </c>
      <c r="C112" s="477" t="s">
        <v>283</v>
      </c>
      <c r="D112" s="443" t="s">
        <v>766</v>
      </c>
      <c r="E112" s="468" t="s">
        <v>1084</v>
      </c>
    </row>
    <row r="113" spans="1:5" ht="36.75" customHeight="1" x14ac:dyDescent="0.2">
      <c r="A113" s="1321"/>
      <c r="B113" s="493" t="s">
        <v>851</v>
      </c>
      <c r="C113" s="477" t="s">
        <v>283</v>
      </c>
      <c r="D113" s="469" t="s">
        <v>766</v>
      </c>
      <c r="E113" s="464" t="s">
        <v>1083</v>
      </c>
    </row>
    <row r="114" spans="1:5" ht="19.5" customHeight="1" x14ac:dyDescent="0.2">
      <c r="A114" s="1321"/>
      <c r="B114" s="489" t="s">
        <v>1089</v>
      </c>
      <c r="C114" s="477" t="s">
        <v>283</v>
      </c>
      <c r="D114" s="465" t="s">
        <v>789</v>
      </c>
      <c r="E114" s="464" t="s">
        <v>848</v>
      </c>
    </row>
    <row r="115" spans="1:5" ht="19.5" customHeight="1" x14ac:dyDescent="0.2">
      <c r="A115" s="1322"/>
      <c r="B115" s="494" t="s">
        <v>852</v>
      </c>
      <c r="C115" s="476" t="s">
        <v>283</v>
      </c>
      <c r="D115" s="466" t="s">
        <v>789</v>
      </c>
      <c r="E115" s="467" t="s">
        <v>849</v>
      </c>
    </row>
    <row r="116" spans="1:5" ht="30" customHeight="1" x14ac:dyDescent="0.2">
      <c r="A116" s="1320" t="s">
        <v>853</v>
      </c>
      <c r="B116" s="635" t="s">
        <v>854</v>
      </c>
      <c r="C116" s="496" t="s">
        <v>283</v>
      </c>
      <c r="D116" s="442" t="s">
        <v>766</v>
      </c>
      <c r="E116" s="645" t="s">
        <v>1079</v>
      </c>
    </row>
    <row r="117" spans="1:5" ht="31.9" customHeight="1" x14ac:dyDescent="0.2">
      <c r="A117" s="1321"/>
      <c r="B117" s="485" t="s">
        <v>855</v>
      </c>
      <c r="C117" s="497" t="s">
        <v>283</v>
      </c>
      <c r="D117" s="453" t="s">
        <v>766</v>
      </c>
      <c r="E117" s="646" t="s">
        <v>1080</v>
      </c>
    </row>
    <row r="118" spans="1:5" ht="31.9" customHeight="1" x14ac:dyDescent="0.2">
      <c r="A118" s="1321"/>
      <c r="B118" s="483" t="s">
        <v>856</v>
      </c>
      <c r="C118" s="477" t="s">
        <v>283</v>
      </c>
      <c r="D118" s="443" t="s">
        <v>766</v>
      </c>
      <c r="E118" s="646" t="s">
        <v>1081</v>
      </c>
    </row>
    <row r="119" spans="1:5" ht="43" customHeight="1" x14ac:dyDescent="0.2">
      <c r="A119" s="1322"/>
      <c r="B119" s="484" t="s">
        <v>857</v>
      </c>
      <c r="C119" s="476" t="s">
        <v>283</v>
      </c>
      <c r="D119" s="470" t="s">
        <v>766</v>
      </c>
      <c r="E119" s="467" t="s">
        <v>1082</v>
      </c>
    </row>
    <row r="120" spans="1:5" ht="31.9" customHeight="1" x14ac:dyDescent="0.2">
      <c r="A120" s="1320" t="s">
        <v>858</v>
      </c>
      <c r="B120" s="482" t="s">
        <v>859</v>
      </c>
      <c r="C120" s="496" t="s">
        <v>283</v>
      </c>
      <c r="D120" s="442" t="s">
        <v>766</v>
      </c>
      <c r="E120" s="645" t="s">
        <v>1079</v>
      </c>
    </row>
    <row r="121" spans="1:5" ht="31.9" customHeight="1" x14ac:dyDescent="0.2">
      <c r="A121" s="1321"/>
      <c r="B121" s="483" t="s">
        <v>855</v>
      </c>
      <c r="C121" s="477" t="s">
        <v>283</v>
      </c>
      <c r="D121" s="443" t="s">
        <v>766</v>
      </c>
      <c r="E121" s="646" t="s">
        <v>1080</v>
      </c>
    </row>
    <row r="122" spans="1:5" ht="31.9" customHeight="1" x14ac:dyDescent="0.2">
      <c r="A122" s="1321"/>
      <c r="B122" s="483" t="s">
        <v>860</v>
      </c>
      <c r="C122" s="477" t="s">
        <v>283</v>
      </c>
      <c r="D122" s="443" t="s">
        <v>766</v>
      </c>
      <c r="E122" s="646" t="s">
        <v>1081</v>
      </c>
    </row>
    <row r="123" spans="1:5" ht="44" customHeight="1" x14ac:dyDescent="0.2">
      <c r="A123" s="1322"/>
      <c r="B123" s="484" t="s">
        <v>861</v>
      </c>
      <c r="C123" s="476" t="s">
        <v>283</v>
      </c>
      <c r="D123" s="470" t="s">
        <v>766</v>
      </c>
      <c r="E123" s="467" t="s">
        <v>1082</v>
      </c>
    </row>
  </sheetData>
  <mergeCells count="27">
    <mergeCell ref="E91:E92"/>
    <mergeCell ref="E85:E86"/>
    <mergeCell ref="A97:A98"/>
    <mergeCell ref="A30:A36"/>
    <mergeCell ref="A37:A47"/>
    <mergeCell ref="A116:A119"/>
    <mergeCell ref="A120:A123"/>
    <mergeCell ref="A48:A52"/>
    <mergeCell ref="A89:A90"/>
    <mergeCell ref="A91:A92"/>
    <mergeCell ref="A53:A58"/>
    <mergeCell ref="A59:A62"/>
    <mergeCell ref="A63:A69"/>
    <mergeCell ref="A76:A83"/>
    <mergeCell ref="A87:A88"/>
    <mergeCell ref="A93:A96"/>
    <mergeCell ref="A99:A102"/>
    <mergeCell ref="A103:A108"/>
    <mergeCell ref="A109:A115"/>
    <mergeCell ref="A1:E1"/>
    <mergeCell ref="C3:D3"/>
    <mergeCell ref="A23:A25"/>
    <mergeCell ref="A27:A28"/>
    <mergeCell ref="A7:A8"/>
    <mergeCell ref="A9:A12"/>
    <mergeCell ref="A16:A18"/>
    <mergeCell ref="A19:A21"/>
  </mergeCells>
  <phoneticPr fontId="4"/>
  <dataValidations count="1">
    <dataValidation type="list" allowBlank="1" showInputMessage="1" showErrorMessage="1" sqref="C4:C123">
      <formula1>"□,■"</formula1>
    </dataValidation>
  </dataValidations>
  <printOptions horizontalCentered="1"/>
  <pageMargins left="0.59055118110236227" right="0.59055118110236227" top="0.59055118110236227" bottom="0.59055118110236227" header="0.39370078740157483" footer="0.59055118110236227"/>
  <pageSetup paperSize="9" scale="70" fitToHeight="0" orientation="portrait" horizontalDpi="300" verticalDpi="300" r:id="rId1"/>
  <headerFooter alignWithMargins="0"/>
  <rowBreaks count="3" manualBreakCount="3">
    <brk id="36" max="4" man="1"/>
    <brk id="69" max="4" man="1"/>
    <brk id="9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4"/>
  <sheetViews>
    <sheetView view="pageBreakPreview" zoomScaleNormal="100" workbookViewId="0">
      <selection activeCell="D4" sqref="D4"/>
    </sheetView>
  </sheetViews>
  <sheetFormatPr defaultColWidth="9" defaultRowHeight="20.149999999999999" customHeight="1" x14ac:dyDescent="0.2"/>
  <cols>
    <col min="1" max="1" width="23.6328125" style="503" customWidth="1"/>
    <col min="2" max="2" width="56.26953125" style="503" customWidth="1"/>
    <col min="3" max="3" width="4.08984375" style="504" customWidth="1"/>
    <col min="4" max="4" width="15.6328125" style="505" customWidth="1"/>
    <col min="5" max="5" width="30.6328125" style="506" customWidth="1"/>
    <col min="6" max="6" width="3.08984375" style="502" customWidth="1"/>
    <col min="7" max="16384" width="9" style="502"/>
  </cols>
  <sheetData>
    <row r="1" spans="1:6" ht="30" customHeight="1" x14ac:dyDescent="0.2">
      <c r="A1" s="1316" t="s">
        <v>960</v>
      </c>
      <c r="B1" s="1317"/>
      <c r="C1" s="1317"/>
      <c r="D1" s="1317"/>
      <c r="E1" s="1317"/>
    </row>
    <row r="2" spans="1:6" ht="10" customHeight="1" x14ac:dyDescent="0.2"/>
    <row r="3" spans="1:6" ht="20.149999999999999" customHeight="1" x14ac:dyDescent="0.2">
      <c r="A3" s="424" t="s">
        <v>762</v>
      </c>
      <c r="B3" s="424" t="s">
        <v>763</v>
      </c>
      <c r="C3" s="1318" t="s">
        <v>764</v>
      </c>
      <c r="D3" s="1319"/>
      <c r="E3" s="425"/>
    </row>
    <row r="4" spans="1:6" s="509" customFormat="1" ht="22.5" customHeight="1" x14ac:dyDescent="0.2">
      <c r="A4" s="636" t="s">
        <v>186</v>
      </c>
      <c r="B4" s="636"/>
      <c r="C4" s="474" t="s">
        <v>283</v>
      </c>
      <c r="D4" s="507" t="s">
        <v>187</v>
      </c>
      <c r="E4" s="508"/>
    </row>
    <row r="5" spans="1:6" s="509" customFormat="1" ht="42.65" customHeight="1" x14ac:dyDescent="0.2">
      <c r="A5" s="510" t="s">
        <v>303</v>
      </c>
      <c r="B5" s="510"/>
      <c r="C5" s="474" t="s">
        <v>283</v>
      </c>
      <c r="D5" s="512" t="s">
        <v>187</v>
      </c>
      <c r="E5" s="511" t="s">
        <v>919</v>
      </c>
    </row>
    <row r="6" spans="1:6" s="419" customFormat="1" ht="43.5" customHeight="1" x14ac:dyDescent="0.2">
      <c r="A6" s="431" t="s">
        <v>962</v>
      </c>
      <c r="B6" s="431" t="s">
        <v>963</v>
      </c>
      <c r="C6" s="474" t="s">
        <v>283</v>
      </c>
      <c r="D6" s="432" t="s">
        <v>766</v>
      </c>
      <c r="E6" s="433"/>
    </row>
    <row r="7" spans="1:6" s="500" customFormat="1" ht="43.5" customHeight="1" x14ac:dyDescent="0.2">
      <c r="A7" s="1323" t="s">
        <v>883</v>
      </c>
      <c r="B7" s="647" t="s">
        <v>884</v>
      </c>
      <c r="C7" s="496" t="s">
        <v>283</v>
      </c>
      <c r="D7" s="436" t="s">
        <v>766</v>
      </c>
      <c r="E7" s="648" t="s">
        <v>886</v>
      </c>
    </row>
    <row r="8" spans="1:6" s="500" customFormat="1" ht="43.5" customHeight="1" x14ac:dyDescent="0.2">
      <c r="A8" s="1324"/>
      <c r="B8" s="431" t="s">
        <v>885</v>
      </c>
      <c r="C8" s="498" t="s">
        <v>283</v>
      </c>
      <c r="D8" s="463" t="s">
        <v>766</v>
      </c>
      <c r="E8" s="433"/>
    </row>
    <row r="9" spans="1:6" ht="43.5" customHeight="1" x14ac:dyDescent="0.2">
      <c r="A9" s="638" t="s">
        <v>920</v>
      </c>
      <c r="B9" s="638" t="s">
        <v>921</v>
      </c>
      <c r="C9" s="474" t="s">
        <v>283</v>
      </c>
      <c r="D9" s="512" t="s">
        <v>187</v>
      </c>
      <c r="E9" s="513"/>
    </row>
    <row r="10" spans="1:6" s="501" customFormat="1" ht="25" customHeight="1" x14ac:dyDescent="0.2">
      <c r="A10" s="1325" t="s">
        <v>1091</v>
      </c>
      <c r="B10" s="649" t="s">
        <v>887</v>
      </c>
      <c r="C10" s="475" t="s">
        <v>283</v>
      </c>
      <c r="D10" s="650" t="s">
        <v>187</v>
      </c>
      <c r="E10" s="651" t="s">
        <v>888</v>
      </c>
    </row>
    <row r="11" spans="1:6" s="501" customFormat="1" ht="25" customHeight="1" x14ac:dyDescent="0.2">
      <c r="A11" s="1326"/>
      <c r="B11" s="652" t="s">
        <v>889</v>
      </c>
      <c r="C11" s="477" t="s">
        <v>283</v>
      </c>
      <c r="D11" s="653" t="s">
        <v>187</v>
      </c>
      <c r="E11" s="646" t="s">
        <v>890</v>
      </c>
    </row>
    <row r="12" spans="1:6" s="501" customFormat="1" ht="25" customHeight="1" x14ac:dyDescent="0.2">
      <c r="A12" s="1326"/>
      <c r="B12" s="652" t="s">
        <v>891</v>
      </c>
      <c r="C12" s="477" t="s">
        <v>283</v>
      </c>
      <c r="D12" s="653" t="s">
        <v>187</v>
      </c>
      <c r="E12" s="646" t="s">
        <v>892</v>
      </c>
    </row>
    <row r="13" spans="1:6" s="501" customFormat="1" ht="25" customHeight="1" x14ac:dyDescent="0.2">
      <c r="A13" s="1327"/>
      <c r="B13" s="654" t="s">
        <v>893</v>
      </c>
      <c r="C13" s="476" t="s">
        <v>283</v>
      </c>
      <c r="D13" s="655" t="s">
        <v>187</v>
      </c>
      <c r="E13" s="656" t="s">
        <v>894</v>
      </c>
    </row>
    <row r="14" spans="1:6" s="509" customFormat="1" ht="22.5" customHeight="1" x14ac:dyDescent="0.2">
      <c r="A14" s="510" t="s">
        <v>188</v>
      </c>
      <c r="B14" s="510" t="s">
        <v>189</v>
      </c>
      <c r="C14" s="474" t="s">
        <v>283</v>
      </c>
      <c r="D14" s="514" t="s">
        <v>187</v>
      </c>
      <c r="E14" s="511" t="s">
        <v>190</v>
      </c>
      <c r="F14" s="515"/>
    </row>
    <row r="15" spans="1:6" s="509" customFormat="1" ht="22.5" customHeight="1" x14ac:dyDescent="0.2">
      <c r="A15" s="637" t="s">
        <v>192</v>
      </c>
      <c r="B15" s="637" t="s">
        <v>193</v>
      </c>
      <c r="C15" s="474" t="s">
        <v>283</v>
      </c>
      <c r="D15" s="516" t="s">
        <v>187</v>
      </c>
      <c r="E15" s="511" t="s">
        <v>190</v>
      </c>
      <c r="F15" s="515"/>
    </row>
    <row r="16" spans="1:6" s="509" customFormat="1" ht="22.5" customHeight="1" x14ac:dyDescent="0.2">
      <c r="A16" s="510" t="s">
        <v>191</v>
      </c>
      <c r="B16" s="510" t="s">
        <v>922</v>
      </c>
      <c r="C16" s="474" t="s">
        <v>283</v>
      </c>
      <c r="D16" s="514" t="s">
        <v>187</v>
      </c>
      <c r="E16" s="511" t="s">
        <v>190</v>
      </c>
      <c r="F16" s="515"/>
    </row>
    <row r="17" spans="1:5" s="509" customFormat="1" ht="24.75" customHeight="1" x14ac:dyDescent="0.2">
      <c r="A17" s="1328" t="s">
        <v>923</v>
      </c>
      <c r="B17" s="624" t="s">
        <v>924</v>
      </c>
      <c r="C17" s="475" t="s">
        <v>283</v>
      </c>
      <c r="D17" s="517" t="s">
        <v>187</v>
      </c>
      <c r="E17" s="518"/>
    </row>
    <row r="18" spans="1:5" s="509" customFormat="1" ht="24.75" customHeight="1" x14ac:dyDescent="0.2">
      <c r="A18" s="1329"/>
      <c r="B18" s="625" t="s">
        <v>925</v>
      </c>
      <c r="C18" s="477" t="s">
        <v>283</v>
      </c>
      <c r="D18" s="519" t="s">
        <v>39</v>
      </c>
      <c r="E18" s="520"/>
    </row>
    <row r="19" spans="1:5" s="509" customFormat="1" ht="22.5" customHeight="1" x14ac:dyDescent="0.2">
      <c r="A19" s="1329"/>
      <c r="B19" s="626" t="s">
        <v>926</v>
      </c>
      <c r="C19" s="495" t="s">
        <v>283</v>
      </c>
      <c r="D19" s="521" t="s">
        <v>187</v>
      </c>
      <c r="E19" s="522"/>
    </row>
    <row r="20" spans="1:5" s="509" customFormat="1" ht="22.5" customHeight="1" x14ac:dyDescent="0.2">
      <c r="A20" s="1328" t="s">
        <v>927</v>
      </c>
      <c r="B20" s="624" t="s">
        <v>924</v>
      </c>
      <c r="C20" s="475" t="s">
        <v>283</v>
      </c>
      <c r="D20" s="517" t="s">
        <v>187</v>
      </c>
      <c r="E20" s="518"/>
    </row>
    <row r="21" spans="1:5" s="509" customFormat="1" ht="26.25" customHeight="1" x14ac:dyDescent="0.2">
      <c r="A21" s="1329"/>
      <c r="B21" s="625" t="s">
        <v>925</v>
      </c>
      <c r="C21" s="477" t="s">
        <v>283</v>
      </c>
      <c r="D21" s="519" t="s">
        <v>39</v>
      </c>
      <c r="E21" s="522"/>
    </row>
    <row r="22" spans="1:5" s="509" customFormat="1" ht="26.25" customHeight="1" x14ac:dyDescent="0.2">
      <c r="A22" s="1330"/>
      <c r="B22" s="627" t="s">
        <v>928</v>
      </c>
      <c r="C22" s="495" t="s">
        <v>283</v>
      </c>
      <c r="D22" s="523" t="s">
        <v>187</v>
      </c>
      <c r="E22" s="513"/>
    </row>
    <row r="23" spans="1:5" ht="40" customHeight="1" x14ac:dyDescent="0.2">
      <c r="A23" s="510" t="s">
        <v>444</v>
      </c>
      <c r="B23" s="510" t="s">
        <v>929</v>
      </c>
      <c r="C23" s="474" t="s">
        <v>283</v>
      </c>
      <c r="D23" s="514" t="s">
        <v>187</v>
      </c>
      <c r="E23" s="518"/>
    </row>
    <row r="24" spans="1:5" ht="46.5" customHeight="1" x14ac:dyDescent="0.2">
      <c r="A24" s="1343" t="s">
        <v>930</v>
      </c>
      <c r="B24" s="628" t="s">
        <v>931</v>
      </c>
      <c r="C24" s="475" t="s">
        <v>283</v>
      </c>
      <c r="D24" s="524" t="s">
        <v>187</v>
      </c>
      <c r="E24" s="525" t="s">
        <v>930</v>
      </c>
    </row>
    <row r="25" spans="1:5" ht="34.5" customHeight="1" x14ac:dyDescent="0.2">
      <c r="A25" s="1345"/>
      <c r="B25" s="629" t="s">
        <v>932</v>
      </c>
      <c r="C25" s="477" t="s">
        <v>283</v>
      </c>
      <c r="D25" s="526" t="s">
        <v>187</v>
      </c>
      <c r="E25" s="527"/>
    </row>
    <row r="26" spans="1:5" ht="34.5" customHeight="1" x14ac:dyDescent="0.2">
      <c r="A26" s="1344"/>
      <c r="B26" s="630" t="s">
        <v>933</v>
      </c>
      <c r="C26" s="476" t="s">
        <v>283</v>
      </c>
      <c r="D26" s="528" t="s">
        <v>187</v>
      </c>
      <c r="E26" s="529"/>
    </row>
    <row r="27" spans="1:5" s="509" customFormat="1" ht="26.25" customHeight="1" x14ac:dyDescent="0.2">
      <c r="A27" s="510" t="s">
        <v>195</v>
      </c>
      <c r="B27" s="510" t="s">
        <v>934</v>
      </c>
      <c r="C27" s="474" t="s">
        <v>283</v>
      </c>
      <c r="D27" s="514" t="s">
        <v>187</v>
      </c>
      <c r="E27" s="511"/>
    </row>
    <row r="28" spans="1:5" s="509" customFormat="1" ht="31.5" customHeight="1" x14ac:dyDescent="0.2">
      <c r="A28" s="1343" t="s">
        <v>373</v>
      </c>
      <c r="B28" s="628" t="s">
        <v>934</v>
      </c>
      <c r="C28" s="475" t="s">
        <v>283</v>
      </c>
      <c r="D28" s="524" t="s">
        <v>187</v>
      </c>
      <c r="E28" s="530"/>
    </row>
    <row r="29" spans="1:5" s="509" customFormat="1" ht="26.25" customHeight="1" x14ac:dyDescent="0.2">
      <c r="A29" s="1344"/>
      <c r="B29" s="644" t="s">
        <v>935</v>
      </c>
      <c r="C29" s="495" t="s">
        <v>283</v>
      </c>
      <c r="D29" s="531" t="s">
        <v>187</v>
      </c>
      <c r="E29" s="532"/>
    </row>
    <row r="30" spans="1:5" s="509" customFormat="1" ht="32.25" customHeight="1" x14ac:dyDescent="0.2">
      <c r="A30" s="533" t="s">
        <v>196</v>
      </c>
      <c r="B30" s="533" t="s">
        <v>934</v>
      </c>
      <c r="C30" s="474" t="s">
        <v>283</v>
      </c>
      <c r="D30" s="514" t="s">
        <v>187</v>
      </c>
      <c r="E30" s="511"/>
    </row>
    <row r="31" spans="1:5" s="499" customFormat="1" ht="34.5" customHeight="1" x14ac:dyDescent="0.2">
      <c r="A31" s="1331" t="s">
        <v>863</v>
      </c>
      <c r="B31" s="479" t="s">
        <v>788</v>
      </c>
      <c r="C31" s="475" t="s">
        <v>283</v>
      </c>
      <c r="D31" s="436" t="s">
        <v>789</v>
      </c>
      <c r="E31" s="657"/>
    </row>
    <row r="32" spans="1:5" s="499" customFormat="1" ht="43" customHeight="1" x14ac:dyDescent="0.2">
      <c r="A32" s="1342"/>
      <c r="B32" s="658" t="s">
        <v>1086</v>
      </c>
      <c r="C32" s="498"/>
      <c r="D32" s="463"/>
      <c r="E32" s="659"/>
    </row>
    <row r="33" spans="1:5" s="499" customFormat="1" ht="47.5" customHeight="1" x14ac:dyDescent="0.2">
      <c r="A33" s="1342"/>
      <c r="B33" s="487" t="s">
        <v>865</v>
      </c>
      <c r="C33" s="477" t="s">
        <v>283</v>
      </c>
      <c r="D33" s="463" t="s">
        <v>789</v>
      </c>
      <c r="E33" s="660" t="s">
        <v>876</v>
      </c>
    </row>
    <row r="34" spans="1:5" s="499" customFormat="1" ht="37.5" customHeight="1" x14ac:dyDescent="0.2">
      <c r="A34" s="1342"/>
      <c r="B34" s="487" t="s">
        <v>866</v>
      </c>
      <c r="C34" s="477" t="s">
        <v>283</v>
      </c>
      <c r="D34" s="463" t="s">
        <v>789</v>
      </c>
      <c r="E34" s="659"/>
    </row>
    <row r="35" spans="1:5" s="499" customFormat="1" ht="34.5" customHeight="1" x14ac:dyDescent="0.2">
      <c r="A35" s="1342"/>
      <c r="B35" s="487" t="s">
        <v>864</v>
      </c>
      <c r="C35" s="477" t="s">
        <v>283</v>
      </c>
      <c r="D35" s="463" t="s">
        <v>789</v>
      </c>
      <c r="E35" s="660" t="s">
        <v>877</v>
      </c>
    </row>
    <row r="36" spans="1:5" s="499" customFormat="1" ht="63" customHeight="1" x14ac:dyDescent="0.2">
      <c r="A36" s="1342"/>
      <c r="B36" s="487" t="s">
        <v>867</v>
      </c>
      <c r="C36" s="477" t="s">
        <v>283</v>
      </c>
      <c r="D36" s="463" t="s">
        <v>789</v>
      </c>
      <c r="E36" s="660" t="s">
        <v>824</v>
      </c>
    </row>
    <row r="37" spans="1:5" s="499" customFormat="1" ht="20" customHeight="1" x14ac:dyDescent="0.2">
      <c r="A37" s="1342"/>
      <c r="B37" s="487" t="s">
        <v>868</v>
      </c>
      <c r="C37" s="477" t="s">
        <v>283</v>
      </c>
      <c r="D37" s="463" t="s">
        <v>789</v>
      </c>
      <c r="E37" s="439" t="s">
        <v>791</v>
      </c>
    </row>
    <row r="38" spans="1:5" s="499" customFormat="1" ht="35" customHeight="1" x14ac:dyDescent="0.2">
      <c r="A38" s="1332"/>
      <c r="B38" s="487" t="s">
        <v>869</v>
      </c>
      <c r="C38" s="498"/>
      <c r="D38" s="463"/>
      <c r="E38" s="659"/>
    </row>
    <row r="39" spans="1:5" s="499" customFormat="1" ht="20" customHeight="1" x14ac:dyDescent="0.2">
      <c r="A39" s="1342"/>
      <c r="B39" s="487" t="s">
        <v>871</v>
      </c>
      <c r="C39" s="477" t="s">
        <v>283</v>
      </c>
      <c r="D39" s="463" t="s">
        <v>789</v>
      </c>
      <c r="E39" s="660" t="s">
        <v>878</v>
      </c>
    </row>
    <row r="40" spans="1:5" s="499" customFormat="1" ht="20" customHeight="1" x14ac:dyDescent="0.2">
      <c r="A40" s="1342"/>
      <c r="B40" s="487" t="s">
        <v>870</v>
      </c>
      <c r="C40" s="477" t="s">
        <v>283</v>
      </c>
      <c r="D40" s="463" t="s">
        <v>789</v>
      </c>
      <c r="E40" s="660" t="s">
        <v>878</v>
      </c>
    </row>
    <row r="41" spans="1:5" s="499" customFormat="1" ht="20" customHeight="1" x14ac:dyDescent="0.2">
      <c r="A41" s="1342"/>
      <c r="B41" s="487" t="s">
        <v>872</v>
      </c>
      <c r="C41" s="477" t="s">
        <v>283</v>
      </c>
      <c r="D41" s="463" t="s">
        <v>789</v>
      </c>
      <c r="E41" s="660" t="s">
        <v>878</v>
      </c>
    </row>
    <row r="42" spans="1:5" s="499" customFormat="1" ht="20" customHeight="1" x14ac:dyDescent="0.2">
      <c r="A42" s="1342"/>
      <c r="B42" s="487" t="s">
        <v>873</v>
      </c>
      <c r="C42" s="477" t="s">
        <v>283</v>
      </c>
      <c r="D42" s="463" t="s">
        <v>789</v>
      </c>
      <c r="E42" s="659"/>
    </row>
    <row r="43" spans="1:5" s="499" customFormat="1" ht="20" customHeight="1" x14ac:dyDescent="0.2">
      <c r="A43" s="1342"/>
      <c r="B43" s="487" t="s">
        <v>874</v>
      </c>
      <c r="C43" s="477" t="s">
        <v>283</v>
      </c>
      <c r="D43" s="463" t="s">
        <v>789</v>
      </c>
      <c r="E43" s="659"/>
    </row>
    <row r="44" spans="1:5" s="499" customFormat="1" ht="25.5" customHeight="1" x14ac:dyDescent="0.2">
      <c r="A44" s="1342"/>
      <c r="B44" s="487" t="s">
        <v>875</v>
      </c>
      <c r="C44" s="477" t="s">
        <v>283</v>
      </c>
      <c r="D44" s="463" t="s">
        <v>789</v>
      </c>
      <c r="E44" s="659"/>
    </row>
    <row r="45" spans="1:5" s="499" customFormat="1" ht="24.5" customHeight="1" x14ac:dyDescent="0.2">
      <c r="A45" s="1342"/>
      <c r="B45" s="480" t="s">
        <v>790</v>
      </c>
      <c r="C45" s="477" t="s">
        <v>283</v>
      </c>
      <c r="D45" s="438" t="s">
        <v>789</v>
      </c>
      <c r="E45" s="439" t="s">
        <v>791</v>
      </c>
    </row>
    <row r="46" spans="1:5" s="499" customFormat="1" ht="24.5" customHeight="1" x14ac:dyDescent="0.2">
      <c r="A46" s="1342"/>
      <c r="B46" s="480" t="s">
        <v>792</v>
      </c>
      <c r="C46" s="477" t="s">
        <v>283</v>
      </c>
      <c r="D46" s="438" t="s">
        <v>793</v>
      </c>
      <c r="E46" s="439" t="s">
        <v>794</v>
      </c>
    </row>
    <row r="47" spans="1:5" s="499" customFormat="1" ht="24.5" customHeight="1" x14ac:dyDescent="0.2">
      <c r="A47" s="1342"/>
      <c r="B47" s="480" t="s">
        <v>795</v>
      </c>
      <c r="C47" s="477" t="s">
        <v>283</v>
      </c>
      <c r="D47" s="438" t="s">
        <v>796</v>
      </c>
      <c r="E47" s="439"/>
    </row>
    <row r="48" spans="1:5" s="499" customFormat="1" ht="24.5" customHeight="1" x14ac:dyDescent="0.2">
      <c r="A48" s="1324"/>
      <c r="B48" s="478" t="s">
        <v>797</v>
      </c>
      <c r="C48" s="476" t="s">
        <v>283</v>
      </c>
      <c r="D48" s="440" t="s">
        <v>796</v>
      </c>
      <c r="E48" s="441"/>
    </row>
    <row r="49" spans="1:5" s="499" customFormat="1" ht="34.5" customHeight="1" x14ac:dyDescent="0.2">
      <c r="A49" s="1331" t="s">
        <v>879</v>
      </c>
      <c r="B49" s="479" t="s">
        <v>788</v>
      </c>
      <c r="C49" s="475" t="s">
        <v>283</v>
      </c>
      <c r="D49" s="436" t="s">
        <v>789</v>
      </c>
      <c r="E49" s="657"/>
    </row>
    <row r="50" spans="1:5" s="499" customFormat="1" ht="23.5" customHeight="1" x14ac:dyDescent="0.2">
      <c r="A50" s="1332"/>
      <c r="B50" s="480" t="s">
        <v>790</v>
      </c>
      <c r="C50" s="477" t="s">
        <v>283</v>
      </c>
      <c r="D50" s="438" t="s">
        <v>789</v>
      </c>
      <c r="E50" s="439" t="s">
        <v>791</v>
      </c>
    </row>
    <row r="51" spans="1:5" s="499" customFormat="1" ht="23.5" customHeight="1" x14ac:dyDescent="0.2">
      <c r="A51" s="1332"/>
      <c r="B51" s="480" t="s">
        <v>792</v>
      </c>
      <c r="C51" s="477" t="s">
        <v>283</v>
      </c>
      <c r="D51" s="438" t="s">
        <v>793</v>
      </c>
      <c r="E51" s="439" t="s">
        <v>794</v>
      </c>
    </row>
    <row r="52" spans="1:5" s="499" customFormat="1" ht="23.5" customHeight="1" x14ac:dyDescent="0.2">
      <c r="A52" s="1332"/>
      <c r="B52" s="480" t="s">
        <v>795</v>
      </c>
      <c r="C52" s="477" t="s">
        <v>283</v>
      </c>
      <c r="D52" s="438" t="s">
        <v>796</v>
      </c>
      <c r="E52" s="439"/>
    </row>
    <row r="53" spans="1:5" s="499" customFormat="1" ht="23.5" customHeight="1" x14ac:dyDescent="0.2">
      <c r="A53" s="1333"/>
      <c r="B53" s="478" t="s">
        <v>797</v>
      </c>
      <c r="C53" s="476" t="s">
        <v>283</v>
      </c>
      <c r="D53" s="440" t="s">
        <v>796</v>
      </c>
      <c r="E53" s="441"/>
    </row>
    <row r="54" spans="1:5" s="509" customFormat="1" ht="59" customHeight="1" x14ac:dyDescent="0.2">
      <c r="A54" s="1328" t="s">
        <v>41</v>
      </c>
      <c r="B54" s="780" t="s">
        <v>1101</v>
      </c>
      <c r="C54" s="475" t="s">
        <v>283</v>
      </c>
      <c r="D54" s="535" t="s">
        <v>187</v>
      </c>
      <c r="E54" s="536" t="s">
        <v>42</v>
      </c>
    </row>
    <row r="55" spans="1:5" s="509" customFormat="1" ht="27.75" customHeight="1" x14ac:dyDescent="0.2">
      <c r="A55" s="1329"/>
      <c r="B55" s="626" t="s">
        <v>194</v>
      </c>
      <c r="C55" s="477" t="s">
        <v>283</v>
      </c>
      <c r="D55" s="521" t="s">
        <v>39</v>
      </c>
      <c r="E55" s="522" t="s">
        <v>304</v>
      </c>
    </row>
    <row r="56" spans="1:5" s="509" customFormat="1" ht="23.25" customHeight="1" x14ac:dyDescent="0.2">
      <c r="A56" s="1329"/>
      <c r="B56" s="631" t="s">
        <v>936</v>
      </c>
      <c r="C56" s="477" t="s">
        <v>283</v>
      </c>
      <c r="D56" s="537" t="s">
        <v>40</v>
      </c>
      <c r="E56" s="538"/>
    </row>
    <row r="57" spans="1:5" s="509" customFormat="1" ht="24.75" customHeight="1" x14ac:dyDescent="0.2">
      <c r="A57" s="1330"/>
      <c r="B57" s="627" t="s">
        <v>937</v>
      </c>
      <c r="C57" s="476" t="s">
        <v>283</v>
      </c>
      <c r="D57" s="523" t="s">
        <v>39</v>
      </c>
      <c r="E57" s="534"/>
    </row>
    <row r="58" spans="1:5" s="509" customFormat="1" ht="72" customHeight="1" x14ac:dyDescent="0.2">
      <c r="A58" s="1328" t="s">
        <v>43</v>
      </c>
      <c r="B58" s="636" t="s">
        <v>938</v>
      </c>
      <c r="C58" s="475" t="s">
        <v>283</v>
      </c>
      <c r="D58" s="517" t="s">
        <v>187</v>
      </c>
      <c r="E58" s="518" t="s">
        <v>42</v>
      </c>
    </row>
    <row r="59" spans="1:5" s="509" customFormat="1" ht="28.5" customHeight="1" x14ac:dyDescent="0.2">
      <c r="A59" s="1329"/>
      <c r="B59" s="626" t="s">
        <v>939</v>
      </c>
      <c r="C59" s="477" t="s">
        <v>283</v>
      </c>
      <c r="D59" s="521" t="s">
        <v>187</v>
      </c>
      <c r="E59" s="522" t="s">
        <v>42</v>
      </c>
    </row>
    <row r="60" spans="1:5" s="509" customFormat="1" ht="19.5" customHeight="1" x14ac:dyDescent="0.2">
      <c r="A60" s="1329"/>
      <c r="B60" s="626" t="s">
        <v>940</v>
      </c>
      <c r="C60" s="477" t="s">
        <v>283</v>
      </c>
      <c r="D60" s="521" t="s">
        <v>187</v>
      </c>
      <c r="E60" s="522" t="s">
        <v>42</v>
      </c>
    </row>
    <row r="61" spans="1:5" s="509" customFormat="1" ht="19.5" customHeight="1" x14ac:dyDescent="0.2">
      <c r="A61" s="1329"/>
      <c r="B61" s="626" t="s">
        <v>941</v>
      </c>
      <c r="C61" s="477" t="s">
        <v>283</v>
      </c>
      <c r="D61" s="521" t="s">
        <v>187</v>
      </c>
      <c r="E61" s="522" t="s">
        <v>42</v>
      </c>
    </row>
    <row r="62" spans="1:5" s="509" customFormat="1" ht="27.75" customHeight="1" x14ac:dyDescent="0.2">
      <c r="A62" s="1329"/>
      <c r="B62" s="626" t="s">
        <v>194</v>
      </c>
      <c r="C62" s="477" t="s">
        <v>283</v>
      </c>
      <c r="D62" s="521" t="s">
        <v>39</v>
      </c>
      <c r="E62" s="522" t="s">
        <v>45</v>
      </c>
    </row>
    <row r="63" spans="1:5" s="509" customFormat="1" ht="17.25" customHeight="1" x14ac:dyDescent="0.2">
      <c r="A63" s="1329"/>
      <c r="B63" s="631" t="s">
        <v>936</v>
      </c>
      <c r="C63" s="477" t="s">
        <v>283</v>
      </c>
      <c r="D63" s="537" t="s">
        <v>40</v>
      </c>
      <c r="E63" s="538"/>
    </row>
    <row r="64" spans="1:5" ht="30" customHeight="1" x14ac:dyDescent="0.2">
      <c r="A64" s="1330"/>
      <c r="B64" s="627" t="s">
        <v>937</v>
      </c>
      <c r="C64" s="495" t="s">
        <v>283</v>
      </c>
      <c r="D64" s="523" t="s">
        <v>39</v>
      </c>
      <c r="E64" s="534"/>
    </row>
    <row r="65" spans="1:5" s="499" customFormat="1" ht="30" customHeight="1" x14ac:dyDescent="0.2">
      <c r="A65" s="641"/>
      <c r="B65" s="641" t="s">
        <v>900</v>
      </c>
      <c r="C65" s="477" t="s">
        <v>283</v>
      </c>
      <c r="D65" s="460" t="s">
        <v>789</v>
      </c>
      <c r="E65" s="661" t="s">
        <v>899</v>
      </c>
    </row>
    <row r="66" spans="1:5" s="499" customFormat="1" ht="49" customHeight="1" x14ac:dyDescent="0.2">
      <c r="A66" s="641" t="s">
        <v>904</v>
      </c>
      <c r="B66" s="480" t="s">
        <v>917</v>
      </c>
      <c r="C66" s="477" t="s">
        <v>283</v>
      </c>
      <c r="D66" s="460" t="s">
        <v>789</v>
      </c>
      <c r="E66" s="439" t="s">
        <v>815</v>
      </c>
    </row>
    <row r="67" spans="1:5" s="499" customFormat="1" ht="71" customHeight="1" x14ac:dyDescent="0.2">
      <c r="A67" s="641"/>
      <c r="B67" s="478" t="s">
        <v>901</v>
      </c>
      <c r="C67" s="495" t="s">
        <v>283</v>
      </c>
      <c r="D67" s="440" t="s">
        <v>766</v>
      </c>
      <c r="E67" s="446" t="s">
        <v>805</v>
      </c>
    </row>
    <row r="68" spans="1:5" s="499" customFormat="1" ht="30" customHeight="1" x14ac:dyDescent="0.2">
      <c r="A68" s="641"/>
      <c r="B68" s="641" t="s">
        <v>902</v>
      </c>
      <c r="C68" s="497" t="s">
        <v>283</v>
      </c>
      <c r="D68" s="432" t="s">
        <v>789</v>
      </c>
      <c r="E68" s="661" t="s">
        <v>899</v>
      </c>
    </row>
    <row r="69" spans="1:5" s="499" customFormat="1" ht="53" customHeight="1" x14ac:dyDescent="0.2">
      <c r="A69" s="641"/>
      <c r="B69" s="480" t="s">
        <v>917</v>
      </c>
      <c r="C69" s="477" t="s">
        <v>283</v>
      </c>
      <c r="D69" s="460" t="s">
        <v>789</v>
      </c>
      <c r="E69" s="439" t="s">
        <v>815</v>
      </c>
    </row>
    <row r="70" spans="1:5" s="499" customFormat="1" ht="30" customHeight="1" x14ac:dyDescent="0.2">
      <c r="A70" s="641"/>
      <c r="B70" s="478" t="s">
        <v>903</v>
      </c>
      <c r="C70" s="477" t="s">
        <v>283</v>
      </c>
      <c r="D70" s="438" t="s">
        <v>766</v>
      </c>
      <c r="E70" s="454" t="s">
        <v>805</v>
      </c>
    </row>
    <row r="71" spans="1:5" s="499" customFormat="1" ht="49" customHeight="1" x14ac:dyDescent="0.2">
      <c r="A71" s="1334" t="s">
        <v>880</v>
      </c>
      <c r="B71" s="479" t="s">
        <v>896</v>
      </c>
      <c r="C71" s="496" t="s">
        <v>283</v>
      </c>
      <c r="D71" s="436" t="s">
        <v>766</v>
      </c>
      <c r="E71" s="437" t="s">
        <v>895</v>
      </c>
    </row>
    <row r="72" spans="1:5" s="499" customFormat="1" ht="20" customHeight="1" x14ac:dyDescent="0.2">
      <c r="A72" s="1335"/>
      <c r="B72" s="639" t="s">
        <v>830</v>
      </c>
      <c r="C72" s="476" t="s">
        <v>283</v>
      </c>
      <c r="D72" s="448" t="s">
        <v>766</v>
      </c>
      <c r="E72" s="446" t="s">
        <v>831</v>
      </c>
    </row>
    <row r="73" spans="1:5" s="499" customFormat="1" ht="44.5" customHeight="1" x14ac:dyDescent="0.2">
      <c r="A73" s="1320" t="s">
        <v>881</v>
      </c>
      <c r="B73" s="479" t="s">
        <v>897</v>
      </c>
      <c r="C73" s="496" t="s">
        <v>283</v>
      </c>
      <c r="D73" s="442" t="s">
        <v>766</v>
      </c>
      <c r="E73" s="1338" t="s">
        <v>831</v>
      </c>
    </row>
    <row r="74" spans="1:5" s="499" customFormat="1" ht="19.5" customHeight="1" x14ac:dyDescent="0.2">
      <c r="A74" s="1335"/>
      <c r="B74" s="639" t="s">
        <v>830</v>
      </c>
      <c r="C74" s="476" t="s">
        <v>283</v>
      </c>
      <c r="D74" s="448" t="s">
        <v>766</v>
      </c>
      <c r="E74" s="1339"/>
    </row>
    <row r="75" spans="1:5" s="509" customFormat="1" ht="26.25" customHeight="1" x14ac:dyDescent="0.2">
      <c r="A75" s="1328" t="s">
        <v>44</v>
      </c>
      <c r="B75" s="624" t="s">
        <v>961</v>
      </c>
      <c r="C75" s="496" t="s">
        <v>283</v>
      </c>
      <c r="D75" s="517" t="s">
        <v>39</v>
      </c>
      <c r="E75" s="518"/>
    </row>
    <row r="76" spans="1:5" s="509" customFormat="1" ht="26.25" customHeight="1" x14ac:dyDescent="0.2">
      <c r="A76" s="1329"/>
      <c r="B76" s="626" t="s">
        <v>942</v>
      </c>
      <c r="C76" s="477" t="s">
        <v>283</v>
      </c>
      <c r="D76" s="521" t="s">
        <v>39</v>
      </c>
      <c r="E76" s="522"/>
    </row>
    <row r="77" spans="1:5" s="509" customFormat="1" ht="26.25" customHeight="1" x14ac:dyDescent="0.2">
      <c r="A77" s="1329"/>
      <c r="B77" s="631" t="s">
        <v>943</v>
      </c>
      <c r="C77" s="497" t="s">
        <v>283</v>
      </c>
      <c r="D77" s="537" t="s">
        <v>187</v>
      </c>
      <c r="E77" s="538"/>
    </row>
    <row r="78" spans="1:5" ht="27" customHeight="1" x14ac:dyDescent="0.2">
      <c r="A78" s="1330"/>
      <c r="B78" s="632" t="s">
        <v>944</v>
      </c>
      <c r="C78" s="476" t="s">
        <v>283</v>
      </c>
      <c r="D78" s="523" t="s">
        <v>40</v>
      </c>
      <c r="E78" s="534"/>
    </row>
    <row r="79" spans="1:5" s="501" customFormat="1" ht="56.5" customHeight="1" x14ac:dyDescent="0.2">
      <c r="A79" s="1341" t="s">
        <v>912</v>
      </c>
      <c r="B79" s="645" t="s">
        <v>913</v>
      </c>
      <c r="C79" s="496" t="s">
        <v>283</v>
      </c>
      <c r="D79" s="662" t="s">
        <v>789</v>
      </c>
      <c r="E79" s="645" t="s">
        <v>914</v>
      </c>
    </row>
    <row r="80" spans="1:5" s="501" customFormat="1" ht="51" customHeight="1" x14ac:dyDescent="0.2">
      <c r="A80" s="1324"/>
      <c r="B80" s="663" t="s">
        <v>915</v>
      </c>
      <c r="C80" s="476" t="s">
        <v>283</v>
      </c>
      <c r="D80" s="664" t="s">
        <v>187</v>
      </c>
      <c r="E80" s="665" t="s">
        <v>916</v>
      </c>
    </row>
    <row r="81" spans="1:5" ht="48" customHeight="1" x14ac:dyDescent="0.2">
      <c r="A81" s="1343" t="s">
        <v>435</v>
      </c>
      <c r="B81" s="628" t="s">
        <v>945</v>
      </c>
      <c r="C81" s="496" t="s">
        <v>283</v>
      </c>
      <c r="D81" s="524" t="s">
        <v>187</v>
      </c>
      <c r="E81" s="539"/>
    </row>
    <row r="82" spans="1:5" ht="48" customHeight="1" x14ac:dyDescent="0.2">
      <c r="A82" s="1345"/>
      <c r="B82" s="629" t="s">
        <v>946</v>
      </c>
      <c r="C82" s="477" t="s">
        <v>283</v>
      </c>
      <c r="D82" s="526" t="s">
        <v>187</v>
      </c>
      <c r="E82" s="522"/>
    </row>
    <row r="83" spans="1:5" ht="43.5" customHeight="1" x14ac:dyDescent="0.2">
      <c r="A83" s="1345"/>
      <c r="B83" s="629" t="s">
        <v>947</v>
      </c>
      <c r="C83" s="477" t="s">
        <v>283</v>
      </c>
      <c r="D83" s="526" t="s">
        <v>187</v>
      </c>
      <c r="E83" s="539"/>
    </row>
    <row r="84" spans="1:5" ht="22.5" customHeight="1" x14ac:dyDescent="0.2">
      <c r="A84" s="1345"/>
      <c r="B84" s="633" t="s">
        <v>1090</v>
      </c>
      <c r="C84" s="477" t="s">
        <v>283</v>
      </c>
      <c r="D84" s="521" t="s">
        <v>39</v>
      </c>
      <c r="E84" s="522" t="s">
        <v>948</v>
      </c>
    </row>
    <row r="85" spans="1:5" ht="22.5" customHeight="1" x14ac:dyDescent="0.2">
      <c r="A85" s="1344"/>
      <c r="B85" s="634" t="s">
        <v>949</v>
      </c>
      <c r="C85" s="476" t="s">
        <v>283</v>
      </c>
      <c r="D85" s="523" t="s">
        <v>39</v>
      </c>
      <c r="E85" s="513" t="s">
        <v>950</v>
      </c>
    </row>
    <row r="86" spans="1:5" ht="22.5" customHeight="1" x14ac:dyDescent="0.2">
      <c r="A86" s="1346" t="s">
        <v>951</v>
      </c>
      <c r="B86" s="643" t="s">
        <v>952</v>
      </c>
      <c r="C86" s="496" t="s">
        <v>283</v>
      </c>
      <c r="D86" s="517" t="s">
        <v>187</v>
      </c>
      <c r="E86" s="518"/>
    </row>
    <row r="87" spans="1:5" ht="29.25" customHeight="1" x14ac:dyDescent="0.2">
      <c r="A87" s="1347"/>
      <c r="B87" s="633" t="s">
        <v>953</v>
      </c>
      <c r="C87" s="477" t="s">
        <v>283</v>
      </c>
      <c r="D87" s="521" t="s">
        <v>187</v>
      </c>
      <c r="E87" s="522"/>
    </row>
    <row r="88" spans="1:5" ht="22.5" customHeight="1" x14ac:dyDescent="0.2">
      <c r="A88" s="1347"/>
      <c r="B88" s="633" t="s">
        <v>954</v>
      </c>
      <c r="C88" s="477" t="s">
        <v>283</v>
      </c>
      <c r="D88" s="521" t="s">
        <v>187</v>
      </c>
      <c r="E88" s="540"/>
    </row>
    <row r="89" spans="1:5" ht="27" customHeight="1" x14ac:dyDescent="0.2">
      <c r="A89" s="1348"/>
      <c r="B89" s="634" t="s">
        <v>955</v>
      </c>
      <c r="C89" s="476" t="s">
        <v>283</v>
      </c>
      <c r="D89" s="523" t="s">
        <v>187</v>
      </c>
      <c r="E89" s="541"/>
    </row>
    <row r="90" spans="1:5" ht="22.5" customHeight="1" x14ac:dyDescent="0.2">
      <c r="A90" s="1346" t="s">
        <v>956</v>
      </c>
      <c r="B90" s="643" t="s">
        <v>952</v>
      </c>
      <c r="C90" s="496" t="s">
        <v>283</v>
      </c>
      <c r="D90" s="517" t="s">
        <v>187</v>
      </c>
      <c r="E90" s="530"/>
    </row>
    <row r="91" spans="1:5" ht="22.5" customHeight="1" x14ac:dyDescent="0.2">
      <c r="A91" s="1347"/>
      <c r="B91" s="633" t="s">
        <v>957</v>
      </c>
      <c r="C91" s="477" t="s">
        <v>283</v>
      </c>
      <c r="D91" s="521" t="s">
        <v>187</v>
      </c>
      <c r="E91" s="522"/>
    </row>
    <row r="92" spans="1:5" ht="22.5" customHeight="1" x14ac:dyDescent="0.2">
      <c r="A92" s="1347"/>
      <c r="B92" s="633" t="s">
        <v>954</v>
      </c>
      <c r="C92" s="477" t="s">
        <v>283</v>
      </c>
      <c r="D92" s="521" t="s">
        <v>187</v>
      </c>
      <c r="E92" s="522"/>
    </row>
    <row r="93" spans="1:5" ht="30" customHeight="1" x14ac:dyDescent="0.2">
      <c r="A93" s="1348"/>
      <c r="B93" s="634" t="s">
        <v>958</v>
      </c>
      <c r="C93" s="476" t="s">
        <v>283</v>
      </c>
      <c r="D93" s="523" t="s">
        <v>187</v>
      </c>
      <c r="E93" s="534"/>
    </row>
    <row r="94" spans="1:5" ht="9" customHeight="1" x14ac:dyDescent="0.2"/>
  </sheetData>
  <mergeCells count="21">
    <mergeCell ref="A31:A37"/>
    <mergeCell ref="A38:A48"/>
    <mergeCell ref="A49:A53"/>
    <mergeCell ref="A71:A72"/>
    <mergeCell ref="A73:A74"/>
    <mergeCell ref="E73:E74"/>
    <mergeCell ref="A90:A93"/>
    <mergeCell ref="A54:A57"/>
    <mergeCell ref="A58:A64"/>
    <mergeCell ref="A75:A78"/>
    <mergeCell ref="A81:A85"/>
    <mergeCell ref="A86:A89"/>
    <mergeCell ref="A79:A80"/>
    <mergeCell ref="A28:A29"/>
    <mergeCell ref="A7:A8"/>
    <mergeCell ref="A10:A13"/>
    <mergeCell ref="A1:E1"/>
    <mergeCell ref="C3:D3"/>
    <mergeCell ref="A17:A19"/>
    <mergeCell ref="A20:A22"/>
    <mergeCell ref="A24:A26"/>
  </mergeCells>
  <phoneticPr fontId="4"/>
  <dataValidations count="1">
    <dataValidation type="list" allowBlank="1" showInputMessage="1" showErrorMessage="1" sqref="C4:C93">
      <formula1>"□,■"</formula1>
    </dataValidation>
  </dataValidations>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rowBreaks count="2" manualBreakCount="2">
    <brk id="30" max="4" man="1"/>
    <brk id="64"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zoomScale="79" zoomScaleNormal="100" zoomScaleSheetLayoutView="79" zoomScalePageLayoutView="87" workbookViewId="0">
      <selection activeCell="F8" sqref="F8:I8"/>
    </sheetView>
  </sheetViews>
  <sheetFormatPr defaultColWidth="9.81640625" defaultRowHeight="13" x14ac:dyDescent="0.2"/>
  <cols>
    <col min="1" max="1" width="1.7265625" style="575" customWidth="1"/>
    <col min="2" max="2" width="10.453125" style="575" customWidth="1"/>
    <col min="3" max="3" width="9.36328125" style="575" customWidth="1"/>
    <col min="4" max="4" width="6.08984375" style="575" customWidth="1"/>
    <col min="5" max="6" width="17" style="575" customWidth="1"/>
    <col min="7" max="7" width="6.08984375" style="575" customWidth="1"/>
    <col min="8" max="8" width="18.08984375" style="575" customWidth="1"/>
    <col min="9" max="9" width="6.08984375" style="575" customWidth="1"/>
    <col min="10" max="10" width="17" style="575" customWidth="1"/>
    <col min="11" max="11" width="6.08984375" style="575" customWidth="1"/>
    <col min="12" max="12" width="3.36328125" style="575" customWidth="1"/>
    <col min="13" max="18" width="5" style="575" customWidth="1"/>
    <col min="19" max="19" width="1.7265625" style="575" customWidth="1"/>
    <col min="20" max="21" width="9.81640625" style="575"/>
    <col min="22" max="22" width="20.1796875" style="575" bestFit="1" customWidth="1"/>
    <col min="23" max="23" width="32.6328125" style="575" bestFit="1" customWidth="1"/>
    <col min="24" max="24" width="33.1796875" style="575" bestFit="1" customWidth="1"/>
    <col min="25" max="25" width="29.453125" style="575" customWidth="1"/>
    <col min="26" max="26" width="29.36328125" style="575" customWidth="1"/>
    <col min="27" max="16384" width="9.81640625" style="575"/>
  </cols>
  <sheetData>
    <row r="1" spans="2:26" x14ac:dyDescent="0.2">
      <c r="B1" s="575" t="s">
        <v>987</v>
      </c>
      <c r="K1" s="576" t="s">
        <v>628</v>
      </c>
      <c r="L1" s="1349"/>
      <c r="M1" s="1349"/>
      <c r="N1" s="577" t="s">
        <v>630</v>
      </c>
      <c r="O1" s="578"/>
      <c r="P1" s="577" t="s">
        <v>631</v>
      </c>
      <c r="Q1" s="578"/>
      <c r="R1" s="577" t="s">
        <v>641</v>
      </c>
    </row>
    <row r="2" spans="2:26" ht="19" x14ac:dyDescent="0.2">
      <c r="B2" s="1350" t="s">
        <v>988</v>
      </c>
      <c r="C2" s="1350"/>
      <c r="D2" s="1350"/>
      <c r="E2" s="1350"/>
      <c r="F2" s="1350"/>
      <c r="G2" s="1350"/>
      <c r="H2" s="1350"/>
      <c r="I2" s="1350"/>
      <c r="J2" s="1350"/>
      <c r="K2" s="1350"/>
      <c r="L2" s="1350"/>
      <c r="M2" s="1350"/>
      <c r="N2" s="1350"/>
      <c r="O2" s="1350"/>
      <c r="P2" s="1350"/>
      <c r="Q2" s="1350"/>
      <c r="R2" s="1350"/>
    </row>
    <row r="3" spans="2:26" ht="7.5" customHeight="1" x14ac:dyDescent="0.2">
      <c r="B3" s="579"/>
      <c r="C3" s="579"/>
      <c r="D3" s="579"/>
      <c r="E3" s="579"/>
      <c r="F3" s="579"/>
      <c r="G3" s="579"/>
      <c r="H3" s="579"/>
      <c r="I3" s="579"/>
      <c r="J3" s="579"/>
      <c r="K3" s="579"/>
      <c r="L3" s="579"/>
      <c r="M3" s="579"/>
      <c r="N3" s="579"/>
      <c r="O3" s="579"/>
      <c r="P3" s="579"/>
      <c r="Q3" s="579"/>
      <c r="R3" s="579"/>
    </row>
    <row r="4" spans="2:26" ht="24.9" customHeight="1" x14ac:dyDescent="0.2">
      <c r="I4" s="576" t="s">
        <v>632</v>
      </c>
      <c r="J4" s="1351"/>
      <c r="K4" s="1351"/>
      <c r="L4" s="1351"/>
      <c r="M4" s="1351"/>
      <c r="N4" s="1351"/>
      <c r="O4" s="1351"/>
      <c r="P4" s="1351"/>
      <c r="Q4" s="1351"/>
      <c r="R4" s="1351"/>
    </row>
    <row r="5" spans="2:26" ht="24.9" customHeight="1" x14ac:dyDescent="0.2">
      <c r="I5" s="576" t="s">
        <v>989</v>
      </c>
      <c r="J5" s="1352"/>
      <c r="K5" s="1352"/>
      <c r="L5" s="1352"/>
      <c r="M5" s="1352"/>
      <c r="N5" s="1352"/>
      <c r="O5" s="1352"/>
      <c r="P5" s="1352"/>
      <c r="Q5" s="1352"/>
      <c r="R5" s="1352"/>
    </row>
    <row r="6" spans="2:26" ht="24.9" customHeight="1" x14ac:dyDescent="0.2">
      <c r="I6" s="576" t="s">
        <v>990</v>
      </c>
      <c r="J6" s="1352"/>
      <c r="K6" s="1352"/>
      <c r="L6" s="1352"/>
      <c r="M6" s="1352"/>
      <c r="N6" s="1352"/>
      <c r="O6" s="1352"/>
      <c r="P6" s="1352"/>
      <c r="Q6" s="1352"/>
      <c r="R6" s="1352"/>
    </row>
    <row r="7" spans="2:26" ht="9" customHeight="1" x14ac:dyDescent="0.2">
      <c r="I7" s="576"/>
      <c r="J7" s="580"/>
      <c r="K7" s="580"/>
      <c r="L7" s="580"/>
      <c r="M7" s="580"/>
      <c r="N7" s="580"/>
      <c r="O7" s="580"/>
      <c r="P7" s="580"/>
      <c r="Q7" s="580"/>
      <c r="R7" s="580"/>
    </row>
    <row r="8" spans="2:26" x14ac:dyDescent="0.2">
      <c r="B8" s="1353" t="s">
        <v>991</v>
      </c>
      <c r="C8" s="1353"/>
      <c r="D8" s="1353"/>
      <c r="E8" s="581"/>
      <c r="F8" s="1354" t="s">
        <v>1022</v>
      </c>
      <c r="G8" s="1354"/>
      <c r="H8" s="1354"/>
      <c r="I8" s="1354"/>
    </row>
    <row r="9" spans="2:26" hidden="1" x14ac:dyDescent="0.2">
      <c r="E9" s="581"/>
      <c r="F9" s="1355" t="str">
        <f>VLOOKUP(F8,W17:X27,2,FALSE)</f>
        <v>看護師等</v>
      </c>
      <c r="G9" s="1355"/>
      <c r="H9" s="1355"/>
      <c r="I9" s="1355"/>
    </row>
    <row r="10" spans="2:26" ht="9" customHeight="1" x14ac:dyDescent="0.2"/>
    <row r="11" spans="2:26" x14ac:dyDescent="0.2">
      <c r="B11" s="582" t="s">
        <v>993</v>
      </c>
      <c r="F11" s="1356" t="s">
        <v>994</v>
      </c>
      <c r="G11" s="1356"/>
      <c r="H11" s="1356"/>
      <c r="I11" s="1356"/>
      <c r="J11" s="576" t="s">
        <v>995</v>
      </c>
      <c r="K11" s="583"/>
    </row>
    <row r="12" spans="2:26" ht="9" customHeight="1" x14ac:dyDescent="0.2"/>
    <row r="13" spans="2:26" x14ac:dyDescent="0.2">
      <c r="B13" s="582" t="s">
        <v>996</v>
      </c>
    </row>
    <row r="14" spans="2:26" x14ac:dyDescent="0.2">
      <c r="B14" s="578" t="s">
        <v>283</v>
      </c>
      <c r="C14" s="1357" t="s">
        <v>997</v>
      </c>
      <c r="D14" s="1357"/>
      <c r="E14" s="1357"/>
      <c r="F14" s="1357"/>
      <c r="G14" s="1357"/>
      <c r="H14" s="1357"/>
      <c r="I14" s="1357"/>
      <c r="J14" s="1357"/>
      <c r="K14" s="1357"/>
      <c r="M14" s="1358" t="s">
        <v>998</v>
      </c>
      <c r="N14" s="1359"/>
      <c r="O14" s="1359"/>
      <c r="P14" s="1359"/>
      <c r="Q14" s="1359"/>
      <c r="R14" s="1360"/>
    </row>
    <row r="15" spans="2:26" ht="80.150000000000006" customHeight="1" x14ac:dyDescent="0.2">
      <c r="B15" s="584"/>
      <c r="C15" s="1361" t="s">
        <v>999</v>
      </c>
      <c r="D15" s="1361"/>
      <c r="E15" s="584"/>
      <c r="F15" s="1362" t="s">
        <v>1000</v>
      </c>
      <c r="G15" s="1362"/>
      <c r="H15" s="1362" t="s">
        <v>1001</v>
      </c>
      <c r="I15" s="1362"/>
      <c r="J15" s="1361" t="s">
        <v>1002</v>
      </c>
      <c r="K15" s="1361"/>
      <c r="M15" s="1363" t="str">
        <f>F8</f>
        <v>勤続年数７年以上の看護師等</v>
      </c>
      <c r="N15" s="1364"/>
      <c r="O15" s="1365"/>
      <c r="P15" s="1363" t="str">
        <f>F9</f>
        <v>看護師等</v>
      </c>
      <c r="Q15" s="1364"/>
      <c r="R15" s="1365"/>
    </row>
    <row r="16" spans="2:26" ht="26.15" customHeight="1" x14ac:dyDescent="0.2">
      <c r="B16" s="585" t="s">
        <v>1003</v>
      </c>
      <c r="C16" s="1369"/>
      <c r="D16" s="1370" t="s">
        <v>1004</v>
      </c>
      <c r="E16" s="586" t="str">
        <f>$F$8</f>
        <v>勤続年数７年以上の看護師等</v>
      </c>
      <c r="F16" s="587"/>
      <c r="G16" s="588" t="s">
        <v>1005</v>
      </c>
      <c r="H16" s="587"/>
      <c r="I16" s="588" t="s">
        <v>1004</v>
      </c>
      <c r="J16" s="587"/>
      <c r="K16" s="588" t="s">
        <v>1004</v>
      </c>
      <c r="M16" s="1371" t="str">
        <f>IF(C16="","",F16+ROUNDDOWN((H16+J16)/C16,1))</f>
        <v/>
      </c>
      <c r="N16" s="1372"/>
      <c r="O16" s="1373"/>
      <c r="P16" s="1371" t="str">
        <f>IF(C16="","",F17+ROUNDDOWN((H17+J17)/C16,1))</f>
        <v/>
      </c>
      <c r="Q16" s="1372"/>
      <c r="R16" s="1373"/>
      <c r="V16" s="589"/>
      <c r="W16" s="590" t="s">
        <v>1006</v>
      </c>
      <c r="X16" s="590" t="s">
        <v>1007</v>
      </c>
      <c r="Y16" s="591" t="s">
        <v>1008</v>
      </c>
      <c r="Z16" s="591" t="s">
        <v>1009</v>
      </c>
    </row>
    <row r="17" spans="2:26" ht="30" customHeight="1" x14ac:dyDescent="0.2">
      <c r="B17" s="592" t="s">
        <v>1010</v>
      </c>
      <c r="C17" s="1369"/>
      <c r="D17" s="1368"/>
      <c r="E17" s="593" t="str">
        <f>$F$9</f>
        <v>看護師等</v>
      </c>
      <c r="F17" s="594"/>
      <c r="G17" s="595" t="s">
        <v>1005</v>
      </c>
      <c r="H17" s="594"/>
      <c r="I17" s="595" t="s">
        <v>1004</v>
      </c>
      <c r="J17" s="594"/>
      <c r="K17" s="595" t="s">
        <v>1004</v>
      </c>
      <c r="M17" s="1374"/>
      <c r="N17" s="1375"/>
      <c r="O17" s="1376"/>
      <c r="P17" s="1374"/>
      <c r="Q17" s="1375"/>
      <c r="R17" s="1376"/>
      <c r="V17" s="1377" t="s">
        <v>1011</v>
      </c>
      <c r="W17" s="589" t="s">
        <v>992</v>
      </c>
      <c r="X17" s="589" t="s">
        <v>1012</v>
      </c>
      <c r="Y17" s="1379" t="s">
        <v>1013</v>
      </c>
      <c r="Z17" s="1366" t="s">
        <v>1014</v>
      </c>
    </row>
    <row r="18" spans="2:26" ht="30" customHeight="1" x14ac:dyDescent="0.2">
      <c r="B18" s="596"/>
      <c r="C18" s="1369"/>
      <c r="D18" s="1370" t="s">
        <v>1004</v>
      </c>
      <c r="E18" s="597" t="str">
        <f>$F$8</f>
        <v>勤続年数７年以上の看護師等</v>
      </c>
      <c r="F18" s="598"/>
      <c r="G18" s="599" t="s">
        <v>1005</v>
      </c>
      <c r="H18" s="587"/>
      <c r="I18" s="599" t="s">
        <v>1004</v>
      </c>
      <c r="J18" s="587"/>
      <c r="K18" s="599" t="s">
        <v>1004</v>
      </c>
      <c r="M18" s="1371" t="str">
        <f>IF(C18="","",F18+ROUNDDOWN((H18+J18)/C18,1))</f>
        <v/>
      </c>
      <c r="N18" s="1372"/>
      <c r="O18" s="1373"/>
      <c r="P18" s="1371" t="str">
        <f>IF(C18="","",F19+ROUNDDOWN((H19+J19)/C18,1))</f>
        <v/>
      </c>
      <c r="Q18" s="1372"/>
      <c r="R18" s="1373"/>
      <c r="V18" s="1378"/>
      <c r="W18" s="589" t="s">
        <v>1015</v>
      </c>
      <c r="X18" s="600" t="s">
        <v>1012</v>
      </c>
      <c r="Y18" s="1380"/>
      <c r="Z18" s="1367"/>
    </row>
    <row r="19" spans="2:26" ht="30" customHeight="1" x14ac:dyDescent="0.2">
      <c r="B19" s="592" t="s">
        <v>1016</v>
      </c>
      <c r="C19" s="1369"/>
      <c r="D19" s="1368"/>
      <c r="E19" s="593" t="str">
        <f>$F$9</f>
        <v>看護師等</v>
      </c>
      <c r="F19" s="594"/>
      <c r="G19" s="595" t="s">
        <v>1005</v>
      </c>
      <c r="H19" s="594"/>
      <c r="I19" s="595" t="s">
        <v>1004</v>
      </c>
      <c r="J19" s="594"/>
      <c r="K19" s="595" t="s">
        <v>1004</v>
      </c>
      <c r="M19" s="1374"/>
      <c r="N19" s="1375"/>
      <c r="O19" s="1376"/>
      <c r="P19" s="1374"/>
      <c r="Q19" s="1375"/>
      <c r="R19" s="1376"/>
      <c r="V19" s="1378"/>
      <c r="W19" s="589" t="s">
        <v>1017</v>
      </c>
      <c r="X19" s="589" t="s">
        <v>1018</v>
      </c>
      <c r="Y19" s="1381"/>
      <c r="Z19" s="1368"/>
    </row>
    <row r="20" spans="2:26" ht="30" customHeight="1" x14ac:dyDescent="0.2">
      <c r="B20" s="596"/>
      <c r="C20" s="1369"/>
      <c r="D20" s="1370" t="s">
        <v>1004</v>
      </c>
      <c r="E20" s="597" t="str">
        <f>$F$8</f>
        <v>勤続年数７年以上の看護師等</v>
      </c>
      <c r="F20" s="598"/>
      <c r="G20" s="599" t="s">
        <v>1005</v>
      </c>
      <c r="H20" s="587"/>
      <c r="I20" s="599" t="s">
        <v>1004</v>
      </c>
      <c r="J20" s="587"/>
      <c r="K20" s="599" t="s">
        <v>1004</v>
      </c>
      <c r="M20" s="1371" t="str">
        <f>IF(C20="","",F20+ROUNDDOWN((H20+J20)/C20,1))</f>
        <v/>
      </c>
      <c r="N20" s="1372"/>
      <c r="O20" s="1373"/>
      <c r="P20" s="1371" t="str">
        <f>IF(C20="","",F21+ROUNDDOWN((H21+J21)/C20,1))</f>
        <v/>
      </c>
      <c r="Q20" s="1372"/>
      <c r="R20" s="1373"/>
      <c r="V20" s="1378"/>
      <c r="W20" s="601" t="s">
        <v>1019</v>
      </c>
      <c r="X20" s="600" t="s">
        <v>1012</v>
      </c>
      <c r="Y20" s="602" t="s">
        <v>1020</v>
      </c>
      <c r="Z20" s="603"/>
    </row>
    <row r="21" spans="2:26" ht="26.15" customHeight="1" x14ac:dyDescent="0.2">
      <c r="B21" s="592" t="s">
        <v>1021</v>
      </c>
      <c r="C21" s="1369"/>
      <c r="D21" s="1368"/>
      <c r="E21" s="593" t="str">
        <f>$F$9</f>
        <v>看護師等</v>
      </c>
      <c r="F21" s="594"/>
      <c r="G21" s="595" t="s">
        <v>1005</v>
      </c>
      <c r="H21" s="594"/>
      <c r="I21" s="595" t="s">
        <v>1004</v>
      </c>
      <c r="J21" s="594"/>
      <c r="K21" s="595" t="s">
        <v>1004</v>
      </c>
      <c r="M21" s="1374"/>
      <c r="N21" s="1375"/>
      <c r="O21" s="1376"/>
      <c r="P21" s="1374"/>
      <c r="Q21" s="1375"/>
      <c r="R21" s="1376"/>
      <c r="V21" s="1378"/>
      <c r="W21" s="600" t="s">
        <v>1022</v>
      </c>
      <c r="X21" s="600" t="s">
        <v>1023</v>
      </c>
      <c r="Y21" s="1387" t="s">
        <v>1024</v>
      </c>
      <c r="Z21" s="1382"/>
    </row>
    <row r="22" spans="2:26" ht="26.15" customHeight="1" x14ac:dyDescent="0.2">
      <c r="B22" s="596"/>
      <c r="C22" s="1369"/>
      <c r="D22" s="1370" t="s">
        <v>1004</v>
      </c>
      <c r="E22" s="597" t="str">
        <f>$F$8</f>
        <v>勤続年数７年以上の看護師等</v>
      </c>
      <c r="F22" s="598"/>
      <c r="G22" s="599" t="s">
        <v>1005</v>
      </c>
      <c r="H22" s="587"/>
      <c r="I22" s="599" t="s">
        <v>1004</v>
      </c>
      <c r="J22" s="587"/>
      <c r="K22" s="599" t="s">
        <v>1004</v>
      </c>
      <c r="M22" s="1371" t="str">
        <f>IF(C22="","",F22+ROUNDDOWN((H22+J22)/C22,1))</f>
        <v/>
      </c>
      <c r="N22" s="1372"/>
      <c r="O22" s="1373"/>
      <c r="P22" s="1371" t="str">
        <f>IF(C22="","",F23+ROUNDDOWN((H23+J23)/C22,1))</f>
        <v/>
      </c>
      <c r="Q22" s="1372"/>
      <c r="R22" s="1373"/>
      <c r="V22" s="1378"/>
      <c r="W22" s="600" t="s">
        <v>1025</v>
      </c>
      <c r="X22" s="600" t="s">
        <v>1023</v>
      </c>
      <c r="Y22" s="1388"/>
      <c r="Z22" s="1383"/>
    </row>
    <row r="23" spans="2:26" ht="27.75" customHeight="1" x14ac:dyDescent="0.2">
      <c r="B23" s="592" t="s">
        <v>1026</v>
      </c>
      <c r="C23" s="1369"/>
      <c r="D23" s="1368"/>
      <c r="E23" s="593" t="str">
        <f>$F$9</f>
        <v>看護師等</v>
      </c>
      <c r="F23" s="594"/>
      <c r="G23" s="595" t="s">
        <v>1005</v>
      </c>
      <c r="H23" s="594"/>
      <c r="I23" s="595" t="s">
        <v>1004</v>
      </c>
      <c r="J23" s="594"/>
      <c r="K23" s="595" t="s">
        <v>1004</v>
      </c>
      <c r="M23" s="1374"/>
      <c r="N23" s="1375"/>
      <c r="O23" s="1376"/>
      <c r="P23" s="1374"/>
      <c r="Q23" s="1375"/>
      <c r="R23" s="1376"/>
      <c r="V23" s="1378"/>
      <c r="W23" s="1384" t="s">
        <v>1027</v>
      </c>
      <c r="X23" s="1384" t="s">
        <v>1028</v>
      </c>
      <c r="Y23" s="1379" t="s">
        <v>1029</v>
      </c>
      <c r="Z23" s="1366" t="s">
        <v>1030</v>
      </c>
    </row>
    <row r="24" spans="2:26" ht="26.15" customHeight="1" x14ac:dyDescent="0.2">
      <c r="B24" s="596"/>
      <c r="C24" s="1369"/>
      <c r="D24" s="1370" t="s">
        <v>1004</v>
      </c>
      <c r="E24" s="597" t="str">
        <f>$F$8</f>
        <v>勤続年数７年以上の看護師等</v>
      </c>
      <c r="F24" s="598"/>
      <c r="G24" s="599" t="s">
        <v>1005</v>
      </c>
      <c r="H24" s="587"/>
      <c r="I24" s="599" t="s">
        <v>1004</v>
      </c>
      <c r="J24" s="587"/>
      <c r="K24" s="599" t="s">
        <v>1004</v>
      </c>
      <c r="M24" s="1371" t="str">
        <f>IF(C24="","",F24+ROUNDDOWN((H24+J24)/C24,1))</f>
        <v/>
      </c>
      <c r="N24" s="1372"/>
      <c r="O24" s="1373"/>
      <c r="P24" s="1371" t="str">
        <f>IF(C24="","",F25+ROUNDDOWN((H25+J25)/C24,1))</f>
        <v/>
      </c>
      <c r="Q24" s="1372"/>
      <c r="R24" s="1373"/>
      <c r="V24" s="1378"/>
      <c r="W24" s="1385"/>
      <c r="X24" s="1385"/>
      <c r="Y24" s="1380"/>
      <c r="Z24" s="1386"/>
    </row>
    <row r="25" spans="2:26" ht="26.15" customHeight="1" x14ac:dyDescent="0.2">
      <c r="B25" s="592" t="s">
        <v>1031</v>
      </c>
      <c r="C25" s="1369"/>
      <c r="D25" s="1368"/>
      <c r="E25" s="593" t="str">
        <f>$F$9</f>
        <v>看護師等</v>
      </c>
      <c r="F25" s="594"/>
      <c r="G25" s="595" t="s">
        <v>1005</v>
      </c>
      <c r="H25" s="594"/>
      <c r="I25" s="595" t="s">
        <v>1004</v>
      </c>
      <c r="J25" s="594"/>
      <c r="K25" s="595" t="s">
        <v>1004</v>
      </c>
      <c r="M25" s="1374"/>
      <c r="N25" s="1375"/>
      <c r="O25" s="1376"/>
      <c r="P25" s="1374"/>
      <c r="Q25" s="1375"/>
      <c r="R25" s="1376"/>
      <c r="V25" s="1378"/>
      <c r="W25" s="1385"/>
      <c r="X25" s="1385"/>
      <c r="Y25" s="1380"/>
      <c r="Z25" s="1386"/>
    </row>
    <row r="26" spans="2:26" ht="26.15" customHeight="1" x14ac:dyDescent="0.2">
      <c r="B26" s="596"/>
      <c r="C26" s="1369"/>
      <c r="D26" s="1370" t="s">
        <v>1004</v>
      </c>
      <c r="E26" s="597" t="str">
        <f>$F$8</f>
        <v>勤続年数７年以上の看護師等</v>
      </c>
      <c r="F26" s="598"/>
      <c r="G26" s="599" t="s">
        <v>1005</v>
      </c>
      <c r="H26" s="587"/>
      <c r="I26" s="599" t="s">
        <v>1004</v>
      </c>
      <c r="J26" s="587"/>
      <c r="K26" s="599" t="s">
        <v>1004</v>
      </c>
      <c r="M26" s="1371" t="str">
        <f>IF(C26="","",F26+ROUNDDOWN((H26+J26)/C26,1))</f>
        <v/>
      </c>
      <c r="N26" s="1372"/>
      <c r="O26" s="1373"/>
      <c r="P26" s="1371" t="str">
        <f>IF(C26="","",F27+ROUNDDOWN((H27+J27)/C26,1))</f>
        <v/>
      </c>
      <c r="Q26" s="1372"/>
      <c r="R26" s="1373"/>
      <c r="V26" s="604"/>
      <c r="W26" s="605"/>
      <c r="X26" s="605"/>
      <c r="Y26" s="606"/>
      <c r="Z26" s="607"/>
    </row>
    <row r="27" spans="2:26" ht="26.15" customHeight="1" x14ac:dyDescent="0.2">
      <c r="B27" s="592" t="s">
        <v>1032</v>
      </c>
      <c r="C27" s="1369"/>
      <c r="D27" s="1368"/>
      <c r="E27" s="593" t="str">
        <f>$F$9</f>
        <v>看護師等</v>
      </c>
      <c r="F27" s="594"/>
      <c r="G27" s="595" t="s">
        <v>1005</v>
      </c>
      <c r="H27" s="594"/>
      <c r="I27" s="595" t="s">
        <v>1004</v>
      </c>
      <c r="J27" s="594"/>
      <c r="K27" s="595" t="s">
        <v>1004</v>
      </c>
      <c r="M27" s="1374"/>
      <c r="N27" s="1375"/>
      <c r="O27" s="1376"/>
      <c r="P27" s="1374"/>
      <c r="Q27" s="1375"/>
      <c r="R27" s="1376"/>
      <c r="V27" s="608"/>
      <c r="W27" s="609"/>
      <c r="X27" s="609"/>
      <c r="Y27" s="610"/>
    </row>
    <row r="28" spans="2:26" ht="26.15" customHeight="1" x14ac:dyDescent="0.2">
      <c r="B28" s="596"/>
      <c r="C28" s="1369"/>
      <c r="D28" s="1370" t="s">
        <v>1004</v>
      </c>
      <c r="E28" s="597" t="str">
        <f>$F$8</f>
        <v>勤続年数７年以上の看護師等</v>
      </c>
      <c r="F28" s="598"/>
      <c r="G28" s="599" t="s">
        <v>1005</v>
      </c>
      <c r="H28" s="587"/>
      <c r="I28" s="599" t="s">
        <v>1004</v>
      </c>
      <c r="J28" s="587"/>
      <c r="K28" s="599" t="s">
        <v>1004</v>
      </c>
      <c r="M28" s="1371" t="str">
        <f>IF(C28="","",F28+ROUNDDOWN((H28+J28)/C28,1))</f>
        <v/>
      </c>
      <c r="N28" s="1372"/>
      <c r="O28" s="1373"/>
      <c r="P28" s="1371" t="str">
        <f>IF(C28="","",F29+ROUNDDOWN((H29+J29)/C28,1))</f>
        <v/>
      </c>
      <c r="Q28" s="1372"/>
      <c r="R28" s="1373"/>
    </row>
    <row r="29" spans="2:26" ht="26.15" customHeight="1" x14ac:dyDescent="0.2">
      <c r="B29" s="592" t="s">
        <v>1033</v>
      </c>
      <c r="C29" s="1369"/>
      <c r="D29" s="1368"/>
      <c r="E29" s="593" t="str">
        <f>$F$9</f>
        <v>看護師等</v>
      </c>
      <c r="F29" s="594"/>
      <c r="G29" s="595" t="s">
        <v>1005</v>
      </c>
      <c r="H29" s="594"/>
      <c r="I29" s="595" t="s">
        <v>1004</v>
      </c>
      <c r="J29" s="594"/>
      <c r="K29" s="595" t="s">
        <v>1004</v>
      </c>
      <c r="M29" s="1374"/>
      <c r="N29" s="1375"/>
      <c r="O29" s="1376"/>
      <c r="P29" s="1374"/>
      <c r="Q29" s="1375"/>
      <c r="R29" s="1376"/>
    </row>
    <row r="30" spans="2:26" ht="26.15" customHeight="1" x14ac:dyDescent="0.2">
      <c r="B30" s="596"/>
      <c r="C30" s="1369"/>
      <c r="D30" s="1370" t="s">
        <v>1004</v>
      </c>
      <c r="E30" s="597" t="str">
        <f>$F$8</f>
        <v>勤続年数７年以上の看護師等</v>
      </c>
      <c r="F30" s="598"/>
      <c r="G30" s="599" t="s">
        <v>1005</v>
      </c>
      <c r="H30" s="587"/>
      <c r="I30" s="599" t="s">
        <v>1004</v>
      </c>
      <c r="J30" s="587"/>
      <c r="K30" s="599" t="s">
        <v>1004</v>
      </c>
      <c r="M30" s="1371" t="str">
        <f>IF(C30="","",F30+ROUNDDOWN((H30+J30)/C30,1))</f>
        <v/>
      </c>
      <c r="N30" s="1372"/>
      <c r="O30" s="1373"/>
      <c r="P30" s="1371" t="str">
        <f>IF(C30="","",F31+ROUNDDOWN((H31+J31)/C30,1))</f>
        <v/>
      </c>
      <c r="Q30" s="1372"/>
      <c r="R30" s="1373"/>
    </row>
    <row r="31" spans="2:26" ht="26.15" customHeight="1" x14ac:dyDescent="0.2">
      <c r="B31" s="592" t="s">
        <v>1034</v>
      </c>
      <c r="C31" s="1369"/>
      <c r="D31" s="1368"/>
      <c r="E31" s="593" t="str">
        <f>$F$9</f>
        <v>看護師等</v>
      </c>
      <c r="F31" s="594"/>
      <c r="G31" s="595" t="s">
        <v>1005</v>
      </c>
      <c r="H31" s="594"/>
      <c r="I31" s="595" t="s">
        <v>1004</v>
      </c>
      <c r="J31" s="594"/>
      <c r="K31" s="595" t="s">
        <v>1004</v>
      </c>
      <c r="M31" s="1374"/>
      <c r="N31" s="1375"/>
      <c r="O31" s="1376"/>
      <c r="P31" s="1374"/>
      <c r="Q31" s="1375"/>
      <c r="R31" s="1376"/>
    </row>
    <row r="32" spans="2:26" ht="26.15" customHeight="1" x14ac:dyDescent="0.2">
      <c r="B32" s="596"/>
      <c r="C32" s="1369"/>
      <c r="D32" s="1370" t="s">
        <v>1004</v>
      </c>
      <c r="E32" s="597" t="str">
        <f>$F$8</f>
        <v>勤続年数７年以上の看護師等</v>
      </c>
      <c r="F32" s="598"/>
      <c r="G32" s="599" t="s">
        <v>1005</v>
      </c>
      <c r="H32" s="587"/>
      <c r="I32" s="599" t="s">
        <v>1004</v>
      </c>
      <c r="J32" s="587"/>
      <c r="K32" s="599" t="s">
        <v>1004</v>
      </c>
      <c r="M32" s="1371" t="str">
        <f>IF(C32="","",F32+ROUNDDOWN((H32+J32)/C32,1))</f>
        <v/>
      </c>
      <c r="N32" s="1372"/>
      <c r="O32" s="1373"/>
      <c r="P32" s="1371" t="str">
        <f>IF(C32="","",F33+ROUNDDOWN((H33+J33)/C32,1))</f>
        <v/>
      </c>
      <c r="Q32" s="1372"/>
      <c r="R32" s="1373"/>
    </row>
    <row r="33" spans="2:18" ht="26.15" customHeight="1" x14ac:dyDescent="0.2">
      <c r="B33" s="592" t="s">
        <v>1035</v>
      </c>
      <c r="C33" s="1369"/>
      <c r="D33" s="1368"/>
      <c r="E33" s="593" t="str">
        <f>$F$9</f>
        <v>看護師等</v>
      </c>
      <c r="F33" s="594"/>
      <c r="G33" s="595" t="s">
        <v>1005</v>
      </c>
      <c r="H33" s="594"/>
      <c r="I33" s="595" t="s">
        <v>1004</v>
      </c>
      <c r="J33" s="594"/>
      <c r="K33" s="595" t="s">
        <v>1004</v>
      </c>
      <c r="M33" s="1374"/>
      <c r="N33" s="1375"/>
      <c r="O33" s="1376"/>
      <c r="P33" s="1374"/>
      <c r="Q33" s="1375"/>
      <c r="R33" s="1376"/>
    </row>
    <row r="34" spans="2:18" ht="26.15" customHeight="1" x14ac:dyDescent="0.2">
      <c r="B34" s="585" t="s">
        <v>1003</v>
      </c>
      <c r="C34" s="1369"/>
      <c r="D34" s="1370" t="s">
        <v>1004</v>
      </c>
      <c r="E34" s="597" t="str">
        <f>$F$8</f>
        <v>勤続年数７年以上の看護師等</v>
      </c>
      <c r="F34" s="598"/>
      <c r="G34" s="599" t="s">
        <v>1005</v>
      </c>
      <c r="H34" s="587"/>
      <c r="I34" s="599" t="s">
        <v>1004</v>
      </c>
      <c r="J34" s="587"/>
      <c r="K34" s="599" t="s">
        <v>1004</v>
      </c>
      <c r="M34" s="1371" t="str">
        <f>IF(C34="","",F34+ROUNDDOWN((H34+J34)/C34,1))</f>
        <v/>
      </c>
      <c r="N34" s="1372"/>
      <c r="O34" s="1373"/>
      <c r="P34" s="1371" t="str">
        <f>IF(C34="","",F35+ROUNDDOWN((H35+J35)/C34,1))</f>
        <v/>
      </c>
      <c r="Q34" s="1372"/>
      <c r="R34" s="1373"/>
    </row>
    <row r="35" spans="2:18" ht="26.15" customHeight="1" x14ac:dyDescent="0.2">
      <c r="B35" s="592" t="s">
        <v>1036</v>
      </c>
      <c r="C35" s="1369"/>
      <c r="D35" s="1368"/>
      <c r="E35" s="593" t="str">
        <f>$F$9</f>
        <v>看護師等</v>
      </c>
      <c r="F35" s="594"/>
      <c r="G35" s="595" t="s">
        <v>1005</v>
      </c>
      <c r="H35" s="594"/>
      <c r="I35" s="595" t="s">
        <v>1004</v>
      </c>
      <c r="J35" s="594"/>
      <c r="K35" s="595" t="s">
        <v>1004</v>
      </c>
      <c r="M35" s="1374"/>
      <c r="N35" s="1375"/>
      <c r="O35" s="1376"/>
      <c r="P35" s="1374"/>
      <c r="Q35" s="1375"/>
      <c r="R35" s="1376"/>
    </row>
    <row r="36" spans="2:18" ht="26.15" customHeight="1" x14ac:dyDescent="0.2">
      <c r="B36" s="596"/>
      <c r="C36" s="1369"/>
      <c r="D36" s="1370" t="s">
        <v>1004</v>
      </c>
      <c r="E36" s="597" t="str">
        <f>$F$8</f>
        <v>勤続年数７年以上の看護師等</v>
      </c>
      <c r="F36" s="598"/>
      <c r="G36" s="599" t="s">
        <v>1005</v>
      </c>
      <c r="H36" s="587"/>
      <c r="I36" s="599" t="s">
        <v>1004</v>
      </c>
      <c r="J36" s="587"/>
      <c r="K36" s="599" t="s">
        <v>1004</v>
      </c>
      <c r="M36" s="1371" t="str">
        <f>IF(C36="","",F36+ROUNDDOWN((H36+J36)/C36,1))</f>
        <v/>
      </c>
      <c r="N36" s="1372"/>
      <c r="O36" s="1373"/>
      <c r="P36" s="1371" t="str">
        <f>IF(C36="","",F37+ROUNDDOWN((H37+J37)/C36,1))</f>
        <v/>
      </c>
      <c r="Q36" s="1372"/>
      <c r="R36" s="1373"/>
    </row>
    <row r="37" spans="2:18" ht="26.15" customHeight="1" x14ac:dyDescent="0.2">
      <c r="B37" s="592" t="s">
        <v>1037</v>
      </c>
      <c r="C37" s="1369"/>
      <c r="D37" s="1368"/>
      <c r="E37" s="593" t="str">
        <f>$F$9</f>
        <v>看護師等</v>
      </c>
      <c r="F37" s="594"/>
      <c r="G37" s="595" t="s">
        <v>1005</v>
      </c>
      <c r="H37" s="594"/>
      <c r="I37" s="595" t="s">
        <v>1004</v>
      </c>
      <c r="J37" s="594"/>
      <c r="K37" s="595" t="s">
        <v>1004</v>
      </c>
      <c r="M37" s="1374"/>
      <c r="N37" s="1375"/>
      <c r="O37" s="1376"/>
      <c r="P37" s="1374"/>
      <c r="Q37" s="1375"/>
      <c r="R37" s="1376"/>
    </row>
    <row r="38" spans="2:18" ht="6.75" customHeight="1" x14ac:dyDescent="0.2">
      <c r="B38" s="577"/>
      <c r="C38" s="611"/>
      <c r="D38" s="577"/>
      <c r="E38" s="612"/>
      <c r="F38" s="613"/>
      <c r="H38" s="613"/>
      <c r="J38" s="613"/>
      <c r="M38" s="614"/>
      <c r="N38" s="614"/>
      <c r="O38" s="614"/>
      <c r="P38" s="614"/>
      <c r="Q38" s="614"/>
      <c r="R38" s="614"/>
    </row>
    <row r="39" spans="2:18" ht="20.149999999999999" customHeight="1" x14ac:dyDescent="0.2">
      <c r="H39" s="577"/>
      <c r="J39" s="1355" t="s">
        <v>675</v>
      </c>
      <c r="K39" s="1355"/>
      <c r="L39" s="1355"/>
      <c r="M39" s="1389" t="str">
        <f>IF(SUM(M16:O37)=0,"",SUM(M16:O37))</f>
        <v/>
      </c>
      <c r="N39" s="1390"/>
      <c r="O39" s="1391"/>
      <c r="P39" s="1389" t="str">
        <f>IF(SUM(P16:R37)=0,"",SUM(P16:R37))</f>
        <v/>
      </c>
      <c r="Q39" s="1390"/>
      <c r="R39" s="1391"/>
    </row>
    <row r="40" spans="2:18" ht="20.149999999999999" customHeight="1" x14ac:dyDescent="0.2">
      <c r="H40" s="577"/>
      <c r="J40" s="1355" t="s">
        <v>1038</v>
      </c>
      <c r="K40" s="1355"/>
      <c r="L40" s="1355"/>
      <c r="M40" s="1389" t="str">
        <f>IF(M39="","",ROUNDDOWN(M39/$K$11,1))</f>
        <v/>
      </c>
      <c r="N40" s="1390"/>
      <c r="O40" s="1391"/>
      <c r="P40" s="1389" t="str">
        <f>IF(P39="","",ROUNDDOWN(P39/$K$11,1))</f>
        <v/>
      </c>
      <c r="Q40" s="1390"/>
      <c r="R40" s="1391"/>
    </row>
    <row r="41" spans="2:18" ht="18.75" customHeight="1" x14ac:dyDescent="0.2">
      <c r="J41" s="1392" t="str">
        <f>$M$15</f>
        <v>勤続年数７年以上の看護師等</v>
      </c>
      <c r="K41" s="1393"/>
      <c r="L41" s="1393"/>
      <c r="M41" s="1393"/>
      <c r="N41" s="1393"/>
      <c r="O41" s="1394"/>
      <c r="P41" s="1395" t="str">
        <f>IF(M40="","",M40/P40)</f>
        <v/>
      </c>
      <c r="Q41" s="1396"/>
      <c r="R41" s="1397"/>
    </row>
    <row r="42" spans="2:18" ht="18.75" customHeight="1" x14ac:dyDescent="0.2">
      <c r="J42" s="1401" t="s">
        <v>1039</v>
      </c>
      <c r="K42" s="1402"/>
      <c r="L42" s="1402"/>
      <c r="M42" s="1402"/>
      <c r="N42" s="1402"/>
      <c r="O42" s="1403"/>
      <c r="P42" s="1398"/>
      <c r="Q42" s="1399"/>
      <c r="R42" s="1400"/>
    </row>
    <row r="43" spans="2:18" ht="18.75" customHeight="1" x14ac:dyDescent="0.2">
      <c r="J43" s="577"/>
      <c r="K43" s="577"/>
      <c r="L43" s="577"/>
      <c r="M43" s="577"/>
      <c r="N43" s="577"/>
      <c r="O43" s="577"/>
      <c r="P43" s="577"/>
      <c r="Q43" s="577"/>
      <c r="R43" s="615"/>
    </row>
    <row r="44" spans="2:18" ht="18.75" customHeight="1" x14ac:dyDescent="0.2">
      <c r="B44" s="578" t="s">
        <v>283</v>
      </c>
      <c r="C44" s="1357" t="s">
        <v>1040</v>
      </c>
      <c r="D44" s="1357"/>
      <c r="E44" s="1357"/>
      <c r="F44" s="1357"/>
      <c r="G44" s="1357"/>
      <c r="H44" s="1357"/>
      <c r="I44" s="1357"/>
      <c r="J44" s="1357"/>
      <c r="K44" s="1357"/>
      <c r="M44" s="1358" t="s">
        <v>998</v>
      </c>
      <c r="N44" s="1359"/>
      <c r="O44" s="1359"/>
      <c r="P44" s="1359"/>
      <c r="Q44" s="1359"/>
      <c r="R44" s="1360"/>
    </row>
    <row r="45" spans="2:18" ht="79.5" customHeight="1" x14ac:dyDescent="0.2">
      <c r="B45" s="584"/>
      <c r="C45" s="1361" t="s">
        <v>999</v>
      </c>
      <c r="D45" s="1361"/>
      <c r="E45" s="584"/>
      <c r="F45" s="1362" t="s">
        <v>1000</v>
      </c>
      <c r="G45" s="1362"/>
      <c r="H45" s="1362" t="s">
        <v>1001</v>
      </c>
      <c r="I45" s="1362"/>
      <c r="J45" s="1361" t="s">
        <v>1002</v>
      </c>
      <c r="K45" s="1361"/>
      <c r="M45" s="1363" t="str">
        <f>F8</f>
        <v>勤続年数７年以上の看護師等</v>
      </c>
      <c r="N45" s="1364"/>
      <c r="O45" s="1365"/>
      <c r="P45" s="1363" t="str">
        <f>F9</f>
        <v>看護師等</v>
      </c>
      <c r="Q45" s="1364"/>
      <c r="R45" s="1365"/>
    </row>
    <row r="46" spans="2:18" ht="25.5" customHeight="1" x14ac:dyDescent="0.2">
      <c r="B46" s="585" t="s">
        <v>1003</v>
      </c>
      <c r="C46" s="1369"/>
      <c r="D46" s="1370" t="s">
        <v>1004</v>
      </c>
      <c r="E46" s="616" t="str">
        <f>$F$8</f>
        <v>勤続年数７年以上の看護師等</v>
      </c>
      <c r="F46" s="587"/>
      <c r="G46" s="588" t="s">
        <v>1005</v>
      </c>
      <c r="H46" s="587"/>
      <c r="I46" s="588" t="s">
        <v>1004</v>
      </c>
      <c r="J46" s="587"/>
      <c r="K46" s="588" t="s">
        <v>1004</v>
      </c>
      <c r="M46" s="1371" t="str">
        <f>IF(C46="","",F46+ROUNDDOWN((H46+J46)/C46,1))</f>
        <v/>
      </c>
      <c r="N46" s="1372"/>
      <c r="O46" s="1373"/>
      <c r="P46" s="1371" t="str">
        <f>IF(C46="","",F47+ROUNDDOWN((H47+J47)/C46,1))</f>
        <v/>
      </c>
      <c r="Q46" s="1372"/>
      <c r="R46" s="1373"/>
    </row>
    <row r="47" spans="2:18" ht="25.5" customHeight="1" x14ac:dyDescent="0.2">
      <c r="B47" s="617" t="s">
        <v>1010</v>
      </c>
      <c r="C47" s="1369"/>
      <c r="D47" s="1368"/>
      <c r="E47" s="618" t="str">
        <f>$F$9</f>
        <v>看護師等</v>
      </c>
      <c r="F47" s="594"/>
      <c r="G47" s="595" t="s">
        <v>1005</v>
      </c>
      <c r="H47" s="594"/>
      <c r="I47" s="595" t="s">
        <v>1004</v>
      </c>
      <c r="J47" s="594"/>
      <c r="K47" s="595" t="s">
        <v>1004</v>
      </c>
      <c r="M47" s="1374"/>
      <c r="N47" s="1375"/>
      <c r="O47" s="1376"/>
      <c r="P47" s="1374"/>
      <c r="Q47" s="1375"/>
      <c r="R47" s="1376"/>
    </row>
    <row r="48" spans="2:18" ht="25.5" customHeight="1" x14ac:dyDescent="0.2">
      <c r="B48" s="619"/>
      <c r="C48" s="1369"/>
      <c r="D48" s="1370" t="s">
        <v>1004</v>
      </c>
      <c r="E48" s="620" t="str">
        <f>$F$8</f>
        <v>勤続年数７年以上の看護師等</v>
      </c>
      <c r="F48" s="598"/>
      <c r="G48" s="599" t="s">
        <v>1005</v>
      </c>
      <c r="H48" s="587"/>
      <c r="I48" s="599" t="s">
        <v>1004</v>
      </c>
      <c r="J48" s="587"/>
      <c r="K48" s="599" t="s">
        <v>1004</v>
      </c>
      <c r="M48" s="1371" t="str">
        <f>IF(C48="","",F48+ROUNDDOWN((H48+J48)/C48,1))</f>
        <v/>
      </c>
      <c r="N48" s="1372"/>
      <c r="O48" s="1373"/>
      <c r="P48" s="1371" t="str">
        <f>IF(C48="","",F49+ROUNDDOWN((H49+J49)/C48,1))</f>
        <v/>
      </c>
      <c r="Q48" s="1372"/>
      <c r="R48" s="1373"/>
    </row>
    <row r="49" spans="2:18" ht="25.5" customHeight="1" x14ac:dyDescent="0.2">
      <c r="B49" s="617" t="s">
        <v>1016</v>
      </c>
      <c r="C49" s="1369"/>
      <c r="D49" s="1368"/>
      <c r="E49" s="618" t="str">
        <f>$F$9</f>
        <v>看護師等</v>
      </c>
      <c r="F49" s="594"/>
      <c r="G49" s="595" t="s">
        <v>1005</v>
      </c>
      <c r="H49" s="594"/>
      <c r="I49" s="595" t="s">
        <v>1004</v>
      </c>
      <c r="J49" s="594"/>
      <c r="K49" s="595" t="s">
        <v>1004</v>
      </c>
      <c r="M49" s="1374"/>
      <c r="N49" s="1375"/>
      <c r="O49" s="1376"/>
      <c r="P49" s="1374"/>
      <c r="Q49" s="1375"/>
      <c r="R49" s="1376"/>
    </row>
    <row r="50" spans="2:18" ht="25.5" customHeight="1" x14ac:dyDescent="0.2">
      <c r="B50" s="619"/>
      <c r="C50" s="1369"/>
      <c r="D50" s="1370" t="s">
        <v>1004</v>
      </c>
      <c r="E50" s="620" t="str">
        <f>$F$8</f>
        <v>勤続年数７年以上の看護師等</v>
      </c>
      <c r="F50" s="598"/>
      <c r="G50" s="599" t="s">
        <v>1005</v>
      </c>
      <c r="H50" s="587"/>
      <c r="I50" s="599" t="s">
        <v>1004</v>
      </c>
      <c r="J50" s="587"/>
      <c r="K50" s="599" t="s">
        <v>1004</v>
      </c>
      <c r="M50" s="1371" t="str">
        <f>IF(C50="","",F50+ROUNDDOWN((H50+J50)/C50,1))</f>
        <v/>
      </c>
      <c r="N50" s="1372"/>
      <c r="O50" s="1373"/>
      <c r="P50" s="1371" t="str">
        <f>IF(C50="","",F51+ROUNDDOWN((H51+J51)/C50,1))</f>
        <v/>
      </c>
      <c r="Q50" s="1372"/>
      <c r="R50" s="1373"/>
    </row>
    <row r="51" spans="2:18" ht="25.5" customHeight="1" x14ac:dyDescent="0.2">
      <c r="B51" s="617" t="s">
        <v>1021</v>
      </c>
      <c r="C51" s="1369"/>
      <c r="D51" s="1368"/>
      <c r="E51" s="621" t="str">
        <f>$F$9</f>
        <v>看護師等</v>
      </c>
      <c r="F51" s="594"/>
      <c r="G51" s="595" t="s">
        <v>1005</v>
      </c>
      <c r="H51" s="594"/>
      <c r="I51" s="595" t="s">
        <v>1004</v>
      </c>
      <c r="J51" s="594"/>
      <c r="K51" s="595" t="s">
        <v>1004</v>
      </c>
      <c r="M51" s="1374"/>
      <c r="N51" s="1375"/>
      <c r="O51" s="1376"/>
      <c r="P51" s="1374"/>
      <c r="Q51" s="1375"/>
      <c r="R51" s="1376"/>
    </row>
    <row r="52" spans="2:18" ht="6.75" customHeight="1" x14ac:dyDescent="0.2">
      <c r="J52" s="577"/>
      <c r="K52" s="577"/>
      <c r="L52" s="577"/>
      <c r="M52" s="577"/>
      <c r="N52" s="577"/>
      <c r="O52" s="577"/>
      <c r="P52" s="577"/>
      <c r="Q52" s="577"/>
      <c r="R52" s="615"/>
    </row>
    <row r="53" spans="2:18" ht="20.149999999999999" customHeight="1" x14ac:dyDescent="0.2">
      <c r="J53" s="1355" t="s">
        <v>675</v>
      </c>
      <c r="K53" s="1355"/>
      <c r="L53" s="1355"/>
      <c r="M53" s="1389" t="str">
        <f>IF(SUM(M46:O51)=0,"",SUM(M46:O51))</f>
        <v/>
      </c>
      <c r="N53" s="1390"/>
      <c r="O53" s="1391"/>
      <c r="P53" s="1389" t="str">
        <f>IF(SUM(P46:R51)=0,"",SUM(P46:R51))</f>
        <v/>
      </c>
      <c r="Q53" s="1390"/>
      <c r="R53" s="1391"/>
    </row>
    <row r="54" spans="2:18" ht="20.149999999999999" customHeight="1" x14ac:dyDescent="0.2">
      <c r="J54" s="1355" t="s">
        <v>1038</v>
      </c>
      <c r="K54" s="1355"/>
      <c r="L54" s="1355"/>
      <c r="M54" s="1389" t="str">
        <f>IF(M53="","",ROUNDDOWN(M53/3,1))</f>
        <v/>
      </c>
      <c r="N54" s="1390"/>
      <c r="O54" s="1391"/>
      <c r="P54" s="1389" t="str">
        <f>IF(P53="","",ROUNDDOWN(P53/3,1))</f>
        <v/>
      </c>
      <c r="Q54" s="1390"/>
      <c r="R54" s="1391"/>
    </row>
    <row r="55" spans="2:18" ht="18.75" customHeight="1" x14ac:dyDescent="0.2">
      <c r="J55" s="1392" t="str">
        <f>$M$15</f>
        <v>勤続年数７年以上の看護師等</v>
      </c>
      <c r="K55" s="1393"/>
      <c r="L55" s="1393"/>
      <c r="M55" s="1393"/>
      <c r="N55" s="1393"/>
      <c r="O55" s="1394"/>
      <c r="P55" s="1395" t="str">
        <f>IF(M54="","",M54/P54)</f>
        <v/>
      </c>
      <c r="Q55" s="1396"/>
      <c r="R55" s="1397"/>
    </row>
    <row r="56" spans="2:18" ht="18.75" customHeight="1" x14ac:dyDescent="0.2">
      <c r="J56" s="1401" t="s">
        <v>1039</v>
      </c>
      <c r="K56" s="1402"/>
      <c r="L56" s="1402"/>
      <c r="M56" s="1402"/>
      <c r="N56" s="1402"/>
      <c r="O56" s="1403"/>
      <c r="P56" s="1398"/>
      <c r="Q56" s="1399"/>
      <c r="R56" s="1400"/>
    </row>
    <row r="57" spans="2:18" ht="18.75" customHeight="1" x14ac:dyDescent="0.2">
      <c r="J57" s="577"/>
      <c r="K57" s="577"/>
      <c r="L57" s="577"/>
      <c r="M57" s="577"/>
      <c r="N57" s="577"/>
      <c r="O57" s="577"/>
      <c r="P57" s="577"/>
      <c r="Q57" s="577"/>
      <c r="R57" s="615"/>
    </row>
    <row r="59" spans="2:18" x14ac:dyDescent="0.2">
      <c r="B59" s="575" t="s">
        <v>1041</v>
      </c>
    </row>
    <row r="60" spans="2:18" x14ac:dyDescent="0.2">
      <c r="B60" s="1404" t="s">
        <v>1042</v>
      </c>
      <c r="C60" s="1404"/>
      <c r="D60" s="1404"/>
      <c r="E60" s="1404"/>
      <c r="F60" s="1404"/>
      <c r="G60" s="1404"/>
      <c r="H60" s="1404"/>
      <c r="I60" s="1404"/>
      <c r="J60" s="1404"/>
      <c r="K60" s="1404"/>
      <c r="L60" s="1404"/>
      <c r="M60" s="1404"/>
      <c r="N60" s="1404"/>
      <c r="O60" s="1404"/>
      <c r="P60" s="1404"/>
      <c r="Q60" s="1404"/>
      <c r="R60" s="1404"/>
    </row>
    <row r="61" spans="2:18" x14ac:dyDescent="0.2">
      <c r="B61" s="1404" t="s">
        <v>1043</v>
      </c>
      <c r="C61" s="1404"/>
      <c r="D61" s="1404"/>
      <c r="E61" s="1404"/>
      <c r="F61" s="1404"/>
      <c r="G61" s="1404"/>
      <c r="H61" s="1404"/>
      <c r="I61" s="1404"/>
      <c r="J61" s="1404"/>
      <c r="K61" s="1404"/>
      <c r="L61" s="1404"/>
      <c r="M61" s="1404"/>
      <c r="N61" s="1404"/>
      <c r="O61" s="1404"/>
      <c r="P61" s="1404"/>
      <c r="Q61" s="1404"/>
      <c r="R61" s="1404"/>
    </row>
    <row r="62" spans="2:18" x14ac:dyDescent="0.2">
      <c r="B62" s="1404" t="s">
        <v>1044</v>
      </c>
      <c r="C62" s="1404"/>
      <c r="D62" s="1404"/>
      <c r="E62" s="1404"/>
      <c r="F62" s="1404"/>
      <c r="G62" s="1404"/>
      <c r="H62" s="1404"/>
      <c r="I62" s="1404"/>
      <c r="J62" s="1404"/>
      <c r="K62" s="1404"/>
      <c r="L62" s="1404"/>
      <c r="M62" s="1404"/>
      <c r="N62" s="1404"/>
      <c r="O62" s="1404"/>
      <c r="P62" s="1404"/>
      <c r="Q62" s="1404"/>
      <c r="R62" s="1404"/>
    </row>
    <row r="63" spans="2:18" x14ac:dyDescent="0.2">
      <c r="B63" s="622" t="s">
        <v>1045</v>
      </c>
      <c r="C63" s="622"/>
      <c r="D63" s="622"/>
      <c r="E63" s="622"/>
      <c r="F63" s="622"/>
      <c r="G63" s="622"/>
      <c r="H63" s="622"/>
      <c r="I63" s="622"/>
      <c r="J63" s="622"/>
      <c r="K63" s="622"/>
      <c r="L63" s="622"/>
      <c r="M63" s="622"/>
      <c r="N63" s="622"/>
      <c r="O63" s="622"/>
      <c r="P63" s="622"/>
      <c r="Q63" s="622"/>
      <c r="R63" s="622"/>
    </row>
    <row r="64" spans="2:18" x14ac:dyDescent="0.2">
      <c r="B64" s="1404" t="s">
        <v>1046</v>
      </c>
      <c r="C64" s="1404"/>
      <c r="D64" s="1404"/>
      <c r="E64" s="1404"/>
      <c r="F64" s="1404"/>
      <c r="G64" s="1404"/>
      <c r="H64" s="1404"/>
      <c r="I64" s="1404"/>
      <c r="J64" s="1404"/>
      <c r="K64" s="1404"/>
      <c r="L64" s="1404"/>
      <c r="M64" s="1404"/>
      <c r="N64" s="1404"/>
      <c r="O64" s="1404"/>
      <c r="P64" s="1404"/>
      <c r="Q64" s="1404"/>
      <c r="R64" s="1404"/>
    </row>
    <row r="65" spans="2:18" x14ac:dyDescent="0.2">
      <c r="B65" s="1404" t="s">
        <v>1047</v>
      </c>
      <c r="C65" s="1404"/>
      <c r="D65" s="1404"/>
      <c r="E65" s="1404"/>
      <c r="F65" s="1404"/>
      <c r="G65" s="1404"/>
      <c r="H65" s="1404"/>
      <c r="I65" s="1404"/>
      <c r="J65" s="1404"/>
      <c r="K65" s="1404"/>
      <c r="L65" s="1404"/>
      <c r="M65" s="1404"/>
      <c r="N65" s="1404"/>
      <c r="O65" s="1404"/>
      <c r="P65" s="1404"/>
      <c r="Q65" s="1404"/>
      <c r="R65" s="1404"/>
    </row>
    <row r="66" spans="2:18" x14ac:dyDescent="0.2">
      <c r="B66" s="1404" t="s">
        <v>1048</v>
      </c>
      <c r="C66" s="1404"/>
      <c r="D66" s="1404"/>
      <c r="E66" s="1404"/>
      <c r="F66" s="1404"/>
      <c r="G66" s="1404"/>
      <c r="H66" s="1404"/>
      <c r="I66" s="1404"/>
      <c r="J66" s="1404"/>
      <c r="K66" s="1404"/>
      <c r="L66" s="1404"/>
      <c r="M66" s="1404"/>
      <c r="N66" s="1404"/>
      <c r="O66" s="1404"/>
      <c r="P66" s="1404"/>
      <c r="Q66" s="1404"/>
      <c r="R66" s="1404"/>
    </row>
    <row r="67" spans="2:18" x14ac:dyDescent="0.2">
      <c r="B67" s="1404" t="s">
        <v>1049</v>
      </c>
      <c r="C67" s="1404"/>
      <c r="D67" s="1404"/>
      <c r="E67" s="1404"/>
      <c r="F67" s="1404"/>
      <c r="G67" s="1404"/>
      <c r="H67" s="1404"/>
      <c r="I67" s="1404"/>
      <c r="J67" s="1404"/>
      <c r="K67" s="1404"/>
      <c r="L67" s="1404"/>
      <c r="M67" s="1404"/>
      <c r="N67" s="1404"/>
      <c r="O67" s="1404"/>
      <c r="P67" s="1404"/>
      <c r="Q67" s="1404"/>
      <c r="R67" s="1404"/>
    </row>
    <row r="68" spans="2:18" x14ac:dyDescent="0.2">
      <c r="B68" s="1404" t="s">
        <v>1050</v>
      </c>
      <c r="C68" s="1404"/>
      <c r="D68" s="1404"/>
      <c r="E68" s="1404"/>
      <c r="F68" s="1404"/>
      <c r="G68" s="1404"/>
      <c r="H68" s="1404"/>
      <c r="I68" s="1404"/>
      <c r="J68" s="1404"/>
      <c r="K68" s="1404"/>
      <c r="L68" s="1404"/>
      <c r="M68" s="1404"/>
      <c r="N68" s="1404"/>
      <c r="O68" s="1404"/>
      <c r="P68" s="1404"/>
      <c r="Q68" s="1404"/>
      <c r="R68" s="1404"/>
    </row>
    <row r="69" spans="2:18" x14ac:dyDescent="0.2">
      <c r="B69" s="1404" t="s">
        <v>1051</v>
      </c>
      <c r="C69" s="1404"/>
      <c r="D69" s="1404"/>
      <c r="E69" s="1404"/>
      <c r="F69" s="1404"/>
      <c r="G69" s="1404"/>
      <c r="H69" s="1404"/>
      <c r="I69" s="1404"/>
      <c r="J69" s="1404"/>
      <c r="K69" s="1404"/>
      <c r="L69" s="1404"/>
      <c r="M69" s="1404"/>
      <c r="N69" s="1404"/>
      <c r="O69" s="1404"/>
      <c r="P69" s="1404"/>
      <c r="Q69" s="1404"/>
      <c r="R69" s="1404"/>
    </row>
    <row r="70" spans="2:18" x14ac:dyDescent="0.2">
      <c r="B70" s="1404" t="s">
        <v>1052</v>
      </c>
      <c r="C70" s="1404"/>
      <c r="D70" s="1404"/>
      <c r="E70" s="1404"/>
      <c r="F70" s="1404"/>
      <c r="G70" s="1404"/>
      <c r="H70" s="1404"/>
      <c r="I70" s="1404"/>
      <c r="J70" s="1404"/>
      <c r="K70" s="1404"/>
      <c r="L70" s="1404"/>
      <c r="M70" s="1404"/>
      <c r="N70" s="1404"/>
      <c r="O70" s="1404"/>
      <c r="P70" s="1404"/>
      <c r="Q70" s="1404"/>
      <c r="R70" s="1404"/>
    </row>
    <row r="71" spans="2:18" x14ac:dyDescent="0.2">
      <c r="B71" s="1404" t="s">
        <v>1053</v>
      </c>
      <c r="C71" s="1404"/>
      <c r="D71" s="1404"/>
      <c r="E71" s="1404"/>
      <c r="F71" s="1404"/>
      <c r="G71" s="1404"/>
      <c r="H71" s="1404"/>
      <c r="I71" s="1404"/>
      <c r="J71" s="1404"/>
      <c r="K71" s="1404"/>
      <c r="L71" s="1404"/>
      <c r="M71" s="1404"/>
      <c r="N71" s="1404"/>
      <c r="O71" s="1404"/>
      <c r="P71" s="1404"/>
      <c r="Q71" s="1404"/>
      <c r="R71" s="1404"/>
    </row>
    <row r="72" spans="2:18" x14ac:dyDescent="0.2">
      <c r="B72" s="1404" t="s">
        <v>1054</v>
      </c>
      <c r="C72" s="1404"/>
      <c r="D72" s="1404"/>
      <c r="E72" s="1404"/>
      <c r="F72" s="1404"/>
      <c r="G72" s="1404"/>
      <c r="H72" s="1404"/>
      <c r="I72" s="1404"/>
      <c r="J72" s="1404"/>
      <c r="K72" s="1404"/>
      <c r="L72" s="1404"/>
      <c r="M72" s="1404"/>
      <c r="N72" s="1404"/>
      <c r="O72" s="1404"/>
      <c r="P72" s="1404"/>
      <c r="Q72" s="1404"/>
      <c r="R72" s="1404"/>
    </row>
    <row r="73" spans="2:18" x14ac:dyDescent="0.2">
      <c r="B73" s="1404" t="s">
        <v>1055</v>
      </c>
      <c r="C73" s="1404"/>
      <c r="D73" s="1404"/>
      <c r="E73" s="1404"/>
      <c r="F73" s="1404"/>
      <c r="G73" s="1404"/>
      <c r="H73" s="1404"/>
      <c r="I73" s="1404"/>
      <c r="J73" s="1404"/>
      <c r="K73" s="1404"/>
      <c r="L73" s="1404"/>
      <c r="M73" s="1404"/>
      <c r="N73" s="1404"/>
      <c r="O73" s="1404"/>
      <c r="P73" s="1404"/>
      <c r="Q73" s="1404"/>
      <c r="R73" s="1404"/>
    </row>
    <row r="74" spans="2:18" x14ac:dyDescent="0.2">
      <c r="B74" s="1404" t="s">
        <v>1056</v>
      </c>
      <c r="C74" s="1404"/>
      <c r="D74" s="1404"/>
      <c r="E74" s="1404"/>
      <c r="F74" s="1404"/>
      <c r="G74" s="1404"/>
      <c r="H74" s="1404"/>
      <c r="I74" s="1404"/>
      <c r="J74" s="1404"/>
      <c r="K74" s="1404"/>
      <c r="L74" s="1404"/>
      <c r="M74" s="1404"/>
      <c r="N74" s="1404"/>
      <c r="O74" s="1404"/>
      <c r="P74" s="1404"/>
      <c r="Q74" s="1404"/>
      <c r="R74" s="1404"/>
    </row>
    <row r="75" spans="2:18" x14ac:dyDescent="0.2">
      <c r="B75" s="1404" t="s">
        <v>1057</v>
      </c>
      <c r="C75" s="1404"/>
      <c r="D75" s="1404"/>
      <c r="E75" s="1404"/>
      <c r="F75" s="1404"/>
      <c r="G75" s="1404"/>
      <c r="H75" s="1404"/>
      <c r="I75" s="1404"/>
      <c r="J75" s="1404"/>
      <c r="K75" s="1404"/>
      <c r="L75" s="1404"/>
      <c r="M75" s="1404"/>
      <c r="N75" s="1404"/>
      <c r="O75" s="1404"/>
      <c r="P75" s="1404"/>
      <c r="Q75" s="1404"/>
      <c r="R75" s="1404"/>
    </row>
    <row r="76" spans="2:18" x14ac:dyDescent="0.2">
      <c r="B76" s="1404" t="s">
        <v>1058</v>
      </c>
      <c r="C76" s="1404"/>
      <c r="D76" s="1404"/>
      <c r="E76" s="1404"/>
      <c r="F76" s="1404"/>
      <c r="G76" s="1404"/>
      <c r="H76" s="1404"/>
      <c r="I76" s="1404"/>
      <c r="J76" s="1404"/>
      <c r="K76" s="1404"/>
      <c r="L76" s="1404"/>
      <c r="M76" s="1404"/>
      <c r="N76" s="1404"/>
      <c r="O76" s="1404"/>
      <c r="P76" s="1404"/>
      <c r="Q76" s="1404"/>
      <c r="R76" s="1404"/>
    </row>
    <row r="77" spans="2:18" x14ac:dyDescent="0.2">
      <c r="B77" s="1404" t="s">
        <v>1059</v>
      </c>
      <c r="C77" s="1404"/>
      <c r="D77" s="1404"/>
      <c r="E77" s="1404"/>
      <c r="F77" s="1404"/>
      <c r="G77" s="1404"/>
      <c r="H77" s="1404"/>
      <c r="I77" s="1404"/>
      <c r="J77" s="1404"/>
      <c r="K77" s="1404"/>
      <c r="L77" s="1404"/>
      <c r="M77" s="1404"/>
      <c r="N77" s="1404"/>
      <c r="O77" s="1404"/>
      <c r="P77" s="1404"/>
      <c r="Q77" s="1404"/>
      <c r="R77" s="1404"/>
    </row>
    <row r="78" spans="2:18" x14ac:dyDescent="0.2">
      <c r="B78" s="1404" t="s">
        <v>1060</v>
      </c>
      <c r="C78" s="1404"/>
      <c r="D78" s="1404"/>
      <c r="E78" s="1404"/>
      <c r="F78" s="1404"/>
      <c r="G78" s="1404"/>
      <c r="H78" s="1404"/>
      <c r="I78" s="1404"/>
      <c r="J78" s="1404"/>
      <c r="K78" s="1404"/>
      <c r="L78" s="1404"/>
      <c r="M78" s="1404"/>
      <c r="N78" s="1404"/>
      <c r="O78" s="1404"/>
      <c r="P78" s="1404"/>
      <c r="Q78" s="1404"/>
      <c r="R78" s="1404"/>
    </row>
    <row r="79" spans="2:18" x14ac:dyDescent="0.2">
      <c r="B79" s="1404" t="s">
        <v>1061</v>
      </c>
      <c r="C79" s="1404"/>
      <c r="D79" s="1404"/>
      <c r="E79" s="1404"/>
      <c r="F79" s="1404"/>
      <c r="G79" s="1404"/>
      <c r="H79" s="1404"/>
      <c r="I79" s="1404"/>
      <c r="J79" s="1404"/>
      <c r="K79" s="1404"/>
      <c r="L79" s="1404"/>
      <c r="M79" s="1404"/>
      <c r="N79" s="1404"/>
      <c r="O79" s="1404"/>
      <c r="P79" s="1404"/>
      <c r="Q79" s="1404"/>
      <c r="R79" s="1404"/>
    </row>
    <row r="80" spans="2:18" x14ac:dyDescent="0.2">
      <c r="B80" s="1404" t="s">
        <v>1062</v>
      </c>
      <c r="C80" s="1404"/>
      <c r="D80" s="1404"/>
      <c r="E80" s="1404"/>
      <c r="F80" s="1404"/>
      <c r="G80" s="1404"/>
      <c r="H80" s="1404"/>
      <c r="I80" s="1404"/>
      <c r="J80" s="1404"/>
      <c r="K80" s="1404"/>
      <c r="L80" s="1404"/>
      <c r="M80" s="1404"/>
      <c r="N80" s="1404"/>
      <c r="O80" s="1404"/>
      <c r="P80" s="1404"/>
      <c r="Q80" s="1404"/>
      <c r="R80" s="1404"/>
    </row>
    <row r="81" spans="2:18" x14ac:dyDescent="0.2">
      <c r="B81" s="1404" t="s">
        <v>1063</v>
      </c>
      <c r="C81" s="1404"/>
      <c r="D81" s="1404"/>
      <c r="E81" s="1404"/>
      <c r="F81" s="1404"/>
      <c r="G81" s="1404"/>
      <c r="H81" s="1404"/>
      <c r="I81" s="1404"/>
      <c r="J81" s="1404"/>
      <c r="K81" s="1404"/>
      <c r="L81" s="1404"/>
      <c r="M81" s="1404"/>
      <c r="N81" s="1404"/>
      <c r="O81" s="1404"/>
      <c r="P81" s="1404"/>
      <c r="Q81" s="1404"/>
      <c r="R81" s="1404"/>
    </row>
    <row r="82" spans="2:18" x14ac:dyDescent="0.2">
      <c r="B82" s="1404" t="s">
        <v>1064</v>
      </c>
      <c r="C82" s="1404"/>
      <c r="D82" s="1404"/>
      <c r="E82" s="1404"/>
      <c r="F82" s="1404"/>
      <c r="G82" s="1404"/>
      <c r="H82" s="1404"/>
      <c r="I82" s="1404"/>
      <c r="J82" s="1404"/>
      <c r="K82" s="1404"/>
      <c r="L82" s="1404"/>
      <c r="M82" s="1404"/>
      <c r="N82" s="1404"/>
      <c r="O82" s="1404"/>
      <c r="P82" s="1404"/>
      <c r="Q82" s="1404"/>
      <c r="R82" s="1404"/>
    </row>
    <row r="83" spans="2:18" ht="18" customHeight="1" x14ac:dyDescent="0.2">
      <c r="B83" s="1405" t="s">
        <v>1065</v>
      </c>
      <c r="C83" s="1404"/>
      <c r="D83" s="1404"/>
      <c r="E83" s="1404"/>
      <c r="F83" s="1404"/>
      <c r="G83" s="1404"/>
      <c r="H83" s="1404"/>
      <c r="I83" s="1404"/>
      <c r="J83" s="1404"/>
      <c r="K83" s="1404"/>
      <c r="L83" s="1404"/>
      <c r="M83" s="1404"/>
      <c r="N83" s="1404"/>
      <c r="O83" s="1404"/>
      <c r="P83" s="1404"/>
      <c r="Q83" s="1404"/>
      <c r="R83" s="1404"/>
    </row>
    <row r="84" spans="2:18" x14ac:dyDescent="0.2">
      <c r="B84" s="1404" t="s">
        <v>1066</v>
      </c>
      <c r="C84" s="1404"/>
      <c r="D84" s="1404"/>
      <c r="E84" s="1404"/>
      <c r="F84" s="1404"/>
      <c r="G84" s="1404"/>
      <c r="H84" s="1404"/>
      <c r="I84" s="1404"/>
      <c r="J84" s="1404"/>
      <c r="K84" s="1404"/>
      <c r="L84" s="1404"/>
      <c r="M84" s="1404"/>
      <c r="N84" s="1404"/>
      <c r="O84" s="1404"/>
      <c r="P84" s="1404"/>
      <c r="Q84" s="1404"/>
      <c r="R84" s="1404"/>
    </row>
    <row r="85" spans="2:18" x14ac:dyDescent="0.2">
      <c r="B85" s="1404" t="s">
        <v>1067</v>
      </c>
      <c r="C85" s="1404"/>
      <c r="D85" s="1404"/>
      <c r="E85" s="1404"/>
      <c r="F85" s="1404"/>
      <c r="G85" s="1404"/>
      <c r="H85" s="1404"/>
      <c r="I85" s="1404"/>
      <c r="J85" s="1404"/>
      <c r="K85" s="1404"/>
      <c r="L85" s="1404"/>
      <c r="M85" s="1404"/>
      <c r="N85" s="1404"/>
      <c r="O85" s="1404"/>
      <c r="P85" s="1404"/>
      <c r="Q85" s="1404"/>
      <c r="R85" s="1404"/>
    </row>
    <row r="86" spans="2:18" x14ac:dyDescent="0.2">
      <c r="B86" s="1404"/>
      <c r="C86" s="1404"/>
      <c r="D86" s="1404"/>
      <c r="E86" s="1404"/>
      <c r="F86" s="1404"/>
      <c r="G86" s="1404"/>
      <c r="H86" s="1404"/>
      <c r="I86" s="1404"/>
      <c r="J86" s="1404"/>
      <c r="K86" s="1404"/>
      <c r="L86" s="1404"/>
      <c r="M86" s="1404"/>
      <c r="N86" s="1404"/>
      <c r="O86" s="1404"/>
      <c r="P86" s="1404"/>
      <c r="Q86" s="1404"/>
      <c r="R86" s="1404"/>
    </row>
    <row r="87" spans="2:18" x14ac:dyDescent="0.2">
      <c r="B87" s="1404"/>
      <c r="C87" s="1404"/>
      <c r="D87" s="1404"/>
      <c r="E87" s="1404"/>
      <c r="F87" s="1404"/>
      <c r="G87" s="1404"/>
      <c r="H87" s="1404"/>
      <c r="I87" s="1404"/>
      <c r="J87" s="1404"/>
      <c r="K87" s="1404"/>
      <c r="L87" s="1404"/>
      <c r="M87" s="1404"/>
      <c r="N87" s="1404"/>
      <c r="O87" s="1404"/>
      <c r="P87" s="1404"/>
      <c r="Q87" s="1404"/>
      <c r="R87" s="1404"/>
    </row>
    <row r="88" spans="2:18" x14ac:dyDescent="0.2">
      <c r="B88" s="1404"/>
      <c r="C88" s="1404"/>
      <c r="D88" s="1404"/>
      <c r="E88" s="1404"/>
      <c r="F88" s="1404"/>
      <c r="G88" s="1404"/>
      <c r="H88" s="1404"/>
      <c r="I88" s="1404"/>
      <c r="J88" s="1404"/>
      <c r="K88" s="1404"/>
      <c r="L88" s="1404"/>
      <c r="M88" s="1404"/>
      <c r="N88" s="1404"/>
      <c r="O88" s="1404"/>
      <c r="P88" s="1404"/>
      <c r="Q88" s="1404"/>
      <c r="R88" s="1404"/>
    </row>
    <row r="89" spans="2:18" x14ac:dyDescent="0.2">
      <c r="B89" s="1404"/>
      <c r="C89" s="1404"/>
      <c r="D89" s="1404"/>
      <c r="E89" s="1404"/>
      <c r="F89" s="1404"/>
      <c r="G89" s="1404"/>
      <c r="H89" s="1404"/>
      <c r="I89" s="1404"/>
      <c r="J89" s="1404"/>
      <c r="K89" s="1404"/>
      <c r="L89" s="1404"/>
      <c r="M89" s="1404"/>
      <c r="N89" s="1404"/>
      <c r="O89" s="1404"/>
      <c r="P89" s="1404"/>
      <c r="Q89" s="1404"/>
      <c r="R89" s="1404"/>
    </row>
    <row r="90" spans="2:18" x14ac:dyDescent="0.2">
      <c r="B90" s="1404"/>
      <c r="C90" s="1404"/>
      <c r="D90" s="1404"/>
      <c r="E90" s="1404"/>
      <c r="F90" s="1404"/>
      <c r="G90" s="1404"/>
      <c r="H90" s="1404"/>
      <c r="I90" s="1404"/>
      <c r="J90" s="1404"/>
      <c r="K90" s="1404"/>
      <c r="L90" s="1404"/>
      <c r="M90" s="1404"/>
      <c r="N90" s="1404"/>
      <c r="O90" s="1404"/>
      <c r="P90" s="1404"/>
      <c r="Q90" s="1404"/>
      <c r="R90" s="1404"/>
    </row>
    <row r="91" spans="2:18" x14ac:dyDescent="0.2">
      <c r="B91" s="1404"/>
      <c r="C91" s="1404"/>
      <c r="D91" s="1404"/>
      <c r="E91" s="1404"/>
      <c r="F91" s="1404"/>
      <c r="G91" s="1404"/>
      <c r="H91" s="1404"/>
      <c r="I91" s="1404"/>
      <c r="J91" s="1404"/>
      <c r="K91" s="1404"/>
      <c r="L91" s="1404"/>
      <c r="M91" s="1404"/>
      <c r="N91" s="1404"/>
      <c r="O91" s="1404"/>
      <c r="P91" s="1404"/>
      <c r="Q91" s="1404"/>
      <c r="R91" s="1404"/>
    </row>
    <row r="92" spans="2:18" x14ac:dyDescent="0.2">
      <c r="B92" s="1404"/>
      <c r="C92" s="1404"/>
      <c r="D92" s="1404"/>
      <c r="E92" s="1404"/>
      <c r="F92" s="1404"/>
      <c r="G92" s="1404"/>
      <c r="H92" s="1404"/>
      <c r="I92" s="1404"/>
      <c r="J92" s="1404"/>
      <c r="K92" s="1404"/>
      <c r="L92" s="1404"/>
      <c r="M92" s="1404"/>
      <c r="N92" s="1404"/>
      <c r="O92" s="1404"/>
      <c r="P92" s="1404"/>
      <c r="Q92" s="1404"/>
      <c r="R92" s="1404"/>
    </row>
    <row r="93" spans="2:18" x14ac:dyDescent="0.2">
      <c r="B93" s="1404"/>
      <c r="C93" s="1404"/>
      <c r="D93" s="1404"/>
      <c r="E93" s="1404"/>
      <c r="F93" s="1404"/>
      <c r="G93" s="1404"/>
      <c r="H93" s="1404"/>
      <c r="I93" s="1404"/>
      <c r="J93" s="1404"/>
      <c r="K93" s="1404"/>
      <c r="L93" s="1404"/>
      <c r="M93" s="1404"/>
      <c r="N93" s="1404"/>
      <c r="O93" s="1404"/>
      <c r="P93" s="1404"/>
      <c r="Q93" s="1404"/>
      <c r="R93" s="1404"/>
    </row>
    <row r="94" spans="2:18" x14ac:dyDescent="0.2">
      <c r="B94" s="1404"/>
      <c r="C94" s="1404"/>
      <c r="D94" s="1404"/>
      <c r="E94" s="1404"/>
      <c r="F94" s="1404"/>
      <c r="G94" s="1404"/>
      <c r="H94" s="1404"/>
      <c r="I94" s="1404"/>
      <c r="J94" s="1404"/>
      <c r="K94" s="1404"/>
      <c r="L94" s="1404"/>
      <c r="M94" s="1404"/>
      <c r="N94" s="1404"/>
      <c r="O94" s="1404"/>
      <c r="P94" s="1404"/>
      <c r="Q94" s="1404"/>
      <c r="R94" s="1404"/>
    </row>
  </sheetData>
  <mergeCells count="142">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J54:L54"/>
    <mergeCell ref="M54:O54"/>
    <mergeCell ref="P54:R54"/>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D22:D23"/>
    <mergeCell ref="M22:O23"/>
    <mergeCell ref="P22:R23"/>
    <mergeCell ref="W23:W25"/>
    <mergeCell ref="X23:X25"/>
    <mergeCell ref="Y23:Y25"/>
    <mergeCell ref="Z23:Z25"/>
    <mergeCell ref="C24:C25"/>
    <mergeCell ref="C20:C21"/>
    <mergeCell ref="D20:D21"/>
    <mergeCell ref="M20:O21"/>
    <mergeCell ref="P20:R21"/>
    <mergeCell ref="Y21:Y22"/>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F8:I8">
      <formula1>$W$17:$W$23</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35"/>
  <sheetViews>
    <sheetView view="pageBreakPreview" zoomScale="82" zoomScaleNormal="82" zoomScaleSheetLayoutView="82" workbookViewId="0">
      <selection activeCell="N12" sqref="N12:O12"/>
    </sheetView>
  </sheetViews>
  <sheetFormatPr defaultColWidth="9" defaultRowHeight="13" x14ac:dyDescent="0.2"/>
  <cols>
    <col min="1" max="2" width="2.453125" style="542" customWidth="1"/>
    <col min="3" max="3" width="35.08984375" style="542" customWidth="1"/>
    <col min="4" max="4" width="5.6328125" style="542" customWidth="1"/>
    <col min="5" max="5" width="3.453125" style="542" customWidth="1"/>
    <col min="6" max="6" width="5.6328125" style="542" customWidth="1"/>
    <col min="7" max="7" width="3.6328125" style="542" customWidth="1"/>
    <col min="8" max="8" width="5.6328125" style="542" customWidth="1"/>
    <col min="9" max="9" width="3.453125" style="542" customWidth="1"/>
    <col min="10" max="10" width="5.6328125" style="542" customWidth="1"/>
    <col min="11" max="11" width="3.6328125" style="542" customWidth="1"/>
    <col min="12" max="12" width="5.6328125" style="542" customWidth="1"/>
    <col min="13" max="13" width="3.6328125" style="542" customWidth="1"/>
    <col min="14" max="14" width="5.6328125" style="542" customWidth="1"/>
    <col min="15" max="15" width="3.6328125" style="542" customWidth="1"/>
    <col min="16" max="16" width="5.6328125" style="542" customWidth="1"/>
    <col min="17" max="17" width="3.6328125" style="542" customWidth="1"/>
    <col min="18" max="18" width="5.6328125" style="542" customWidth="1"/>
    <col min="19" max="19" width="3.6328125" style="542" customWidth="1"/>
    <col min="20" max="20" width="5.6328125" style="542" customWidth="1"/>
    <col min="21" max="21" width="3.6328125" style="542" customWidth="1"/>
    <col min="22" max="22" width="5.6328125" style="542" customWidth="1"/>
    <col min="23" max="23" width="3.6328125" style="542" customWidth="1"/>
    <col min="24" max="24" width="5.6328125" style="542" customWidth="1"/>
    <col min="25" max="25" width="3.6328125" style="542" customWidth="1"/>
    <col min="26" max="26" width="5.6328125" style="542" customWidth="1"/>
    <col min="27" max="27" width="3.6328125" style="542" customWidth="1"/>
    <col min="28" max="28" width="11.6328125" style="542" customWidth="1"/>
    <col min="29" max="29" width="3.90625" style="542" customWidth="1"/>
    <col min="30" max="30" width="3.36328125" style="542" customWidth="1"/>
    <col min="31" max="16384" width="9" style="542"/>
  </cols>
  <sheetData>
    <row r="1" spans="1:32" ht="18.75" customHeight="1" x14ac:dyDescent="0.2">
      <c r="A1" s="542" t="s">
        <v>964</v>
      </c>
    </row>
    <row r="3" spans="1:32" ht="21" customHeight="1" x14ac:dyDescent="0.2">
      <c r="C3" s="543" t="s">
        <v>965</v>
      </c>
      <c r="D3" s="1406"/>
      <c r="E3" s="1406"/>
      <c r="F3" s="1406"/>
      <c r="G3" s="1406"/>
      <c r="H3" s="1406"/>
      <c r="I3" s="1406"/>
      <c r="J3" s="1406"/>
      <c r="K3" s="1406"/>
      <c r="L3" s="1406"/>
      <c r="M3" s="1406"/>
      <c r="N3" s="1406"/>
    </row>
    <row r="4" spans="1:32" ht="21" customHeight="1" x14ac:dyDescent="0.2">
      <c r="C4" s="543" t="s">
        <v>966</v>
      </c>
      <c r="D4" s="1406"/>
      <c r="E4" s="1406"/>
      <c r="F4" s="1406"/>
      <c r="G4" s="1406"/>
      <c r="H4" s="1406"/>
      <c r="I4" s="1406"/>
      <c r="J4" s="1406"/>
      <c r="K4" s="1406"/>
      <c r="L4" s="1406"/>
      <c r="M4" s="1406"/>
      <c r="N4" s="1406"/>
    </row>
    <row r="5" spans="1:32" ht="21" customHeight="1" x14ac:dyDescent="0.2"/>
    <row r="6" spans="1:32" ht="13.5" customHeight="1" x14ac:dyDescent="0.2">
      <c r="A6" s="1407" t="s">
        <v>967</v>
      </c>
      <c r="B6" s="1407"/>
      <c r="C6" s="1407"/>
      <c r="D6" s="1407"/>
      <c r="E6" s="1407"/>
      <c r="F6" s="1407"/>
      <c r="G6" s="1407"/>
      <c r="H6" s="1407"/>
      <c r="I6" s="1407"/>
      <c r="J6" s="1407"/>
      <c r="K6" s="1407"/>
      <c r="L6" s="1407"/>
      <c r="M6" s="1407"/>
      <c r="N6" s="1407"/>
      <c r="O6" s="1407"/>
      <c r="P6" s="1407"/>
      <c r="Q6" s="1407"/>
      <c r="R6" s="1407"/>
      <c r="S6" s="1407"/>
      <c r="T6" s="1407"/>
      <c r="U6" s="1407"/>
      <c r="V6" s="1407"/>
      <c r="W6" s="1407"/>
      <c r="X6" s="1407"/>
      <c r="Y6" s="1407"/>
      <c r="Z6" s="1407"/>
      <c r="AA6" s="1407"/>
      <c r="AB6" s="1407"/>
      <c r="AC6" s="1407"/>
      <c r="AD6" s="1407"/>
      <c r="AE6" s="1407"/>
      <c r="AF6" s="1407"/>
    </row>
    <row r="7" spans="1:32" ht="13.5" customHeight="1" x14ac:dyDescent="0.2">
      <c r="A7" s="1407"/>
      <c r="B7" s="1407"/>
      <c r="C7" s="1407"/>
      <c r="D7" s="1407"/>
      <c r="E7" s="1407"/>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9" spans="1:32" ht="18.75" customHeight="1" thickBot="1" x14ac:dyDescent="0.25">
      <c r="B9" s="544" t="s">
        <v>968</v>
      </c>
    </row>
    <row r="10" spans="1:32" ht="17.25" customHeight="1" thickBot="1" x14ac:dyDescent="0.25">
      <c r="C10" s="545"/>
      <c r="D10" s="546"/>
      <c r="E10" s="547" t="s">
        <v>969</v>
      </c>
      <c r="F10" s="546"/>
      <c r="G10" s="547" t="s">
        <v>969</v>
      </c>
      <c r="H10" s="546"/>
      <c r="I10" s="548" t="s">
        <v>969</v>
      </c>
      <c r="J10" s="549"/>
      <c r="K10" s="550" t="s">
        <v>969</v>
      </c>
      <c r="L10" s="549"/>
      <c r="M10" s="550" t="s">
        <v>969</v>
      </c>
      <c r="N10" s="549"/>
      <c r="O10" s="551" t="s">
        <v>969</v>
      </c>
      <c r="P10" s="1408" t="s">
        <v>675</v>
      </c>
      <c r="Q10" s="1409"/>
    </row>
    <row r="11" spans="1:32" ht="50.25" customHeight="1" thickTop="1" x14ac:dyDescent="0.2">
      <c r="C11" s="552" t="s">
        <v>970</v>
      </c>
      <c r="D11" s="1410"/>
      <c r="E11" s="1410"/>
      <c r="F11" s="1410"/>
      <c r="G11" s="1410"/>
      <c r="H11" s="1410"/>
      <c r="I11" s="1411"/>
      <c r="J11" s="1412"/>
      <c r="K11" s="1412"/>
      <c r="L11" s="1412"/>
      <c r="M11" s="1412"/>
      <c r="N11" s="1412"/>
      <c r="O11" s="1413"/>
      <c r="P11" s="553">
        <f>SUM(D11:O11)</f>
        <v>0</v>
      </c>
      <c r="Q11" s="554" t="s">
        <v>666</v>
      </c>
      <c r="R11" s="1414" t="s">
        <v>971</v>
      </c>
      <c r="S11" s="1414"/>
      <c r="T11" s="1415" t="e">
        <f>(P11/P12)*100</f>
        <v>#DIV/0!</v>
      </c>
      <c r="U11" s="1416"/>
      <c r="V11" s="1417"/>
      <c r="W11" s="1421" t="s">
        <v>972</v>
      </c>
      <c r="X11" s="1422">
        <v>50</v>
      </c>
    </row>
    <row r="12" spans="1:32" ht="50.25" customHeight="1" thickBot="1" x14ac:dyDescent="0.25">
      <c r="C12" s="555" t="s">
        <v>973</v>
      </c>
      <c r="D12" s="1423"/>
      <c r="E12" s="1423"/>
      <c r="F12" s="1423"/>
      <c r="G12" s="1423"/>
      <c r="H12" s="1423"/>
      <c r="I12" s="1424"/>
      <c r="J12" s="1425"/>
      <c r="K12" s="1425"/>
      <c r="L12" s="1425"/>
      <c r="M12" s="1425"/>
      <c r="N12" s="1425"/>
      <c r="O12" s="1426"/>
      <c r="P12" s="556">
        <f>SUM(D12:O12)</f>
        <v>0</v>
      </c>
      <c r="Q12" s="557" t="s">
        <v>668</v>
      </c>
      <c r="R12" s="1414"/>
      <c r="S12" s="1414"/>
      <c r="T12" s="1418"/>
      <c r="U12" s="1419"/>
      <c r="V12" s="1420"/>
      <c r="W12" s="1421"/>
      <c r="X12" s="1422"/>
    </row>
    <row r="13" spans="1:32" ht="29.25" customHeight="1" x14ac:dyDescent="0.2">
      <c r="D13" s="558"/>
      <c r="E13" s="558"/>
      <c r="F13" s="558"/>
      <c r="G13" s="558"/>
      <c r="H13" s="559"/>
      <c r="I13" s="559"/>
    </row>
    <row r="14" spans="1:32" ht="19.5" customHeight="1" thickBot="1" x14ac:dyDescent="0.25">
      <c r="B14" s="544" t="s">
        <v>974</v>
      </c>
      <c r="D14" s="558"/>
      <c r="E14" s="558"/>
      <c r="F14" s="558"/>
      <c r="G14" s="558"/>
      <c r="H14" s="558"/>
      <c r="I14" s="558"/>
    </row>
    <row r="15" spans="1:32" ht="13.5" thickBot="1" x14ac:dyDescent="0.25">
      <c r="C15" s="545"/>
      <c r="D15" s="546"/>
      <c r="E15" s="547" t="s">
        <v>969</v>
      </c>
      <c r="F15" s="546"/>
      <c r="G15" s="547" t="s">
        <v>969</v>
      </c>
      <c r="H15" s="546"/>
      <c r="I15" s="548" t="s">
        <v>969</v>
      </c>
      <c r="J15" s="549"/>
      <c r="K15" s="550" t="s">
        <v>969</v>
      </c>
      <c r="L15" s="549"/>
      <c r="M15" s="550" t="s">
        <v>969</v>
      </c>
      <c r="N15" s="549"/>
      <c r="O15" s="551" t="s">
        <v>969</v>
      </c>
      <c r="P15" s="1408" t="s">
        <v>675</v>
      </c>
      <c r="Q15" s="1409"/>
    </row>
    <row r="16" spans="1:32" ht="50.25" customHeight="1" thickTop="1" x14ac:dyDescent="0.2">
      <c r="C16" s="552" t="s">
        <v>975</v>
      </c>
      <c r="D16" s="1410"/>
      <c r="E16" s="1410"/>
      <c r="F16" s="1410"/>
      <c r="G16" s="1410"/>
      <c r="H16" s="1410"/>
      <c r="I16" s="1411"/>
      <c r="J16" s="1412"/>
      <c r="K16" s="1412"/>
      <c r="L16" s="1412"/>
      <c r="M16" s="1412"/>
      <c r="N16" s="1412"/>
      <c r="O16" s="1427"/>
      <c r="P16" s="560">
        <f>SUM(D16:O16)</f>
        <v>0</v>
      </c>
      <c r="Q16" s="554" t="s">
        <v>666</v>
      </c>
      <c r="R16" s="1414" t="s">
        <v>971</v>
      </c>
      <c r="S16" s="1414"/>
      <c r="T16" s="1428" t="e">
        <f>(P16/P17)*100</f>
        <v>#DIV/0!</v>
      </c>
      <c r="U16" s="1429"/>
      <c r="V16" s="1430"/>
      <c r="W16" s="1421" t="s">
        <v>972</v>
      </c>
      <c r="X16" s="1422">
        <v>20</v>
      </c>
    </row>
    <row r="17" spans="2:32" ht="50.25" customHeight="1" thickBot="1" x14ac:dyDescent="0.25">
      <c r="C17" s="555" t="s">
        <v>973</v>
      </c>
      <c r="D17" s="1423"/>
      <c r="E17" s="1423"/>
      <c r="F17" s="1423"/>
      <c r="G17" s="1423"/>
      <c r="H17" s="1423"/>
      <c r="I17" s="1424"/>
      <c r="J17" s="1425"/>
      <c r="K17" s="1425"/>
      <c r="L17" s="1425"/>
      <c r="M17" s="1425"/>
      <c r="N17" s="1425"/>
      <c r="O17" s="1434"/>
      <c r="P17" s="561">
        <f>SUM(D17:O17)</f>
        <v>0</v>
      </c>
      <c r="Q17" s="557" t="s">
        <v>668</v>
      </c>
      <c r="R17" s="1414"/>
      <c r="S17" s="1414"/>
      <c r="T17" s="1431"/>
      <c r="U17" s="1432"/>
      <c r="V17" s="1433"/>
      <c r="W17" s="1421"/>
      <c r="X17" s="1422"/>
    </row>
    <row r="20" spans="2:32" ht="19.5" customHeight="1" thickBot="1" x14ac:dyDescent="0.25">
      <c r="B20" s="544" t="s">
        <v>976</v>
      </c>
    </row>
    <row r="21" spans="2:32" x14ac:dyDescent="0.2">
      <c r="C21" s="545"/>
      <c r="D21" s="549"/>
      <c r="E21" s="550" t="s">
        <v>969</v>
      </c>
      <c r="F21" s="549"/>
      <c r="G21" s="550" t="s">
        <v>969</v>
      </c>
      <c r="H21" s="549"/>
      <c r="I21" s="550" t="s">
        <v>969</v>
      </c>
      <c r="J21" s="549"/>
      <c r="K21" s="550" t="s">
        <v>969</v>
      </c>
      <c r="L21" s="549"/>
      <c r="M21" s="550" t="s">
        <v>969</v>
      </c>
      <c r="N21" s="549"/>
      <c r="O21" s="550" t="s">
        <v>969</v>
      </c>
      <c r="P21" s="549"/>
      <c r="Q21" s="550" t="s">
        <v>969</v>
      </c>
      <c r="R21" s="549"/>
      <c r="S21" s="550" t="s">
        <v>969</v>
      </c>
      <c r="T21" s="549"/>
      <c r="U21" s="550" t="s">
        <v>969</v>
      </c>
      <c r="V21" s="549"/>
      <c r="W21" s="550" t="s">
        <v>969</v>
      </c>
      <c r="X21" s="549"/>
      <c r="Y21" s="550" t="s">
        <v>969</v>
      </c>
      <c r="Z21" s="549"/>
      <c r="AA21" s="551" t="s">
        <v>969</v>
      </c>
      <c r="AB21" s="562" t="s">
        <v>675</v>
      </c>
    </row>
    <row r="22" spans="2:32" ht="50.25" customHeight="1" thickBot="1" x14ac:dyDescent="0.25">
      <c r="C22" s="555" t="s">
        <v>977</v>
      </c>
      <c r="D22" s="1425"/>
      <c r="E22" s="1425"/>
      <c r="F22" s="1425"/>
      <c r="G22" s="1425"/>
      <c r="H22" s="1425"/>
      <c r="I22" s="1425"/>
      <c r="J22" s="1425"/>
      <c r="K22" s="1425"/>
      <c r="L22" s="1425"/>
      <c r="M22" s="1425"/>
      <c r="N22" s="1425"/>
      <c r="O22" s="1425"/>
      <c r="P22" s="1425"/>
      <c r="Q22" s="1425"/>
      <c r="R22" s="1425"/>
      <c r="S22" s="1425"/>
      <c r="T22" s="1425"/>
      <c r="U22" s="1425"/>
      <c r="V22" s="1425"/>
      <c r="W22" s="1425"/>
      <c r="X22" s="1425"/>
      <c r="Y22" s="1425"/>
      <c r="Z22" s="1425"/>
      <c r="AA22" s="1426"/>
      <c r="AB22" s="563">
        <f>SUM(D22:AA22)</f>
        <v>0</v>
      </c>
      <c r="AC22" s="1435" t="s">
        <v>978</v>
      </c>
      <c r="AD22" s="1436"/>
      <c r="AE22" s="1436"/>
      <c r="AF22" s="1436"/>
    </row>
    <row r="23" spans="2:32" ht="18" customHeight="1" x14ac:dyDescent="0.2">
      <c r="C23" s="564"/>
      <c r="D23" s="565"/>
      <c r="E23" s="565"/>
      <c r="F23" s="565"/>
      <c r="G23" s="565"/>
      <c r="H23" s="565"/>
      <c r="I23" s="565"/>
      <c r="J23" s="565"/>
      <c r="K23" s="565"/>
      <c r="L23" s="565"/>
      <c r="M23" s="565"/>
      <c r="N23" s="565"/>
      <c r="O23" s="565"/>
      <c r="P23" s="565"/>
      <c r="Q23" s="565"/>
      <c r="R23" s="565"/>
      <c r="S23" s="565"/>
      <c r="T23" s="565"/>
      <c r="U23" s="565"/>
      <c r="V23" s="565"/>
      <c r="W23" s="565"/>
      <c r="X23" s="565"/>
      <c r="Y23" s="1437"/>
      <c r="Z23" s="1437"/>
      <c r="AA23" s="1437"/>
      <c r="AB23" s="1437"/>
      <c r="AC23" s="566"/>
      <c r="AD23" s="567"/>
    </row>
    <row r="25" spans="2:32" ht="19.5" customHeight="1" thickBot="1" x14ac:dyDescent="0.25">
      <c r="B25" s="544" t="s">
        <v>979</v>
      </c>
    </row>
    <row r="26" spans="2:32" ht="13.5" customHeight="1" thickBot="1" x14ac:dyDescent="0.25">
      <c r="C26" s="545"/>
      <c r="D26" s="549"/>
      <c r="E26" s="550" t="s">
        <v>969</v>
      </c>
      <c r="F26" s="1408" t="s">
        <v>675</v>
      </c>
      <c r="G26" s="1409"/>
    </row>
    <row r="27" spans="2:32" ht="50" customHeight="1" thickTop="1" thickBot="1" x14ac:dyDescent="0.25">
      <c r="C27" s="555" t="s">
        <v>980</v>
      </c>
      <c r="D27" s="1426"/>
      <c r="E27" s="1438"/>
      <c r="F27" s="560">
        <f>D27</f>
        <v>0</v>
      </c>
      <c r="G27" s="554" t="s">
        <v>666</v>
      </c>
      <c r="H27" s="1414" t="s">
        <v>981</v>
      </c>
      <c r="I27" s="1414"/>
      <c r="J27" s="1428" t="e">
        <f>(F28/F27)*100</f>
        <v>#DIV/0!</v>
      </c>
      <c r="K27" s="1429"/>
      <c r="L27" s="1430"/>
      <c r="M27" s="1421" t="s">
        <v>972</v>
      </c>
      <c r="N27" s="1422">
        <v>60</v>
      </c>
    </row>
    <row r="28" spans="2:32" ht="50" customHeight="1" thickBot="1" x14ac:dyDescent="0.25">
      <c r="C28" s="555" t="s">
        <v>982</v>
      </c>
      <c r="D28" s="1426"/>
      <c r="E28" s="1438"/>
      <c r="F28" s="561">
        <f>D28</f>
        <v>0</v>
      </c>
      <c r="G28" s="557" t="s">
        <v>668</v>
      </c>
      <c r="H28" s="1414"/>
      <c r="I28" s="1414"/>
      <c r="J28" s="1431"/>
      <c r="K28" s="1432"/>
      <c r="L28" s="1433"/>
      <c r="M28" s="1421"/>
      <c r="N28" s="1422"/>
    </row>
    <row r="29" spans="2:32" ht="18.75" customHeight="1" x14ac:dyDescent="0.2">
      <c r="C29" s="564"/>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8"/>
      <c r="AC29" s="569"/>
      <c r="AD29" s="569"/>
      <c r="AE29" s="569"/>
      <c r="AF29" s="569"/>
    </row>
    <row r="30" spans="2:32" ht="16.5" x14ac:dyDescent="0.2">
      <c r="B30" s="570" t="s">
        <v>983</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2"/>
    </row>
    <row r="31" spans="2:32" ht="36" customHeight="1" x14ac:dyDescent="0.2">
      <c r="B31" s="573"/>
      <c r="C31" s="1439" t="s">
        <v>984</v>
      </c>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40"/>
    </row>
    <row r="32" spans="2:32" ht="36" customHeight="1" x14ac:dyDescent="0.2">
      <c r="B32" s="573"/>
      <c r="C32" s="1439" t="s">
        <v>985</v>
      </c>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1439"/>
      <c r="AB32" s="1439"/>
      <c r="AC32" s="1439"/>
      <c r="AD32" s="1440"/>
    </row>
    <row r="33" spans="2:30" ht="46" customHeight="1" x14ac:dyDescent="0.2">
      <c r="B33" s="574"/>
      <c r="C33" s="1441" t="s">
        <v>986</v>
      </c>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2"/>
    </row>
    <row r="34" spans="2:30" x14ac:dyDescent="0.2">
      <c r="C34" s="1443"/>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3"/>
    </row>
    <row r="35" spans="2:30" x14ac:dyDescent="0.2">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row>
  </sheetData>
  <mergeCells count="63">
    <mergeCell ref="C31:AD31"/>
    <mergeCell ref="C32:AD32"/>
    <mergeCell ref="C33:AD33"/>
    <mergeCell ref="C34:AD34"/>
    <mergeCell ref="C35:AD35"/>
    <mergeCell ref="AC22:AF22"/>
    <mergeCell ref="Y23:AB23"/>
    <mergeCell ref="F26:G26"/>
    <mergeCell ref="D27:E27"/>
    <mergeCell ref="H27:I28"/>
    <mergeCell ref="J27:L28"/>
    <mergeCell ref="M27:M28"/>
    <mergeCell ref="N27:N28"/>
    <mergeCell ref="D28:E28"/>
    <mergeCell ref="P22:Q22"/>
    <mergeCell ref="R22:S22"/>
    <mergeCell ref="T22:U22"/>
    <mergeCell ref="V22:W22"/>
    <mergeCell ref="X22:Y22"/>
    <mergeCell ref="Z22:AA22"/>
    <mergeCell ref="D22:E22"/>
    <mergeCell ref="F22:G22"/>
    <mergeCell ref="H22:I22"/>
    <mergeCell ref="J22:K22"/>
    <mergeCell ref="L22:M22"/>
    <mergeCell ref="N22:O22"/>
    <mergeCell ref="D17:E17"/>
    <mergeCell ref="F17:G17"/>
    <mergeCell ref="H17:I17"/>
    <mergeCell ref="J17:K17"/>
    <mergeCell ref="L17:M17"/>
    <mergeCell ref="N16:O16"/>
    <mergeCell ref="R16:S17"/>
    <mergeCell ref="T16:V17"/>
    <mergeCell ref="W16:W17"/>
    <mergeCell ref="X16:X17"/>
    <mergeCell ref="N17:O17"/>
    <mergeCell ref="D16:E16"/>
    <mergeCell ref="F16:G16"/>
    <mergeCell ref="H16:I16"/>
    <mergeCell ref="J16:K16"/>
    <mergeCell ref="L16:M16"/>
    <mergeCell ref="H12:I12"/>
    <mergeCell ref="J12:K12"/>
    <mergeCell ref="L12:M12"/>
    <mergeCell ref="N12:O12"/>
    <mergeCell ref="P15:Q15"/>
    <mergeCell ref="D3:N3"/>
    <mergeCell ref="D4:N4"/>
    <mergeCell ref="A6:AF7"/>
    <mergeCell ref="P10:Q10"/>
    <mergeCell ref="D11:E11"/>
    <mergeCell ref="F11:G11"/>
    <mergeCell ref="H11:I11"/>
    <mergeCell ref="J11:K11"/>
    <mergeCell ref="L11:M11"/>
    <mergeCell ref="N11:O11"/>
    <mergeCell ref="R11:S12"/>
    <mergeCell ref="T11:V12"/>
    <mergeCell ref="W11:W12"/>
    <mergeCell ref="X11:X12"/>
    <mergeCell ref="D12:E12"/>
    <mergeCell ref="F12:G12"/>
  </mergeCells>
  <phoneticPr fontId="4"/>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フェースシート</vt:lpstr>
      <vt:lpstr>１．点検シート（人員・設備・運営）</vt:lpstr>
      <vt:lpstr>２．点検リスト①</vt:lpstr>
      <vt:lpstr>２．点検リスト②</vt:lpstr>
      <vt:lpstr>２．点検リスト③</vt:lpstr>
      <vt:lpstr>３．勤務実績表</vt:lpstr>
      <vt:lpstr>記入方法</vt:lpstr>
      <vt:lpstr>プルダウン</vt:lpstr>
      <vt:lpstr>４．加算点検</vt:lpstr>
      <vt:lpstr>４．加算点検（予防）</vt:lpstr>
      <vt:lpstr>（別紙）サービス提供体制強化加算</vt:lpstr>
      <vt:lpstr>（別紙）看護体制強化加算</vt:lpstr>
      <vt:lpstr>'（別紙）サービス提供体制強化加算'!Print_Area</vt:lpstr>
      <vt:lpstr>'（別紙）看護体制強化加算'!Print_Area</vt:lpstr>
      <vt:lpstr>'１．点検シート（人員・設備・運営）'!Print_Area</vt:lpstr>
      <vt:lpstr>'２．点検リスト①'!Print_Area</vt:lpstr>
      <vt:lpstr>'２．点検リスト②'!Print_Area</vt:lpstr>
      <vt:lpstr>'２．点検リスト③'!Print_Area</vt:lpstr>
      <vt:lpstr>'３．勤務実績表'!Print_Area</vt:lpstr>
      <vt:lpstr>'４．加算点検'!Print_Area</vt:lpstr>
      <vt:lpstr>'４．加算点検（予防）'!Print_Area</vt:lpstr>
      <vt:lpstr>フェースシート!Print_Area</vt:lpstr>
      <vt:lpstr>記入方法!Print_Area</vt:lpstr>
      <vt:lpstr>'１．点検シート（人員・設備・運営）'!Print_Titles</vt:lpstr>
      <vt:lpstr>'３．勤務実績表'!Print_Titles</vt:lpstr>
      <vt:lpstr>'４．加算点検'!Print_Titles</vt:lpstr>
      <vt:lpstr>'４．加算点検（予防）'!Print_Titles</vt:lpstr>
      <vt:lpstr>看護職員</vt:lpstr>
      <vt:lpstr>管理者</vt:lpstr>
      <vt:lpstr>言語聴覚士</vt:lpstr>
      <vt:lpstr>作業療法士</vt:lpstr>
      <vt:lpstr>職種</vt:lpstr>
      <vt:lpstr>理学療法士</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2024-12-03T04:23:19Z</cp:lastPrinted>
  <dcterms:created xsi:type="dcterms:W3CDTF">2000-06-26T07:29:58Z</dcterms:created>
  <dcterms:modified xsi:type="dcterms:W3CDTF">2024-12-03T04:23:51Z</dcterms:modified>
</cp:coreProperties>
</file>