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Q:\05_在宅サービスG\感染症\新型コロナウルス\サービス継続支援補助金\5\県要領\"/>
    </mc:Choice>
  </mc:AlternateContent>
  <bookViews>
    <workbookView xWindow="0" yWindow="0" windowWidth="19200" windowHeight="6250" tabRatio="822" firstSheet="12" activeTab="20"/>
  </bookViews>
  <sheets>
    <sheet name="（はじめにお読みください）" sheetId="25" r:id="rId1"/>
    <sheet name="申請書（R５）" sheetId="50" r:id="rId2"/>
    <sheet name="（様式１）総括表 (令和５年５月８日以降)" sheetId="44" r:id="rId3"/>
    <sheet name="（様式２）申請額一覧  (令和５年５月８日以降)" sheetId="45" r:id="rId4"/>
    <sheet name="（様式３）(令和５年５月８日以降)" sheetId="46" r:id="rId5"/>
    <sheet name="個票１" sheetId="47" r:id="rId6"/>
    <sheet name="個票２" sheetId="48" r:id="rId7"/>
    <sheet name="個票３" sheetId="49" r:id="rId8"/>
    <sheet name="（様式４）総括表" sheetId="20" r:id="rId9"/>
    <sheet name="（様式５）申請額一覧 " sheetId="24" r:id="rId10"/>
    <sheet name="（様式６）(令和５年４月１日～５月７日)" sheetId="30" r:id="rId11"/>
    <sheet name="R5個票１" sheetId="19" r:id="rId12"/>
    <sheet name="R5個票２" sheetId="42" r:id="rId13"/>
    <sheet name="R5個票３" sheetId="43" r:id="rId14"/>
    <sheet name="申請書（R５） (2)" sheetId="51" r:id="rId15"/>
    <sheet name="（様式７）総括表" sheetId="26" r:id="rId16"/>
    <sheet name="（様式８）申請額一覧" sheetId="27" r:id="rId17"/>
    <sheet name="（様式９）" sheetId="31" r:id="rId18"/>
    <sheet name="R4個票１" sheetId="29" r:id="rId19"/>
    <sheet name="R4個票２" sheetId="32" r:id="rId20"/>
    <sheet name="R4個票３" sheetId="39" r:id="rId21"/>
  </sheets>
  <definedNames>
    <definedName name="_xlnm.Print_Area" localSheetId="0">'（はじめにお読みください）'!$A$1:$F$24</definedName>
    <definedName name="_xlnm.Print_Area" localSheetId="2">'（様式１）総括表 (令和５年５月８日以降)'!$A$1:$AM$55</definedName>
    <definedName name="_xlnm.Print_Area" localSheetId="3">'（様式２）申請額一覧  (令和５年５月８日以降)'!$A$1:$N$28</definedName>
    <definedName name="_xlnm.Print_Area" localSheetId="8">'（様式４）総括表'!$A$1:$AM$56</definedName>
    <definedName name="_xlnm.Print_Area" localSheetId="9">'（様式５）申請額一覧 '!$A$1:$N$28</definedName>
    <definedName name="_xlnm.Print_Area" localSheetId="15">'（様式７）総括表'!$A$1:$AM$55</definedName>
    <definedName name="_xlnm.Print_Area" localSheetId="16">'（様式８）申請額一覧'!$A$1:$M$28</definedName>
    <definedName name="_xlnm.Print_Area" localSheetId="18">'R4個票１'!$A$1:$AM$88</definedName>
    <definedName name="_xlnm.Print_Area" localSheetId="19">'R4個票２'!$A$1:$AM$88</definedName>
    <definedName name="_xlnm.Print_Area" localSheetId="20">'R4個票３'!$A$1:$AM$88</definedName>
    <definedName name="_xlnm.Print_Area" localSheetId="11">'R5個票１'!$A$1:$AM$95</definedName>
    <definedName name="_xlnm.Print_Area" localSheetId="12">'R5個票２'!$A$1:$AM$95</definedName>
    <definedName name="_xlnm.Print_Area" localSheetId="13">'R5個票３'!$A$1:$AM$95</definedName>
    <definedName name="_xlnm.Print_Area" localSheetId="5">個票１!$A$1:$AM$95</definedName>
    <definedName name="_xlnm.Print_Area" localSheetId="6">個票２!$A$1:$AM$95</definedName>
    <definedName name="_xlnm.Print_Area" localSheetId="7">個票３!$A$1:$AM$95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5" i="49" l="1"/>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AI13" i="49" s="1"/>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Y13" i="47" s="1"/>
  <c r="O13" i="47"/>
  <c r="C135" i="43"/>
  <c r="B135" i="43"/>
  <c r="C134" i="43"/>
  <c r="B134" i="43"/>
  <c r="C133" i="43"/>
  <c r="B133" i="43"/>
  <c r="C132" i="43"/>
  <c r="B132" i="43"/>
  <c r="C131" i="43"/>
  <c r="B131" i="43"/>
  <c r="C130" i="43"/>
  <c r="B130" i="43"/>
  <c r="C129" i="43"/>
  <c r="B129" i="43"/>
  <c r="C128" i="43"/>
  <c r="B128" i="43"/>
  <c r="C127" i="43"/>
  <c r="B127" i="43"/>
  <c r="C126" i="43"/>
  <c r="B126" i="43"/>
  <c r="C125" i="43"/>
  <c r="B125" i="43"/>
  <c r="C124" i="43"/>
  <c r="B124" i="43"/>
  <c r="C123" i="43"/>
  <c r="B123" i="43"/>
  <c r="C122" i="43"/>
  <c r="B122" i="43"/>
  <c r="C110" i="43"/>
  <c r="B110" i="43"/>
  <c r="C109" i="43"/>
  <c r="B109" i="43"/>
  <c r="F72" i="43"/>
  <c r="AI54" i="43"/>
  <c r="AA54" i="43"/>
  <c r="F52" i="43"/>
  <c r="F45" i="43"/>
  <c r="Y13" i="43" s="1"/>
  <c r="AI13" i="43"/>
  <c r="O13" i="43"/>
  <c r="C135" i="42"/>
  <c r="B135" i="42"/>
  <c r="C134" i="42"/>
  <c r="B134" i="42"/>
  <c r="C133" i="42"/>
  <c r="B133" i="42"/>
  <c r="C132" i="42"/>
  <c r="B132" i="42"/>
  <c r="C131" i="42"/>
  <c r="B131" i="42"/>
  <c r="C130" i="42"/>
  <c r="B130" i="42"/>
  <c r="C129" i="42"/>
  <c r="B129" i="42"/>
  <c r="C128" i="42"/>
  <c r="B128" i="42"/>
  <c r="C127" i="42"/>
  <c r="B127" i="42"/>
  <c r="C126" i="42"/>
  <c r="B126" i="42"/>
  <c r="C125" i="42"/>
  <c r="B125" i="42"/>
  <c r="C124" i="42"/>
  <c r="B124" i="42"/>
  <c r="C123" i="42"/>
  <c r="B123" i="42"/>
  <c r="C122" i="42"/>
  <c r="B122" i="42"/>
  <c r="C110" i="42"/>
  <c r="B110" i="42"/>
  <c r="C109" i="42"/>
  <c r="B109" i="42"/>
  <c r="F72" i="42"/>
  <c r="AI54" i="42"/>
  <c r="AA54" i="42"/>
  <c r="F52" i="42"/>
  <c r="AI13" i="42" s="1"/>
  <c r="F45" i="42"/>
  <c r="Y13" i="42"/>
  <c r="O13" i="42"/>
  <c r="O13" i="19"/>
  <c r="C128" i="39"/>
  <c r="B128" i="39"/>
  <c r="C127" i="39"/>
  <c r="B127" i="39"/>
  <c r="C126" i="39"/>
  <c r="B126" i="39"/>
  <c r="C125" i="39"/>
  <c r="B125" i="39"/>
  <c r="C124" i="39"/>
  <c r="B124" i="39"/>
  <c r="C123" i="39"/>
  <c r="B123" i="39"/>
  <c r="C122" i="39"/>
  <c r="B122" i="39"/>
  <c r="C121" i="39"/>
  <c r="B121" i="39"/>
  <c r="C120" i="39"/>
  <c r="B120" i="39"/>
  <c r="C119" i="39"/>
  <c r="B119" i="39"/>
  <c r="C118" i="39"/>
  <c r="B118" i="39"/>
  <c r="C117" i="39"/>
  <c r="B117" i="39"/>
  <c r="C116" i="39"/>
  <c r="B116" i="39"/>
  <c r="C115" i="39"/>
  <c r="B115" i="39"/>
  <c r="C103" i="39"/>
  <c r="B103" i="39"/>
  <c r="C102" i="39"/>
  <c r="B102" i="39"/>
  <c r="F65" i="39"/>
  <c r="AI47" i="39" s="1"/>
  <c r="AA47" i="39"/>
  <c r="F45" i="39"/>
  <c r="AI13" i="39" s="1"/>
  <c r="AA13" i="39"/>
  <c r="G18" i="24"/>
  <c r="D10" i="45"/>
  <c r="D13" i="45"/>
  <c r="H19" i="45"/>
  <c r="D15" i="45"/>
  <c r="E16" i="45"/>
  <c r="E14" i="45"/>
  <c r="K20" i="45"/>
  <c r="K7" i="24"/>
  <c r="G11" i="45"/>
  <c r="K19" i="45"/>
  <c r="C8" i="45"/>
  <c r="K17" i="24"/>
  <c r="G18" i="45"/>
  <c r="H14" i="45"/>
  <c r="D17" i="45"/>
  <c r="K17" i="45"/>
  <c r="E11" i="45"/>
  <c r="D6" i="45"/>
  <c r="C18" i="45"/>
  <c r="G13" i="24"/>
  <c r="K10" i="45"/>
  <c r="G15" i="45"/>
  <c r="K15" i="24"/>
  <c r="G19" i="45"/>
  <c r="H11" i="24"/>
  <c r="K11" i="24"/>
  <c r="K13" i="24"/>
  <c r="H18" i="45"/>
  <c r="D19" i="45"/>
  <c r="H20" i="45"/>
  <c r="G16" i="27"/>
  <c r="C15" i="45"/>
  <c r="G9" i="45"/>
  <c r="H12" i="45"/>
  <c r="G14" i="24"/>
  <c r="G19" i="24"/>
  <c r="C6" i="45"/>
  <c r="E9" i="45"/>
  <c r="K7" i="45"/>
  <c r="C7" i="45"/>
  <c r="H16" i="45"/>
  <c r="E6" i="45"/>
  <c r="K13" i="45"/>
  <c r="C9" i="45"/>
  <c r="D14" i="45"/>
  <c r="H15" i="45"/>
  <c r="D9" i="45"/>
  <c r="E20" i="45"/>
  <c r="G12" i="45"/>
  <c r="G10" i="45"/>
  <c r="G14" i="45"/>
  <c r="G9" i="24"/>
  <c r="K6" i="45"/>
  <c r="H10" i="45"/>
  <c r="K8" i="24"/>
  <c r="E7" i="45"/>
  <c r="K15" i="45"/>
  <c r="H13" i="45"/>
  <c r="K19" i="24"/>
  <c r="G17" i="24"/>
  <c r="G16" i="24"/>
  <c r="H17" i="45"/>
  <c r="D20" i="45"/>
  <c r="E8" i="45"/>
  <c r="D16" i="45"/>
  <c r="G8" i="45"/>
  <c r="G20" i="45"/>
  <c r="K20" i="24"/>
  <c r="K12" i="45"/>
  <c r="C17" i="45"/>
  <c r="K16" i="45"/>
  <c r="G13" i="45"/>
  <c r="G6" i="45"/>
  <c r="K18" i="24"/>
  <c r="H6" i="45"/>
  <c r="K6" i="24"/>
  <c r="G20" i="24"/>
  <c r="K14" i="24"/>
  <c r="K9" i="45"/>
  <c r="C19" i="45"/>
  <c r="G12" i="24"/>
  <c r="G8" i="24"/>
  <c r="H11" i="45"/>
  <c r="E15" i="45"/>
  <c r="E17" i="45"/>
  <c r="G10" i="24"/>
  <c r="K9" i="24"/>
  <c r="H9" i="45"/>
  <c r="K10" i="24"/>
  <c r="D12" i="45"/>
  <c r="E19" i="45"/>
  <c r="K8" i="45"/>
  <c r="E12" i="45"/>
  <c r="D8" i="45"/>
  <c r="C16" i="45"/>
  <c r="K11" i="45"/>
  <c r="H9" i="24"/>
  <c r="E10" i="45"/>
  <c r="G7" i="45"/>
  <c r="G17" i="45"/>
  <c r="C10" i="45"/>
  <c r="C11" i="45"/>
  <c r="G16" i="45"/>
  <c r="C14" i="45"/>
  <c r="D7" i="45"/>
  <c r="D11" i="45"/>
  <c r="C13" i="45"/>
  <c r="C20" i="45"/>
  <c r="H8" i="45"/>
  <c r="G7" i="24"/>
  <c r="E13" i="45"/>
  <c r="H7" i="45"/>
  <c r="C12" i="45"/>
  <c r="H8" i="24"/>
  <c r="K12" i="24"/>
  <c r="E18" i="45"/>
  <c r="K18" i="45"/>
  <c r="K14" i="45"/>
  <c r="G15" i="24"/>
  <c r="G11" i="24"/>
  <c r="D18" i="45"/>
  <c r="K16" i="24"/>
  <c r="F6" i="45" l="1"/>
  <c r="T49" i="44"/>
  <c r="T47" i="44"/>
  <c r="T45" i="44"/>
  <c r="T43" i="44"/>
  <c r="T41" i="44"/>
  <c r="T39" i="44"/>
  <c r="T37" i="44"/>
  <c r="T35" i="44"/>
  <c r="T33" i="44"/>
  <c r="AD30" i="44"/>
  <c r="AD28" i="44"/>
  <c r="AD26" i="44"/>
  <c r="AD24" i="44"/>
  <c r="AD22" i="44"/>
  <c r="AD20" i="44"/>
  <c r="AD18" i="44"/>
  <c r="AD16" i="44"/>
  <c r="AH29" i="44"/>
  <c r="AH19" i="44"/>
  <c r="X47" i="44"/>
  <c r="X37" i="44"/>
  <c r="AH20" i="44"/>
  <c r="AH48" i="44"/>
  <c r="AH46" i="44"/>
  <c r="AH44" i="44"/>
  <c r="AH42" i="44"/>
  <c r="AH40" i="44"/>
  <c r="AH38" i="44"/>
  <c r="AH36" i="44"/>
  <c r="AH34" i="44"/>
  <c r="AH32" i="44"/>
  <c r="X30" i="44"/>
  <c r="X28" i="44"/>
  <c r="X26" i="44"/>
  <c r="X24" i="44"/>
  <c r="X22" i="44"/>
  <c r="X20" i="44"/>
  <c r="X18" i="44"/>
  <c r="X16" i="44"/>
  <c r="T16" i="44"/>
  <c r="AH27" i="44"/>
  <c r="AH23" i="44"/>
  <c r="AH15" i="44"/>
  <c r="X15" i="44"/>
  <c r="X39" i="44"/>
  <c r="AH26" i="44"/>
  <c r="AD48" i="44"/>
  <c r="AD46" i="44"/>
  <c r="AD44" i="44"/>
  <c r="AD42" i="44"/>
  <c r="AD40" i="44"/>
  <c r="AD38" i="44"/>
  <c r="AD36" i="44"/>
  <c r="AD34" i="44"/>
  <c r="AD32" i="44"/>
  <c r="T30" i="44"/>
  <c r="T28" i="44"/>
  <c r="T26" i="44"/>
  <c r="T24" i="44"/>
  <c r="T22" i="44"/>
  <c r="T20" i="44"/>
  <c r="T18" i="44"/>
  <c r="AH31" i="44"/>
  <c r="AH25" i="44"/>
  <c r="AH21" i="44"/>
  <c r="X43" i="44"/>
  <c r="X33" i="44"/>
  <c r="AH24" i="44"/>
  <c r="X48" i="44"/>
  <c r="X46" i="44"/>
  <c r="X44" i="44"/>
  <c r="X42" i="44"/>
  <c r="X40" i="44"/>
  <c r="X38" i="44"/>
  <c r="X36" i="44"/>
  <c r="X34" i="44"/>
  <c r="T48" i="44"/>
  <c r="T46" i="44"/>
  <c r="T44" i="44"/>
  <c r="T42" i="44"/>
  <c r="T40" i="44"/>
  <c r="T38" i="44"/>
  <c r="T36" i="44"/>
  <c r="T34" i="44"/>
  <c r="AD31" i="44"/>
  <c r="AD29" i="44"/>
  <c r="AD27" i="44"/>
  <c r="AD25" i="44"/>
  <c r="AD23" i="44"/>
  <c r="AD21" i="44"/>
  <c r="AD19" i="44"/>
  <c r="AD15" i="44"/>
  <c r="X29" i="44"/>
  <c r="X23" i="44"/>
  <c r="X19" i="44"/>
  <c r="X45" i="44"/>
  <c r="X35" i="44"/>
  <c r="AH22" i="44"/>
  <c r="AH49" i="44"/>
  <c r="AH47" i="44"/>
  <c r="AH45" i="44"/>
  <c r="AH43" i="44"/>
  <c r="AH41" i="44"/>
  <c r="AH39" i="44"/>
  <c r="AH37" i="44"/>
  <c r="AH35" i="44"/>
  <c r="AH33" i="44"/>
  <c r="X31" i="44"/>
  <c r="X27" i="44"/>
  <c r="X25" i="44"/>
  <c r="X21" i="44"/>
  <c r="X41" i="44"/>
  <c r="AH30" i="44"/>
  <c r="AH18" i="44"/>
  <c r="AD49" i="44"/>
  <c r="AD47" i="44"/>
  <c r="AD45" i="44"/>
  <c r="AD43" i="44"/>
  <c r="AD41" i="44"/>
  <c r="AD39" i="44"/>
  <c r="AD37" i="44"/>
  <c r="AD35" i="44"/>
  <c r="AD33" i="44"/>
  <c r="T31" i="44"/>
  <c r="T29" i="44"/>
  <c r="T27" i="44"/>
  <c r="T25" i="44"/>
  <c r="T23" i="44"/>
  <c r="T21" i="44"/>
  <c r="T19" i="44"/>
  <c r="T15" i="44"/>
  <c r="X49" i="44"/>
  <c r="AH28" i="44"/>
  <c r="AH16" i="44"/>
  <c r="J7" i="24"/>
  <c r="J6" i="24"/>
  <c r="J8" i="24"/>
  <c r="L8" i="24" s="1"/>
  <c r="F8" i="24"/>
  <c r="I8" i="24" s="1"/>
  <c r="J8" i="45"/>
  <c r="J7" i="45"/>
  <c r="F8" i="45"/>
  <c r="J6" i="45"/>
  <c r="F7" i="45"/>
  <c r="J11" i="24"/>
  <c r="J9" i="45"/>
  <c r="F11" i="45"/>
  <c r="F9" i="24"/>
  <c r="J17" i="24"/>
  <c r="F10" i="45"/>
  <c r="F20" i="45"/>
  <c r="J13" i="45"/>
  <c r="J20" i="24"/>
  <c r="J13" i="24"/>
  <c r="F19" i="45"/>
  <c r="J9" i="24"/>
  <c r="F12" i="45"/>
  <c r="J20" i="45"/>
  <c r="F17" i="45"/>
  <c r="F15" i="45"/>
  <c r="J14" i="45"/>
  <c r="J12" i="45"/>
  <c r="J17" i="45"/>
  <c r="F18" i="45"/>
  <c r="J12" i="24"/>
  <c r="J18" i="24"/>
  <c r="J19" i="45"/>
  <c r="J16" i="24"/>
  <c r="J10" i="24"/>
  <c r="F16" i="45"/>
  <c r="J10" i="45"/>
  <c r="F13" i="45"/>
  <c r="F14" i="45"/>
  <c r="J15" i="24"/>
  <c r="J19" i="24"/>
  <c r="J18" i="45"/>
  <c r="F9" i="45"/>
  <c r="J16" i="45"/>
  <c r="J15" i="45"/>
  <c r="J11" i="45"/>
  <c r="J14" i="24"/>
  <c r="L6" i="45" l="1"/>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L9" i="24"/>
  <c r="M8" i="24"/>
  <c r="I9" i="24"/>
  <c r="AI13" i="19"/>
  <c r="F52" i="19"/>
  <c r="C110" i="19"/>
  <c r="B110" i="19"/>
  <c r="C109" i="19"/>
  <c r="B109" i="19"/>
  <c r="E11" i="27"/>
  <c r="C20" i="24"/>
  <c r="C14" i="24"/>
  <c r="H16" i="24"/>
  <c r="J12" i="27"/>
  <c r="G17" i="27"/>
  <c r="G6" i="27"/>
  <c r="E11" i="24"/>
  <c r="G10" i="27"/>
  <c r="H14" i="24"/>
  <c r="J19" i="27"/>
  <c r="E16" i="24"/>
  <c r="G8" i="27"/>
  <c r="C18" i="24"/>
  <c r="J14" i="27"/>
  <c r="G20" i="27"/>
  <c r="G15" i="27"/>
  <c r="C14" i="27"/>
  <c r="D13" i="24"/>
  <c r="J15" i="27"/>
  <c r="D11" i="24"/>
  <c r="E7" i="24"/>
  <c r="C19" i="24"/>
  <c r="J8" i="27"/>
  <c r="D11" i="27"/>
  <c r="C13" i="24"/>
  <c r="D14" i="24"/>
  <c r="H19" i="24"/>
  <c r="E6" i="27"/>
  <c r="E13" i="27"/>
  <c r="D12" i="27"/>
  <c r="D7" i="27"/>
  <c r="C7" i="24"/>
  <c r="D9" i="27"/>
  <c r="E9" i="27"/>
  <c r="D6" i="24"/>
  <c r="G7" i="27"/>
  <c r="J7" i="27"/>
  <c r="J6" i="27"/>
  <c r="C12" i="27"/>
  <c r="E13" i="24"/>
  <c r="C20" i="27"/>
  <c r="D13" i="27"/>
  <c r="E14" i="24"/>
  <c r="D20" i="27"/>
  <c r="C11" i="24"/>
  <c r="C10" i="27"/>
  <c r="D18" i="24"/>
  <c r="G19" i="27"/>
  <c r="C7" i="27"/>
  <c r="D7" i="24"/>
  <c r="E16" i="27"/>
  <c r="H6" i="24"/>
  <c r="E17" i="27"/>
  <c r="E19" i="24"/>
  <c r="H7" i="24"/>
  <c r="C15" i="27"/>
  <c r="D10" i="27"/>
  <c r="D14" i="27"/>
  <c r="C17" i="24"/>
  <c r="C9" i="27"/>
  <c r="C13" i="27"/>
  <c r="H10" i="24"/>
  <c r="E10" i="27"/>
  <c r="C11" i="27"/>
  <c r="J9" i="27"/>
  <c r="C16" i="24"/>
  <c r="G14" i="27"/>
  <c r="C10" i="24"/>
  <c r="C6" i="27"/>
  <c r="D8" i="27"/>
  <c r="G11" i="27"/>
  <c r="D17" i="27"/>
  <c r="D19" i="24"/>
  <c r="D19" i="27"/>
  <c r="D18" i="27"/>
  <c r="D20" i="24"/>
  <c r="G13" i="27"/>
  <c r="J18" i="27"/>
  <c r="C12" i="24"/>
  <c r="H12" i="24"/>
  <c r="C9" i="24"/>
  <c r="E8" i="24"/>
  <c r="E6" i="24"/>
  <c r="D10" i="24"/>
  <c r="H15" i="24"/>
  <c r="G9" i="27"/>
  <c r="E17" i="24"/>
  <c r="C8" i="27"/>
  <c r="J17" i="27"/>
  <c r="E18" i="27"/>
  <c r="E20" i="27"/>
  <c r="D17" i="24"/>
  <c r="E8" i="27"/>
  <c r="E20" i="24"/>
  <c r="C6" i="24"/>
  <c r="J16" i="27"/>
  <c r="E18" i="24"/>
  <c r="E9" i="24"/>
  <c r="D15" i="27"/>
  <c r="J20" i="27"/>
  <c r="D9" i="24"/>
  <c r="D16" i="24"/>
  <c r="E15" i="27"/>
  <c r="J11" i="27"/>
  <c r="C19" i="27"/>
  <c r="D15" i="24"/>
  <c r="H18" i="24"/>
  <c r="J10" i="27"/>
  <c r="C16" i="27"/>
  <c r="D6" i="27"/>
  <c r="G18" i="27"/>
  <c r="E12" i="24"/>
  <c r="J13" i="27"/>
  <c r="H17" i="24"/>
  <c r="D8" i="24"/>
  <c r="E15" i="24"/>
  <c r="C15" i="24"/>
  <c r="H20" i="24"/>
  <c r="H13" i="24"/>
  <c r="E19" i="27"/>
  <c r="D12" i="24"/>
  <c r="E7" i="27"/>
  <c r="C8" i="24"/>
  <c r="E14" i="27"/>
  <c r="C17" i="27"/>
  <c r="E10" i="24"/>
  <c r="C18" i="27"/>
  <c r="E12" i="27"/>
  <c r="G12" i="27"/>
  <c r="D16" i="27"/>
  <c r="AH17" i="44" l="1"/>
  <c r="AH50" i="44" s="1"/>
  <c r="AD17" i="44"/>
  <c r="AD50" i="44" s="1"/>
  <c r="M8" i="45"/>
  <c r="M7" i="45"/>
  <c r="M18" i="45"/>
  <c r="M19" i="45"/>
  <c r="L21" i="45"/>
  <c r="M9" i="45"/>
  <c r="M13" i="45"/>
  <c r="M11" i="45"/>
  <c r="M14" i="45"/>
  <c r="M12" i="45"/>
  <c r="M20" i="45"/>
  <c r="M10" i="45"/>
  <c r="M15" i="45"/>
  <c r="M17" i="45"/>
  <c r="M16" i="45"/>
  <c r="M9" i="24"/>
  <c r="F6" i="27"/>
  <c r="F7" i="27"/>
  <c r="I7" i="27"/>
  <c r="I6" i="27"/>
  <c r="C103" i="32"/>
  <c r="B103" i="32"/>
  <c r="C102" i="32"/>
  <c r="B102" i="32"/>
  <c r="C103" i="29"/>
  <c r="B103" i="29"/>
  <c r="C102" i="29"/>
  <c r="B102" i="29"/>
  <c r="F7" i="24"/>
  <c r="F8" i="27"/>
  <c r="I8" i="27"/>
  <c r="F19" i="27"/>
  <c r="I12" i="27"/>
  <c r="F14" i="24"/>
  <c r="F16" i="27"/>
  <c r="F20" i="24"/>
  <c r="F20" i="27"/>
  <c r="F10" i="27"/>
  <c r="I17" i="27"/>
  <c r="F14" i="27"/>
  <c r="F15" i="27"/>
  <c r="F17" i="27"/>
  <c r="F18" i="24"/>
  <c r="I15" i="27"/>
  <c r="F17" i="24"/>
  <c r="F18" i="27"/>
  <c r="F19" i="24"/>
  <c r="I13" i="27"/>
  <c r="I10" i="27"/>
  <c r="I9" i="27"/>
  <c r="F9" i="27"/>
  <c r="F15" i="24"/>
  <c r="F11" i="27"/>
  <c r="I16" i="27"/>
  <c r="F10" i="24"/>
  <c r="F13" i="24"/>
  <c r="I18" i="27"/>
  <c r="I19" i="27"/>
  <c r="F12" i="27"/>
  <c r="F13" i="27"/>
  <c r="I11" i="27"/>
  <c r="F16" i="24"/>
  <c r="F11" i="24"/>
  <c r="I20" i="27"/>
  <c r="I14" i="27"/>
  <c r="F12" i="24"/>
  <c r="I7" i="24" l="1"/>
  <c r="I15" i="24"/>
  <c r="I19" i="24"/>
  <c r="I10" i="24"/>
  <c r="I17" i="24"/>
  <c r="I12" i="24"/>
  <c r="I16" i="24"/>
  <c r="I14" i="24"/>
  <c r="I11" i="24"/>
  <c r="I13" i="24"/>
  <c r="I18" i="24"/>
  <c r="I20" i="24"/>
  <c r="K12" i="27"/>
  <c r="C128" i="32" l="1"/>
  <c r="B128" i="32"/>
  <c r="C127" i="32"/>
  <c r="B127" i="32"/>
  <c r="C126" i="32"/>
  <c r="B126" i="32"/>
  <c r="C125" i="32"/>
  <c r="B125" i="32"/>
  <c r="C124" i="32"/>
  <c r="B124" i="32"/>
  <c r="C123" i="32"/>
  <c r="B123" i="32"/>
  <c r="C122" i="32"/>
  <c r="B122" i="32"/>
  <c r="C121" i="32"/>
  <c r="B121" i="32"/>
  <c r="C120" i="32"/>
  <c r="B120" i="32"/>
  <c r="C119" i="32"/>
  <c r="B119" i="32"/>
  <c r="C118" i="32"/>
  <c r="B118" i="32"/>
  <c r="C117" i="32"/>
  <c r="B117" i="32"/>
  <c r="C116" i="32"/>
  <c r="B116" i="32"/>
  <c r="C115" i="32"/>
  <c r="B115" i="32"/>
  <c r="F65" i="32"/>
  <c r="AI47" i="32"/>
  <c r="AA47" i="32"/>
  <c r="F45" i="32"/>
  <c r="AI13" i="32" s="1"/>
  <c r="AA13" i="32"/>
  <c r="C128" i="29" l="1"/>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F65" i="29"/>
  <c r="AI47" i="29"/>
  <c r="AA47" i="29"/>
  <c r="F45" i="29"/>
  <c r="AI13" i="29" s="1"/>
  <c r="AA13" i="29"/>
  <c r="T25" i="26" l="1"/>
  <c r="AH49" i="26"/>
  <c r="AH48" i="26"/>
  <c r="AH47" i="26"/>
  <c r="AH46" i="26"/>
  <c r="AH45" i="26"/>
  <c r="AH44" i="26"/>
  <c r="AH43" i="26"/>
  <c r="AH42" i="26"/>
  <c r="AH41" i="26"/>
  <c r="AH40" i="26"/>
  <c r="AH39" i="26"/>
  <c r="AH38" i="26"/>
  <c r="AH37" i="26"/>
  <c r="AH36" i="26"/>
  <c r="AH35" i="26"/>
  <c r="AH34" i="26"/>
  <c r="AH33" i="26"/>
  <c r="AH32" i="26"/>
  <c r="X31" i="26"/>
  <c r="X30" i="26"/>
  <c r="X29" i="26"/>
  <c r="X28" i="26"/>
  <c r="X27" i="26"/>
  <c r="X26" i="26"/>
  <c r="X25" i="26"/>
  <c r="X24" i="26"/>
  <c r="X23" i="26"/>
  <c r="X22" i="26"/>
  <c r="X21" i="26"/>
  <c r="X20" i="26"/>
  <c r="X19" i="26"/>
  <c r="X18" i="26"/>
  <c r="X17" i="26"/>
  <c r="X16" i="26"/>
  <c r="X15" i="26"/>
  <c r="AH24" i="26"/>
  <c r="AH21" i="26"/>
  <c r="AH18" i="26"/>
  <c r="AH15" i="26"/>
  <c r="T47" i="26"/>
  <c r="T44" i="26"/>
  <c r="T40" i="26"/>
  <c r="T35" i="26"/>
  <c r="AD30" i="26"/>
  <c r="AD26" i="26"/>
  <c r="AD22" i="26"/>
  <c r="AD18" i="26"/>
  <c r="AD49" i="26"/>
  <c r="AD48" i="26"/>
  <c r="AD47" i="26"/>
  <c r="AD46" i="26"/>
  <c r="AD45" i="26"/>
  <c r="AD44" i="26"/>
  <c r="AD43" i="26"/>
  <c r="AD42" i="26"/>
  <c r="AD41" i="26"/>
  <c r="AD40" i="26"/>
  <c r="AD39" i="26"/>
  <c r="AD38" i="26"/>
  <c r="AD37" i="26"/>
  <c r="AD36" i="26"/>
  <c r="AD35" i="26"/>
  <c r="AD34" i="26"/>
  <c r="AD33" i="26"/>
  <c r="AD32" i="26"/>
  <c r="T31" i="26"/>
  <c r="T30" i="26"/>
  <c r="T29" i="26"/>
  <c r="T28" i="26"/>
  <c r="T27" i="26"/>
  <c r="T26" i="26"/>
  <c r="T24" i="26"/>
  <c r="T23" i="26"/>
  <c r="T22" i="26"/>
  <c r="T21" i="26"/>
  <c r="T20" i="26"/>
  <c r="T19" i="26"/>
  <c r="T18" i="26"/>
  <c r="T17" i="26"/>
  <c r="T16" i="26"/>
  <c r="T15" i="26"/>
  <c r="AH22" i="26"/>
  <c r="AH19" i="26"/>
  <c r="AH16" i="26"/>
  <c r="T46" i="26"/>
  <c r="T43" i="26"/>
  <c r="T39" i="26"/>
  <c r="T36" i="26"/>
  <c r="AD31" i="26"/>
  <c r="AD27" i="26"/>
  <c r="AD23" i="26"/>
  <c r="AD19" i="26"/>
  <c r="AD15" i="26"/>
  <c r="X49" i="26"/>
  <c r="X48" i="26"/>
  <c r="X47" i="26"/>
  <c r="X46" i="26"/>
  <c r="X45" i="26"/>
  <c r="X44" i="26"/>
  <c r="X43" i="26"/>
  <c r="X42" i="26"/>
  <c r="X41" i="26"/>
  <c r="X40" i="26"/>
  <c r="X39" i="26"/>
  <c r="X38" i="26"/>
  <c r="X37" i="26"/>
  <c r="X36" i="26"/>
  <c r="X35" i="26"/>
  <c r="X34" i="26"/>
  <c r="X33" i="26"/>
  <c r="AH31" i="26"/>
  <c r="AH30" i="26"/>
  <c r="AH29" i="26"/>
  <c r="AH28" i="26"/>
  <c r="AH27" i="26"/>
  <c r="AH26" i="26"/>
  <c r="AH25" i="26"/>
  <c r="AH23" i="26"/>
  <c r="AH20" i="26"/>
  <c r="AH17" i="26"/>
  <c r="T49" i="26"/>
  <c r="T45" i="26"/>
  <c r="T41" i="26"/>
  <c r="T37" i="26"/>
  <c r="T33" i="26"/>
  <c r="AD28" i="26"/>
  <c r="AD24" i="26"/>
  <c r="AD20" i="26"/>
  <c r="AD16" i="26"/>
  <c r="T48" i="26"/>
  <c r="T42" i="26"/>
  <c r="T38" i="26"/>
  <c r="T34" i="26"/>
  <c r="AD29" i="26"/>
  <c r="AD25" i="26"/>
  <c r="AD21" i="26"/>
  <c r="AD17" i="26"/>
  <c r="AA54" i="19"/>
  <c r="C123" i="19"/>
  <c r="C124" i="19"/>
  <c r="C125" i="19"/>
  <c r="C126" i="19"/>
  <c r="C127" i="19"/>
  <c r="C128" i="19"/>
  <c r="C129" i="19"/>
  <c r="C130" i="19"/>
  <c r="C131" i="19"/>
  <c r="C132" i="19"/>
  <c r="C133" i="19"/>
  <c r="C134" i="19"/>
  <c r="C135" i="19"/>
  <c r="C122" i="19"/>
  <c r="B123" i="19"/>
  <c r="B124" i="19"/>
  <c r="B125" i="19"/>
  <c r="B126" i="19"/>
  <c r="B127" i="19"/>
  <c r="B128" i="19"/>
  <c r="B129" i="19"/>
  <c r="B130" i="19"/>
  <c r="B131" i="19"/>
  <c r="B132" i="19"/>
  <c r="B133" i="19"/>
  <c r="B134" i="19"/>
  <c r="B135" i="19"/>
  <c r="B122" i="19"/>
  <c r="H19" i="27" l="1"/>
  <c r="H11" i="27"/>
  <c r="K13" i="27"/>
  <c r="H20" i="27"/>
  <c r="H12" i="27"/>
  <c r="K10" i="27"/>
  <c r="K18" i="27"/>
  <c r="H17" i="27"/>
  <c r="H9" i="27"/>
  <c r="K19" i="27"/>
  <c r="K11" i="27"/>
  <c r="H18" i="27"/>
  <c r="H10" i="27"/>
  <c r="K8" i="27"/>
  <c r="K16" i="27"/>
  <c r="K17" i="27"/>
  <c r="K9" i="27"/>
  <c r="H16" i="27"/>
  <c r="H8" i="27"/>
  <c r="K6" i="27"/>
  <c r="K14" i="27"/>
  <c r="H15" i="27"/>
  <c r="H7" i="27"/>
  <c r="H13" i="27"/>
  <c r="K15" i="27"/>
  <c r="K7" i="27"/>
  <c r="H14" i="27"/>
  <c r="H6" i="27"/>
  <c r="K20" i="27"/>
  <c r="AH50" i="26"/>
  <c r="X50" i="26"/>
  <c r="AD50" i="26"/>
  <c r="T50" i="26"/>
  <c r="F72" i="19"/>
  <c r="AI54" i="19" s="1"/>
  <c r="F45" i="19"/>
  <c r="Y13" i="19" l="1"/>
  <c r="T51" i="26"/>
  <c r="L13" i="27"/>
  <c r="L10" i="27"/>
  <c r="L14" i="27"/>
  <c r="L18" i="27"/>
  <c r="L16" i="27"/>
  <c r="L8" i="27"/>
  <c r="H21" i="27"/>
  <c r="L6" i="27"/>
  <c r="K21" i="27"/>
  <c r="L17" i="27"/>
  <c r="L20" i="27"/>
  <c r="L7" i="27"/>
  <c r="L15" i="27"/>
  <c r="L11" i="27"/>
  <c r="L9" i="27"/>
  <c r="L12" i="27"/>
  <c r="L19" i="27"/>
  <c r="AD47" i="20"/>
  <c r="AD45" i="20"/>
  <c r="AD44" i="20"/>
  <c r="AD43" i="20"/>
  <c r="AD42" i="20"/>
  <c r="AD41" i="20"/>
  <c r="AD40" i="20"/>
  <c r="AD39" i="20"/>
  <c r="AD37" i="20"/>
  <c r="AD36" i="20"/>
  <c r="AD35" i="20"/>
  <c r="AD33" i="20"/>
  <c r="AD32" i="20"/>
  <c r="AD31" i="20"/>
  <c r="AD30" i="20"/>
  <c r="AD29" i="20"/>
  <c r="AD27" i="20"/>
  <c r="AD26" i="20"/>
  <c r="AD22" i="20"/>
  <c r="AD19" i="20"/>
  <c r="T47" i="20"/>
  <c r="T45" i="20"/>
  <c r="T44" i="20"/>
  <c r="T43" i="20"/>
  <c r="T42" i="20"/>
  <c r="T41" i="20"/>
  <c r="T40" i="20"/>
  <c r="T39" i="20"/>
  <c r="T37" i="20"/>
  <c r="T36" i="20"/>
  <c r="T35" i="20"/>
  <c r="T33" i="20"/>
  <c r="T31" i="20"/>
  <c r="T30" i="20"/>
  <c r="T29" i="20"/>
  <c r="T27" i="20"/>
  <c r="T26" i="20"/>
  <c r="T22" i="20"/>
  <c r="T19" i="20"/>
  <c r="G6" i="24"/>
  <c r="L21" i="27" l="1"/>
  <c r="L17" i="24"/>
  <c r="L13" i="24"/>
  <c r="L7" i="24"/>
  <c r="AD49" i="20" s="1"/>
  <c r="L16" i="24"/>
  <c r="L11" i="24"/>
  <c r="L12" i="24"/>
  <c r="T49" i="20"/>
  <c r="L14" i="24"/>
  <c r="L15" i="24"/>
  <c r="L10" i="24"/>
  <c r="L19" i="24"/>
  <c r="L18" i="24"/>
  <c r="L20" i="24"/>
  <c r="X49" i="20"/>
  <c r="X47" i="20"/>
  <c r="X45" i="20"/>
  <c r="X44" i="20"/>
  <c r="X43" i="20"/>
  <c r="X42" i="20"/>
  <c r="X41" i="20"/>
  <c r="X40" i="20"/>
  <c r="X39" i="20"/>
  <c r="X37" i="20"/>
  <c r="X36" i="20"/>
  <c r="X35" i="20"/>
  <c r="X33" i="20"/>
  <c r="X31" i="20"/>
  <c r="X30" i="20"/>
  <c r="X29" i="20"/>
  <c r="X27" i="20"/>
  <c r="X26" i="20"/>
  <c r="X22" i="20"/>
  <c r="X19" i="20"/>
  <c r="AH49" i="20"/>
  <c r="AH47" i="20"/>
  <c r="AH45" i="20"/>
  <c r="AH44" i="20"/>
  <c r="AH43" i="20"/>
  <c r="AH42" i="20"/>
  <c r="AH41" i="20"/>
  <c r="AH40" i="20"/>
  <c r="AH39" i="20"/>
  <c r="AH37" i="20"/>
  <c r="AH36" i="20"/>
  <c r="AH35" i="20"/>
  <c r="AH33" i="20"/>
  <c r="AH32" i="20"/>
  <c r="AH31" i="20"/>
  <c r="AH30" i="20"/>
  <c r="AH29" i="20"/>
  <c r="AH27" i="20"/>
  <c r="AH26" i="20"/>
  <c r="AH22" i="20"/>
  <c r="AH19" i="20"/>
  <c r="F6" i="24"/>
  <c r="I6" i="45" l="1"/>
  <c r="I6" i="24"/>
  <c r="M20" i="24"/>
  <c r="M17" i="24"/>
  <c r="M13" i="24"/>
  <c r="M11" i="24"/>
  <c r="M7" i="24"/>
  <c r="M19" i="24"/>
  <c r="M14" i="24"/>
  <c r="M15" i="24"/>
  <c r="M10" i="24"/>
  <c r="M16" i="24"/>
  <c r="M12" i="24"/>
  <c r="M18" i="24"/>
  <c r="M6" i="45" l="1"/>
  <c r="T17" i="44"/>
  <c r="T50" i="44" s="1"/>
  <c r="X17" i="44"/>
  <c r="X50" i="44" s="1"/>
  <c r="T51" i="44" s="1"/>
  <c r="I21" i="45"/>
  <c r="M21" i="45" s="1"/>
  <c r="AD17" i="20"/>
  <c r="AH17" i="20"/>
  <c r="L6" i="24" l="1"/>
  <c r="AD23" i="20"/>
  <c r="AH23" i="20"/>
  <c r="AH15" i="20"/>
  <c r="X17" i="20"/>
  <c r="T17" i="20"/>
  <c r="AD20" i="20" l="1"/>
  <c r="AH20" i="20"/>
  <c r="AD25" i="20"/>
  <c r="AH25" i="20"/>
  <c r="AD38" i="20"/>
  <c r="AH38" i="20"/>
  <c r="AD46" i="20"/>
  <c r="AH46" i="20"/>
  <c r="AH48" i="20"/>
  <c r="AD48" i="20"/>
  <c r="AD34" i="20"/>
  <c r="AH34" i="20"/>
  <c r="AD15" i="20"/>
  <c r="AD18" i="20"/>
  <c r="AH18" i="20"/>
  <c r="AD28" i="20"/>
  <c r="AH28" i="20"/>
  <c r="AD24" i="20"/>
  <c r="AH24" i="20"/>
  <c r="L21" i="24"/>
  <c r="AD21" i="20"/>
  <c r="AH21" i="20"/>
  <c r="AD16" i="20" l="1"/>
  <c r="AD50" i="20" s="1"/>
  <c r="AH16" i="20"/>
  <c r="AH50" i="20" l="1"/>
  <c r="T20" i="20" l="1"/>
  <c r="X20" i="20"/>
  <c r="T25" i="20"/>
  <c r="X25" i="20"/>
  <c r="T38" i="20"/>
  <c r="X38" i="20"/>
  <c r="T46" i="20"/>
  <c r="X46" i="20"/>
  <c r="T48" i="20"/>
  <c r="X48" i="20"/>
  <c r="T34" i="20"/>
  <c r="X34" i="20"/>
  <c r="X18" i="20"/>
  <c r="T18" i="20"/>
  <c r="X15" i="20"/>
  <c r="T15" i="20"/>
  <c r="T28" i="20"/>
  <c r="X28" i="20"/>
  <c r="X24" i="20"/>
  <c r="T24" i="20"/>
  <c r="T21" i="20"/>
  <c r="X21" i="20"/>
  <c r="T16" i="20"/>
  <c r="X16" i="20"/>
  <c r="T23" i="20"/>
  <c r="X23" i="20"/>
  <c r="I21" i="24"/>
  <c r="M21" i="24" s="1"/>
  <c r="M6" i="24"/>
  <c r="X50" i="20" l="1"/>
  <c r="T51" i="20" s="1"/>
  <c r="T50" i="20"/>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<sst xmlns="http://schemas.openxmlformats.org/spreadsheetml/2006/main" count="2171" uniqueCount="248">
  <si>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</si>
  <si>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</si>
  <si>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</si>
  <si>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</si>
  <si>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</si>
  <si>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</si>
  <si>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</si>
  <si>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</si>
  <si>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</si>
  <si>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</si>
  <si>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</si>
  <si>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</si>
  <si>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</si>
  <si>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</si>
  <si>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</si>
  <si>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</si>
  <si>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</si>
  <si>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</si>
  <si>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</si>
  <si>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</si>
  <si>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</si>
  <si>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</si>
  <si>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</si>
  <si>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</si>
  <si>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</si>
  <si>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</si>
  <si>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</si>
  <si>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</si>
  <si>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</si>
  <si>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</si>
  <si>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</si>
  <si>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</si>
  <si>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</si>
  <si>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</si>
  <si>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</si>
  <si>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</si>
  <si>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</si>
  <si>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</si>
  <si>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</si>
  <si>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</si>
  <si>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</si>
  <si>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</si>
  <si>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</si>
  <si>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</si>
  <si>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</si>
  <si>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</si>
  <si>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</si>
  <si>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</si>
  <si>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</si>
  <si>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</si>
  <si>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</si>
  <si>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</si>
  <si>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</si>
  <si>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</si>
  <si>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</si>
  <si>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</si>
  <si>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</si>
  <si>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</si>
  <si>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</si>
  <si>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</si>
  <si>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</si>
  <si>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</si>
  <si>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</si>
  <si>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</si>
  <si>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</si>
  <si>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</si>
  <si>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</si>
  <si>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</si>
  <si>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</si>
  <si>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</si>
  <si>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</si>
  <si>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</si>
  <si>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</si>
  <si>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</si>
  <si>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</si>
  <si>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</si>
  <si>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</si>
  <si>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</si>
  <si>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</si>
  <si>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</si>
  <si>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</si>
  <si>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</si>
  <si>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</si>
  <si>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</si>
  <si>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</si>
  <si>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</si>
  <si>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</si>
  <si>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</si>
  <si>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</si>
  <si>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</si>
  <si>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</si>
  <si>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</si>
  <si>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</si>
  <si>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</si>
  <si>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</si>
  <si>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</si>
  <si>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</si>
  <si>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</si>
  <si>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</si>
  <si>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</si>
  <si>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</si>
  <si>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</si>
  <si>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</si>
  <si>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</si>
  <si>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</si>
  <si>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</si>
  <si>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</si>
  <si>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</si>
  <si>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</si>
  <si>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</si>
  <si>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</si>
  <si>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</si>
  <si>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</si>
  <si>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</si>
  <si>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</si>
  <si>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</si>
  <si>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</si>
  <si>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</si>
  <si>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</si>
  <si>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</si>
  <si>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</si>
  <si>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</si>
  <si>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</si>
  <si>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</si>
  <si>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</si>
  <si>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</si>
  <si>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</si>
  <si>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</si>
  <si>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</si>
  <si>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</si>
  <si>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</si>
  <si>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</si>
  <si>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</si>
  <si>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</si>
  <si>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</si>
  <si>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</si>
  <si>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</si>
  <si>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</si>
  <si>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</si>
  <si>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</si>
  <si>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</si>
  <si>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</si>
  <si>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</si>
  <si>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</si>
  <si>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</si>
  <si>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</si>
  <si>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</si>
  <si>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</si>
  <si>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</si>
  <si>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</si>
  <si>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</si>
  <si>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</si>
  <si>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</si>
  <si>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</si>
  <si>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</si>
  <si>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</si>
  <si>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</si>
  <si>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</si>
  <si>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</si>
  <si>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</si>
  <si>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</si>
  <si>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</si>
  <si>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</si>
  <si>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</si>
  <si>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</si>
  <si>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</si>
  <si>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</si>
  <si>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</si>
  <si>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</si>
  <si>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</si>
  <si>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</si>
  <si>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</si>
  <si>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</si>
  <si>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</si>
  <si>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</si>
  <si>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</si>
  <si>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</si>
  <si>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</si>
  <si>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</si>
  <si>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</si>
  <si>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記入して提出すること。</t>
    <rPh sb="1" eb="3">
      <t>キニュウ</t>
    </rPh>
    <rPh sb="5" eb="7">
      <t>テイシュツ</t>
    </rPh>
    <phoneticPr fontId="2"/>
  </si>
  <si>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2"/>
  </si>
  <si>
    <r>
      <t>（様式４）総括表</t>
    </r>
    <r>
      <rPr>
        <sz val="9"/>
        <color rgb="FF0000FF"/>
        <rFont val="ＭＳ 明朝"/>
        <family val="1"/>
        <charset val="128"/>
      </rPr>
      <t>【令和４年度に生じた費用分】</t>
    </r>
    <rPh sb="1" eb="3">
      <t>ヨウシキ</t>
    </rPh>
    <rPh sb="5" eb="8">
      <t>ソウカツヒョウ</t>
    </rPh>
    <phoneticPr fontId="2"/>
  </si>
  <si>
    <t>事業所・施設等名</t>
    <rPh sb="0" eb="3">
      <t>ジギョウショ</t>
    </rPh>
    <rPh sb="4" eb="6">
      <t>シセツ</t>
    </rPh>
    <rPh sb="6" eb="7">
      <t>トウ</t>
    </rPh>
    <rPh sb="7" eb="8">
      <t>メイ</t>
    </rPh>
    <phoneticPr fontId="2"/>
  </si>
  <si>
    <r>
      <t>（様式５）事業所・施設等別申請額一覧</t>
    </r>
    <r>
      <rPr>
        <sz val="11"/>
        <color rgb="FF0000FF"/>
        <rFont val="ＭＳ Ｐ明朝"/>
        <family val="1"/>
        <charset val="128"/>
      </rPr>
      <t>【令和４年度に生じた費用分】</t>
    </r>
    <rPh sb="1" eb="3">
      <t>ヨウシキ</t>
    </rPh>
    <rPh sb="5" eb="8">
      <t>ジギョウショ</t>
    </rPh>
    <rPh sb="9" eb="11">
      <t>シセツ</t>
    </rPh>
    <rPh sb="11" eb="12">
      <t>トウ</t>
    </rPh>
    <rPh sb="12" eb="13">
      <t>ベツ</t>
    </rPh>
    <rPh sb="13" eb="16">
      <t>シンセイガク</t>
    </rPh>
    <rPh sb="16" eb="18">
      <t>イチラン</t>
    </rPh>
    <phoneticPr fontId="2"/>
  </si>
  <si>
    <t>　「基準単価(a)」及び「基準単価(d)」は、「令和５年度新型コロナウイルス感染症流行下における介護サービス事業所等のサービス提供体制確保事業実施要綱」別添３の準単価を記入すること。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</si>
  <si>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</si>
  <si>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</si>
  <si>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</si>
  <si>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</si>
  <si>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r>
      <t>(様式６）事業所・施設等別個票</t>
    </r>
    <r>
      <rPr>
        <sz val="9"/>
        <color rgb="FF0000FF"/>
        <rFont val="ＭＳ Ｐ明朝"/>
        <family val="1"/>
        <charset val="128"/>
      </rPr>
      <t>【令和４年度に生じた費用分】</t>
    </r>
    <rPh sb="1" eb="3">
      <t>ヨウシキ</t>
    </rPh>
    <rPh sb="5" eb="8">
      <t>ジギョウショ</t>
    </rPh>
    <rPh sb="9" eb="11">
      <t>シセツ</t>
    </rPh>
    <rPh sb="11" eb="12">
      <t>トウ</t>
    </rPh>
    <rPh sb="12" eb="13">
      <t>ベツ</t>
    </rPh>
    <rPh sb="13" eb="15">
      <t>コヒョウ</t>
    </rPh>
    <phoneticPr fontId="2"/>
  </si>
  <si>
    <t>　「所要額(b)」及び「所要額(e)」は「（様式６）事業所・施設等別個票」に記載した所要額（千円未満切り捨て）を記入すること。</t>
    <rPh sb="2" eb="5">
      <t>ショヨウガク</t>
    </rPh>
    <rPh sb="9" eb="10">
      <t>オヨ</t>
    </rPh>
    <rPh sb="12" eb="15">
      <t>ショヨウガク</t>
    </rPh>
    <rPh sb="22" eb="24">
      <t>ヨウシキ</t>
    </rPh>
    <rPh sb="32" eb="33">
      <t>トウ</t>
    </rPh>
    <rPh sb="38" eb="40">
      <t>キサイ</t>
    </rPh>
    <rPh sb="42" eb="45">
      <t>ショヨウガク</t>
    </rPh>
    <rPh sb="46" eb="47">
      <t>セン</t>
    </rPh>
    <rPh sb="47" eb="50">
      <t>エンミマン</t>
    </rPh>
    <rPh sb="50" eb="51">
      <t>キ</t>
    </rPh>
    <rPh sb="52" eb="53">
      <t>ス</t>
    </rPh>
    <rPh sb="56" eb="58">
      <t>キニュウ</t>
    </rPh>
    <phoneticPr fontId="2"/>
  </si>
  <si>
    <t>令和５年度新型コロナウイルス感染症流行下における介護サービス事業所等の</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</si>
  <si>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</si>
  <si>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</si>
  <si>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</si>
  <si>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</si>
  <si>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</si>
  <si>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</si>
  <si>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</si>
  <si>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</si>
  <si>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</si>
  <si>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</si>
  <si>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</si>
  <si>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</si>
  <si>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</si>
  <si>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</si>
  <si>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</si>
  <si>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（ア）･･･新型コロナウイルス感染者が発生又は濃厚接触者に対応した介護サービス事業所・施設等（休業要請を受けた事業所・施設等</t>
    <phoneticPr fontId="2"/>
  </si>
  <si>
    <t>を含む）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</si>
  <si>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</si>
  <si>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</si>
  <si>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</si>
  <si>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</si>
  <si>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</si>
  <si>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」について補助申請をする場合は様式７</t>
    </r>
    <r>
      <rPr>
        <sz val="11"/>
        <color rgb="FF0000FF"/>
        <rFont val="ＭＳ 明朝"/>
        <family val="1"/>
        <charset val="128"/>
      </rPr>
      <t>～８</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2"/>
  </si>
  <si>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2"/>
  </si>
  <si>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2"/>
  </si>
  <si>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2"/>
  </si>
  <si>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年度（令和５年５月８日以降）に生じた費用分</t>
    </r>
    <r>
      <rPr>
        <sz val="11"/>
        <color theme="1"/>
        <rFont val="ＭＳ 明朝"/>
        <family val="1"/>
        <charset val="128"/>
      </rPr>
      <t>」について補助申請をする場合は様式</t>
    </r>
    <r>
      <rPr>
        <sz val="11"/>
        <color rgb="FF00B050"/>
        <rFont val="ＭＳ 明朝"/>
        <family val="1"/>
        <charset val="128"/>
      </rPr>
      <t>１～３</t>
    </r>
    <r>
      <rPr>
        <sz val="11"/>
        <color theme="1"/>
        <rFont val="ＭＳ 明朝"/>
        <family val="1"/>
        <charset val="128"/>
      </rPr>
      <t>を、</t>
    </r>
    <rPh sb="3" eb="5">
      <t>レイワ</t>
    </rPh>
    <rPh sb="6" eb="8">
      <t>ネンド</t>
    </rPh>
    <rPh sb="9" eb="11">
      <t>レイワ</t>
    </rPh>
    <rPh sb="12" eb="13">
      <t>ネン</t>
    </rPh>
    <rPh sb="14" eb="15">
      <t>ガツ</t>
    </rPh>
    <rPh sb="16" eb="17">
      <t>ニチ</t>
    </rPh>
    <rPh sb="17" eb="19">
      <t>イコウ</t>
    </rPh>
    <rPh sb="21" eb="22">
      <t>ショウ</t>
    </rPh>
    <rPh sb="24" eb="26">
      <t>ヒヨウ</t>
    </rPh>
    <rPh sb="26" eb="27">
      <t>ブン</t>
    </rPh>
    <rPh sb="32" eb="34">
      <t>ホジョ</t>
    </rPh>
    <rPh sb="34" eb="36">
      <t>シンセイ</t>
    </rPh>
    <rPh sb="39" eb="41">
      <t>バアイ</t>
    </rPh>
    <rPh sb="42" eb="44">
      <t>ヨウシキ</t>
    </rPh>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</si>
  <si>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</si>
  <si>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（令和５年５月８日以降）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0" eb="32">
      <t>イコウ</t>
    </rPh>
    <phoneticPr fontId="2"/>
  </si>
  <si>
    <r>
      <t>（様式１）総括表</t>
    </r>
    <r>
      <rPr>
        <sz val="9"/>
        <color rgb="FFFF0000"/>
        <rFont val="ＭＳ 明朝"/>
        <family val="1"/>
        <charset val="128"/>
      </rPr>
      <t>【令和５年度</t>
    </r>
    <r>
      <rPr>
        <b/>
        <sz val="10"/>
        <color rgb="FFFF0000"/>
        <rFont val="ＭＳ 明朝"/>
        <family val="1"/>
        <charset val="128"/>
      </rPr>
      <t>（令和５年５月８日以降）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3" eb="25">
      <t>イコウ</t>
    </rPh>
    <rPh sb="27" eb="28">
      <t>ショウ</t>
    </rPh>
    <rPh sb="30" eb="33">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</si>
  <si>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（令和５年５月８日以降）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3" eb="35">
      <t>イコウ</t>
    </rPh>
    <phoneticPr fontId="2"/>
  </si>
  <si>
    <r>
      <t>（様式１）総括表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4" eb="26">
      <t>レイワ</t>
    </rPh>
    <rPh sb="27" eb="28">
      <t>ネン</t>
    </rPh>
    <rPh sb="29" eb="30">
      <t>ガツ</t>
    </rPh>
    <rPh sb="31" eb="32">
      <t>ニチ</t>
    </rPh>
    <rPh sb="34" eb="35">
      <t>ショウ</t>
    </rPh>
    <rPh sb="37" eb="40">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</si>
  <si>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4" eb="36">
      <t>レイワ</t>
    </rPh>
    <rPh sb="37" eb="38">
      <t>ネン</t>
    </rPh>
    <rPh sb="39" eb="40">
      <t>ガツ</t>
    </rPh>
    <rPh sb="41" eb="42">
      <t>ニチ</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</si>
  <si>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1" eb="33">
      <t>レイワ</t>
    </rPh>
    <rPh sb="34" eb="35">
      <t>ネン</t>
    </rPh>
    <rPh sb="36" eb="37">
      <t>ガツ</t>
    </rPh>
    <rPh sb="38" eb="39">
      <t>ニチ</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</si>
  <si>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</si>
  <si>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</si>
  <si>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</si>
  <si>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t>別紙様式第１</t>
    <rPh sb="0" eb="2">
      <t>ベッシ</t>
    </rPh>
    <rPh sb="2" eb="4">
      <t>ヨウシキ</t>
    </rPh>
    <rPh sb="4" eb="5">
      <t>ダイ</t>
    </rPh>
    <phoneticPr fontId="2"/>
  </si>
  <si>
    <t>第号</t>
    <rPh sb="0" eb="1">
      <t>ダイ</t>
    </rPh>
    <rPh sb="1" eb="2">
      <t>ゴウ</t>
    </rPh>
    <phoneticPr fontId="2"/>
  </si>
  <si>
    <t>香川県知事</t>
    <rPh sb="0" eb="2">
      <t>カガワ</t>
    </rPh>
    <rPh sb="2" eb="5">
      <t>ケンチジ</t>
    </rPh>
    <phoneticPr fontId="2"/>
  </si>
  <si>
    <t>申請者</t>
    <rPh sb="0" eb="3">
      <t>シンセイシャ</t>
    </rPh>
    <phoneticPr fontId="2"/>
  </si>
  <si>
    <t>事業者名</t>
    <rPh sb="0" eb="2">
      <t>ジギョウ</t>
    </rPh>
    <rPh sb="2" eb="3">
      <t>シャ</t>
    </rPh>
    <rPh sb="3" eb="4">
      <t>メイ</t>
    </rPh>
    <phoneticPr fontId="2"/>
  </si>
  <si>
    <t>代表者名</t>
    <rPh sb="0" eb="2">
      <t>ダイヒョウ</t>
    </rPh>
    <rPh sb="2" eb="3">
      <t>シャ</t>
    </rPh>
    <rPh sb="3" eb="4">
      <t>メイ</t>
    </rPh>
    <phoneticPr fontId="2"/>
  </si>
  <si>
    <t>　標記について、次のとおり補助金を交付されるよう、関係書類を添えて申請する。</t>
    <rPh sb="1" eb="3">
      <t>ヒョウキ</t>
    </rPh>
    <rPh sb="8" eb="9">
      <t>ツギ</t>
    </rPh>
    <rPh sb="13" eb="16">
      <t>ホジョキン</t>
    </rPh>
    <rPh sb="17" eb="19">
      <t>コウフ</t>
    </rPh>
    <rPh sb="25" eb="27">
      <t>カンケイ</t>
    </rPh>
    <rPh sb="27" eb="29">
      <t>ショルイ</t>
    </rPh>
    <rPh sb="30" eb="31">
      <t>ソ</t>
    </rPh>
    <rPh sb="33" eb="35">
      <t>シンセイ</t>
    </rPh>
    <phoneticPr fontId="2"/>
  </si>
  <si>
    <t>記</t>
    <rPh sb="0" eb="1">
      <t>キ</t>
    </rPh>
    <phoneticPr fontId="2"/>
  </si>
  <si>
    <t>　　申　請　額　：　</t>
    <rPh sb="2" eb="3">
      <t>サル</t>
    </rPh>
    <rPh sb="4" eb="5">
      <t>ショウ</t>
    </rPh>
    <rPh sb="6" eb="7">
      <t>ガク</t>
    </rPh>
    <phoneticPr fontId="2"/>
  </si>
  <si>
    <t>金</t>
    <rPh sb="0" eb="1">
      <t>キン</t>
    </rPh>
    <phoneticPr fontId="2"/>
  </si>
  <si>
    <t>円</t>
    <rPh sb="0" eb="1">
      <t>エン</t>
    </rPh>
    <phoneticPr fontId="2"/>
  </si>
  <si>
    <t>（添付書類）</t>
    <rPh sb="1" eb="3">
      <t>テンプ</t>
    </rPh>
    <rPh sb="3" eb="5">
      <t>ショルイ</t>
    </rPh>
    <phoneticPr fontId="2"/>
  </si>
  <si>
    <t>１　総括表（様式１）</t>
    <rPh sb="2" eb="4">
      <t>ソウカツ</t>
    </rPh>
    <rPh sb="4" eb="5">
      <t>ヒョウ</t>
    </rPh>
    <rPh sb="6" eb="8">
      <t>ヨウシキ</t>
    </rPh>
    <phoneticPr fontId="2"/>
  </si>
  <si>
    <t>２　事業所・施設別申請額一覧（様式２）</t>
    <rPh sb="2" eb="4">
      <t>ジギョウ</t>
    </rPh>
    <rPh sb="4" eb="5">
      <t>ショ</t>
    </rPh>
    <rPh sb="6" eb="8">
      <t>シセツ</t>
    </rPh>
    <rPh sb="8" eb="9">
      <t>ベツ</t>
    </rPh>
    <rPh sb="9" eb="12">
      <t>シンセイガク</t>
    </rPh>
    <rPh sb="12" eb="14">
      <t>イチラン</t>
    </rPh>
    <rPh sb="15" eb="17">
      <t>ヨウシキ</t>
    </rPh>
    <phoneticPr fontId="2"/>
  </si>
  <si>
    <t>３　事業所・施設別個票（様式３）</t>
    <rPh sb="2" eb="4">
      <t>ジギョウ</t>
    </rPh>
    <rPh sb="4" eb="5">
      <t>ショ</t>
    </rPh>
    <rPh sb="6" eb="8">
      <t>シセツ</t>
    </rPh>
    <rPh sb="8" eb="9">
      <t>ベツ</t>
    </rPh>
    <rPh sb="9" eb="11">
      <t>コヒョウ</t>
    </rPh>
    <rPh sb="12" eb="14">
      <t>ヨウシキ</t>
    </rPh>
    <phoneticPr fontId="2"/>
  </si>
  <si>
    <t>４　支払いを証明する書類（領収書等）</t>
    <rPh sb="2" eb="4">
      <t>シハライ</t>
    </rPh>
    <rPh sb="6" eb="8">
      <t>ショウメイ</t>
    </rPh>
    <rPh sb="10" eb="12">
      <t>ショルイ</t>
    </rPh>
    <rPh sb="13" eb="16">
      <t>リョウシュウショ</t>
    </rPh>
    <rPh sb="16" eb="17">
      <t>トウ</t>
    </rPh>
    <phoneticPr fontId="2"/>
  </si>
  <si>
    <t>　令和５年度新型コロナウイルス感染症流行下における介護サービス事業所等の
　サービス提供体制確保事業補助金交付申請書（５年度に生じた費用分）</t>
    <rPh sb="1" eb="3">
      <t>レイワ</t>
    </rPh>
    <rPh sb="4" eb="6">
      <t>ネンド</t>
    </rPh>
    <rPh sb="6" eb="8">
      <t>シンガタ</t>
    </rPh>
    <rPh sb="15" eb="18">
      <t>カンセンショウ</t>
    </rPh>
    <rPh sb="18" eb="20">
      <t>リュウコウ</t>
    </rPh>
    <rPh sb="20" eb="21">
      <t>カ</t>
    </rPh>
    <rPh sb="25" eb="27">
      <t>カイゴ</t>
    </rPh>
    <rPh sb="31" eb="34">
      <t>ジギョウショ</t>
    </rPh>
    <rPh sb="34" eb="35">
      <t>トウ</t>
    </rPh>
    <rPh sb="42" eb="44">
      <t>テイキョウ</t>
    </rPh>
    <rPh sb="44" eb="46">
      <t>タイセイ</t>
    </rPh>
    <rPh sb="46" eb="48">
      <t>カクホ</t>
    </rPh>
    <rPh sb="48" eb="50">
      <t>ジギョウ</t>
    </rPh>
    <rPh sb="50" eb="53">
      <t>ホジョキン</t>
    </rPh>
    <rPh sb="53" eb="55">
      <t>コウフ</t>
    </rPh>
    <rPh sb="55" eb="58">
      <t>シンセイショ</t>
    </rPh>
    <rPh sb="60" eb="62">
      <t>ネンド</t>
    </rPh>
    <rPh sb="63" eb="64">
      <t>ショウ</t>
    </rPh>
    <rPh sb="66" eb="69">
      <t>ヒヨウブン</t>
    </rPh>
    <phoneticPr fontId="2"/>
  </si>
  <si>
    <t>　令和５年度新型コロナウイルス感染症流行下における介護サービス事業所等の
　サービス提供体制確保事業補助金交付申請書（４年度に生じた費用分）</t>
    <rPh sb="1" eb="3">
      <t>レイワ</t>
    </rPh>
    <rPh sb="4" eb="6">
      <t>ネンド</t>
    </rPh>
    <rPh sb="6" eb="8">
      <t>シンガタ</t>
    </rPh>
    <rPh sb="15" eb="18">
      <t>カンセンショウ</t>
    </rPh>
    <rPh sb="18" eb="20">
      <t>リュウコウ</t>
    </rPh>
    <rPh sb="20" eb="21">
      <t>カ</t>
    </rPh>
    <rPh sb="25" eb="27">
      <t>カイゴ</t>
    </rPh>
    <rPh sb="31" eb="34">
      <t>ジギョウショ</t>
    </rPh>
    <rPh sb="34" eb="35">
      <t>トウ</t>
    </rPh>
    <rPh sb="42" eb="44">
      <t>テイキョウ</t>
    </rPh>
    <rPh sb="44" eb="46">
      <t>タイセイ</t>
    </rPh>
    <rPh sb="46" eb="48">
      <t>カクホ</t>
    </rPh>
    <rPh sb="48" eb="50">
      <t>ジギョウ</t>
    </rPh>
    <rPh sb="50" eb="53">
      <t>ホジョキン</t>
    </rPh>
    <rPh sb="53" eb="55">
      <t>コウフ</t>
    </rPh>
    <rPh sb="55" eb="58">
      <t>シンセイショ</t>
    </rPh>
    <rPh sb="60" eb="62">
      <t>ネンド</t>
    </rPh>
    <rPh sb="63" eb="64">
      <t>ショウ</t>
    </rPh>
    <rPh sb="66" eb="69">
      <t>ヒヨウブン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</si>
</sst>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sz val="11"/>
      <color rgb="FF0000FF"/>
      <name val="ＭＳ 明朝"/>
      <family val="1"/>
      <charset val="128"/>
    </font>
    <font>
      <sz val="3"/>
      <color rgb="FFFF0000"/>
      <name val="ＭＳ Ｐ明朝"/>
      <family val="1"/>
      <charset val="128"/>
    </font>
    <font>
      <u/>
      <sz val="11"/>
      <color rgb="FF0000FF"/>
      <name val="ＭＳ 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u/>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67">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30" fillId="0" borderId="0" xfId="0" applyNumberFormat="1" applyFont="1" applyFill="1">
      <alignment vertical="center"/>
    </xf>
    <xf numFmtId="0" fontId="32" fillId="0" borderId="0" xfId="0" applyFont="1" applyFill="1" applyAlignment="1">
      <alignment vertical="center"/>
    </xf>
    <xf numFmtId="0" fontId="33" fillId="0" borderId="0" xfId="0" applyFont="1" applyFill="1" applyAlignment="1">
      <alignment horizontal="left" vertical="top"/>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178" fontId="23" fillId="0" borderId="36" xfId="4" applyNumberFormat="1" applyFont="1" applyBorder="1" applyAlignment="1">
      <alignment horizontal="right" vertical="center" shrinkToFi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34" fillId="2" borderId="0" xfId="0" applyFont="1" applyFill="1">
      <alignment vertical="center"/>
    </xf>
    <xf numFmtId="0" fontId="33" fillId="2" borderId="0" xfId="0" applyFont="1" applyFill="1" applyAlignment="1">
      <alignment horizontal="right" vertical="center"/>
    </xf>
    <xf numFmtId="0" fontId="33" fillId="2" borderId="0" xfId="0" applyFont="1" applyFill="1" applyAlignment="1">
      <alignment horizontal="center" vertical="center"/>
    </xf>
    <xf numFmtId="0" fontId="33" fillId="2" borderId="0" xfId="0" applyFont="1" applyFill="1">
      <alignment vertical="center"/>
    </xf>
    <xf numFmtId="0" fontId="33" fillId="2" borderId="0" xfId="0" applyFont="1" applyFill="1" applyBorder="1">
      <alignment vertical="center"/>
    </xf>
    <xf numFmtId="0" fontId="33" fillId="2" borderId="0" xfId="0" applyFont="1" applyFill="1" applyBorder="1" applyAlignment="1">
      <alignment horizontal="center" vertical="center"/>
    </xf>
    <xf numFmtId="0" fontId="33" fillId="2" borderId="0" xfId="0" applyFont="1" applyFill="1" applyAlignment="1">
      <alignment vertical="center"/>
    </xf>
    <xf numFmtId="0" fontId="33" fillId="2" borderId="0" xfId="0" applyFont="1" applyFill="1" applyAlignment="1">
      <alignment horizontal="center" vertical="center"/>
    </xf>
    <xf numFmtId="0" fontId="34" fillId="2" borderId="0" xfId="0" applyFont="1" applyFill="1" applyAlignment="1">
      <alignment horizontal="right" vertical="center"/>
    </xf>
    <xf numFmtId="0" fontId="34" fillId="0" borderId="0" xfId="0" applyFont="1">
      <alignment vertical="center"/>
    </xf>
    <xf numFmtId="0" fontId="33" fillId="2" borderId="0" xfId="0" applyFont="1" applyFill="1" applyAlignment="1">
      <alignment vertical="center"/>
    </xf>
    <xf numFmtId="0" fontId="33" fillId="0" borderId="0" xfId="0" applyFont="1" applyFill="1" applyAlignment="1">
      <alignment horizontal="right" vertical="center"/>
    </xf>
    <xf numFmtId="0" fontId="33" fillId="2" borderId="0" xfId="0" applyFont="1" applyFill="1" applyAlignment="1">
      <alignment horizontal="left" vertical="center"/>
    </xf>
    <xf numFmtId="0" fontId="33" fillId="2" borderId="0" xfId="0" applyFont="1" applyFill="1" applyAlignment="1">
      <alignment horizontal="left"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Alignment="1">
      <alignment horizontal="distributed"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0" fillId="0" borderId="46"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9" xfId="0"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4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4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6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A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A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A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0A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B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B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C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C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0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0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2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2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9.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1.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4"/>
  <sheetViews>
    <sheetView view="pageBreakPreview" zoomScaleNormal="100" zoomScaleSheetLayoutView="100" workbookViewId="0">
      <selection activeCell="B22" sqref="B22"/>
    </sheetView>
  </sheetViews>
  <sheetFormatPr defaultColWidth="9" defaultRowHeight="13"/>
  <cols>
    <col min="1" max="1" width="3.08984375" style="157" customWidth="1"/>
    <col min="2" max="2" width="7.7265625" style="157" customWidth="1"/>
    <col min="3" max="3" width="27.453125" style="156" customWidth="1"/>
    <col min="4" max="4" width="32.36328125" style="156" customWidth="1"/>
    <col min="5" max="5" width="32.08984375" style="156" customWidth="1"/>
    <col min="6" max="6" width="4.26953125" style="157" customWidth="1"/>
    <col min="7" max="16384" width="9" style="157"/>
  </cols>
  <sheetData>
    <row r="2" spans="2:5" ht="16.5">
      <c r="B2" s="1" t="s">
        <v>100</v>
      </c>
      <c r="D2" s="2"/>
    </row>
    <row r="3" spans="2:5" ht="16.5">
      <c r="B3" s="1"/>
      <c r="D3" s="2"/>
    </row>
    <row r="4" spans="2:5" s="162" customFormat="1" ht="16.5">
      <c r="B4" s="196" t="s">
        <v>192</v>
      </c>
      <c r="C4" s="197"/>
      <c r="D4" s="165"/>
      <c r="E4" s="164"/>
    </row>
    <row r="5" spans="2:5" s="162" customFormat="1" ht="16.5">
      <c r="B5" s="163" t="s">
        <v>177</v>
      </c>
      <c r="C5" s="164"/>
      <c r="D5" s="165"/>
      <c r="E5" s="164"/>
    </row>
    <row r="6" spans="2:5" ht="14">
      <c r="C6" s="2"/>
      <c r="D6" s="2"/>
    </row>
    <row r="7" spans="2:5" ht="14">
      <c r="B7" s="158" t="s">
        <v>95</v>
      </c>
      <c r="C7" s="3" t="s">
        <v>139</v>
      </c>
      <c r="D7" s="4" t="s">
        <v>97</v>
      </c>
      <c r="E7" s="4" t="s">
        <v>94</v>
      </c>
    </row>
    <row r="8" spans="2:5" ht="42" customHeight="1">
      <c r="B8" s="158">
        <v>1</v>
      </c>
      <c r="C8" s="5" t="s">
        <v>96</v>
      </c>
      <c r="D8" s="6"/>
      <c r="E8" s="6"/>
    </row>
    <row r="9" spans="2:5" ht="61.5" customHeight="1">
      <c r="B9" s="158">
        <v>2</v>
      </c>
      <c r="C9" s="5"/>
      <c r="D9" s="6" t="s">
        <v>181</v>
      </c>
      <c r="E9" s="6"/>
    </row>
    <row r="10" spans="2:5" ht="110.25" customHeight="1">
      <c r="B10" s="158">
        <v>3</v>
      </c>
      <c r="C10" s="5"/>
      <c r="D10" s="6"/>
      <c r="E10" s="6" t="s">
        <v>216</v>
      </c>
    </row>
    <row r="11" spans="2:5" ht="39" customHeight="1">
      <c r="B11" s="158">
        <v>4</v>
      </c>
      <c r="C11" s="5"/>
      <c r="D11" s="6" t="s">
        <v>102</v>
      </c>
      <c r="E11" s="6"/>
    </row>
    <row r="12" spans="2:5" ht="48.75" customHeight="1">
      <c r="B12" s="158">
        <v>5</v>
      </c>
      <c r="C12" s="5"/>
      <c r="D12" s="6" t="s">
        <v>98</v>
      </c>
      <c r="E12" s="6"/>
    </row>
    <row r="13" spans="2:5" ht="34.5" customHeight="1">
      <c r="B13" s="158">
        <v>6</v>
      </c>
      <c r="C13" s="5"/>
      <c r="D13" s="6" t="s">
        <v>99</v>
      </c>
      <c r="E13" s="6"/>
    </row>
    <row r="14" spans="2:5" ht="125.25" customHeight="1">
      <c r="B14" s="158">
        <v>7</v>
      </c>
      <c r="C14" s="7"/>
      <c r="D14" s="8" t="s">
        <v>217</v>
      </c>
      <c r="E14" s="9"/>
    </row>
    <row r="15" spans="2:5" ht="95.25" customHeight="1">
      <c r="B15" s="158">
        <v>8</v>
      </c>
      <c r="C15" s="5"/>
      <c r="D15" s="6" t="s">
        <v>218</v>
      </c>
      <c r="E15" s="6"/>
    </row>
    <row r="16" spans="2:5" ht="37.5" customHeight="1">
      <c r="B16" s="158">
        <v>9</v>
      </c>
      <c r="C16" s="5"/>
      <c r="D16" s="6" t="s">
        <v>140</v>
      </c>
      <c r="E16" s="6"/>
    </row>
    <row r="17" spans="2:5" ht="39" customHeight="1">
      <c r="B17" s="158">
        <v>10</v>
      </c>
      <c r="C17" s="5" t="s">
        <v>101</v>
      </c>
      <c r="D17" s="6"/>
      <c r="E17" s="6"/>
    </row>
    <row r="18" spans="2:5" ht="57.75" customHeight="1">
      <c r="B18" s="158">
        <v>11</v>
      </c>
      <c r="C18" s="166" t="s">
        <v>178</v>
      </c>
      <c r="D18" s="6"/>
      <c r="E18" s="6"/>
    </row>
    <row r="19" spans="2:5" ht="22.5" customHeight="1"/>
    <row r="20" spans="2:5" ht="22.5" customHeight="1">
      <c r="B20" s="157" t="s">
        <v>219</v>
      </c>
    </row>
    <row r="21" spans="2:5" ht="22.5" customHeight="1">
      <c r="B21" s="157" t="s">
        <v>220</v>
      </c>
    </row>
    <row r="22" spans="2:5" ht="22.5" customHeight="1">
      <c r="B22" s="157" t="s">
        <v>215</v>
      </c>
    </row>
    <row r="23" spans="2:5" ht="22.5" customHeight="1">
      <c r="B23" s="157" t="s">
        <v>180</v>
      </c>
    </row>
    <row r="24"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view="pageBreakPreview" zoomScaleNormal="140" zoomScaleSheetLayoutView="100" workbookViewId="0">
      <selection activeCell="H9" sqref="H9"/>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6384" width="2.26953125" style="89"/>
  </cols>
  <sheetData>
    <row r="1" spans="1:14" ht="14">
      <c r="A1" s="353" t="s">
        <v>225</v>
      </c>
      <c r="B1" s="353"/>
      <c r="C1" s="353"/>
      <c r="D1" s="353"/>
      <c r="E1" s="353"/>
      <c r="F1" s="353"/>
      <c r="G1" s="353"/>
      <c r="H1" s="353"/>
    </row>
    <row r="3" spans="1:14" ht="18" customHeight="1" thickBot="1">
      <c r="B3" s="90"/>
      <c r="N3" s="161" t="s">
        <v>176</v>
      </c>
    </row>
    <row r="4" spans="1:14" ht="18" customHeight="1" thickBot="1">
      <c r="B4" s="354" t="s">
        <v>82</v>
      </c>
      <c r="C4" s="355" t="s">
        <v>79</v>
      </c>
      <c r="D4" s="356" t="s">
        <v>183</v>
      </c>
      <c r="E4" s="357" t="s">
        <v>81</v>
      </c>
      <c r="F4" s="358" t="s">
        <v>108</v>
      </c>
      <c r="G4" s="358"/>
      <c r="H4" s="359"/>
      <c r="I4" s="359"/>
      <c r="J4" s="358" t="s">
        <v>109</v>
      </c>
      <c r="K4" s="358"/>
      <c r="L4" s="359"/>
      <c r="M4" s="349" t="s">
        <v>203</v>
      </c>
      <c r="N4" s="350" t="s">
        <v>90</v>
      </c>
    </row>
    <row r="5" spans="1:14" ht="27.75" customHeight="1">
      <c r="B5" s="354"/>
      <c r="C5" s="355"/>
      <c r="D5" s="356"/>
      <c r="E5" s="357"/>
      <c r="F5" s="186" t="s">
        <v>76</v>
      </c>
      <c r="G5" s="186" t="s">
        <v>197</v>
      </c>
      <c r="H5" s="198" t="s">
        <v>198</v>
      </c>
      <c r="I5" s="91" t="s">
        <v>199</v>
      </c>
      <c r="J5" s="92" t="s">
        <v>200</v>
      </c>
      <c r="K5" s="186" t="s">
        <v>201</v>
      </c>
      <c r="L5" s="185" t="s">
        <v>202</v>
      </c>
      <c r="M5" s="350"/>
      <c r="N5" s="350"/>
    </row>
    <row r="6" spans="1:14" ht="22.5" customHeight="1">
      <c r="B6" s="93">
        <v>1</v>
      </c>
      <c r="C6" s="94">
        <f t="shared" ref="C6:C20" ca="1" si="0">IFERROR(INDIRECT("R⑤個票"&amp;$B6&amp;"！$AG$4"),"")</f>
        <v>0</v>
      </c>
      <c r="D6" s="94">
        <f t="shared" ref="D6:D20" ca="1" si="1">IFERROR(INDIRECT("R⑤個票"&amp;$B6&amp;"！$L$4"),"")</f>
        <v>0</v>
      </c>
      <c r="E6" s="93">
        <f t="shared" ref="E6:E20" ca="1" si="2">IFERROR(INDIRECT("R⑤個票"&amp;$B6&amp;"！$L$5"),"")</f>
        <v>0</v>
      </c>
      <c r="F6" s="95">
        <f t="shared" ref="F6:F20" ca="1" si="3">IF(G6&lt;&gt;0,IFERROR(INDIRECT("R⑤個票"&amp;$B6&amp;"！$O$13"),""),0)</f>
        <v>0</v>
      </c>
      <c r="G6" s="95">
        <f ca="1">IFERROR(INDIRECT("R⑤個票"&amp;$B6&amp;"！$Y$13"),"")</f>
        <v>0</v>
      </c>
      <c r="H6" s="95">
        <f t="shared" ref="H6:H20" ca="1" si="4">IFERROR(INDIRECT("R⑤個票"&amp;$B6&amp;"！$AI$13"),"")</f>
        <v>0</v>
      </c>
      <c r="I6" s="96">
        <f ca="1">SUM(MIN(F6:G6),H6)</f>
        <v>0</v>
      </c>
      <c r="J6" s="97">
        <f t="shared" ref="J6:J20" ca="1" si="5">IF(K6&lt;&gt;0,IFERROR(INDIRECT("R⑤個票"&amp;$B6&amp;"！$AA$54"),""),0)</f>
        <v>0</v>
      </c>
      <c r="K6" s="95">
        <f t="shared" ref="K6:K20" ca="1" si="6">IFERROR(INDIRECT("R⑤個票"&amp;$B6&amp;"！$AI$54"),"")</f>
        <v>0</v>
      </c>
      <c r="L6" s="98">
        <f ca="1">MIN(J6:K6)</f>
        <v>0</v>
      </c>
      <c r="M6" s="98">
        <f ca="1">SUM(I6,L6)</f>
        <v>0</v>
      </c>
      <c r="N6" s="99"/>
    </row>
    <row r="7" spans="1:14" ht="22.5" customHeight="1">
      <c r="B7" s="93">
        <v>2</v>
      </c>
      <c r="C7" s="94">
        <f t="shared" ca="1" si="0"/>
        <v>0</v>
      </c>
      <c r="D7" s="94">
        <f t="shared" ca="1" si="1"/>
        <v>0</v>
      </c>
      <c r="E7" s="93">
        <f t="shared" ca="1" si="2"/>
        <v>0</v>
      </c>
      <c r="F7" s="95">
        <f t="shared" ca="1" si="3"/>
        <v>0</v>
      </c>
      <c r="G7" s="95">
        <f t="shared" ref="G7:G20" ca="1" si="7">IFERROR(INDIRECT("R⑤個票"&amp;$B7&amp;"！$Y$13"),"")</f>
        <v>0</v>
      </c>
      <c r="H7" s="95">
        <f t="shared" ca="1" si="4"/>
        <v>0</v>
      </c>
      <c r="I7" s="96">
        <f ca="1">SUM(MIN(F7:G7),H7)</f>
        <v>0</v>
      </c>
      <c r="J7" s="97">
        <f t="shared" ca="1" si="5"/>
        <v>0</v>
      </c>
      <c r="K7" s="95">
        <f t="shared" ca="1" si="6"/>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7"/>
        <v>0</v>
      </c>
      <c r="H8" s="216">
        <f t="shared" ca="1" si="4"/>
        <v>0</v>
      </c>
      <c r="I8" s="96">
        <f ca="1">SUM(MIN(F8:G8),H8)</f>
        <v>0</v>
      </c>
      <c r="J8" s="97">
        <f t="shared" ca="1" si="5"/>
        <v>0</v>
      </c>
      <c r="K8" s="95">
        <f t="shared" ca="1" si="6"/>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7"/>
        <v/>
      </c>
      <c r="H9" s="95" t="str">
        <f t="shared" ca="1" si="4"/>
        <v/>
      </c>
      <c r="I9" s="96">
        <f ca="1">SUM(MIN(F9:G9),H9)</f>
        <v>0</v>
      </c>
      <c r="J9" s="97" t="str">
        <f t="shared" ca="1" si="5"/>
        <v/>
      </c>
      <c r="K9" s="95" t="str">
        <f t="shared" ca="1" si="6"/>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7"/>
        <v/>
      </c>
      <c r="H10" s="95" t="str">
        <f t="shared" ca="1" si="4"/>
        <v/>
      </c>
      <c r="I10" s="96">
        <f t="shared" ref="I10:I20" ca="1" si="10">SUM(MIN(F10:G10),H10)</f>
        <v>0</v>
      </c>
      <c r="J10" s="97" t="str">
        <f t="shared" ca="1" si="5"/>
        <v/>
      </c>
      <c r="K10" s="95" t="str">
        <f t="shared" ca="1" si="6"/>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7"/>
        <v/>
      </c>
      <c r="H11" s="95" t="str">
        <f t="shared" ca="1" si="4"/>
        <v/>
      </c>
      <c r="I11" s="96">
        <f t="shared" ca="1" si="10"/>
        <v>0</v>
      </c>
      <c r="J11" s="97" t="str">
        <f t="shared" ca="1" si="5"/>
        <v/>
      </c>
      <c r="K11" s="95" t="str">
        <f t="shared" ca="1" si="6"/>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7"/>
        <v/>
      </c>
      <c r="H12" s="95" t="str">
        <f t="shared" ca="1" si="4"/>
        <v/>
      </c>
      <c r="I12" s="96">
        <f t="shared" ca="1" si="10"/>
        <v>0</v>
      </c>
      <c r="J12" s="97" t="str">
        <f t="shared" ca="1" si="5"/>
        <v/>
      </c>
      <c r="K12" s="95" t="str">
        <f t="shared" ca="1" si="6"/>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7"/>
        <v/>
      </c>
      <c r="H13" s="95" t="str">
        <f t="shared" ca="1" si="4"/>
        <v/>
      </c>
      <c r="I13" s="96">
        <f t="shared" ca="1" si="10"/>
        <v>0</v>
      </c>
      <c r="J13" s="97" t="str">
        <f t="shared" ca="1" si="5"/>
        <v/>
      </c>
      <c r="K13" s="95" t="str">
        <f t="shared" ca="1" si="6"/>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7"/>
        <v/>
      </c>
      <c r="H14" s="95" t="str">
        <f t="shared" ca="1" si="4"/>
        <v/>
      </c>
      <c r="I14" s="96">
        <f t="shared" ca="1" si="10"/>
        <v>0</v>
      </c>
      <c r="J14" s="97" t="str">
        <f t="shared" ca="1" si="5"/>
        <v/>
      </c>
      <c r="K14" s="95" t="str">
        <f t="shared" ca="1" si="6"/>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7"/>
        <v/>
      </c>
      <c r="H15" s="95" t="str">
        <f t="shared" ca="1" si="4"/>
        <v/>
      </c>
      <c r="I15" s="96">
        <f t="shared" ca="1" si="10"/>
        <v>0</v>
      </c>
      <c r="J15" s="97" t="str">
        <f t="shared" ca="1" si="5"/>
        <v/>
      </c>
      <c r="K15" s="95" t="str">
        <f t="shared" ca="1" si="6"/>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7"/>
        <v/>
      </c>
      <c r="H16" s="95" t="str">
        <f t="shared" ca="1" si="4"/>
        <v/>
      </c>
      <c r="I16" s="96">
        <f t="shared" ca="1" si="10"/>
        <v>0</v>
      </c>
      <c r="J16" s="97" t="str">
        <f t="shared" ca="1" si="5"/>
        <v/>
      </c>
      <c r="K16" s="95" t="str">
        <f t="shared" ca="1" si="6"/>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7"/>
        <v/>
      </c>
      <c r="H17" s="95" t="str">
        <f t="shared" ca="1" si="4"/>
        <v/>
      </c>
      <c r="I17" s="96">
        <f t="shared" ca="1" si="10"/>
        <v>0</v>
      </c>
      <c r="J17" s="97" t="str">
        <f t="shared" ca="1" si="5"/>
        <v/>
      </c>
      <c r="K17" s="95" t="str">
        <f t="shared" ca="1" si="6"/>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7"/>
        <v/>
      </c>
      <c r="H18" s="95" t="str">
        <f t="shared" ca="1" si="4"/>
        <v/>
      </c>
      <c r="I18" s="96">
        <f t="shared" ca="1" si="10"/>
        <v>0</v>
      </c>
      <c r="J18" s="97" t="str">
        <f t="shared" ca="1" si="5"/>
        <v/>
      </c>
      <c r="K18" s="95" t="str">
        <f t="shared" ca="1" si="6"/>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7"/>
        <v/>
      </c>
      <c r="H19" s="95" t="str">
        <f t="shared" ca="1" si="4"/>
        <v/>
      </c>
      <c r="I19" s="96">
        <f t="shared" ca="1" si="10"/>
        <v>0</v>
      </c>
      <c r="J19" s="97" t="str">
        <f t="shared" ca="1" si="5"/>
        <v/>
      </c>
      <c r="K19" s="95" t="str">
        <f t="shared" ca="1" si="6"/>
        <v/>
      </c>
      <c r="L19" s="98">
        <f t="shared" ca="1" si="8"/>
        <v>0</v>
      </c>
      <c r="M19" s="98">
        <f t="shared" ca="1" si="9"/>
        <v>0</v>
      </c>
      <c r="N19" s="99"/>
    </row>
    <row r="20" spans="1:14" ht="22.5" customHeight="1" thickBot="1">
      <c r="B20" s="100">
        <v>15</v>
      </c>
      <c r="C20" s="101" t="str">
        <f t="shared" ca="1" si="0"/>
        <v/>
      </c>
      <c r="D20" s="101" t="str">
        <f t="shared" ca="1" si="1"/>
        <v/>
      </c>
      <c r="E20" s="100" t="str">
        <f t="shared" ca="1" si="2"/>
        <v/>
      </c>
      <c r="F20" s="102" t="str">
        <f t="shared" ca="1" si="3"/>
        <v/>
      </c>
      <c r="G20" s="102" t="str">
        <f t="shared" ca="1" si="7"/>
        <v/>
      </c>
      <c r="H20" s="102" t="str">
        <f t="shared" ca="1" si="4"/>
        <v/>
      </c>
      <c r="I20" s="103">
        <f t="shared" ca="1" si="10"/>
        <v>0</v>
      </c>
      <c r="J20" s="97" t="str">
        <f t="shared" ca="1" si="5"/>
        <v/>
      </c>
      <c r="K20" s="95" t="str">
        <f t="shared" ca="1" si="6"/>
        <v/>
      </c>
      <c r="L20" s="104">
        <f t="shared" ca="1" si="8"/>
        <v>0</v>
      </c>
      <c r="M20" s="105">
        <f ca="1">SUM(I20,L20)</f>
        <v>0</v>
      </c>
      <c r="N20" s="106"/>
    </row>
    <row r="21" spans="1:14" ht="22.5" customHeight="1" thickTop="1" thickBot="1">
      <c r="B21" s="351" t="s">
        <v>88</v>
      </c>
      <c r="C21" s="352"/>
      <c r="D21" s="352"/>
      <c r="E21" s="352"/>
      <c r="F21" s="107"/>
      <c r="G21" s="107"/>
      <c r="H21" s="107"/>
      <c r="I21" s="108">
        <f ca="1">SUM(I6:I20)</f>
        <v>0</v>
      </c>
      <c r="J21" s="109"/>
      <c r="K21" s="107"/>
      <c r="L21" s="110">
        <f ca="1">SUM(L6:L20)</f>
        <v>0</v>
      </c>
      <c r="M21" s="110">
        <f ca="1">SUM(I21,L21)</f>
        <v>0</v>
      </c>
      <c r="N21" s="111"/>
    </row>
    <row r="22" spans="1:14" ht="19.5" customHeight="1"/>
    <row r="23" spans="1:14" s="112" customFormat="1" ht="18" customHeight="1">
      <c r="A23" s="89" t="s">
        <v>83</v>
      </c>
      <c r="B23" s="89"/>
      <c r="C23" s="89"/>
      <c r="D23" s="89"/>
    </row>
    <row r="24" spans="1:14" s="112" customFormat="1" ht="16.5" customHeight="1">
      <c r="A24" s="89"/>
      <c r="B24" s="113">
        <v>1</v>
      </c>
      <c r="C24" s="114" t="s">
        <v>91</v>
      </c>
      <c r="D24" s="89"/>
    </row>
    <row r="25" spans="1:14" s="168" customFormat="1" ht="16.5" customHeight="1">
      <c r="A25" s="30"/>
      <c r="B25" s="167">
        <v>2</v>
      </c>
      <c r="C25" s="35" t="s">
        <v>210</v>
      </c>
      <c r="D25" s="30"/>
    </row>
    <row r="26" spans="1:14" s="168" customFormat="1" ht="16.5" customHeight="1">
      <c r="A26" s="30"/>
      <c r="B26" s="167">
        <v>3</v>
      </c>
      <c r="C26" s="35" t="s">
        <v>204</v>
      </c>
      <c r="D26" s="30"/>
    </row>
    <row r="27" spans="1:14" s="168" customFormat="1" ht="16.5" customHeight="1">
      <c r="A27" s="30"/>
      <c r="B27" s="169">
        <v>4</v>
      </c>
      <c r="C27" s="170" t="s">
        <v>205</v>
      </c>
      <c r="D27" s="30"/>
    </row>
    <row r="28" spans="1:14" s="168" customFormat="1" ht="16.5" customHeight="1">
      <c r="A28" s="30"/>
      <c r="B28" s="169">
        <v>5</v>
      </c>
      <c r="C28" s="170" t="s">
        <v>211</v>
      </c>
      <c r="D28" s="30"/>
    </row>
    <row r="29" spans="1:14" s="112" customFormat="1" ht="22.5" customHeight="1"/>
    <row r="30" spans="1:14" s="112" customFormat="1" ht="22.5" customHeight="1"/>
    <row r="31" spans="1:14" s="112" customFormat="1" ht="22.5" customHeight="1"/>
    <row r="32" spans="1:14"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10">
    <mergeCell ref="A1:H1"/>
    <mergeCell ref="B21:E21"/>
    <mergeCell ref="M4:M5"/>
    <mergeCell ref="N4:N5"/>
    <mergeCell ref="B4:B5"/>
    <mergeCell ref="C4:C5"/>
    <mergeCell ref="D4:D5"/>
    <mergeCell ref="E4:E5"/>
    <mergeCell ref="F4:I4"/>
    <mergeCell ref="J4:L4"/>
  </mergeCells>
  <phoneticPr fontId="2"/>
  <dataValidations disablePrompts="1"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K24" sqref="K24:AM24"/>
    </sheetView>
  </sheetViews>
  <sheetFormatPr defaultRowHeight="13"/>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9" zoomScale="160" zoomScaleNormal="120" zoomScaleSheetLayoutView="160" workbookViewId="0">
      <selection activeCell="F28" sqref="F28:J28"/>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226</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190"/>
      <c r="D8" s="190"/>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190"/>
      <c r="D9" s="190"/>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2"/>
      <c r="U12" s="202"/>
      <c r="V12" s="202"/>
      <c r="W12" s="202"/>
      <c r="X12" s="202"/>
      <c r="Y12" s="202"/>
      <c r="Z12" s="202"/>
      <c r="AA12" s="202"/>
      <c r="AB12" s="202"/>
      <c r="AC12" s="202"/>
      <c r="AD12" s="202"/>
      <c r="AE12" s="202"/>
      <c r="AF12" s="202"/>
      <c r="AG12" s="202"/>
      <c r="AH12" s="202"/>
      <c r="AI12" s="202"/>
      <c r="AJ12" s="202"/>
      <c r="AK12" s="202"/>
      <c r="AL12" s="202"/>
      <c r="AM12" s="202"/>
    </row>
    <row r="13" spans="1:46" s="35" customFormat="1" ht="20.25" customHeight="1">
      <c r="A13" s="54" t="s">
        <v>110</v>
      </c>
      <c r="B13" s="29"/>
      <c r="C13" s="23"/>
      <c r="D13" s="23"/>
      <c r="E13" s="23"/>
      <c r="F13" s="23"/>
      <c r="G13" s="23"/>
      <c r="H13" s="23"/>
      <c r="I13" s="55"/>
      <c r="J13" s="21"/>
      <c r="K13" s="378" t="s">
        <v>75</v>
      </c>
      <c r="L13" s="379"/>
      <c r="M13" s="379"/>
      <c r="N13" s="380"/>
      <c r="O13" s="402" t="str">
        <f>IF(L5="","",VLOOKUP(L5,$A$101:$B$135,2,0))</f>
        <v/>
      </c>
      <c r="P13" s="403"/>
      <c r="Q13" s="403"/>
      <c r="R13" s="379" t="s">
        <v>61</v>
      </c>
      <c r="S13" s="380"/>
      <c r="T13" s="404" t="s">
        <v>206</v>
      </c>
      <c r="U13" s="405"/>
      <c r="V13" s="405"/>
      <c r="W13" s="405"/>
      <c r="X13" s="406"/>
      <c r="Y13" s="407">
        <f>ROUNDDOWN($F$45/1000,0)</f>
        <v>0</v>
      </c>
      <c r="Z13" s="408"/>
      <c r="AA13" s="408"/>
      <c r="AB13" s="409" t="s">
        <v>61</v>
      </c>
      <c r="AC13" s="410"/>
      <c r="AD13" s="404" t="s">
        <v>207</v>
      </c>
      <c r="AE13" s="405"/>
      <c r="AF13" s="405"/>
      <c r="AG13" s="405"/>
      <c r="AH13" s="406"/>
      <c r="AI13" s="407">
        <f>ROUNDDOWN($F$52/1000,0)</f>
        <v>0</v>
      </c>
      <c r="AJ13" s="408"/>
      <c r="AK13" s="408"/>
      <c r="AL13" s="409" t="s">
        <v>61</v>
      </c>
      <c r="AM13" s="410"/>
    </row>
    <row r="14" spans="1:46" s="35" customFormat="1" ht="20.25" customHeight="1">
      <c r="A14" s="56" t="s">
        <v>43</v>
      </c>
      <c r="B14" s="187"/>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190"/>
      <c r="AL14" s="18"/>
      <c r="AM14" s="59"/>
    </row>
    <row r="15" spans="1:46" s="35" customFormat="1" ht="21" customHeight="1">
      <c r="A15" s="60"/>
      <c r="B15" s="12"/>
      <c r="C15" s="465" t="s">
        <v>193</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6" s="35" customFormat="1" ht="21" customHeight="1">
      <c r="A16" s="61"/>
      <c r="B16" s="11"/>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row>
    <row r="17" spans="1:39" s="35" customFormat="1" ht="21" customHeight="1">
      <c r="A17" s="61"/>
      <c r="B17" s="11"/>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row>
    <row r="18" spans="1:39" s="35" customFormat="1" ht="21" customHeight="1">
      <c r="A18" s="61"/>
      <c r="B18" s="1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row>
    <row r="19" spans="1:39" s="35" customFormat="1" ht="21" customHeight="1">
      <c r="A19" s="61"/>
      <c r="B19" s="11"/>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row>
    <row r="20" spans="1:39" s="35" customFormat="1" ht="21" customHeight="1">
      <c r="A20" s="61"/>
      <c r="B20" s="11"/>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6"/>
    </row>
    <row r="21" spans="1:39" s="35" customFormat="1" ht="21" customHeight="1">
      <c r="A21" s="61"/>
      <c r="B21" s="11"/>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6"/>
    </row>
    <row r="22" spans="1:39" s="35" customFormat="1" ht="21" customHeight="1">
      <c r="A22" s="62"/>
      <c r="B22" s="14"/>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39" s="35" customFormat="1" ht="18.75" customHeight="1">
      <c r="A23" s="214" t="s">
        <v>212</v>
      </c>
      <c r="B23" s="18"/>
      <c r="C23" s="18"/>
      <c r="D23" s="18"/>
      <c r="E23" s="18"/>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2"/>
    </row>
    <row r="24" spans="1:39" ht="18" customHeight="1">
      <c r="A24" s="411" t="s">
        <v>44</v>
      </c>
      <c r="B24" s="412"/>
      <c r="C24" s="412"/>
      <c r="D24" s="412"/>
      <c r="E24" s="413"/>
      <c r="F24" s="411" t="s">
        <v>194</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88</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1.25" customHeight="1">
      <c r="A46" s="217"/>
      <c r="B46" s="213"/>
      <c r="C46" s="213"/>
      <c r="D46" s="213"/>
      <c r="E46" s="213"/>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5" t="s">
        <v>213</v>
      </c>
      <c r="B47" s="23"/>
      <c r="C47" s="23"/>
      <c r="D47" s="23"/>
      <c r="E47" s="2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4"/>
    </row>
    <row r="48" spans="1:39" ht="18" customHeight="1">
      <c r="A48" s="411" t="s">
        <v>44</v>
      </c>
      <c r="B48" s="412"/>
      <c r="C48" s="412"/>
      <c r="D48" s="412"/>
      <c r="E48" s="413"/>
      <c r="F48" s="411" t="s">
        <v>195</v>
      </c>
      <c r="G48" s="412"/>
      <c r="H48" s="412"/>
      <c r="I48" s="412"/>
      <c r="J48" s="412"/>
      <c r="K48" s="414" t="s">
        <v>214</v>
      </c>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row>
    <row r="49" spans="1:39" ht="9.75" customHeight="1">
      <c r="A49" s="415"/>
      <c r="B49" s="415"/>
      <c r="C49" s="415"/>
      <c r="D49" s="415"/>
      <c r="E49" s="415"/>
      <c r="F49" s="416"/>
      <c r="G49" s="416"/>
      <c r="H49" s="416"/>
      <c r="I49" s="416"/>
      <c r="J49" s="416"/>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ht="9.75" customHeight="1">
      <c r="A50" s="440"/>
      <c r="B50" s="441"/>
      <c r="C50" s="441"/>
      <c r="D50" s="441"/>
      <c r="E50" s="442"/>
      <c r="F50" s="443"/>
      <c r="G50" s="444"/>
      <c r="H50" s="444"/>
      <c r="I50" s="444"/>
      <c r="J50" s="445"/>
      <c r="K50" s="446"/>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9.75" customHeight="1" thickBot="1">
      <c r="A51" s="415"/>
      <c r="B51" s="415"/>
      <c r="C51" s="415"/>
      <c r="D51" s="415"/>
      <c r="E51" s="415"/>
      <c r="F51" s="416"/>
      <c r="G51" s="416"/>
      <c r="H51" s="416"/>
      <c r="I51" s="416"/>
      <c r="J51" s="416"/>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22.5" customHeight="1" thickTop="1">
      <c r="A52" s="434" t="s">
        <v>88</v>
      </c>
      <c r="B52" s="435"/>
      <c r="C52" s="435"/>
      <c r="D52" s="435"/>
      <c r="E52" s="435"/>
      <c r="F52" s="436">
        <f>SUM(F49:J51)</f>
        <v>0</v>
      </c>
      <c r="G52" s="437"/>
      <c r="H52" s="437"/>
      <c r="I52" s="437"/>
      <c r="J52" s="438"/>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row>
    <row r="53" spans="1:39" ht="11.25" customHeight="1">
      <c r="A53" s="27"/>
      <c r="B53" s="11"/>
      <c r="C53" s="207"/>
      <c r="D53" s="22"/>
      <c r="E53" s="208"/>
      <c r="F53" s="22"/>
      <c r="G53" s="22"/>
      <c r="H53" s="22"/>
      <c r="I53" s="22"/>
      <c r="J53" s="209"/>
      <c r="K53" s="209"/>
      <c r="L53" s="209"/>
      <c r="M53" s="209"/>
      <c r="N53" s="209"/>
      <c r="O53" s="11"/>
      <c r="P53" s="210"/>
      <c r="Q53" s="27"/>
      <c r="R53" s="27"/>
      <c r="S53" s="209"/>
      <c r="T53" s="211"/>
      <c r="U53" s="209"/>
      <c r="V53" s="209"/>
      <c r="W53" s="209"/>
      <c r="X53" s="209"/>
      <c r="Y53" s="22"/>
      <c r="Z53" s="22"/>
      <c r="AA53" s="22"/>
      <c r="AB53" s="11"/>
      <c r="AC53" s="207"/>
      <c r="AD53" s="209"/>
      <c r="AE53" s="209"/>
      <c r="AF53" s="209"/>
      <c r="AG53" s="209"/>
      <c r="AH53" s="209"/>
      <c r="AI53" s="212"/>
      <c r="AJ53" s="212"/>
      <c r="AK53" s="212"/>
      <c r="AL53" s="212"/>
      <c r="AM53" s="209"/>
    </row>
    <row r="54" spans="1:39" ht="18.75" customHeight="1">
      <c r="A54" s="63" t="s">
        <v>109</v>
      </c>
      <c r="B54" s="23"/>
      <c r="C54" s="13"/>
      <c r="D54" s="23"/>
      <c r="E54" s="15"/>
      <c r="F54" s="23"/>
      <c r="G54" s="23"/>
      <c r="H54" s="23"/>
      <c r="I54" s="23"/>
      <c r="J54" s="20"/>
      <c r="K54" s="20"/>
      <c r="L54" s="20"/>
      <c r="M54" s="20"/>
      <c r="N54" s="20"/>
      <c r="O54" s="28"/>
      <c r="P54" s="25"/>
      <c r="Q54" s="26"/>
      <c r="R54" s="26"/>
      <c r="S54" s="20"/>
      <c r="T54" s="21"/>
      <c r="U54" s="20"/>
      <c r="V54" s="24"/>
      <c r="W54" s="378" t="s">
        <v>75</v>
      </c>
      <c r="X54" s="379"/>
      <c r="Y54" s="379"/>
      <c r="Z54" s="380"/>
      <c r="AA54" s="402" t="str">
        <f>IF(L5="","",VLOOKUP(L5,$A$101:$C$135,3,FALSE))</f>
        <v/>
      </c>
      <c r="AB54" s="403"/>
      <c r="AC54" s="403"/>
      <c r="AD54" s="379" t="s">
        <v>61</v>
      </c>
      <c r="AE54" s="380"/>
      <c r="AF54" s="378" t="s">
        <v>46</v>
      </c>
      <c r="AG54" s="379"/>
      <c r="AH54" s="380"/>
      <c r="AI54" s="449">
        <f>ROUNDDOWN($F$72/1000,0)</f>
        <v>0</v>
      </c>
      <c r="AJ54" s="450"/>
      <c r="AK54" s="450"/>
      <c r="AL54" s="379" t="s">
        <v>61</v>
      </c>
      <c r="AM54" s="380"/>
    </row>
    <row r="55" spans="1:39" ht="18.75" customHeight="1">
      <c r="A55" s="56" t="s">
        <v>43</v>
      </c>
      <c r="B55" s="187"/>
      <c r="C55" s="18"/>
      <c r="D55" s="18"/>
      <c r="E55" s="18"/>
      <c r="F55" s="18"/>
      <c r="G55" s="18"/>
      <c r="H55" s="418"/>
      <c r="I55" s="419"/>
      <c r="J55" s="420"/>
      <c r="K55" s="421" t="s">
        <v>135</v>
      </c>
      <c r="L55" s="422"/>
      <c r="M55" s="422"/>
      <c r="N55" s="422"/>
      <c r="O55" s="422"/>
      <c r="P55" s="422"/>
      <c r="Q55" s="422"/>
      <c r="R55" s="422"/>
      <c r="S55" s="422"/>
      <c r="T55" s="422"/>
      <c r="U55" s="422"/>
      <c r="V55" s="422"/>
      <c r="W55" s="422"/>
      <c r="X55" s="422"/>
      <c r="Y55" s="422"/>
      <c r="Z55" s="422"/>
      <c r="AA55" s="422"/>
      <c r="AB55" s="422"/>
      <c r="AC55" s="422"/>
      <c r="AD55" s="422"/>
      <c r="AE55" s="422"/>
      <c r="AF55" s="57" t="s">
        <v>74</v>
      </c>
      <c r="AG55" s="58"/>
      <c r="AH55" s="58"/>
      <c r="AI55" s="19"/>
      <c r="AJ55" s="19"/>
      <c r="AK55" s="190"/>
      <c r="AL55" s="18"/>
      <c r="AM55" s="59"/>
    </row>
    <row r="56" spans="1:39" ht="25.5" customHeight="1">
      <c r="A56" s="60"/>
      <c r="B56" s="12"/>
      <c r="C56" s="461" t="s">
        <v>144</v>
      </c>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2"/>
    </row>
    <row r="57" spans="1:39" ht="25.5" customHeight="1">
      <c r="A57" s="62"/>
      <c r="B57" s="14"/>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4"/>
    </row>
    <row r="58" spans="1:39" ht="18.75" customHeight="1">
      <c r="A58" s="411" t="s">
        <v>175</v>
      </c>
      <c r="B58" s="412"/>
      <c r="C58" s="412"/>
      <c r="D58" s="412"/>
      <c r="E58" s="412"/>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4"/>
    </row>
    <row r="59" spans="1:39" ht="18" customHeight="1">
      <c r="A59" s="411" t="s">
        <v>44</v>
      </c>
      <c r="B59" s="412"/>
      <c r="C59" s="412"/>
      <c r="D59" s="412"/>
      <c r="E59" s="413"/>
      <c r="F59" s="411" t="s">
        <v>47</v>
      </c>
      <c r="G59" s="412"/>
      <c r="H59" s="412"/>
      <c r="I59" s="412"/>
      <c r="J59" s="412"/>
      <c r="K59" s="414" t="s">
        <v>45</v>
      </c>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row>
    <row r="60" spans="1:39"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39"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39"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39" ht="9.75" customHeight="1">
      <c r="A64" s="415"/>
      <c r="B64" s="415"/>
      <c r="C64" s="415"/>
      <c r="D64" s="415"/>
      <c r="E64" s="415"/>
      <c r="F64" s="416"/>
      <c r="G64" s="416"/>
      <c r="H64" s="416"/>
      <c r="I64" s="416"/>
      <c r="J64" s="416"/>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row>
    <row r="65" spans="1:40" ht="9.75" customHeight="1">
      <c r="A65" s="415"/>
      <c r="B65" s="415"/>
      <c r="C65" s="415"/>
      <c r="D65" s="415"/>
      <c r="E65" s="415"/>
      <c r="F65" s="416"/>
      <c r="G65" s="416"/>
      <c r="H65" s="416"/>
      <c r="I65" s="416"/>
      <c r="J65" s="416"/>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row>
    <row r="66" spans="1:40" ht="9.75" customHeight="1">
      <c r="A66" s="415"/>
      <c r="B66" s="415"/>
      <c r="C66" s="415"/>
      <c r="D66" s="415"/>
      <c r="E66" s="415"/>
      <c r="F66" s="416"/>
      <c r="G66" s="416"/>
      <c r="H66" s="416"/>
      <c r="I66" s="416"/>
      <c r="J66" s="416"/>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row>
    <row r="67" spans="1:40" ht="9.75" customHeight="1">
      <c r="A67" s="415"/>
      <c r="B67" s="415"/>
      <c r="C67" s="415"/>
      <c r="D67" s="415"/>
      <c r="E67" s="415"/>
      <c r="F67" s="416"/>
      <c r="G67" s="416"/>
      <c r="H67" s="416"/>
      <c r="I67" s="416"/>
      <c r="J67" s="416"/>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row>
    <row r="68" spans="1:40" ht="9.75" customHeight="1">
      <c r="A68" s="415"/>
      <c r="B68" s="415"/>
      <c r="C68" s="415"/>
      <c r="D68" s="415"/>
      <c r="E68" s="415"/>
      <c r="F68" s="416"/>
      <c r="G68" s="416"/>
      <c r="H68" s="416"/>
      <c r="I68" s="416"/>
      <c r="J68" s="416"/>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row>
    <row r="69" spans="1:40" ht="9.75" customHeight="1">
      <c r="A69" s="415"/>
      <c r="B69" s="415"/>
      <c r="C69" s="415"/>
      <c r="D69" s="415"/>
      <c r="E69" s="415"/>
      <c r="F69" s="416"/>
      <c r="G69" s="416"/>
      <c r="H69" s="416"/>
      <c r="I69" s="416"/>
      <c r="J69" s="416"/>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row>
    <row r="70" spans="1:40" ht="9.75" customHeight="1">
      <c r="A70" s="415"/>
      <c r="B70" s="415"/>
      <c r="C70" s="415"/>
      <c r="D70" s="415"/>
      <c r="E70" s="415"/>
      <c r="F70" s="416"/>
      <c r="G70" s="416"/>
      <c r="H70" s="416"/>
      <c r="I70" s="416"/>
      <c r="J70" s="416"/>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row>
    <row r="71" spans="1:40" ht="9.75" customHeight="1" thickBot="1">
      <c r="A71" s="427"/>
      <c r="B71" s="428"/>
      <c r="C71" s="428"/>
      <c r="D71" s="428"/>
      <c r="E71" s="429"/>
      <c r="F71" s="430"/>
      <c r="G71" s="431"/>
      <c r="H71" s="431"/>
      <c r="I71" s="431"/>
      <c r="J71" s="431"/>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27"/>
    </row>
    <row r="72" spans="1:40" ht="22.5" customHeight="1" thickTop="1">
      <c r="A72" s="434" t="s">
        <v>196</v>
      </c>
      <c r="B72" s="435"/>
      <c r="C72" s="435"/>
      <c r="D72" s="435"/>
      <c r="E72" s="453"/>
      <c r="F72" s="454">
        <f>SUM(F60:J71)</f>
        <v>0</v>
      </c>
      <c r="G72" s="455"/>
      <c r="H72" s="455"/>
      <c r="I72" s="455"/>
      <c r="J72" s="455"/>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89" t="s">
        <v>117</v>
      </c>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57" t="s">
        <v>127</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73"/>
      <c r="AM80" s="74"/>
    </row>
    <row r="81" spans="1:39" s="75" customFormat="1" ht="11.25" customHeight="1">
      <c r="A81" s="189" t="s">
        <v>120</v>
      </c>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73"/>
      <c r="AM81" s="74"/>
    </row>
    <row r="82" spans="1:39" s="75" customFormat="1" ht="11.25" customHeight="1">
      <c r="A82" s="189"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89"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89"/>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59" t="s">
        <v>129</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73"/>
      <c r="AM85" s="74"/>
    </row>
    <row r="86" spans="1:39" s="75" customFormat="1" ht="11.25" customHeight="1">
      <c r="A86" s="189" t="s">
        <v>130</v>
      </c>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73"/>
      <c r="AM86" s="74"/>
    </row>
    <row r="87" spans="1:39" s="75" customFormat="1" ht="11.25" customHeight="1">
      <c r="A87" s="189" t="s">
        <v>122</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73"/>
      <c r="AM87" s="74"/>
    </row>
    <row r="88" spans="1:39" s="75" customFormat="1" ht="3" customHeight="1">
      <c r="A88" s="189"/>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73"/>
      <c r="AM88" s="74"/>
    </row>
    <row r="89" spans="1:39" s="75" customFormat="1" ht="11.25" customHeight="1">
      <c r="A89" s="457" t="s">
        <v>116</v>
      </c>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73"/>
      <c r="AM89" s="74"/>
    </row>
    <row r="90" spans="1:39" s="75" customFormat="1" ht="11.25" customHeight="1">
      <c r="A90" s="189"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89"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89"/>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89"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142</v>
      </c>
      <c r="C100" s="159" t="s">
        <v>143</v>
      </c>
      <c r="D100" s="159" t="s">
        <v>153</v>
      </c>
      <c r="E100" s="159" t="s">
        <v>154</v>
      </c>
    </row>
    <row r="101" spans="1:7" s="159" customFormat="1" ht="5">
      <c r="A101" s="159" t="s">
        <v>155</v>
      </c>
      <c r="B101" s="160">
        <v>537</v>
      </c>
      <c r="C101" s="160">
        <v>268</v>
      </c>
      <c r="D101" s="160">
        <v>537</v>
      </c>
      <c r="E101" s="160">
        <v>268</v>
      </c>
      <c r="F101" s="159" t="s">
        <v>156</v>
      </c>
      <c r="G101" s="160"/>
    </row>
    <row r="102" spans="1:7" s="159" customFormat="1" ht="5">
      <c r="A102" s="159" t="s">
        <v>157</v>
      </c>
      <c r="B102" s="160">
        <v>684</v>
      </c>
      <c r="C102" s="160">
        <v>342</v>
      </c>
      <c r="D102" s="160">
        <v>684</v>
      </c>
      <c r="E102" s="160">
        <v>342</v>
      </c>
      <c r="F102" s="159" t="s">
        <v>156</v>
      </c>
      <c r="G102" s="160"/>
    </row>
    <row r="103" spans="1:7" s="159" customFormat="1" ht="5">
      <c r="A103" s="159" t="s">
        <v>158</v>
      </c>
      <c r="B103" s="160">
        <v>889</v>
      </c>
      <c r="C103" s="160">
        <v>445</v>
      </c>
      <c r="D103" s="160">
        <v>889</v>
      </c>
      <c r="E103" s="160">
        <v>445</v>
      </c>
      <c r="F103" s="159" t="s">
        <v>156</v>
      </c>
      <c r="G103" s="160"/>
    </row>
    <row r="104" spans="1:7" s="159" customFormat="1" ht="5">
      <c r="A104" s="159" t="s">
        <v>159</v>
      </c>
      <c r="B104" s="160">
        <v>231</v>
      </c>
      <c r="C104" s="160">
        <v>115</v>
      </c>
      <c r="D104" s="160">
        <v>231</v>
      </c>
      <c r="E104" s="160">
        <v>115</v>
      </c>
      <c r="F104" s="159" t="s">
        <v>156</v>
      </c>
      <c r="G104" s="160"/>
    </row>
    <row r="105" spans="1:7" s="159" customFormat="1" ht="5">
      <c r="A105" s="159" t="s">
        <v>18</v>
      </c>
      <c r="B105" s="160">
        <v>226</v>
      </c>
      <c r="C105" s="160">
        <v>113</v>
      </c>
      <c r="D105" s="160">
        <v>226</v>
      </c>
      <c r="E105" s="160">
        <v>113</v>
      </c>
      <c r="F105" s="159" t="s">
        <v>156</v>
      </c>
      <c r="G105" s="160"/>
    </row>
    <row r="106" spans="1:7" s="159" customFormat="1" ht="5">
      <c r="A106" s="159" t="s">
        <v>160</v>
      </c>
      <c r="B106" s="160">
        <v>564</v>
      </c>
      <c r="C106" s="160">
        <v>113</v>
      </c>
      <c r="D106" s="160">
        <v>564</v>
      </c>
      <c r="E106" s="160">
        <v>282</v>
      </c>
      <c r="F106" s="159" t="s">
        <v>156</v>
      </c>
      <c r="G106" s="160"/>
    </row>
    <row r="107" spans="1:7" s="159" customFormat="1" ht="5">
      <c r="A107" s="159" t="s">
        <v>161</v>
      </c>
      <c r="B107" s="160">
        <v>710</v>
      </c>
      <c r="C107" s="160">
        <v>355</v>
      </c>
      <c r="D107" s="160">
        <v>710</v>
      </c>
      <c r="E107" s="160">
        <v>355</v>
      </c>
      <c r="F107" s="159" t="s">
        <v>156</v>
      </c>
      <c r="G107" s="160"/>
    </row>
    <row r="108" spans="1:7" s="159" customFormat="1" ht="5">
      <c r="A108" s="159" t="s">
        <v>162</v>
      </c>
      <c r="B108" s="160">
        <v>1133</v>
      </c>
      <c r="C108" s="160">
        <v>567</v>
      </c>
      <c r="D108" s="160">
        <v>1133</v>
      </c>
      <c r="E108" s="160">
        <v>567</v>
      </c>
      <c r="F108" s="159" t="s">
        <v>156</v>
      </c>
      <c r="G108" s="160"/>
    </row>
    <row r="109" spans="1:7" s="159" customFormat="1" ht="5">
      <c r="A109" s="159" t="s">
        <v>49</v>
      </c>
      <c r="B109" s="195">
        <f t="shared" ref="B109:B110" si="0">D109*$AG$5</f>
        <v>0</v>
      </c>
      <c r="C109" s="195">
        <f t="shared" ref="C109:C110" si="1">E109*$AG$5</f>
        <v>0</v>
      </c>
      <c r="D109" s="160">
        <v>27</v>
      </c>
      <c r="E109" s="160">
        <v>13</v>
      </c>
      <c r="F109" s="159" t="s">
        <v>163</v>
      </c>
      <c r="G109" s="160"/>
    </row>
    <row r="110" spans="1:7" s="159" customFormat="1" ht="5">
      <c r="A110" s="159" t="s">
        <v>164</v>
      </c>
      <c r="B110" s="195">
        <f t="shared" si="0"/>
        <v>0</v>
      </c>
      <c r="C110" s="195">
        <f t="shared" si="1"/>
        <v>0</v>
      </c>
      <c r="D110" s="160">
        <v>27</v>
      </c>
      <c r="E110" s="160">
        <v>13</v>
      </c>
      <c r="F110" s="159" t="s">
        <v>163</v>
      </c>
      <c r="G110" s="160"/>
    </row>
    <row r="111" spans="1:7" s="159" customFormat="1" ht="5">
      <c r="A111" s="159" t="s">
        <v>19</v>
      </c>
      <c r="B111" s="160">
        <v>320</v>
      </c>
      <c r="C111" s="160">
        <v>160</v>
      </c>
      <c r="D111" s="160">
        <v>320</v>
      </c>
      <c r="E111" s="160">
        <v>160</v>
      </c>
      <c r="F111" s="159" t="s">
        <v>156</v>
      </c>
      <c r="G111" s="160"/>
    </row>
    <row r="112" spans="1:7" s="159" customFormat="1" ht="5">
      <c r="A112" s="159" t="s">
        <v>20</v>
      </c>
      <c r="B112" s="160">
        <v>339</v>
      </c>
      <c r="C112" s="160">
        <v>169</v>
      </c>
      <c r="D112" s="160">
        <v>339</v>
      </c>
      <c r="E112" s="160">
        <v>169</v>
      </c>
      <c r="F112" s="159" t="s">
        <v>156</v>
      </c>
      <c r="G112" s="160"/>
    </row>
    <row r="113" spans="1:7" s="159" customFormat="1" ht="5">
      <c r="A113" s="159" t="s">
        <v>21</v>
      </c>
      <c r="B113" s="160">
        <v>311</v>
      </c>
      <c r="C113" s="160">
        <v>156</v>
      </c>
      <c r="D113" s="160">
        <v>311</v>
      </c>
      <c r="E113" s="160">
        <v>156</v>
      </c>
      <c r="F113" s="159" t="s">
        <v>156</v>
      </c>
      <c r="G113" s="160"/>
    </row>
    <row r="114" spans="1:7" s="159" customFormat="1" ht="5">
      <c r="A114" s="159" t="s">
        <v>22</v>
      </c>
      <c r="B114" s="160">
        <v>137</v>
      </c>
      <c r="C114" s="160">
        <v>68</v>
      </c>
      <c r="D114" s="160">
        <v>137</v>
      </c>
      <c r="E114" s="160">
        <v>68</v>
      </c>
      <c r="F114" s="159" t="s">
        <v>156</v>
      </c>
      <c r="G114" s="160"/>
    </row>
    <row r="115" spans="1:7" s="159" customFormat="1" ht="5">
      <c r="A115" s="159" t="s">
        <v>23</v>
      </c>
      <c r="B115" s="160">
        <v>508</v>
      </c>
      <c r="C115" s="160">
        <v>254</v>
      </c>
      <c r="D115" s="160">
        <v>508</v>
      </c>
      <c r="E115" s="160">
        <v>254</v>
      </c>
      <c r="F115" s="159" t="s">
        <v>156</v>
      </c>
      <c r="G115" s="160"/>
    </row>
    <row r="116" spans="1:7" s="159" customFormat="1" ht="5">
      <c r="A116" s="159" t="s">
        <v>24</v>
      </c>
      <c r="B116" s="160">
        <v>204</v>
      </c>
      <c r="C116" s="160">
        <v>102</v>
      </c>
      <c r="D116" s="160">
        <v>204</v>
      </c>
      <c r="E116" s="160">
        <v>102</v>
      </c>
      <c r="F116" s="159" t="s">
        <v>156</v>
      </c>
      <c r="G116" s="160"/>
    </row>
    <row r="117" spans="1:7" s="159" customFormat="1" ht="5">
      <c r="A117" s="159" t="s">
        <v>25</v>
      </c>
      <c r="B117" s="160">
        <v>148</v>
      </c>
      <c r="C117" s="160">
        <v>74</v>
      </c>
      <c r="D117" s="160">
        <v>148</v>
      </c>
      <c r="E117" s="160">
        <v>74</v>
      </c>
      <c r="F117" s="159" t="s">
        <v>156</v>
      </c>
      <c r="G117" s="160"/>
    </row>
    <row r="118" spans="1:7" s="159" customFormat="1" ht="5">
      <c r="A118" s="159" t="s">
        <v>26</v>
      </c>
      <c r="B118" s="160"/>
      <c r="C118" s="160">
        <v>282</v>
      </c>
      <c r="D118" s="160"/>
      <c r="E118" s="160">
        <v>282</v>
      </c>
      <c r="F118" s="159" t="s">
        <v>156</v>
      </c>
      <c r="G118" s="160"/>
    </row>
    <row r="119" spans="1:7" s="159" customFormat="1" ht="5">
      <c r="A119" s="159" t="s">
        <v>165</v>
      </c>
      <c r="B119" s="160">
        <v>33</v>
      </c>
      <c r="C119" s="160">
        <v>16</v>
      </c>
      <c r="D119" s="160">
        <v>33</v>
      </c>
      <c r="E119" s="160">
        <v>16</v>
      </c>
      <c r="F119" s="159" t="s">
        <v>156</v>
      </c>
      <c r="G119" s="160"/>
    </row>
    <row r="120" spans="1:7" s="159" customFormat="1" ht="5">
      <c r="A120" s="159" t="s">
        <v>27</v>
      </c>
      <c r="B120" s="160">
        <v>475</v>
      </c>
      <c r="C120" s="160">
        <v>237</v>
      </c>
      <c r="D120" s="160">
        <v>475</v>
      </c>
      <c r="E120" s="160">
        <v>237</v>
      </c>
      <c r="F120" s="159" t="s">
        <v>156</v>
      </c>
      <c r="G120" s="160"/>
    </row>
    <row r="121" spans="1:7" s="159" customFormat="1" ht="5">
      <c r="A121" s="159" t="s">
        <v>28</v>
      </c>
      <c r="B121" s="160">
        <v>638</v>
      </c>
      <c r="C121" s="160">
        <v>319</v>
      </c>
      <c r="D121" s="160">
        <v>638</v>
      </c>
      <c r="E121" s="160">
        <v>319</v>
      </c>
      <c r="F121" s="159" t="s">
        <v>156</v>
      </c>
      <c r="G121" s="160"/>
    </row>
    <row r="122" spans="1:7" s="159" customFormat="1" ht="5">
      <c r="A122" s="159" t="s">
        <v>29</v>
      </c>
      <c r="B122" s="160">
        <f>D122*$AG$5</f>
        <v>0</v>
      </c>
      <c r="C122" s="160">
        <f>E122*$AG$5</f>
        <v>0</v>
      </c>
      <c r="D122" s="160">
        <v>38</v>
      </c>
      <c r="E122" s="160">
        <v>19</v>
      </c>
      <c r="F122" s="159" t="s">
        <v>163</v>
      </c>
      <c r="G122" s="160"/>
    </row>
    <row r="123" spans="1:7" s="159" customFormat="1" ht="5">
      <c r="A123" s="159" t="s">
        <v>30</v>
      </c>
      <c r="B123" s="160">
        <f>D123*$AG$5</f>
        <v>0</v>
      </c>
      <c r="C123" s="160">
        <f t="shared" ref="C123:C135" si="2">E123*$AG$5</f>
        <v>0</v>
      </c>
      <c r="D123" s="160">
        <v>40</v>
      </c>
      <c r="E123" s="160">
        <v>20</v>
      </c>
      <c r="F123" s="159" t="s">
        <v>163</v>
      </c>
      <c r="G123" s="160"/>
    </row>
    <row r="124" spans="1:7" s="159" customFormat="1" ht="5">
      <c r="A124" s="159" t="s">
        <v>31</v>
      </c>
      <c r="B124" s="160">
        <f t="shared" ref="B124:B135" si="3">D124*$AG$5</f>
        <v>0</v>
      </c>
      <c r="C124" s="160">
        <f t="shared" si="2"/>
        <v>0</v>
      </c>
      <c r="D124" s="160">
        <v>38</v>
      </c>
      <c r="E124" s="160">
        <v>19</v>
      </c>
      <c r="F124" s="159" t="s">
        <v>163</v>
      </c>
      <c r="G124" s="160"/>
    </row>
    <row r="125" spans="1:7" s="159" customFormat="1" ht="5">
      <c r="A125" s="159" t="s">
        <v>32</v>
      </c>
      <c r="B125" s="160">
        <f t="shared" si="3"/>
        <v>0</v>
      </c>
      <c r="C125" s="160">
        <f t="shared" si="2"/>
        <v>0</v>
      </c>
      <c r="D125" s="160">
        <v>48</v>
      </c>
      <c r="E125" s="160">
        <v>24</v>
      </c>
      <c r="F125" s="159" t="s">
        <v>163</v>
      </c>
      <c r="G125" s="160"/>
    </row>
    <row r="126" spans="1:7" s="159" customFormat="1" ht="5">
      <c r="A126" s="159" t="s">
        <v>33</v>
      </c>
      <c r="B126" s="160">
        <f t="shared" si="3"/>
        <v>0</v>
      </c>
      <c r="C126" s="160">
        <f t="shared" si="2"/>
        <v>0</v>
      </c>
      <c r="D126" s="160">
        <v>43</v>
      </c>
      <c r="E126" s="160">
        <v>21</v>
      </c>
      <c r="F126" s="159" t="s">
        <v>163</v>
      </c>
      <c r="G126" s="160"/>
    </row>
    <row r="127" spans="1:7" s="159" customFormat="1" ht="5">
      <c r="A127" s="159" t="s">
        <v>34</v>
      </c>
      <c r="B127" s="160">
        <f t="shared" si="3"/>
        <v>0</v>
      </c>
      <c r="C127" s="160">
        <f t="shared" si="2"/>
        <v>0</v>
      </c>
      <c r="D127" s="160">
        <v>36</v>
      </c>
      <c r="E127" s="160">
        <v>18</v>
      </c>
      <c r="F127" s="159" t="s">
        <v>163</v>
      </c>
      <c r="G127" s="160"/>
    </row>
    <row r="128" spans="1:7" s="159" customFormat="1" ht="5">
      <c r="A128" s="159" t="s">
        <v>166</v>
      </c>
      <c r="B128" s="160">
        <f t="shared" si="3"/>
        <v>0</v>
      </c>
      <c r="C128" s="160">
        <f t="shared" si="2"/>
        <v>0</v>
      </c>
      <c r="D128" s="160">
        <v>37</v>
      </c>
      <c r="E128" s="160">
        <v>19</v>
      </c>
      <c r="F128" s="159" t="s">
        <v>163</v>
      </c>
      <c r="G128" s="160"/>
    </row>
    <row r="129" spans="1:7" s="159" customFormat="1" ht="5">
      <c r="A129" s="159" t="s">
        <v>167</v>
      </c>
      <c r="B129" s="160">
        <f t="shared" si="3"/>
        <v>0</v>
      </c>
      <c r="C129" s="160">
        <f t="shared" si="2"/>
        <v>0</v>
      </c>
      <c r="D129" s="160">
        <v>35</v>
      </c>
      <c r="E129" s="160">
        <v>18</v>
      </c>
      <c r="F129" s="159" t="s">
        <v>163</v>
      </c>
      <c r="G129" s="160"/>
    </row>
    <row r="130" spans="1:7" s="159" customFormat="1" ht="5">
      <c r="A130" s="159" t="s">
        <v>168</v>
      </c>
      <c r="B130" s="160">
        <f t="shared" si="3"/>
        <v>0</v>
      </c>
      <c r="C130" s="160">
        <f t="shared" si="2"/>
        <v>0</v>
      </c>
      <c r="D130" s="160">
        <v>37</v>
      </c>
      <c r="E130" s="160">
        <v>19</v>
      </c>
      <c r="F130" s="159" t="s">
        <v>163</v>
      </c>
      <c r="G130" s="160"/>
    </row>
    <row r="131" spans="1:7" s="159" customFormat="1" ht="5">
      <c r="A131" s="159" t="s">
        <v>169</v>
      </c>
      <c r="B131" s="160">
        <f t="shared" si="3"/>
        <v>0</v>
      </c>
      <c r="C131" s="160">
        <f t="shared" si="2"/>
        <v>0</v>
      </c>
      <c r="D131" s="160">
        <v>35</v>
      </c>
      <c r="E131" s="160">
        <v>18</v>
      </c>
      <c r="F131" s="159" t="s">
        <v>163</v>
      </c>
      <c r="G131" s="160"/>
    </row>
    <row r="132" spans="1:7" s="159" customFormat="1" ht="5">
      <c r="A132" s="159" t="s">
        <v>170</v>
      </c>
      <c r="B132" s="160">
        <f t="shared" si="3"/>
        <v>0</v>
      </c>
      <c r="C132" s="160">
        <f t="shared" si="2"/>
        <v>0</v>
      </c>
      <c r="D132" s="160">
        <v>37</v>
      </c>
      <c r="E132" s="160">
        <v>19</v>
      </c>
      <c r="F132" s="159" t="s">
        <v>163</v>
      </c>
      <c r="G132" s="160"/>
    </row>
    <row r="133" spans="1:7" s="159" customFormat="1" ht="5">
      <c r="A133" s="159" t="s">
        <v>171</v>
      </c>
      <c r="B133" s="160">
        <f t="shared" si="3"/>
        <v>0</v>
      </c>
      <c r="C133" s="160">
        <f t="shared" si="2"/>
        <v>0</v>
      </c>
      <c r="D133" s="160">
        <v>35</v>
      </c>
      <c r="E133" s="160">
        <v>18</v>
      </c>
      <c r="F133" s="159" t="s">
        <v>163</v>
      </c>
      <c r="G133" s="160"/>
    </row>
    <row r="134" spans="1:7" s="159" customFormat="1" ht="5">
      <c r="A134" s="159" t="s">
        <v>172</v>
      </c>
      <c r="B134" s="160">
        <f t="shared" si="3"/>
        <v>0</v>
      </c>
      <c r="C134" s="160">
        <f t="shared" si="2"/>
        <v>0</v>
      </c>
      <c r="D134" s="160">
        <v>37</v>
      </c>
      <c r="E134" s="160">
        <v>19</v>
      </c>
      <c r="F134" s="159" t="s">
        <v>163</v>
      </c>
      <c r="G134" s="160"/>
    </row>
    <row r="135" spans="1:7" s="159" customFormat="1" ht="5">
      <c r="A135" s="159" t="s">
        <v>173</v>
      </c>
      <c r="B135" s="160">
        <f t="shared" si="3"/>
        <v>0</v>
      </c>
      <c r="C135" s="160">
        <f t="shared" si="2"/>
        <v>0</v>
      </c>
      <c r="D135" s="160">
        <v>35</v>
      </c>
      <c r="E135" s="160">
        <v>18</v>
      </c>
      <c r="F135" s="159" t="s">
        <v>163</v>
      </c>
      <c r="G135" s="160"/>
    </row>
    <row r="136" spans="1:7" s="159" customFormat="1" ht="5"/>
    <row r="137" spans="1:7" s="159" customFormat="1" ht="5">
      <c r="A137" s="159" t="s">
        <v>145</v>
      </c>
      <c r="B137" s="159" t="s">
        <v>174</v>
      </c>
    </row>
    <row r="138" spans="1:7" s="159" customFormat="1" ht="5">
      <c r="A138" s="159" t="s">
        <v>146</v>
      </c>
      <c r="B138" s="159">
        <v>0</v>
      </c>
      <c r="C138" s="159" t="b">
        <v>0</v>
      </c>
      <c r="D138" s="159" t="b">
        <v>0</v>
      </c>
      <c r="E138" s="159" t="b">
        <v>0</v>
      </c>
      <c r="F138" s="159">
        <v>0</v>
      </c>
      <c r="G138" s="159">
        <v>0</v>
      </c>
    </row>
    <row r="139" spans="1:7" s="159" customFormat="1" ht="5">
      <c r="A139" s="159" t="s">
        <v>147</v>
      </c>
    </row>
    <row r="140" spans="1:7" s="159" customFormat="1" ht="5">
      <c r="A140" s="159" t="s">
        <v>148</v>
      </c>
    </row>
    <row r="141" spans="1:7" s="159" customFormat="1" ht="5">
      <c r="A141" s="159" t="s">
        <v>149</v>
      </c>
    </row>
    <row r="142" spans="1:7" s="159" customFormat="1" ht="5">
      <c r="A142" s="159" t="s">
        <v>150</v>
      </c>
    </row>
    <row r="143" spans="1:7" s="159" customFormat="1" ht="5">
      <c r="A143" s="159" t="s">
        <v>151</v>
      </c>
    </row>
    <row r="144" spans="1:7" s="159" customFormat="1" ht="5">
      <c r="A144" s="159" t="s">
        <v>152</v>
      </c>
    </row>
  </sheetData>
  <sheetProtection formatCells="0" formatColumns="0" formatRows="0" insertColumns="0" insertRows="0" autoFilter="0"/>
  <mergeCells count="168">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34:AM34"/>
    <mergeCell ref="K40:AM40"/>
    <mergeCell ref="K39:AM39"/>
    <mergeCell ref="K38:AM38"/>
    <mergeCell ref="K37:AM37"/>
    <mergeCell ref="K36:AM36"/>
    <mergeCell ref="K61:AM61"/>
    <mergeCell ref="K60:AM60"/>
    <mergeCell ref="K59:AM59"/>
    <mergeCell ref="K44:AM44"/>
    <mergeCell ref="K43:AM43"/>
    <mergeCell ref="K42:AM42"/>
    <mergeCell ref="K41:AM41"/>
    <mergeCell ref="K45:AM45"/>
    <mergeCell ref="K51:AM51"/>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A10:H11"/>
    <mergeCell ref="A24:E24"/>
    <mergeCell ref="Q6:R6"/>
    <mergeCell ref="A41:E41"/>
    <mergeCell ref="F36:J36"/>
    <mergeCell ref="A28:E28"/>
    <mergeCell ref="F28:J28"/>
    <mergeCell ref="A29:E29"/>
    <mergeCell ref="F29:J29"/>
    <mergeCell ref="A30:E30"/>
    <mergeCell ref="F30:J30"/>
    <mergeCell ref="C15:AM22"/>
    <mergeCell ref="O13:Q13"/>
    <mergeCell ref="R13:S13"/>
    <mergeCell ref="K24:AM24"/>
    <mergeCell ref="K25:AM25"/>
    <mergeCell ref="K33:AM33"/>
    <mergeCell ref="K32:AM32"/>
    <mergeCell ref="K31:AM31"/>
    <mergeCell ref="A37:E37"/>
    <mergeCell ref="F37:J37"/>
    <mergeCell ref="A38:E38"/>
    <mergeCell ref="F38:J38"/>
    <mergeCell ref="A39:E39"/>
    <mergeCell ref="K30:AM30"/>
    <mergeCell ref="K35:AM35"/>
    <mergeCell ref="A89:AK89"/>
    <mergeCell ref="L4:AF4"/>
    <mergeCell ref="L3:AF3"/>
    <mergeCell ref="A68:E68"/>
    <mergeCell ref="F68:J68"/>
    <mergeCell ref="A69:E69"/>
    <mergeCell ref="F69:J69"/>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Y13:AA13"/>
    <mergeCell ref="A85:AK85"/>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K67:AM67"/>
    <mergeCell ref="A58:E58"/>
    <mergeCell ref="A80:AK80"/>
    <mergeCell ref="A59:E59"/>
    <mergeCell ref="F59:J59"/>
    <mergeCell ref="AI54:AK54"/>
    <mergeCell ref="AD54:AE54"/>
    <mergeCell ref="K55:AE55"/>
    <mergeCell ref="C56:AM57"/>
    <mergeCell ref="H55:J55"/>
    <mergeCell ref="AL54:AM54"/>
    <mergeCell ref="W54:Z54"/>
    <mergeCell ref="AF54:AH54"/>
    <mergeCell ref="AA54:AC54"/>
    <mergeCell ref="K66:AM66"/>
    <mergeCell ref="K65:AM65"/>
    <mergeCell ref="K64:AM64"/>
    <mergeCell ref="K63:AM63"/>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F51:J51"/>
    <mergeCell ref="K29:AM29"/>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9" zoomScale="160" zoomScaleNormal="120" zoomScaleSheetLayoutView="160" workbookViewId="0"/>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226</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202"/>
      <c r="D8" s="202"/>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202"/>
      <c r="D9" s="202"/>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2"/>
      <c r="U12" s="202"/>
      <c r="V12" s="202"/>
      <c r="W12" s="202"/>
      <c r="X12" s="202"/>
      <c r="Y12" s="202"/>
      <c r="Z12" s="202"/>
      <c r="AA12" s="202"/>
      <c r="AB12" s="202"/>
      <c r="AC12" s="202"/>
      <c r="AD12" s="202"/>
      <c r="AE12" s="202"/>
      <c r="AF12" s="202"/>
      <c r="AG12" s="202"/>
      <c r="AH12" s="202"/>
      <c r="AI12" s="202"/>
      <c r="AJ12" s="202"/>
      <c r="AK12" s="202"/>
      <c r="AL12" s="202"/>
      <c r="AM12" s="202"/>
    </row>
    <row r="13" spans="1:46" s="35" customFormat="1" ht="20.25" customHeight="1">
      <c r="A13" s="54" t="s">
        <v>110</v>
      </c>
      <c r="B13" s="29"/>
      <c r="C13" s="23"/>
      <c r="D13" s="23"/>
      <c r="E13" s="23"/>
      <c r="F13" s="23"/>
      <c r="G13" s="23"/>
      <c r="H13" s="23"/>
      <c r="I13" s="55"/>
      <c r="J13" s="21"/>
      <c r="K13" s="378" t="s">
        <v>75</v>
      </c>
      <c r="L13" s="379"/>
      <c r="M13" s="379"/>
      <c r="N13" s="380"/>
      <c r="O13" s="402" t="str">
        <f>IF(L5="","",VLOOKUP(L5,$A$101:$B$135,2,0))</f>
        <v/>
      </c>
      <c r="P13" s="403"/>
      <c r="Q13" s="403"/>
      <c r="R13" s="379" t="s">
        <v>61</v>
      </c>
      <c r="S13" s="380"/>
      <c r="T13" s="404" t="s">
        <v>206</v>
      </c>
      <c r="U13" s="405"/>
      <c r="V13" s="405"/>
      <c r="W13" s="405"/>
      <c r="X13" s="406"/>
      <c r="Y13" s="407">
        <f>ROUNDDOWN($F$45/1000,0)</f>
        <v>0</v>
      </c>
      <c r="Z13" s="408"/>
      <c r="AA13" s="408"/>
      <c r="AB13" s="409" t="s">
        <v>61</v>
      </c>
      <c r="AC13" s="410"/>
      <c r="AD13" s="404" t="s">
        <v>207</v>
      </c>
      <c r="AE13" s="405"/>
      <c r="AF13" s="405"/>
      <c r="AG13" s="405"/>
      <c r="AH13" s="406"/>
      <c r="AI13" s="407">
        <f>ROUNDDOWN($F$52/1000,0)</f>
        <v>0</v>
      </c>
      <c r="AJ13" s="408"/>
      <c r="AK13" s="408"/>
      <c r="AL13" s="409" t="s">
        <v>61</v>
      </c>
      <c r="AM13" s="410"/>
    </row>
    <row r="14" spans="1:46" s="35" customFormat="1" ht="20.25" customHeight="1">
      <c r="A14" s="56" t="s">
        <v>43</v>
      </c>
      <c r="B14" s="199"/>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202"/>
      <c r="AL14" s="18"/>
      <c r="AM14" s="59"/>
    </row>
    <row r="15" spans="1:46" s="35" customFormat="1" ht="21" customHeight="1">
      <c r="A15" s="60"/>
      <c r="B15" s="12"/>
      <c r="C15" s="465" t="s">
        <v>193</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6" s="35" customFormat="1" ht="21" customHeight="1">
      <c r="A16" s="61"/>
      <c r="B16" s="11"/>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row>
    <row r="17" spans="1:39" s="35" customFormat="1" ht="21" customHeight="1">
      <c r="A17" s="61"/>
      <c r="B17" s="11"/>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row>
    <row r="18" spans="1:39" s="35" customFormat="1" ht="21" customHeight="1">
      <c r="A18" s="61"/>
      <c r="B18" s="1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row>
    <row r="19" spans="1:39" s="35" customFormat="1" ht="21" customHeight="1">
      <c r="A19" s="61"/>
      <c r="B19" s="11"/>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row>
    <row r="20" spans="1:39" s="35" customFormat="1" ht="21" customHeight="1">
      <c r="A20" s="61"/>
      <c r="B20" s="11"/>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6"/>
    </row>
    <row r="21" spans="1:39" s="35" customFormat="1" ht="21" customHeight="1">
      <c r="A21" s="61"/>
      <c r="B21" s="11"/>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6"/>
    </row>
    <row r="22" spans="1:39" s="35" customFormat="1" ht="21" customHeight="1">
      <c r="A22" s="62"/>
      <c r="B22" s="14"/>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39" s="35" customFormat="1" ht="18.75" customHeight="1">
      <c r="A23" s="214" t="s">
        <v>212</v>
      </c>
      <c r="B23" s="18"/>
      <c r="C23" s="18"/>
      <c r="D23" s="18"/>
      <c r="E23" s="18"/>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4"/>
    </row>
    <row r="24" spans="1:39" ht="18" customHeight="1">
      <c r="A24" s="411" t="s">
        <v>44</v>
      </c>
      <c r="B24" s="412"/>
      <c r="C24" s="412"/>
      <c r="D24" s="412"/>
      <c r="E24" s="413"/>
      <c r="F24" s="411" t="s">
        <v>194</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88</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1.25" customHeight="1">
      <c r="A46" s="217"/>
      <c r="B46" s="213"/>
      <c r="C46" s="213"/>
      <c r="D46" s="213"/>
      <c r="E46" s="213"/>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5" t="s">
        <v>213</v>
      </c>
      <c r="B47" s="23"/>
      <c r="C47" s="23"/>
      <c r="D47" s="23"/>
      <c r="E47" s="2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4"/>
    </row>
    <row r="48" spans="1:39" ht="18" customHeight="1">
      <c r="A48" s="411" t="s">
        <v>44</v>
      </c>
      <c r="B48" s="412"/>
      <c r="C48" s="412"/>
      <c r="D48" s="412"/>
      <c r="E48" s="413"/>
      <c r="F48" s="411" t="s">
        <v>195</v>
      </c>
      <c r="G48" s="412"/>
      <c r="H48" s="412"/>
      <c r="I48" s="412"/>
      <c r="J48" s="412"/>
      <c r="K48" s="414" t="s">
        <v>214</v>
      </c>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row>
    <row r="49" spans="1:39" ht="9.75" customHeight="1">
      <c r="A49" s="415"/>
      <c r="B49" s="415"/>
      <c r="C49" s="415"/>
      <c r="D49" s="415"/>
      <c r="E49" s="415"/>
      <c r="F49" s="416"/>
      <c r="G49" s="416"/>
      <c r="H49" s="416"/>
      <c r="I49" s="416"/>
      <c r="J49" s="416"/>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ht="9.75" customHeight="1">
      <c r="A50" s="440"/>
      <c r="B50" s="441"/>
      <c r="C50" s="441"/>
      <c r="D50" s="441"/>
      <c r="E50" s="442"/>
      <c r="F50" s="443"/>
      <c r="G50" s="444"/>
      <c r="H50" s="444"/>
      <c r="I50" s="444"/>
      <c r="J50" s="445"/>
      <c r="K50" s="446"/>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9.75" customHeight="1" thickBot="1">
      <c r="A51" s="415"/>
      <c r="B51" s="415"/>
      <c r="C51" s="415"/>
      <c r="D51" s="415"/>
      <c r="E51" s="415"/>
      <c r="F51" s="416"/>
      <c r="G51" s="416"/>
      <c r="H51" s="416"/>
      <c r="I51" s="416"/>
      <c r="J51" s="416"/>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22.5" customHeight="1" thickTop="1">
      <c r="A52" s="434" t="s">
        <v>88</v>
      </c>
      <c r="B52" s="435"/>
      <c r="C52" s="435"/>
      <c r="D52" s="435"/>
      <c r="E52" s="435"/>
      <c r="F52" s="436">
        <f>SUM(F49:J51)</f>
        <v>0</v>
      </c>
      <c r="G52" s="437"/>
      <c r="H52" s="437"/>
      <c r="I52" s="437"/>
      <c r="J52" s="438"/>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row>
    <row r="53" spans="1:39" ht="11.25" customHeight="1">
      <c r="A53" s="27"/>
      <c r="B53" s="11"/>
      <c r="C53" s="207"/>
      <c r="D53" s="22"/>
      <c r="E53" s="208"/>
      <c r="F53" s="22"/>
      <c r="G53" s="22"/>
      <c r="H53" s="22"/>
      <c r="I53" s="22"/>
      <c r="J53" s="209"/>
      <c r="K53" s="209"/>
      <c r="L53" s="209"/>
      <c r="M53" s="209"/>
      <c r="N53" s="209"/>
      <c r="O53" s="11"/>
      <c r="P53" s="210"/>
      <c r="Q53" s="27"/>
      <c r="R53" s="27"/>
      <c r="S53" s="209"/>
      <c r="T53" s="211"/>
      <c r="U53" s="209"/>
      <c r="V53" s="209"/>
      <c r="W53" s="209"/>
      <c r="X53" s="209"/>
      <c r="Y53" s="22"/>
      <c r="Z53" s="22"/>
      <c r="AA53" s="22"/>
      <c r="AB53" s="11"/>
      <c r="AC53" s="207"/>
      <c r="AD53" s="209"/>
      <c r="AE53" s="209"/>
      <c r="AF53" s="209"/>
      <c r="AG53" s="209"/>
      <c r="AH53" s="209"/>
      <c r="AI53" s="212"/>
      <c r="AJ53" s="212"/>
      <c r="AK53" s="212"/>
      <c r="AL53" s="212"/>
      <c r="AM53" s="209"/>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378" t="s">
        <v>75</v>
      </c>
      <c r="X54" s="379"/>
      <c r="Y54" s="379"/>
      <c r="Z54" s="380"/>
      <c r="AA54" s="402" t="str">
        <f>IF(L5="","",VLOOKUP(L5,$A$101:$C$135,3,FALSE))</f>
        <v/>
      </c>
      <c r="AB54" s="403"/>
      <c r="AC54" s="403"/>
      <c r="AD54" s="379" t="s">
        <v>61</v>
      </c>
      <c r="AE54" s="380"/>
      <c r="AF54" s="378" t="s">
        <v>46</v>
      </c>
      <c r="AG54" s="379"/>
      <c r="AH54" s="380"/>
      <c r="AI54" s="449">
        <f>ROUNDDOWN($F$72/1000,0)</f>
        <v>0</v>
      </c>
      <c r="AJ54" s="450"/>
      <c r="AK54" s="450"/>
      <c r="AL54" s="379" t="s">
        <v>61</v>
      </c>
      <c r="AM54" s="380"/>
    </row>
    <row r="55" spans="1:39" ht="18.75" customHeight="1">
      <c r="A55" s="56" t="s">
        <v>43</v>
      </c>
      <c r="B55" s="199"/>
      <c r="C55" s="18"/>
      <c r="D55" s="18"/>
      <c r="E55" s="18"/>
      <c r="F55" s="18"/>
      <c r="G55" s="18"/>
      <c r="H55" s="418"/>
      <c r="I55" s="419"/>
      <c r="J55" s="420"/>
      <c r="K55" s="421" t="s">
        <v>135</v>
      </c>
      <c r="L55" s="422"/>
      <c r="M55" s="422"/>
      <c r="N55" s="422"/>
      <c r="O55" s="422"/>
      <c r="P55" s="422"/>
      <c r="Q55" s="422"/>
      <c r="R55" s="422"/>
      <c r="S55" s="422"/>
      <c r="T55" s="422"/>
      <c r="U55" s="422"/>
      <c r="V55" s="422"/>
      <c r="W55" s="422"/>
      <c r="X55" s="422"/>
      <c r="Y55" s="422"/>
      <c r="Z55" s="422"/>
      <c r="AA55" s="422"/>
      <c r="AB55" s="422"/>
      <c r="AC55" s="422"/>
      <c r="AD55" s="422"/>
      <c r="AE55" s="422"/>
      <c r="AF55" s="57" t="s">
        <v>74</v>
      </c>
      <c r="AG55" s="58"/>
      <c r="AH55" s="58"/>
      <c r="AI55" s="19"/>
      <c r="AJ55" s="19"/>
      <c r="AK55" s="202"/>
      <c r="AL55" s="18"/>
      <c r="AM55" s="59"/>
    </row>
    <row r="56" spans="1:39" ht="25.5" customHeight="1">
      <c r="A56" s="60"/>
      <c r="B56" s="12"/>
      <c r="C56" s="461" t="s">
        <v>144</v>
      </c>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2"/>
    </row>
    <row r="57" spans="1:39" ht="25.5" customHeight="1">
      <c r="A57" s="62"/>
      <c r="B57" s="14"/>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4"/>
    </row>
    <row r="58" spans="1:39" ht="18.75" customHeight="1">
      <c r="A58" s="411" t="s">
        <v>175</v>
      </c>
      <c r="B58" s="412"/>
      <c r="C58" s="412"/>
      <c r="D58" s="412"/>
      <c r="E58" s="412"/>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6"/>
    </row>
    <row r="59" spans="1:39" ht="18" customHeight="1">
      <c r="A59" s="411" t="s">
        <v>44</v>
      </c>
      <c r="B59" s="412"/>
      <c r="C59" s="412"/>
      <c r="D59" s="412"/>
      <c r="E59" s="413"/>
      <c r="F59" s="411" t="s">
        <v>47</v>
      </c>
      <c r="G59" s="412"/>
      <c r="H59" s="412"/>
      <c r="I59" s="412"/>
      <c r="J59" s="412"/>
      <c r="K59" s="414" t="s">
        <v>45</v>
      </c>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row>
    <row r="60" spans="1:39"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39"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39"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39" ht="9.75" customHeight="1">
      <c r="A64" s="415"/>
      <c r="B64" s="415"/>
      <c r="C64" s="415"/>
      <c r="D64" s="415"/>
      <c r="E64" s="415"/>
      <c r="F64" s="416"/>
      <c r="G64" s="416"/>
      <c r="H64" s="416"/>
      <c r="I64" s="416"/>
      <c r="J64" s="416"/>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row>
    <row r="65" spans="1:40" ht="9.75" customHeight="1">
      <c r="A65" s="415"/>
      <c r="B65" s="415"/>
      <c r="C65" s="415"/>
      <c r="D65" s="415"/>
      <c r="E65" s="415"/>
      <c r="F65" s="416"/>
      <c r="G65" s="416"/>
      <c r="H65" s="416"/>
      <c r="I65" s="416"/>
      <c r="J65" s="416"/>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row>
    <row r="66" spans="1:40" ht="9.75" customHeight="1">
      <c r="A66" s="415"/>
      <c r="B66" s="415"/>
      <c r="C66" s="415"/>
      <c r="D66" s="415"/>
      <c r="E66" s="415"/>
      <c r="F66" s="416"/>
      <c r="G66" s="416"/>
      <c r="H66" s="416"/>
      <c r="I66" s="416"/>
      <c r="J66" s="416"/>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row>
    <row r="67" spans="1:40" ht="9.75" customHeight="1">
      <c r="A67" s="415"/>
      <c r="B67" s="415"/>
      <c r="C67" s="415"/>
      <c r="D67" s="415"/>
      <c r="E67" s="415"/>
      <c r="F67" s="416"/>
      <c r="G67" s="416"/>
      <c r="H67" s="416"/>
      <c r="I67" s="416"/>
      <c r="J67" s="416"/>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row>
    <row r="68" spans="1:40" ht="9.75" customHeight="1">
      <c r="A68" s="415"/>
      <c r="B68" s="415"/>
      <c r="C68" s="415"/>
      <c r="D68" s="415"/>
      <c r="E68" s="415"/>
      <c r="F68" s="416"/>
      <c r="G68" s="416"/>
      <c r="H68" s="416"/>
      <c r="I68" s="416"/>
      <c r="J68" s="416"/>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row>
    <row r="69" spans="1:40" ht="9.75" customHeight="1">
      <c r="A69" s="415"/>
      <c r="B69" s="415"/>
      <c r="C69" s="415"/>
      <c r="D69" s="415"/>
      <c r="E69" s="415"/>
      <c r="F69" s="416"/>
      <c r="G69" s="416"/>
      <c r="H69" s="416"/>
      <c r="I69" s="416"/>
      <c r="J69" s="416"/>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row>
    <row r="70" spans="1:40" ht="9.75" customHeight="1">
      <c r="A70" s="415"/>
      <c r="B70" s="415"/>
      <c r="C70" s="415"/>
      <c r="D70" s="415"/>
      <c r="E70" s="415"/>
      <c r="F70" s="416"/>
      <c r="G70" s="416"/>
      <c r="H70" s="416"/>
      <c r="I70" s="416"/>
      <c r="J70" s="416"/>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row>
    <row r="71" spans="1:40" ht="9.75" customHeight="1" thickBot="1">
      <c r="A71" s="427"/>
      <c r="B71" s="428"/>
      <c r="C71" s="428"/>
      <c r="D71" s="428"/>
      <c r="E71" s="429"/>
      <c r="F71" s="430"/>
      <c r="G71" s="431"/>
      <c r="H71" s="431"/>
      <c r="I71" s="431"/>
      <c r="J71" s="431"/>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27"/>
    </row>
    <row r="72" spans="1:40" ht="22.5" customHeight="1" thickTop="1">
      <c r="A72" s="434" t="s">
        <v>196</v>
      </c>
      <c r="B72" s="435"/>
      <c r="C72" s="435"/>
      <c r="D72" s="435"/>
      <c r="E72" s="453"/>
      <c r="F72" s="454">
        <f>SUM(F60:J71)</f>
        <v>0</v>
      </c>
      <c r="G72" s="455"/>
      <c r="H72" s="455"/>
      <c r="I72" s="455"/>
      <c r="J72" s="455"/>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117</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57" t="s">
        <v>127</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73"/>
      <c r="AM80" s="74"/>
    </row>
    <row r="81" spans="1:39" s="75" customFormat="1" ht="11.25" customHeight="1">
      <c r="A81" s="201" t="s">
        <v>120</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59" t="s">
        <v>129</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73"/>
      <c r="AM85" s="74"/>
    </row>
    <row r="86" spans="1:39" s="75" customFormat="1" ht="11.25" customHeight="1">
      <c r="A86" s="201" t="s">
        <v>130</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122</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457" t="s">
        <v>116</v>
      </c>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73"/>
      <c r="AM89" s="74"/>
    </row>
    <row r="90" spans="1:39" s="75" customFormat="1" ht="11.25" customHeight="1">
      <c r="A90" s="201"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142</v>
      </c>
      <c r="C100" s="159" t="s">
        <v>143</v>
      </c>
      <c r="D100" s="159" t="s">
        <v>153</v>
      </c>
      <c r="E100" s="159" t="s">
        <v>154</v>
      </c>
    </row>
    <row r="101" spans="1:7" s="159" customFormat="1" ht="5">
      <c r="A101" s="159" t="s">
        <v>155</v>
      </c>
      <c r="B101" s="160">
        <v>537</v>
      </c>
      <c r="C101" s="160">
        <v>268</v>
      </c>
      <c r="D101" s="160">
        <v>537</v>
      </c>
      <c r="E101" s="160">
        <v>268</v>
      </c>
      <c r="F101" s="159" t="s">
        <v>156</v>
      </c>
      <c r="G101" s="160"/>
    </row>
    <row r="102" spans="1:7" s="159" customFormat="1" ht="5">
      <c r="A102" s="159" t="s">
        <v>157</v>
      </c>
      <c r="B102" s="160">
        <v>684</v>
      </c>
      <c r="C102" s="160">
        <v>342</v>
      </c>
      <c r="D102" s="160">
        <v>684</v>
      </c>
      <c r="E102" s="160">
        <v>342</v>
      </c>
      <c r="F102" s="159" t="s">
        <v>156</v>
      </c>
      <c r="G102" s="160"/>
    </row>
    <row r="103" spans="1:7" s="159" customFormat="1" ht="5">
      <c r="A103" s="159" t="s">
        <v>158</v>
      </c>
      <c r="B103" s="160">
        <v>889</v>
      </c>
      <c r="C103" s="160">
        <v>445</v>
      </c>
      <c r="D103" s="160">
        <v>889</v>
      </c>
      <c r="E103" s="160">
        <v>445</v>
      </c>
      <c r="F103" s="159" t="s">
        <v>156</v>
      </c>
      <c r="G103" s="160"/>
    </row>
    <row r="104" spans="1:7" s="159" customFormat="1" ht="5">
      <c r="A104" s="159" t="s">
        <v>159</v>
      </c>
      <c r="B104" s="160">
        <v>231</v>
      </c>
      <c r="C104" s="160">
        <v>115</v>
      </c>
      <c r="D104" s="160">
        <v>231</v>
      </c>
      <c r="E104" s="160">
        <v>115</v>
      </c>
      <c r="F104" s="159" t="s">
        <v>156</v>
      </c>
      <c r="G104" s="160"/>
    </row>
    <row r="105" spans="1:7" s="159" customFormat="1" ht="5">
      <c r="A105" s="159" t="s">
        <v>18</v>
      </c>
      <c r="B105" s="160">
        <v>226</v>
      </c>
      <c r="C105" s="160">
        <v>113</v>
      </c>
      <c r="D105" s="160">
        <v>226</v>
      </c>
      <c r="E105" s="160">
        <v>113</v>
      </c>
      <c r="F105" s="159" t="s">
        <v>156</v>
      </c>
      <c r="G105" s="160"/>
    </row>
    <row r="106" spans="1:7" s="159" customFormat="1" ht="5">
      <c r="A106" s="159" t="s">
        <v>160</v>
      </c>
      <c r="B106" s="160">
        <v>564</v>
      </c>
      <c r="C106" s="160">
        <v>113</v>
      </c>
      <c r="D106" s="160">
        <v>564</v>
      </c>
      <c r="E106" s="160">
        <v>282</v>
      </c>
      <c r="F106" s="159" t="s">
        <v>156</v>
      </c>
      <c r="G106" s="160"/>
    </row>
    <row r="107" spans="1:7" s="159" customFormat="1" ht="5">
      <c r="A107" s="159" t="s">
        <v>161</v>
      </c>
      <c r="B107" s="160">
        <v>710</v>
      </c>
      <c r="C107" s="160">
        <v>355</v>
      </c>
      <c r="D107" s="160">
        <v>710</v>
      </c>
      <c r="E107" s="160">
        <v>355</v>
      </c>
      <c r="F107" s="159" t="s">
        <v>156</v>
      </c>
      <c r="G107" s="160"/>
    </row>
    <row r="108" spans="1:7" s="159" customFormat="1" ht="5">
      <c r="A108" s="159" t="s">
        <v>162</v>
      </c>
      <c r="B108" s="160">
        <v>1133</v>
      </c>
      <c r="C108" s="160">
        <v>567</v>
      </c>
      <c r="D108" s="160">
        <v>1133</v>
      </c>
      <c r="E108" s="160">
        <v>567</v>
      </c>
      <c r="F108" s="159" t="s">
        <v>156</v>
      </c>
      <c r="G108" s="160"/>
    </row>
    <row r="109" spans="1:7" s="159" customFormat="1" ht="5">
      <c r="A109" s="159" t="s">
        <v>49</v>
      </c>
      <c r="B109" s="195">
        <f t="shared" ref="B109:C110" si="0">D109*$AG$5</f>
        <v>0</v>
      </c>
      <c r="C109" s="195">
        <f t="shared" si="0"/>
        <v>0</v>
      </c>
      <c r="D109" s="160">
        <v>27</v>
      </c>
      <c r="E109" s="160">
        <v>13</v>
      </c>
      <c r="F109" s="159" t="s">
        <v>163</v>
      </c>
      <c r="G109" s="160"/>
    </row>
    <row r="110" spans="1:7" s="159" customFormat="1" ht="5">
      <c r="A110" s="159" t="s">
        <v>164</v>
      </c>
      <c r="B110" s="195">
        <f t="shared" si="0"/>
        <v>0</v>
      </c>
      <c r="C110" s="195">
        <f t="shared" si="0"/>
        <v>0</v>
      </c>
      <c r="D110" s="160">
        <v>27</v>
      </c>
      <c r="E110" s="160">
        <v>13</v>
      </c>
      <c r="F110" s="159" t="s">
        <v>163</v>
      </c>
      <c r="G110" s="160"/>
    </row>
    <row r="111" spans="1:7" s="159" customFormat="1" ht="5">
      <c r="A111" s="159" t="s">
        <v>19</v>
      </c>
      <c r="B111" s="160">
        <v>320</v>
      </c>
      <c r="C111" s="160">
        <v>160</v>
      </c>
      <c r="D111" s="160">
        <v>320</v>
      </c>
      <c r="E111" s="160">
        <v>160</v>
      </c>
      <c r="F111" s="159" t="s">
        <v>156</v>
      </c>
      <c r="G111" s="160"/>
    </row>
    <row r="112" spans="1:7" s="159" customFormat="1" ht="5">
      <c r="A112" s="159" t="s">
        <v>20</v>
      </c>
      <c r="B112" s="160">
        <v>339</v>
      </c>
      <c r="C112" s="160">
        <v>169</v>
      </c>
      <c r="D112" s="160">
        <v>339</v>
      </c>
      <c r="E112" s="160">
        <v>169</v>
      </c>
      <c r="F112" s="159" t="s">
        <v>156</v>
      </c>
      <c r="G112" s="160"/>
    </row>
    <row r="113" spans="1:7" s="159" customFormat="1" ht="5">
      <c r="A113" s="159" t="s">
        <v>21</v>
      </c>
      <c r="B113" s="160">
        <v>311</v>
      </c>
      <c r="C113" s="160">
        <v>156</v>
      </c>
      <c r="D113" s="160">
        <v>311</v>
      </c>
      <c r="E113" s="160">
        <v>156</v>
      </c>
      <c r="F113" s="159" t="s">
        <v>156</v>
      </c>
      <c r="G113" s="160"/>
    </row>
    <row r="114" spans="1:7" s="159" customFormat="1" ht="5">
      <c r="A114" s="159" t="s">
        <v>22</v>
      </c>
      <c r="B114" s="160">
        <v>137</v>
      </c>
      <c r="C114" s="160">
        <v>68</v>
      </c>
      <c r="D114" s="160">
        <v>137</v>
      </c>
      <c r="E114" s="160">
        <v>68</v>
      </c>
      <c r="F114" s="159" t="s">
        <v>156</v>
      </c>
      <c r="G114" s="160"/>
    </row>
    <row r="115" spans="1:7" s="159" customFormat="1" ht="5">
      <c r="A115" s="159" t="s">
        <v>23</v>
      </c>
      <c r="B115" s="160">
        <v>508</v>
      </c>
      <c r="C115" s="160">
        <v>254</v>
      </c>
      <c r="D115" s="160">
        <v>508</v>
      </c>
      <c r="E115" s="160">
        <v>254</v>
      </c>
      <c r="F115" s="159" t="s">
        <v>156</v>
      </c>
      <c r="G115" s="160"/>
    </row>
    <row r="116" spans="1:7" s="159" customFormat="1" ht="5">
      <c r="A116" s="159" t="s">
        <v>24</v>
      </c>
      <c r="B116" s="160">
        <v>204</v>
      </c>
      <c r="C116" s="160">
        <v>102</v>
      </c>
      <c r="D116" s="160">
        <v>204</v>
      </c>
      <c r="E116" s="160">
        <v>102</v>
      </c>
      <c r="F116" s="159" t="s">
        <v>156</v>
      </c>
      <c r="G116" s="160"/>
    </row>
    <row r="117" spans="1:7" s="159" customFormat="1" ht="5">
      <c r="A117" s="159" t="s">
        <v>25</v>
      </c>
      <c r="B117" s="160">
        <v>148</v>
      </c>
      <c r="C117" s="160">
        <v>74</v>
      </c>
      <c r="D117" s="160">
        <v>148</v>
      </c>
      <c r="E117" s="160">
        <v>74</v>
      </c>
      <c r="F117" s="159" t="s">
        <v>156</v>
      </c>
      <c r="G117" s="160"/>
    </row>
    <row r="118" spans="1:7" s="159" customFormat="1" ht="5">
      <c r="A118" s="159" t="s">
        <v>26</v>
      </c>
      <c r="B118" s="160"/>
      <c r="C118" s="160">
        <v>282</v>
      </c>
      <c r="D118" s="160"/>
      <c r="E118" s="160">
        <v>282</v>
      </c>
      <c r="F118" s="159" t="s">
        <v>156</v>
      </c>
      <c r="G118" s="160"/>
    </row>
    <row r="119" spans="1:7" s="159" customFormat="1" ht="5">
      <c r="A119" s="159" t="s">
        <v>165</v>
      </c>
      <c r="B119" s="160">
        <v>33</v>
      </c>
      <c r="C119" s="160">
        <v>16</v>
      </c>
      <c r="D119" s="160">
        <v>33</v>
      </c>
      <c r="E119" s="160">
        <v>16</v>
      </c>
      <c r="F119" s="159" t="s">
        <v>156</v>
      </c>
      <c r="G119" s="160"/>
    </row>
    <row r="120" spans="1:7" s="159" customFormat="1" ht="5">
      <c r="A120" s="159" t="s">
        <v>27</v>
      </c>
      <c r="B120" s="160">
        <v>475</v>
      </c>
      <c r="C120" s="160">
        <v>237</v>
      </c>
      <c r="D120" s="160">
        <v>475</v>
      </c>
      <c r="E120" s="160">
        <v>237</v>
      </c>
      <c r="F120" s="159" t="s">
        <v>156</v>
      </c>
      <c r="G120" s="160"/>
    </row>
    <row r="121" spans="1:7" s="159" customFormat="1" ht="5">
      <c r="A121" s="159" t="s">
        <v>28</v>
      </c>
      <c r="B121" s="160">
        <v>638</v>
      </c>
      <c r="C121" s="160">
        <v>319</v>
      </c>
      <c r="D121" s="160">
        <v>638</v>
      </c>
      <c r="E121" s="160">
        <v>319</v>
      </c>
      <c r="F121" s="159" t="s">
        <v>156</v>
      </c>
      <c r="G121" s="160"/>
    </row>
    <row r="122" spans="1:7" s="159" customFormat="1" ht="5">
      <c r="A122" s="159" t="s">
        <v>29</v>
      </c>
      <c r="B122" s="160">
        <f>D122*$AG$5</f>
        <v>0</v>
      </c>
      <c r="C122" s="160">
        <f>E122*$AG$5</f>
        <v>0</v>
      </c>
      <c r="D122" s="160">
        <v>38</v>
      </c>
      <c r="E122" s="160">
        <v>19</v>
      </c>
      <c r="F122" s="159" t="s">
        <v>163</v>
      </c>
      <c r="G122" s="160"/>
    </row>
    <row r="123" spans="1:7" s="159" customFormat="1" ht="5">
      <c r="A123" s="159" t="s">
        <v>30</v>
      </c>
      <c r="B123" s="160">
        <f>D123*$AG$5</f>
        <v>0</v>
      </c>
      <c r="C123" s="160">
        <f t="shared" ref="C123:C135" si="1">E123*$AG$5</f>
        <v>0</v>
      </c>
      <c r="D123" s="160">
        <v>40</v>
      </c>
      <c r="E123" s="160">
        <v>20</v>
      </c>
      <c r="F123" s="159" t="s">
        <v>163</v>
      </c>
      <c r="G123" s="160"/>
    </row>
    <row r="124" spans="1:7" s="159" customFormat="1" ht="5">
      <c r="A124" s="159" t="s">
        <v>31</v>
      </c>
      <c r="B124" s="160">
        <f t="shared" ref="B124:B135" si="2">D124*$AG$5</f>
        <v>0</v>
      </c>
      <c r="C124" s="160">
        <f t="shared" si="1"/>
        <v>0</v>
      </c>
      <c r="D124" s="160">
        <v>38</v>
      </c>
      <c r="E124" s="160">
        <v>19</v>
      </c>
      <c r="F124" s="159" t="s">
        <v>163</v>
      </c>
      <c r="G124" s="160"/>
    </row>
    <row r="125" spans="1:7" s="159" customFormat="1" ht="5">
      <c r="A125" s="159" t="s">
        <v>32</v>
      </c>
      <c r="B125" s="160">
        <f t="shared" si="2"/>
        <v>0</v>
      </c>
      <c r="C125" s="160">
        <f t="shared" si="1"/>
        <v>0</v>
      </c>
      <c r="D125" s="160">
        <v>48</v>
      </c>
      <c r="E125" s="160">
        <v>24</v>
      </c>
      <c r="F125" s="159" t="s">
        <v>163</v>
      </c>
      <c r="G125" s="160"/>
    </row>
    <row r="126" spans="1:7" s="159" customFormat="1" ht="5">
      <c r="A126" s="159" t="s">
        <v>33</v>
      </c>
      <c r="B126" s="160">
        <f t="shared" si="2"/>
        <v>0</v>
      </c>
      <c r="C126" s="160">
        <f t="shared" si="1"/>
        <v>0</v>
      </c>
      <c r="D126" s="160">
        <v>43</v>
      </c>
      <c r="E126" s="160">
        <v>21</v>
      </c>
      <c r="F126" s="159" t="s">
        <v>163</v>
      </c>
      <c r="G126" s="160"/>
    </row>
    <row r="127" spans="1:7" s="159" customFormat="1" ht="5">
      <c r="A127" s="159" t="s">
        <v>34</v>
      </c>
      <c r="B127" s="160">
        <f t="shared" si="2"/>
        <v>0</v>
      </c>
      <c r="C127" s="160">
        <f t="shared" si="1"/>
        <v>0</v>
      </c>
      <c r="D127" s="160">
        <v>36</v>
      </c>
      <c r="E127" s="160">
        <v>18</v>
      </c>
      <c r="F127" s="159" t="s">
        <v>163</v>
      </c>
      <c r="G127" s="160"/>
    </row>
    <row r="128" spans="1:7" s="159" customFormat="1" ht="5">
      <c r="A128" s="159" t="s">
        <v>166</v>
      </c>
      <c r="B128" s="160">
        <f t="shared" si="2"/>
        <v>0</v>
      </c>
      <c r="C128" s="160">
        <f t="shared" si="1"/>
        <v>0</v>
      </c>
      <c r="D128" s="160">
        <v>37</v>
      </c>
      <c r="E128" s="160">
        <v>19</v>
      </c>
      <c r="F128" s="159" t="s">
        <v>163</v>
      </c>
      <c r="G128" s="160"/>
    </row>
    <row r="129" spans="1:7" s="159" customFormat="1" ht="5">
      <c r="A129" s="159" t="s">
        <v>167</v>
      </c>
      <c r="B129" s="160">
        <f t="shared" si="2"/>
        <v>0</v>
      </c>
      <c r="C129" s="160">
        <f t="shared" si="1"/>
        <v>0</v>
      </c>
      <c r="D129" s="160">
        <v>35</v>
      </c>
      <c r="E129" s="160">
        <v>18</v>
      </c>
      <c r="F129" s="159" t="s">
        <v>163</v>
      </c>
      <c r="G129" s="160"/>
    </row>
    <row r="130" spans="1:7" s="159" customFormat="1" ht="5">
      <c r="A130" s="159" t="s">
        <v>168</v>
      </c>
      <c r="B130" s="160">
        <f t="shared" si="2"/>
        <v>0</v>
      </c>
      <c r="C130" s="160">
        <f t="shared" si="1"/>
        <v>0</v>
      </c>
      <c r="D130" s="160">
        <v>37</v>
      </c>
      <c r="E130" s="160">
        <v>19</v>
      </c>
      <c r="F130" s="159" t="s">
        <v>163</v>
      </c>
      <c r="G130" s="160"/>
    </row>
    <row r="131" spans="1:7" s="159" customFormat="1" ht="5">
      <c r="A131" s="159" t="s">
        <v>169</v>
      </c>
      <c r="B131" s="160">
        <f t="shared" si="2"/>
        <v>0</v>
      </c>
      <c r="C131" s="160">
        <f t="shared" si="1"/>
        <v>0</v>
      </c>
      <c r="D131" s="160">
        <v>35</v>
      </c>
      <c r="E131" s="160">
        <v>18</v>
      </c>
      <c r="F131" s="159" t="s">
        <v>163</v>
      </c>
      <c r="G131" s="160"/>
    </row>
    <row r="132" spans="1:7" s="159" customFormat="1" ht="5">
      <c r="A132" s="159" t="s">
        <v>170</v>
      </c>
      <c r="B132" s="160">
        <f t="shared" si="2"/>
        <v>0</v>
      </c>
      <c r="C132" s="160">
        <f t="shared" si="1"/>
        <v>0</v>
      </c>
      <c r="D132" s="160">
        <v>37</v>
      </c>
      <c r="E132" s="160">
        <v>19</v>
      </c>
      <c r="F132" s="159" t="s">
        <v>163</v>
      </c>
      <c r="G132" s="160"/>
    </row>
    <row r="133" spans="1:7" s="159" customFormat="1" ht="5">
      <c r="A133" s="159" t="s">
        <v>171</v>
      </c>
      <c r="B133" s="160">
        <f t="shared" si="2"/>
        <v>0</v>
      </c>
      <c r="C133" s="160">
        <f t="shared" si="1"/>
        <v>0</v>
      </c>
      <c r="D133" s="160">
        <v>35</v>
      </c>
      <c r="E133" s="160">
        <v>18</v>
      </c>
      <c r="F133" s="159" t="s">
        <v>163</v>
      </c>
      <c r="G133" s="160"/>
    </row>
    <row r="134" spans="1:7" s="159" customFormat="1" ht="5">
      <c r="A134" s="159" t="s">
        <v>172</v>
      </c>
      <c r="B134" s="160">
        <f t="shared" si="2"/>
        <v>0</v>
      </c>
      <c r="C134" s="160">
        <f t="shared" si="1"/>
        <v>0</v>
      </c>
      <c r="D134" s="160">
        <v>37</v>
      </c>
      <c r="E134" s="160">
        <v>19</v>
      </c>
      <c r="F134" s="159" t="s">
        <v>163</v>
      </c>
      <c r="G134" s="160"/>
    </row>
    <row r="135" spans="1:7" s="159" customFormat="1" ht="5">
      <c r="A135" s="159" t="s">
        <v>173</v>
      </c>
      <c r="B135" s="160">
        <f t="shared" si="2"/>
        <v>0</v>
      </c>
      <c r="C135" s="160">
        <f t="shared" si="1"/>
        <v>0</v>
      </c>
      <c r="D135" s="160">
        <v>35</v>
      </c>
      <c r="E135" s="160">
        <v>18</v>
      </c>
      <c r="F135" s="159" t="s">
        <v>163</v>
      </c>
      <c r="G135" s="160"/>
    </row>
    <row r="136" spans="1:7" s="159" customFormat="1" ht="5"/>
    <row r="137" spans="1:7" s="159" customFormat="1" ht="5">
      <c r="A137" s="159" t="s">
        <v>145</v>
      </c>
      <c r="B137" s="159" t="s">
        <v>174</v>
      </c>
    </row>
    <row r="138" spans="1:7" s="159" customFormat="1" ht="5">
      <c r="A138" s="159" t="s">
        <v>146</v>
      </c>
      <c r="B138" s="159">
        <v>0</v>
      </c>
      <c r="C138" s="159" t="b">
        <v>0</v>
      </c>
      <c r="D138" s="159" t="b">
        <v>0</v>
      </c>
      <c r="E138" s="159" t="b">
        <v>0</v>
      </c>
      <c r="F138" s="159">
        <v>0</v>
      </c>
      <c r="G138" s="159">
        <v>0</v>
      </c>
    </row>
    <row r="139" spans="1:7" s="159" customFormat="1" ht="5">
      <c r="A139" s="159" t="s">
        <v>147</v>
      </c>
    </row>
    <row r="140" spans="1:7" s="159" customFormat="1" ht="5">
      <c r="A140" s="159" t="s">
        <v>148</v>
      </c>
    </row>
    <row r="141" spans="1:7" s="159" customFormat="1" ht="5">
      <c r="A141" s="159" t="s">
        <v>149</v>
      </c>
    </row>
    <row r="142" spans="1:7" s="159" customFormat="1" ht="5">
      <c r="A142" s="159" t="s">
        <v>150</v>
      </c>
    </row>
    <row r="143" spans="1:7" s="159" customFormat="1" ht="5">
      <c r="A143" s="159" t="s">
        <v>151</v>
      </c>
    </row>
    <row r="144" spans="1:7" s="159" customFormat="1" ht="5">
      <c r="A144" s="159" t="s">
        <v>152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9" zoomScale="160" zoomScaleNormal="120" zoomScaleSheetLayoutView="160" workbookViewId="0">
      <selection activeCell="O13" sqref="O13:Q13"/>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226</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202"/>
      <c r="D8" s="202"/>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202"/>
      <c r="D9" s="202"/>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2"/>
      <c r="U12" s="202"/>
      <c r="V12" s="202"/>
      <c r="W12" s="202"/>
      <c r="X12" s="202"/>
      <c r="Y12" s="202"/>
      <c r="Z12" s="202"/>
      <c r="AA12" s="202"/>
      <c r="AB12" s="202"/>
      <c r="AC12" s="202"/>
      <c r="AD12" s="202"/>
      <c r="AE12" s="202"/>
      <c r="AF12" s="202"/>
      <c r="AG12" s="202"/>
      <c r="AH12" s="202"/>
      <c r="AI12" s="202"/>
      <c r="AJ12" s="202"/>
      <c r="AK12" s="202"/>
      <c r="AL12" s="202"/>
      <c r="AM12" s="202"/>
    </row>
    <row r="13" spans="1:46" s="35" customFormat="1" ht="20.25" customHeight="1">
      <c r="A13" s="54" t="s">
        <v>110</v>
      </c>
      <c r="B13" s="29"/>
      <c r="C13" s="23"/>
      <c r="D13" s="23"/>
      <c r="E13" s="23"/>
      <c r="F13" s="23"/>
      <c r="G13" s="23"/>
      <c r="H13" s="23"/>
      <c r="I13" s="55"/>
      <c r="J13" s="21"/>
      <c r="K13" s="378" t="s">
        <v>75</v>
      </c>
      <c r="L13" s="379"/>
      <c r="M13" s="379"/>
      <c r="N13" s="380"/>
      <c r="O13" s="402" t="str">
        <f>IF(L5="","",VLOOKUP(L5,$A$101:$B$135,2,0))</f>
        <v/>
      </c>
      <c r="P13" s="403"/>
      <c r="Q13" s="403"/>
      <c r="R13" s="379" t="s">
        <v>61</v>
      </c>
      <c r="S13" s="380"/>
      <c r="T13" s="404" t="s">
        <v>206</v>
      </c>
      <c r="U13" s="405"/>
      <c r="V13" s="405"/>
      <c r="W13" s="405"/>
      <c r="X13" s="406"/>
      <c r="Y13" s="407">
        <f>ROUNDDOWN($F$45/1000,0)</f>
        <v>0</v>
      </c>
      <c r="Z13" s="408"/>
      <c r="AA13" s="408"/>
      <c r="AB13" s="409" t="s">
        <v>61</v>
      </c>
      <c r="AC13" s="410"/>
      <c r="AD13" s="404" t="s">
        <v>207</v>
      </c>
      <c r="AE13" s="405"/>
      <c r="AF13" s="405"/>
      <c r="AG13" s="405"/>
      <c r="AH13" s="406"/>
      <c r="AI13" s="407">
        <f>ROUNDDOWN($F$52/1000,0)</f>
        <v>0</v>
      </c>
      <c r="AJ13" s="408"/>
      <c r="AK13" s="408"/>
      <c r="AL13" s="409" t="s">
        <v>61</v>
      </c>
      <c r="AM13" s="410"/>
    </row>
    <row r="14" spans="1:46" s="35" customFormat="1" ht="20.25" customHeight="1">
      <c r="A14" s="56" t="s">
        <v>43</v>
      </c>
      <c r="B14" s="199"/>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202"/>
      <c r="AL14" s="18"/>
      <c r="AM14" s="59"/>
    </row>
    <row r="15" spans="1:46" s="35" customFormat="1" ht="21" customHeight="1">
      <c r="A15" s="60"/>
      <c r="B15" s="12"/>
      <c r="C15" s="465" t="s">
        <v>193</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6" s="35" customFormat="1" ht="21" customHeight="1">
      <c r="A16" s="61"/>
      <c r="B16" s="11"/>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row>
    <row r="17" spans="1:39" s="35" customFormat="1" ht="21" customHeight="1">
      <c r="A17" s="61"/>
      <c r="B17" s="11"/>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row>
    <row r="18" spans="1:39" s="35" customFormat="1" ht="21" customHeight="1">
      <c r="A18" s="61"/>
      <c r="B18" s="1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row>
    <row r="19" spans="1:39" s="35" customFormat="1" ht="21" customHeight="1">
      <c r="A19" s="61"/>
      <c r="B19" s="11"/>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row>
    <row r="20" spans="1:39" s="35" customFormat="1" ht="21" customHeight="1">
      <c r="A20" s="61"/>
      <c r="B20" s="11"/>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6"/>
    </row>
    <row r="21" spans="1:39" s="35" customFormat="1" ht="21" customHeight="1">
      <c r="A21" s="61"/>
      <c r="B21" s="11"/>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6"/>
    </row>
    <row r="22" spans="1:39" s="35" customFormat="1" ht="21" customHeight="1">
      <c r="A22" s="62"/>
      <c r="B22" s="14"/>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39" s="35" customFormat="1" ht="18.75" customHeight="1">
      <c r="A23" s="214" t="s">
        <v>212</v>
      </c>
      <c r="B23" s="18"/>
      <c r="C23" s="18"/>
      <c r="D23" s="18"/>
      <c r="E23" s="18"/>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4"/>
    </row>
    <row r="24" spans="1:39" ht="18" customHeight="1">
      <c r="A24" s="411" t="s">
        <v>44</v>
      </c>
      <c r="B24" s="412"/>
      <c r="C24" s="412"/>
      <c r="D24" s="412"/>
      <c r="E24" s="413"/>
      <c r="F24" s="411" t="s">
        <v>194</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88</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1.25" customHeight="1">
      <c r="A46" s="217"/>
      <c r="B46" s="213"/>
      <c r="C46" s="213"/>
      <c r="D46" s="213"/>
      <c r="E46" s="213"/>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5" t="s">
        <v>213</v>
      </c>
      <c r="B47" s="23"/>
      <c r="C47" s="23"/>
      <c r="D47" s="23"/>
      <c r="E47" s="2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4"/>
    </row>
    <row r="48" spans="1:39" ht="18" customHeight="1">
      <c r="A48" s="411" t="s">
        <v>44</v>
      </c>
      <c r="B48" s="412"/>
      <c r="C48" s="412"/>
      <c r="D48" s="412"/>
      <c r="E48" s="413"/>
      <c r="F48" s="411" t="s">
        <v>195</v>
      </c>
      <c r="G48" s="412"/>
      <c r="H48" s="412"/>
      <c r="I48" s="412"/>
      <c r="J48" s="412"/>
      <c r="K48" s="414" t="s">
        <v>214</v>
      </c>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row>
    <row r="49" spans="1:39" ht="9.75" customHeight="1">
      <c r="A49" s="415"/>
      <c r="B49" s="415"/>
      <c r="C49" s="415"/>
      <c r="D49" s="415"/>
      <c r="E49" s="415"/>
      <c r="F49" s="416"/>
      <c r="G49" s="416"/>
      <c r="H49" s="416"/>
      <c r="I49" s="416"/>
      <c r="J49" s="416"/>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ht="9.75" customHeight="1">
      <c r="A50" s="440"/>
      <c r="B50" s="441"/>
      <c r="C50" s="441"/>
      <c r="D50" s="441"/>
      <c r="E50" s="442"/>
      <c r="F50" s="443"/>
      <c r="G50" s="444"/>
      <c r="H50" s="444"/>
      <c r="I50" s="444"/>
      <c r="J50" s="445"/>
      <c r="K50" s="446"/>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9.75" customHeight="1" thickBot="1">
      <c r="A51" s="415"/>
      <c r="B51" s="415"/>
      <c r="C51" s="415"/>
      <c r="D51" s="415"/>
      <c r="E51" s="415"/>
      <c r="F51" s="416"/>
      <c r="G51" s="416"/>
      <c r="H51" s="416"/>
      <c r="I51" s="416"/>
      <c r="J51" s="416"/>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22.5" customHeight="1" thickTop="1">
      <c r="A52" s="434" t="s">
        <v>88</v>
      </c>
      <c r="B52" s="435"/>
      <c r="C52" s="435"/>
      <c r="D52" s="435"/>
      <c r="E52" s="435"/>
      <c r="F52" s="436">
        <f>SUM(F49:J51)</f>
        <v>0</v>
      </c>
      <c r="G52" s="437"/>
      <c r="H52" s="437"/>
      <c r="I52" s="437"/>
      <c r="J52" s="438"/>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row>
    <row r="53" spans="1:39" ht="11.25" customHeight="1">
      <c r="A53" s="27"/>
      <c r="B53" s="11"/>
      <c r="C53" s="207"/>
      <c r="D53" s="22"/>
      <c r="E53" s="208"/>
      <c r="F53" s="22"/>
      <c r="G53" s="22"/>
      <c r="H53" s="22"/>
      <c r="I53" s="22"/>
      <c r="J53" s="209"/>
      <c r="K53" s="209"/>
      <c r="L53" s="209"/>
      <c r="M53" s="209"/>
      <c r="N53" s="209"/>
      <c r="O53" s="11"/>
      <c r="P53" s="210"/>
      <c r="Q53" s="27"/>
      <c r="R53" s="27"/>
      <c r="S53" s="209"/>
      <c r="T53" s="211"/>
      <c r="U53" s="209"/>
      <c r="V53" s="209"/>
      <c r="W53" s="209"/>
      <c r="X53" s="209"/>
      <c r="Y53" s="22"/>
      <c r="Z53" s="22"/>
      <c r="AA53" s="22"/>
      <c r="AB53" s="11"/>
      <c r="AC53" s="207"/>
      <c r="AD53" s="209"/>
      <c r="AE53" s="209"/>
      <c r="AF53" s="209"/>
      <c r="AG53" s="209"/>
      <c r="AH53" s="209"/>
      <c r="AI53" s="212"/>
      <c r="AJ53" s="212"/>
      <c r="AK53" s="212"/>
      <c r="AL53" s="212"/>
      <c r="AM53" s="209"/>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378" t="s">
        <v>75</v>
      </c>
      <c r="X54" s="379"/>
      <c r="Y54" s="379"/>
      <c r="Z54" s="380"/>
      <c r="AA54" s="402" t="str">
        <f>IF(L5="","",VLOOKUP(L5,$A$101:$C$135,3,FALSE))</f>
        <v/>
      </c>
      <c r="AB54" s="403"/>
      <c r="AC54" s="403"/>
      <c r="AD54" s="379" t="s">
        <v>61</v>
      </c>
      <c r="AE54" s="380"/>
      <c r="AF54" s="378" t="s">
        <v>46</v>
      </c>
      <c r="AG54" s="379"/>
      <c r="AH54" s="380"/>
      <c r="AI54" s="449">
        <f>ROUNDDOWN($F$72/1000,0)</f>
        <v>0</v>
      </c>
      <c r="AJ54" s="450"/>
      <c r="AK54" s="450"/>
      <c r="AL54" s="379" t="s">
        <v>61</v>
      </c>
      <c r="AM54" s="380"/>
    </row>
    <row r="55" spans="1:39" ht="18.75" customHeight="1">
      <c r="A55" s="56" t="s">
        <v>43</v>
      </c>
      <c r="B55" s="199"/>
      <c r="C55" s="18"/>
      <c r="D55" s="18"/>
      <c r="E55" s="18"/>
      <c r="F55" s="18"/>
      <c r="G55" s="18"/>
      <c r="H55" s="418"/>
      <c r="I55" s="419"/>
      <c r="J55" s="420"/>
      <c r="K55" s="421" t="s">
        <v>135</v>
      </c>
      <c r="L55" s="422"/>
      <c r="M55" s="422"/>
      <c r="N55" s="422"/>
      <c r="O55" s="422"/>
      <c r="P55" s="422"/>
      <c r="Q55" s="422"/>
      <c r="R55" s="422"/>
      <c r="S55" s="422"/>
      <c r="T55" s="422"/>
      <c r="U55" s="422"/>
      <c r="V55" s="422"/>
      <c r="W55" s="422"/>
      <c r="X55" s="422"/>
      <c r="Y55" s="422"/>
      <c r="Z55" s="422"/>
      <c r="AA55" s="422"/>
      <c r="AB55" s="422"/>
      <c r="AC55" s="422"/>
      <c r="AD55" s="422"/>
      <c r="AE55" s="422"/>
      <c r="AF55" s="57" t="s">
        <v>74</v>
      </c>
      <c r="AG55" s="58"/>
      <c r="AH55" s="58"/>
      <c r="AI55" s="19"/>
      <c r="AJ55" s="19"/>
      <c r="AK55" s="202"/>
      <c r="AL55" s="18"/>
      <c r="AM55" s="59"/>
    </row>
    <row r="56" spans="1:39" ht="25.5" customHeight="1">
      <c r="A56" s="60"/>
      <c r="B56" s="12"/>
      <c r="C56" s="461" t="s">
        <v>144</v>
      </c>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2"/>
    </row>
    <row r="57" spans="1:39" ht="25.5" customHeight="1">
      <c r="A57" s="62"/>
      <c r="B57" s="14"/>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4"/>
    </row>
    <row r="58" spans="1:39" ht="18.75" customHeight="1">
      <c r="A58" s="411" t="s">
        <v>175</v>
      </c>
      <c r="B58" s="412"/>
      <c r="C58" s="412"/>
      <c r="D58" s="412"/>
      <c r="E58" s="412"/>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6"/>
    </row>
    <row r="59" spans="1:39" ht="18" customHeight="1">
      <c r="A59" s="411" t="s">
        <v>44</v>
      </c>
      <c r="B59" s="412"/>
      <c r="C59" s="412"/>
      <c r="D59" s="412"/>
      <c r="E59" s="413"/>
      <c r="F59" s="411" t="s">
        <v>47</v>
      </c>
      <c r="G59" s="412"/>
      <c r="H59" s="412"/>
      <c r="I59" s="412"/>
      <c r="J59" s="412"/>
      <c r="K59" s="414" t="s">
        <v>45</v>
      </c>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row>
    <row r="60" spans="1:39"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39"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39"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39" ht="9.75" customHeight="1">
      <c r="A64" s="415"/>
      <c r="B64" s="415"/>
      <c r="C64" s="415"/>
      <c r="D64" s="415"/>
      <c r="E64" s="415"/>
      <c r="F64" s="416"/>
      <c r="G64" s="416"/>
      <c r="H64" s="416"/>
      <c r="I64" s="416"/>
      <c r="J64" s="416"/>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row>
    <row r="65" spans="1:40" ht="9.75" customHeight="1">
      <c r="A65" s="415"/>
      <c r="B65" s="415"/>
      <c r="C65" s="415"/>
      <c r="D65" s="415"/>
      <c r="E65" s="415"/>
      <c r="F65" s="416"/>
      <c r="G65" s="416"/>
      <c r="H65" s="416"/>
      <c r="I65" s="416"/>
      <c r="J65" s="416"/>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row>
    <row r="66" spans="1:40" ht="9.75" customHeight="1">
      <c r="A66" s="415"/>
      <c r="B66" s="415"/>
      <c r="C66" s="415"/>
      <c r="D66" s="415"/>
      <c r="E66" s="415"/>
      <c r="F66" s="416"/>
      <c r="G66" s="416"/>
      <c r="H66" s="416"/>
      <c r="I66" s="416"/>
      <c r="J66" s="416"/>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row>
    <row r="67" spans="1:40" ht="9.75" customHeight="1">
      <c r="A67" s="415"/>
      <c r="B67" s="415"/>
      <c r="C67" s="415"/>
      <c r="D67" s="415"/>
      <c r="E67" s="415"/>
      <c r="F67" s="416"/>
      <c r="G67" s="416"/>
      <c r="H67" s="416"/>
      <c r="I67" s="416"/>
      <c r="J67" s="416"/>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row>
    <row r="68" spans="1:40" ht="9.75" customHeight="1">
      <c r="A68" s="415"/>
      <c r="B68" s="415"/>
      <c r="C68" s="415"/>
      <c r="D68" s="415"/>
      <c r="E68" s="415"/>
      <c r="F68" s="416"/>
      <c r="G68" s="416"/>
      <c r="H68" s="416"/>
      <c r="I68" s="416"/>
      <c r="J68" s="416"/>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row>
    <row r="69" spans="1:40" ht="9.75" customHeight="1">
      <c r="A69" s="415"/>
      <c r="B69" s="415"/>
      <c r="C69" s="415"/>
      <c r="D69" s="415"/>
      <c r="E69" s="415"/>
      <c r="F69" s="416"/>
      <c r="G69" s="416"/>
      <c r="H69" s="416"/>
      <c r="I69" s="416"/>
      <c r="J69" s="416"/>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row>
    <row r="70" spans="1:40" ht="9.75" customHeight="1">
      <c r="A70" s="415"/>
      <c r="B70" s="415"/>
      <c r="C70" s="415"/>
      <c r="D70" s="415"/>
      <c r="E70" s="415"/>
      <c r="F70" s="416"/>
      <c r="G70" s="416"/>
      <c r="H70" s="416"/>
      <c r="I70" s="416"/>
      <c r="J70" s="416"/>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row>
    <row r="71" spans="1:40" ht="9.75" customHeight="1" thickBot="1">
      <c r="A71" s="427"/>
      <c r="B71" s="428"/>
      <c r="C71" s="428"/>
      <c r="D71" s="428"/>
      <c r="E71" s="429"/>
      <c r="F71" s="430"/>
      <c r="G71" s="431"/>
      <c r="H71" s="431"/>
      <c r="I71" s="431"/>
      <c r="J71" s="431"/>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27"/>
    </row>
    <row r="72" spans="1:40" ht="22.5" customHeight="1" thickTop="1">
      <c r="A72" s="434" t="s">
        <v>196</v>
      </c>
      <c r="B72" s="435"/>
      <c r="C72" s="435"/>
      <c r="D72" s="435"/>
      <c r="E72" s="453"/>
      <c r="F72" s="454">
        <f>SUM(F60:J71)</f>
        <v>0</v>
      </c>
      <c r="G72" s="455"/>
      <c r="H72" s="455"/>
      <c r="I72" s="455"/>
      <c r="J72" s="455"/>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117</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57" t="s">
        <v>127</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73"/>
      <c r="AM80" s="74"/>
    </row>
    <row r="81" spans="1:39" s="75" customFormat="1" ht="11.25" customHeight="1">
      <c r="A81" s="201" t="s">
        <v>120</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59" t="s">
        <v>129</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73"/>
      <c r="AM85" s="74"/>
    </row>
    <row r="86" spans="1:39" s="75" customFormat="1" ht="11.25" customHeight="1">
      <c r="A86" s="201" t="s">
        <v>130</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122</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457" t="s">
        <v>116</v>
      </c>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73"/>
      <c r="AM89" s="74"/>
    </row>
    <row r="90" spans="1:39" s="75" customFormat="1" ht="11.25" customHeight="1">
      <c r="A90" s="201"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142</v>
      </c>
      <c r="C100" s="159" t="s">
        <v>143</v>
      </c>
      <c r="D100" s="159" t="s">
        <v>153</v>
      </c>
      <c r="E100" s="159" t="s">
        <v>154</v>
      </c>
    </row>
    <row r="101" spans="1:7" s="159" customFormat="1" ht="5">
      <c r="A101" s="159" t="s">
        <v>155</v>
      </c>
      <c r="B101" s="160">
        <v>537</v>
      </c>
      <c r="C101" s="160">
        <v>268</v>
      </c>
      <c r="D101" s="160">
        <v>537</v>
      </c>
      <c r="E101" s="160">
        <v>268</v>
      </c>
      <c r="F101" s="159" t="s">
        <v>156</v>
      </c>
      <c r="G101" s="160"/>
    </row>
    <row r="102" spans="1:7" s="159" customFormat="1" ht="5">
      <c r="A102" s="159" t="s">
        <v>157</v>
      </c>
      <c r="B102" s="160">
        <v>684</v>
      </c>
      <c r="C102" s="160">
        <v>342</v>
      </c>
      <c r="D102" s="160">
        <v>684</v>
      </c>
      <c r="E102" s="160">
        <v>342</v>
      </c>
      <c r="F102" s="159" t="s">
        <v>156</v>
      </c>
      <c r="G102" s="160"/>
    </row>
    <row r="103" spans="1:7" s="159" customFormat="1" ht="5">
      <c r="A103" s="159" t="s">
        <v>158</v>
      </c>
      <c r="B103" s="160">
        <v>889</v>
      </c>
      <c r="C103" s="160">
        <v>445</v>
      </c>
      <c r="D103" s="160">
        <v>889</v>
      </c>
      <c r="E103" s="160">
        <v>445</v>
      </c>
      <c r="F103" s="159" t="s">
        <v>156</v>
      </c>
      <c r="G103" s="160"/>
    </row>
    <row r="104" spans="1:7" s="159" customFormat="1" ht="5">
      <c r="A104" s="159" t="s">
        <v>159</v>
      </c>
      <c r="B104" s="160">
        <v>231</v>
      </c>
      <c r="C104" s="160">
        <v>115</v>
      </c>
      <c r="D104" s="160">
        <v>231</v>
      </c>
      <c r="E104" s="160">
        <v>115</v>
      </c>
      <c r="F104" s="159" t="s">
        <v>156</v>
      </c>
      <c r="G104" s="160"/>
    </row>
    <row r="105" spans="1:7" s="159" customFormat="1" ht="5">
      <c r="A105" s="159" t="s">
        <v>18</v>
      </c>
      <c r="B105" s="160">
        <v>226</v>
      </c>
      <c r="C105" s="160">
        <v>113</v>
      </c>
      <c r="D105" s="160">
        <v>226</v>
      </c>
      <c r="E105" s="160">
        <v>113</v>
      </c>
      <c r="F105" s="159" t="s">
        <v>156</v>
      </c>
      <c r="G105" s="160"/>
    </row>
    <row r="106" spans="1:7" s="159" customFormat="1" ht="5">
      <c r="A106" s="159" t="s">
        <v>160</v>
      </c>
      <c r="B106" s="160">
        <v>564</v>
      </c>
      <c r="C106" s="160">
        <v>113</v>
      </c>
      <c r="D106" s="160">
        <v>564</v>
      </c>
      <c r="E106" s="160">
        <v>282</v>
      </c>
      <c r="F106" s="159" t="s">
        <v>156</v>
      </c>
      <c r="G106" s="160"/>
    </row>
    <row r="107" spans="1:7" s="159" customFormat="1" ht="5">
      <c r="A107" s="159" t="s">
        <v>161</v>
      </c>
      <c r="B107" s="160">
        <v>710</v>
      </c>
      <c r="C107" s="160">
        <v>355</v>
      </c>
      <c r="D107" s="160">
        <v>710</v>
      </c>
      <c r="E107" s="160">
        <v>355</v>
      </c>
      <c r="F107" s="159" t="s">
        <v>156</v>
      </c>
      <c r="G107" s="160"/>
    </row>
    <row r="108" spans="1:7" s="159" customFormat="1" ht="5">
      <c r="A108" s="159" t="s">
        <v>162</v>
      </c>
      <c r="B108" s="160">
        <v>1133</v>
      </c>
      <c r="C108" s="160">
        <v>567</v>
      </c>
      <c r="D108" s="160">
        <v>1133</v>
      </c>
      <c r="E108" s="160">
        <v>567</v>
      </c>
      <c r="F108" s="159" t="s">
        <v>156</v>
      </c>
      <c r="G108" s="160"/>
    </row>
    <row r="109" spans="1:7" s="159" customFormat="1" ht="5">
      <c r="A109" s="159" t="s">
        <v>49</v>
      </c>
      <c r="B109" s="195">
        <f t="shared" ref="B109:C110" si="0">D109*$AG$5</f>
        <v>0</v>
      </c>
      <c r="C109" s="195">
        <f t="shared" si="0"/>
        <v>0</v>
      </c>
      <c r="D109" s="160">
        <v>27</v>
      </c>
      <c r="E109" s="160">
        <v>13</v>
      </c>
      <c r="F109" s="159" t="s">
        <v>163</v>
      </c>
      <c r="G109" s="160"/>
    </row>
    <row r="110" spans="1:7" s="159" customFormat="1" ht="5">
      <c r="A110" s="159" t="s">
        <v>164</v>
      </c>
      <c r="B110" s="195">
        <f t="shared" si="0"/>
        <v>0</v>
      </c>
      <c r="C110" s="195">
        <f t="shared" si="0"/>
        <v>0</v>
      </c>
      <c r="D110" s="160">
        <v>27</v>
      </c>
      <c r="E110" s="160">
        <v>13</v>
      </c>
      <c r="F110" s="159" t="s">
        <v>163</v>
      </c>
      <c r="G110" s="160"/>
    </row>
    <row r="111" spans="1:7" s="159" customFormat="1" ht="5">
      <c r="A111" s="159" t="s">
        <v>19</v>
      </c>
      <c r="B111" s="160">
        <v>320</v>
      </c>
      <c r="C111" s="160">
        <v>160</v>
      </c>
      <c r="D111" s="160">
        <v>320</v>
      </c>
      <c r="E111" s="160">
        <v>160</v>
      </c>
      <c r="F111" s="159" t="s">
        <v>156</v>
      </c>
      <c r="G111" s="160"/>
    </row>
    <row r="112" spans="1:7" s="159" customFormat="1" ht="5">
      <c r="A112" s="159" t="s">
        <v>20</v>
      </c>
      <c r="B112" s="160">
        <v>339</v>
      </c>
      <c r="C112" s="160">
        <v>169</v>
      </c>
      <c r="D112" s="160">
        <v>339</v>
      </c>
      <c r="E112" s="160">
        <v>169</v>
      </c>
      <c r="F112" s="159" t="s">
        <v>156</v>
      </c>
      <c r="G112" s="160"/>
    </row>
    <row r="113" spans="1:7" s="159" customFormat="1" ht="5">
      <c r="A113" s="159" t="s">
        <v>21</v>
      </c>
      <c r="B113" s="160">
        <v>311</v>
      </c>
      <c r="C113" s="160">
        <v>156</v>
      </c>
      <c r="D113" s="160">
        <v>311</v>
      </c>
      <c r="E113" s="160">
        <v>156</v>
      </c>
      <c r="F113" s="159" t="s">
        <v>156</v>
      </c>
      <c r="G113" s="160"/>
    </row>
    <row r="114" spans="1:7" s="159" customFormat="1" ht="5">
      <c r="A114" s="159" t="s">
        <v>22</v>
      </c>
      <c r="B114" s="160">
        <v>137</v>
      </c>
      <c r="C114" s="160">
        <v>68</v>
      </c>
      <c r="D114" s="160">
        <v>137</v>
      </c>
      <c r="E114" s="160">
        <v>68</v>
      </c>
      <c r="F114" s="159" t="s">
        <v>156</v>
      </c>
      <c r="G114" s="160"/>
    </row>
    <row r="115" spans="1:7" s="159" customFormat="1" ht="5">
      <c r="A115" s="159" t="s">
        <v>23</v>
      </c>
      <c r="B115" s="160">
        <v>508</v>
      </c>
      <c r="C115" s="160">
        <v>254</v>
      </c>
      <c r="D115" s="160">
        <v>508</v>
      </c>
      <c r="E115" s="160">
        <v>254</v>
      </c>
      <c r="F115" s="159" t="s">
        <v>156</v>
      </c>
      <c r="G115" s="160"/>
    </row>
    <row r="116" spans="1:7" s="159" customFormat="1" ht="5">
      <c r="A116" s="159" t="s">
        <v>24</v>
      </c>
      <c r="B116" s="160">
        <v>204</v>
      </c>
      <c r="C116" s="160">
        <v>102</v>
      </c>
      <c r="D116" s="160">
        <v>204</v>
      </c>
      <c r="E116" s="160">
        <v>102</v>
      </c>
      <c r="F116" s="159" t="s">
        <v>156</v>
      </c>
      <c r="G116" s="160"/>
    </row>
    <row r="117" spans="1:7" s="159" customFormat="1" ht="5">
      <c r="A117" s="159" t="s">
        <v>25</v>
      </c>
      <c r="B117" s="160">
        <v>148</v>
      </c>
      <c r="C117" s="160">
        <v>74</v>
      </c>
      <c r="D117" s="160">
        <v>148</v>
      </c>
      <c r="E117" s="160">
        <v>74</v>
      </c>
      <c r="F117" s="159" t="s">
        <v>156</v>
      </c>
      <c r="G117" s="160"/>
    </row>
    <row r="118" spans="1:7" s="159" customFormat="1" ht="5">
      <c r="A118" s="159" t="s">
        <v>26</v>
      </c>
      <c r="B118" s="160"/>
      <c r="C118" s="160">
        <v>282</v>
      </c>
      <c r="D118" s="160"/>
      <c r="E118" s="160">
        <v>282</v>
      </c>
      <c r="F118" s="159" t="s">
        <v>156</v>
      </c>
      <c r="G118" s="160"/>
    </row>
    <row r="119" spans="1:7" s="159" customFormat="1" ht="5">
      <c r="A119" s="159" t="s">
        <v>165</v>
      </c>
      <c r="B119" s="160">
        <v>33</v>
      </c>
      <c r="C119" s="160">
        <v>16</v>
      </c>
      <c r="D119" s="160">
        <v>33</v>
      </c>
      <c r="E119" s="160">
        <v>16</v>
      </c>
      <c r="F119" s="159" t="s">
        <v>156</v>
      </c>
      <c r="G119" s="160"/>
    </row>
    <row r="120" spans="1:7" s="159" customFormat="1" ht="5">
      <c r="A120" s="159" t="s">
        <v>27</v>
      </c>
      <c r="B120" s="160">
        <v>475</v>
      </c>
      <c r="C120" s="160">
        <v>237</v>
      </c>
      <c r="D120" s="160">
        <v>475</v>
      </c>
      <c r="E120" s="160">
        <v>237</v>
      </c>
      <c r="F120" s="159" t="s">
        <v>156</v>
      </c>
      <c r="G120" s="160"/>
    </row>
    <row r="121" spans="1:7" s="159" customFormat="1" ht="5">
      <c r="A121" s="159" t="s">
        <v>28</v>
      </c>
      <c r="B121" s="160">
        <v>638</v>
      </c>
      <c r="C121" s="160">
        <v>319</v>
      </c>
      <c r="D121" s="160">
        <v>638</v>
      </c>
      <c r="E121" s="160">
        <v>319</v>
      </c>
      <c r="F121" s="159" t="s">
        <v>156</v>
      </c>
      <c r="G121" s="160"/>
    </row>
    <row r="122" spans="1:7" s="159" customFormat="1" ht="5">
      <c r="A122" s="159" t="s">
        <v>29</v>
      </c>
      <c r="B122" s="160">
        <f>D122*$AG$5</f>
        <v>0</v>
      </c>
      <c r="C122" s="160">
        <f>E122*$AG$5</f>
        <v>0</v>
      </c>
      <c r="D122" s="160">
        <v>38</v>
      </c>
      <c r="E122" s="160">
        <v>19</v>
      </c>
      <c r="F122" s="159" t="s">
        <v>163</v>
      </c>
      <c r="G122" s="160"/>
    </row>
    <row r="123" spans="1:7" s="159" customFormat="1" ht="5">
      <c r="A123" s="159" t="s">
        <v>30</v>
      </c>
      <c r="B123" s="160">
        <f>D123*$AG$5</f>
        <v>0</v>
      </c>
      <c r="C123" s="160">
        <f t="shared" ref="C123:C135" si="1">E123*$AG$5</f>
        <v>0</v>
      </c>
      <c r="D123" s="160">
        <v>40</v>
      </c>
      <c r="E123" s="160">
        <v>20</v>
      </c>
      <c r="F123" s="159" t="s">
        <v>163</v>
      </c>
      <c r="G123" s="160"/>
    </row>
    <row r="124" spans="1:7" s="159" customFormat="1" ht="5">
      <c r="A124" s="159" t="s">
        <v>31</v>
      </c>
      <c r="B124" s="160">
        <f t="shared" ref="B124:B135" si="2">D124*$AG$5</f>
        <v>0</v>
      </c>
      <c r="C124" s="160">
        <f t="shared" si="1"/>
        <v>0</v>
      </c>
      <c r="D124" s="160">
        <v>38</v>
      </c>
      <c r="E124" s="160">
        <v>19</v>
      </c>
      <c r="F124" s="159" t="s">
        <v>163</v>
      </c>
      <c r="G124" s="160"/>
    </row>
    <row r="125" spans="1:7" s="159" customFormat="1" ht="5">
      <c r="A125" s="159" t="s">
        <v>32</v>
      </c>
      <c r="B125" s="160">
        <f t="shared" si="2"/>
        <v>0</v>
      </c>
      <c r="C125" s="160">
        <f t="shared" si="1"/>
        <v>0</v>
      </c>
      <c r="D125" s="160">
        <v>48</v>
      </c>
      <c r="E125" s="160">
        <v>24</v>
      </c>
      <c r="F125" s="159" t="s">
        <v>163</v>
      </c>
      <c r="G125" s="160"/>
    </row>
    <row r="126" spans="1:7" s="159" customFormat="1" ht="5">
      <c r="A126" s="159" t="s">
        <v>33</v>
      </c>
      <c r="B126" s="160">
        <f t="shared" si="2"/>
        <v>0</v>
      </c>
      <c r="C126" s="160">
        <f t="shared" si="1"/>
        <v>0</v>
      </c>
      <c r="D126" s="160">
        <v>43</v>
      </c>
      <c r="E126" s="160">
        <v>21</v>
      </c>
      <c r="F126" s="159" t="s">
        <v>163</v>
      </c>
      <c r="G126" s="160"/>
    </row>
    <row r="127" spans="1:7" s="159" customFormat="1" ht="5">
      <c r="A127" s="159" t="s">
        <v>34</v>
      </c>
      <c r="B127" s="160">
        <f t="shared" si="2"/>
        <v>0</v>
      </c>
      <c r="C127" s="160">
        <f t="shared" si="1"/>
        <v>0</v>
      </c>
      <c r="D127" s="160">
        <v>36</v>
      </c>
      <c r="E127" s="160">
        <v>18</v>
      </c>
      <c r="F127" s="159" t="s">
        <v>163</v>
      </c>
      <c r="G127" s="160"/>
    </row>
    <row r="128" spans="1:7" s="159" customFormat="1" ht="5">
      <c r="A128" s="159" t="s">
        <v>166</v>
      </c>
      <c r="B128" s="160">
        <f t="shared" si="2"/>
        <v>0</v>
      </c>
      <c r="C128" s="160">
        <f t="shared" si="1"/>
        <v>0</v>
      </c>
      <c r="D128" s="160">
        <v>37</v>
      </c>
      <c r="E128" s="160">
        <v>19</v>
      </c>
      <c r="F128" s="159" t="s">
        <v>163</v>
      </c>
      <c r="G128" s="160"/>
    </row>
    <row r="129" spans="1:7" s="159" customFormat="1" ht="5">
      <c r="A129" s="159" t="s">
        <v>167</v>
      </c>
      <c r="B129" s="160">
        <f t="shared" si="2"/>
        <v>0</v>
      </c>
      <c r="C129" s="160">
        <f t="shared" si="1"/>
        <v>0</v>
      </c>
      <c r="D129" s="160">
        <v>35</v>
      </c>
      <c r="E129" s="160">
        <v>18</v>
      </c>
      <c r="F129" s="159" t="s">
        <v>163</v>
      </c>
      <c r="G129" s="160"/>
    </row>
    <row r="130" spans="1:7" s="159" customFormat="1" ht="5">
      <c r="A130" s="159" t="s">
        <v>168</v>
      </c>
      <c r="B130" s="160">
        <f t="shared" si="2"/>
        <v>0</v>
      </c>
      <c r="C130" s="160">
        <f t="shared" si="1"/>
        <v>0</v>
      </c>
      <c r="D130" s="160">
        <v>37</v>
      </c>
      <c r="E130" s="160">
        <v>19</v>
      </c>
      <c r="F130" s="159" t="s">
        <v>163</v>
      </c>
      <c r="G130" s="160"/>
    </row>
    <row r="131" spans="1:7" s="159" customFormat="1" ht="5">
      <c r="A131" s="159" t="s">
        <v>169</v>
      </c>
      <c r="B131" s="160">
        <f t="shared" si="2"/>
        <v>0</v>
      </c>
      <c r="C131" s="160">
        <f t="shared" si="1"/>
        <v>0</v>
      </c>
      <c r="D131" s="160">
        <v>35</v>
      </c>
      <c r="E131" s="160">
        <v>18</v>
      </c>
      <c r="F131" s="159" t="s">
        <v>163</v>
      </c>
      <c r="G131" s="160"/>
    </row>
    <row r="132" spans="1:7" s="159" customFormat="1" ht="5">
      <c r="A132" s="159" t="s">
        <v>170</v>
      </c>
      <c r="B132" s="160">
        <f t="shared" si="2"/>
        <v>0</v>
      </c>
      <c r="C132" s="160">
        <f t="shared" si="1"/>
        <v>0</v>
      </c>
      <c r="D132" s="160">
        <v>37</v>
      </c>
      <c r="E132" s="160">
        <v>19</v>
      </c>
      <c r="F132" s="159" t="s">
        <v>163</v>
      </c>
      <c r="G132" s="160"/>
    </row>
    <row r="133" spans="1:7" s="159" customFormat="1" ht="5">
      <c r="A133" s="159" t="s">
        <v>171</v>
      </c>
      <c r="B133" s="160">
        <f t="shared" si="2"/>
        <v>0</v>
      </c>
      <c r="C133" s="160">
        <f t="shared" si="1"/>
        <v>0</v>
      </c>
      <c r="D133" s="160">
        <v>35</v>
      </c>
      <c r="E133" s="160">
        <v>18</v>
      </c>
      <c r="F133" s="159" t="s">
        <v>163</v>
      </c>
      <c r="G133" s="160"/>
    </row>
    <row r="134" spans="1:7" s="159" customFormat="1" ht="5">
      <c r="A134" s="159" t="s">
        <v>172</v>
      </c>
      <c r="B134" s="160">
        <f t="shared" si="2"/>
        <v>0</v>
      </c>
      <c r="C134" s="160">
        <f t="shared" si="1"/>
        <v>0</v>
      </c>
      <c r="D134" s="160">
        <v>37</v>
      </c>
      <c r="E134" s="160">
        <v>19</v>
      </c>
      <c r="F134" s="159" t="s">
        <v>163</v>
      </c>
      <c r="G134" s="160"/>
    </row>
    <row r="135" spans="1:7" s="159" customFormat="1" ht="5">
      <c r="A135" s="159" t="s">
        <v>173</v>
      </c>
      <c r="B135" s="160">
        <f t="shared" si="2"/>
        <v>0</v>
      </c>
      <c r="C135" s="160">
        <f t="shared" si="1"/>
        <v>0</v>
      </c>
      <c r="D135" s="160">
        <v>35</v>
      </c>
      <c r="E135" s="160">
        <v>18</v>
      </c>
      <c r="F135" s="159" t="s">
        <v>163</v>
      </c>
      <c r="G135" s="160"/>
    </row>
    <row r="136" spans="1:7" s="159" customFormat="1" ht="5"/>
    <row r="137" spans="1:7" s="159" customFormat="1" ht="5">
      <c r="A137" s="159" t="s">
        <v>145</v>
      </c>
      <c r="B137" s="159" t="s">
        <v>174</v>
      </c>
    </row>
    <row r="138" spans="1:7" s="159" customFormat="1" ht="5">
      <c r="A138" s="159" t="s">
        <v>146</v>
      </c>
      <c r="B138" s="159">
        <v>0</v>
      </c>
      <c r="C138" s="159" t="b">
        <v>0</v>
      </c>
      <c r="D138" s="159" t="b">
        <v>0</v>
      </c>
      <c r="E138" s="159" t="b">
        <v>0</v>
      </c>
      <c r="F138" s="159">
        <v>0</v>
      </c>
      <c r="G138" s="159">
        <v>0</v>
      </c>
    </row>
    <row r="139" spans="1:7" s="159" customFormat="1" ht="5">
      <c r="A139" s="159" t="s">
        <v>147</v>
      </c>
    </row>
    <row r="140" spans="1:7" s="159" customFormat="1" ht="5">
      <c r="A140" s="159" t="s">
        <v>148</v>
      </c>
    </row>
    <row r="141" spans="1:7" s="159" customFormat="1" ht="5">
      <c r="A141" s="159" t="s">
        <v>149</v>
      </c>
    </row>
    <row r="142" spans="1:7" s="159" customFormat="1" ht="5">
      <c r="A142" s="159" t="s">
        <v>150</v>
      </c>
    </row>
    <row r="143" spans="1:7" s="159" customFormat="1" ht="5">
      <c r="A143" s="159" t="s">
        <v>151</v>
      </c>
    </row>
    <row r="144" spans="1:7" s="159" customFormat="1" ht="5">
      <c r="A144" s="159" t="s">
        <v>152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topLeftCell="A13" zoomScaleNormal="100" workbookViewId="0">
      <selection activeCell="AR11" sqref="AR11"/>
    </sheetView>
  </sheetViews>
  <sheetFormatPr defaultRowHeight="13"/>
  <cols>
    <col min="1" max="1" width="2.6328125" style="241" customWidth="1"/>
    <col min="2" max="39" width="2.26953125" style="241" customWidth="1"/>
  </cols>
  <sheetData>
    <row r="1" spans="1:39">
      <c r="A1" s="232" t="s">
        <v>230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3"/>
    </row>
    <row r="2" spans="1:39" ht="20.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48" t="s">
        <v>231</v>
      </c>
      <c r="AC2" s="248"/>
      <c r="AD2" s="248"/>
      <c r="AE2" s="248"/>
      <c r="AF2" s="248"/>
      <c r="AG2" s="248"/>
      <c r="AH2" s="248"/>
      <c r="AI2" s="248"/>
      <c r="AJ2" s="248"/>
      <c r="AK2" s="248"/>
      <c r="AL2" s="248"/>
      <c r="AM2" s="239"/>
    </row>
    <row r="3" spans="1:39">
      <c r="A3" s="235"/>
      <c r="B3" s="236"/>
      <c r="C3" s="237"/>
      <c r="D3" s="237"/>
      <c r="E3" s="235"/>
      <c r="F3" s="235"/>
      <c r="G3" s="235"/>
      <c r="H3" s="235"/>
      <c r="I3" s="235"/>
      <c r="J3" s="235"/>
      <c r="K3" s="235"/>
      <c r="L3" s="235"/>
      <c r="M3" s="235"/>
      <c r="N3" s="235"/>
      <c r="O3" s="235"/>
      <c r="P3" s="235"/>
      <c r="Q3" s="235"/>
      <c r="R3" s="235"/>
      <c r="S3" s="235"/>
      <c r="T3" s="235"/>
      <c r="U3" s="235"/>
      <c r="V3" s="235"/>
      <c r="W3" s="235"/>
      <c r="X3" s="235"/>
      <c r="Y3" s="235"/>
      <c r="Z3" s="235"/>
      <c r="AA3" s="235"/>
      <c r="AB3" s="242"/>
      <c r="AC3" s="233" t="s">
        <v>93</v>
      </c>
      <c r="AD3" s="247"/>
      <c r="AE3" s="247"/>
      <c r="AF3" s="239" t="s">
        <v>4</v>
      </c>
      <c r="AG3" s="247"/>
      <c r="AH3" s="247"/>
      <c r="AI3" s="239" t="s">
        <v>3</v>
      </c>
      <c r="AJ3" s="247"/>
      <c r="AK3" s="247"/>
      <c r="AL3" s="239" t="s">
        <v>2</v>
      </c>
      <c r="AM3" s="239"/>
    </row>
    <row r="4" spans="1:39">
      <c r="A4" s="235"/>
      <c r="B4" s="236"/>
      <c r="C4" s="237"/>
      <c r="D4" s="237"/>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row>
    <row r="5" spans="1:39" ht="17.5" customHeight="1">
      <c r="A5" s="243" t="s">
        <v>232</v>
      </c>
      <c r="B5" s="243"/>
      <c r="C5" s="243"/>
      <c r="D5" s="243"/>
      <c r="E5" s="243"/>
      <c r="F5" s="243"/>
      <c r="G5" s="243"/>
      <c r="H5" s="235"/>
      <c r="I5" s="235" t="s">
        <v>1</v>
      </c>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row>
    <row r="6" spans="1:39" ht="45" customHeight="1">
      <c r="A6" s="233"/>
      <c r="B6" s="233"/>
      <c r="C6" s="233"/>
      <c r="D6" s="233"/>
      <c r="E6" s="233"/>
      <c r="F6" s="233"/>
      <c r="G6" s="233"/>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row>
    <row r="7" spans="1:39" ht="21" customHeight="1">
      <c r="A7" s="233"/>
      <c r="B7" s="233"/>
      <c r="C7" s="233"/>
      <c r="D7" s="233"/>
      <c r="E7" s="233"/>
      <c r="F7" s="233"/>
      <c r="G7" s="233"/>
      <c r="H7" s="235"/>
      <c r="I7" s="235"/>
      <c r="J7" s="235"/>
      <c r="K7" s="235"/>
      <c r="L7" s="235"/>
      <c r="M7" s="235"/>
      <c r="N7" s="235"/>
      <c r="O7" s="235"/>
      <c r="P7" s="235"/>
      <c r="Q7" s="235"/>
      <c r="R7" s="235"/>
      <c r="S7" s="235"/>
      <c r="T7" s="235"/>
      <c r="U7" s="235"/>
      <c r="V7" s="233" t="s">
        <v>233</v>
      </c>
      <c r="W7" s="244" t="s">
        <v>63</v>
      </c>
      <c r="X7" s="244"/>
      <c r="Y7" s="244"/>
      <c r="Z7" s="244"/>
      <c r="AA7" s="244"/>
      <c r="AB7" s="244"/>
      <c r="AC7" s="244"/>
      <c r="AD7" s="244"/>
      <c r="AE7" s="244"/>
      <c r="AF7" s="244"/>
      <c r="AG7" s="244"/>
      <c r="AH7" s="244"/>
      <c r="AI7" s="244"/>
      <c r="AJ7" s="244"/>
      <c r="AK7" s="244"/>
      <c r="AL7" s="233"/>
      <c r="AM7" s="235"/>
    </row>
    <row r="8" spans="1:39" ht="20" customHeight="1">
      <c r="A8" s="233"/>
      <c r="B8" s="233"/>
      <c r="C8" s="233"/>
      <c r="D8" s="233"/>
      <c r="E8" s="233"/>
      <c r="F8" s="233"/>
      <c r="G8" s="233"/>
      <c r="H8" s="235"/>
      <c r="I8" s="235"/>
      <c r="J8" s="235"/>
      <c r="K8" s="235"/>
      <c r="L8" s="235"/>
      <c r="M8" s="235"/>
      <c r="N8" s="235"/>
      <c r="O8" s="235"/>
      <c r="P8" s="235"/>
      <c r="Q8" s="235"/>
      <c r="R8" s="235"/>
      <c r="S8" s="235"/>
      <c r="T8" s="235"/>
      <c r="U8" s="235"/>
      <c r="V8" s="235"/>
      <c r="W8" s="244" t="s">
        <v>234</v>
      </c>
      <c r="X8" s="244"/>
      <c r="Y8" s="244"/>
      <c r="Z8" s="244"/>
      <c r="AA8" s="244"/>
      <c r="AB8" s="244"/>
      <c r="AC8" s="244"/>
      <c r="AD8" s="244"/>
      <c r="AE8" s="244"/>
      <c r="AF8" s="244"/>
      <c r="AG8" s="244"/>
      <c r="AH8" s="244"/>
      <c r="AI8" s="244"/>
      <c r="AJ8" s="244"/>
      <c r="AK8" s="244"/>
      <c r="AL8" s="240"/>
      <c r="AM8" s="235"/>
    </row>
    <row r="9" spans="1:39" ht="20" customHeight="1">
      <c r="A9" s="233"/>
      <c r="B9" s="233"/>
      <c r="C9" s="233"/>
      <c r="D9" s="233"/>
      <c r="E9" s="233"/>
      <c r="F9" s="233"/>
      <c r="G9" s="233"/>
      <c r="H9" s="235"/>
      <c r="I9" s="235"/>
      <c r="J9" s="235"/>
      <c r="K9" s="235"/>
      <c r="L9" s="235"/>
      <c r="M9" s="235"/>
      <c r="N9" s="235"/>
      <c r="O9" s="235"/>
      <c r="P9" s="235"/>
      <c r="Q9" s="235"/>
      <c r="R9" s="235"/>
      <c r="S9" s="235"/>
      <c r="T9" s="235"/>
      <c r="U9" s="235"/>
      <c r="V9" s="235"/>
      <c r="W9" s="244" t="s">
        <v>235</v>
      </c>
      <c r="X9" s="244"/>
      <c r="Y9" s="244"/>
      <c r="Z9" s="244"/>
      <c r="AA9" s="244"/>
      <c r="AB9" s="244"/>
      <c r="AC9" s="244"/>
      <c r="AD9" s="244"/>
      <c r="AE9" s="244"/>
      <c r="AF9" s="244"/>
      <c r="AG9" s="244"/>
      <c r="AH9" s="244"/>
      <c r="AI9" s="244"/>
      <c r="AJ9" s="244"/>
      <c r="AK9" s="244"/>
      <c r="AL9" s="240"/>
      <c r="AM9" s="235"/>
    </row>
    <row r="10" spans="1:39" ht="45" customHeight="1">
      <c r="A10" s="233"/>
      <c r="B10" s="233"/>
      <c r="C10" s="233"/>
      <c r="D10" s="233"/>
      <c r="E10" s="233"/>
      <c r="F10" s="233"/>
      <c r="G10" s="233"/>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row>
    <row r="11" spans="1:39" ht="43" customHeight="1">
      <c r="B11" s="242"/>
      <c r="C11" s="242"/>
      <c r="D11" s="245" t="s">
        <v>247</v>
      </c>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2"/>
      <c r="AL11" s="242"/>
      <c r="AM11" s="242"/>
    </row>
    <row r="12" spans="1:39" ht="39.5" customHeight="1">
      <c r="A12" s="235"/>
      <c r="B12" s="236"/>
      <c r="C12" s="237"/>
      <c r="D12" s="237"/>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row>
    <row r="13" spans="1:39" ht="26" customHeight="1">
      <c r="A13" s="235" t="s">
        <v>236</v>
      </c>
      <c r="B13" s="236"/>
      <c r="C13" s="237"/>
      <c r="D13" s="237"/>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row>
    <row r="14" spans="1:39" ht="60" customHeight="1">
      <c r="A14" s="235"/>
      <c r="B14" s="235"/>
      <c r="C14" s="235"/>
      <c r="D14" s="235"/>
      <c r="E14" s="235"/>
      <c r="F14" s="235"/>
      <c r="G14" s="235"/>
      <c r="H14" s="235"/>
      <c r="I14" s="235"/>
      <c r="J14" s="235"/>
      <c r="K14" s="235"/>
      <c r="L14" s="235"/>
      <c r="M14" s="235"/>
      <c r="N14" s="235"/>
      <c r="O14" s="235"/>
      <c r="P14" s="235"/>
      <c r="Q14" s="235"/>
      <c r="R14" s="235"/>
      <c r="S14" s="235"/>
      <c r="T14" s="235" t="s">
        <v>237</v>
      </c>
      <c r="U14" s="235"/>
      <c r="V14" s="235"/>
      <c r="W14" s="235"/>
      <c r="X14" s="235"/>
      <c r="Y14" s="235"/>
      <c r="Z14" s="235"/>
      <c r="AA14" s="235"/>
      <c r="AB14" s="235"/>
      <c r="AC14" s="235"/>
      <c r="AD14" s="235"/>
      <c r="AE14" s="235"/>
      <c r="AF14" s="235"/>
      <c r="AG14" s="235"/>
      <c r="AH14" s="235"/>
      <c r="AI14" s="235"/>
      <c r="AJ14" s="235"/>
      <c r="AK14" s="235"/>
      <c r="AL14" s="235"/>
      <c r="AM14" s="235"/>
    </row>
    <row r="15" spans="1:39" ht="19" customHeight="1">
      <c r="A15" s="235"/>
      <c r="B15" s="246" t="s">
        <v>238</v>
      </c>
      <c r="C15" s="246"/>
      <c r="D15" s="246"/>
      <c r="E15" s="246"/>
      <c r="F15" s="246"/>
      <c r="G15" s="246"/>
      <c r="H15" s="246"/>
      <c r="I15" s="246"/>
      <c r="J15" s="246"/>
      <c r="K15" s="242" t="s">
        <v>239</v>
      </c>
      <c r="L15" s="247"/>
      <c r="M15" s="247"/>
      <c r="N15" s="247"/>
      <c r="O15" s="247"/>
      <c r="P15" s="247"/>
      <c r="Q15" s="247"/>
      <c r="R15" s="247"/>
      <c r="S15" s="247"/>
      <c r="T15" s="247"/>
      <c r="U15" s="247"/>
      <c r="V15" s="247"/>
      <c r="W15" s="235" t="s">
        <v>240</v>
      </c>
      <c r="X15" s="235"/>
      <c r="Y15" s="235"/>
      <c r="Z15" s="235"/>
      <c r="AA15" s="235"/>
      <c r="AB15" s="235"/>
      <c r="AC15" s="235"/>
      <c r="AD15" s="235"/>
      <c r="AE15" s="235"/>
      <c r="AF15" s="235"/>
      <c r="AG15" s="235"/>
      <c r="AH15" s="235"/>
      <c r="AI15" s="235"/>
      <c r="AJ15" s="235"/>
      <c r="AK15" s="235"/>
      <c r="AL15" s="235"/>
      <c r="AM15" s="235"/>
    </row>
    <row r="16" spans="1:39">
      <c r="A16" s="235"/>
      <c r="B16" s="242"/>
      <c r="C16" s="242"/>
      <c r="D16" s="242"/>
      <c r="E16" s="242"/>
      <c r="F16" s="242"/>
      <c r="G16" s="242"/>
      <c r="H16" s="242"/>
      <c r="I16" s="242"/>
      <c r="J16" s="242"/>
      <c r="K16" s="242"/>
      <c r="L16" s="242"/>
      <c r="M16" s="242"/>
      <c r="N16" s="242"/>
      <c r="O16" s="242"/>
      <c r="P16" s="242"/>
      <c r="Q16" s="242"/>
      <c r="R16" s="242"/>
      <c r="S16" s="242"/>
      <c r="T16" s="242"/>
      <c r="U16" s="235"/>
      <c r="V16" s="235"/>
      <c r="W16" s="235"/>
      <c r="X16" s="235"/>
      <c r="Y16" s="235"/>
      <c r="Z16" s="235"/>
      <c r="AA16" s="235"/>
      <c r="AB16" s="235"/>
      <c r="AC16" s="235"/>
      <c r="AD16" s="235"/>
      <c r="AE16" s="235"/>
      <c r="AF16" s="235"/>
      <c r="AG16" s="235"/>
      <c r="AH16" s="235"/>
      <c r="AI16" s="235"/>
      <c r="AJ16" s="235"/>
      <c r="AK16" s="235"/>
      <c r="AL16" s="235"/>
      <c r="AM16" s="235"/>
    </row>
    <row r="17" spans="1:39" ht="57" customHeight="1">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1:39">
      <c r="A18" s="232"/>
      <c r="B18" s="232" t="s">
        <v>241</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row>
    <row r="19" spans="1:39">
      <c r="A19" s="232"/>
      <c r="B19" s="235" t="s">
        <v>242</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row>
    <row r="20" spans="1:39">
      <c r="A20" s="232"/>
      <c r="B20" s="235" t="s">
        <v>243</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row>
    <row r="21" spans="1:39">
      <c r="A21" s="232"/>
      <c r="B21" s="235" t="s">
        <v>244</v>
      </c>
      <c r="C21" s="232"/>
      <c r="D21" s="235"/>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row>
    <row r="22" spans="1:39">
      <c r="A22" s="232"/>
      <c r="B22" s="235" t="s">
        <v>245</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row>
    <row r="23" spans="1:39">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row>
    <row r="24" spans="1:39">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row>
    <row r="25" spans="1:39">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row>
    <row r="26" spans="1:39">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row>
    <row r="27" spans="1:39">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row>
    <row r="28" spans="1:39">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row>
    <row r="29" spans="1:39">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row>
    <row r="30" spans="1:39">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row>
    <row r="31" spans="1:39">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row>
    <row r="32" spans="1:39">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row>
    <row r="33" spans="1:39">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row>
    <row r="34" spans="1:39">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row>
    <row r="35" spans="1:39">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row>
    <row r="36" spans="1:39">
      <c r="A36" s="232"/>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row>
    <row r="37" spans="1:39">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row>
    <row r="38" spans="1:39">
      <c r="A38" s="23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row>
  </sheetData>
  <mergeCells count="11">
    <mergeCell ref="A5:G5"/>
    <mergeCell ref="W8:AK8"/>
    <mergeCell ref="W9:AK9"/>
    <mergeCell ref="D11:AJ11"/>
    <mergeCell ref="B15:J15"/>
    <mergeCell ref="L15:V15"/>
    <mergeCell ref="W7:AK7"/>
    <mergeCell ref="AB2:AL2"/>
    <mergeCell ref="AD3:AE3"/>
    <mergeCell ref="AG3:AH3"/>
    <mergeCell ref="AJ3:AK3"/>
  </mergeCells>
  <phoneticPr fontId="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55"/>
  <sheetViews>
    <sheetView view="pageBreakPreview" zoomScale="115" zoomScaleNormal="120" zoomScaleSheetLayoutView="115" workbookViewId="0">
      <selection activeCell="S8" sqref="S8:Y8"/>
    </sheetView>
  </sheetViews>
  <sheetFormatPr defaultColWidth="2.26953125" defaultRowHeight="12"/>
  <cols>
    <col min="1" max="1" width="2.6328125" style="118" customWidth="1"/>
    <col min="2" max="16384" width="2.26953125" style="118"/>
  </cols>
  <sheetData>
    <row r="1" spans="1:39" ht="13.5" customHeight="1">
      <c r="A1" s="115" t="s">
        <v>182</v>
      </c>
      <c r="B1" s="116"/>
      <c r="C1" s="117"/>
      <c r="D1" s="117"/>
    </row>
    <row r="2" spans="1:39" ht="11.25" customHeight="1">
      <c r="B2" s="116"/>
      <c r="C2" s="117"/>
      <c r="D2" s="117"/>
    </row>
    <row r="3" spans="1:39" ht="13.5" customHeight="1">
      <c r="A3" s="266" t="s">
        <v>62</v>
      </c>
      <c r="B3" s="119" t="s">
        <v>0</v>
      </c>
      <c r="C3" s="120"/>
      <c r="D3" s="120"/>
      <c r="E3" s="121"/>
      <c r="F3" s="121"/>
      <c r="G3" s="121"/>
      <c r="H3" s="121"/>
      <c r="I3" s="121"/>
      <c r="J3" s="121"/>
      <c r="K3" s="122"/>
      <c r="L3" s="269"/>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1"/>
    </row>
    <row r="4" spans="1:39" ht="21" customHeight="1">
      <c r="A4" s="267"/>
      <c r="B4" s="123" t="s">
        <v>6</v>
      </c>
      <c r="C4" s="124"/>
      <c r="D4" s="124"/>
      <c r="E4" s="125"/>
      <c r="F4" s="125"/>
      <c r="G4" s="125"/>
      <c r="H4" s="125"/>
      <c r="I4" s="125"/>
      <c r="J4" s="125"/>
      <c r="K4" s="126"/>
      <c r="L4" s="272"/>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4"/>
    </row>
    <row r="5" spans="1:39">
      <c r="A5" s="267"/>
      <c r="B5" s="275" t="s">
        <v>63</v>
      </c>
      <c r="C5" s="276"/>
      <c r="D5" s="276"/>
      <c r="E5" s="276"/>
      <c r="F5" s="276"/>
      <c r="G5" s="276"/>
      <c r="H5" s="276"/>
      <c r="I5" s="276"/>
      <c r="J5" s="276"/>
      <c r="K5" s="277"/>
      <c r="L5" s="127" t="s">
        <v>7</v>
      </c>
      <c r="M5" s="127"/>
      <c r="N5" s="127"/>
      <c r="O5" s="127"/>
      <c r="P5" s="127"/>
      <c r="Q5" s="284"/>
      <c r="R5" s="284"/>
      <c r="S5" s="127" t="s">
        <v>8</v>
      </c>
      <c r="T5" s="284"/>
      <c r="U5" s="284"/>
      <c r="V5" s="284"/>
      <c r="W5" s="127" t="s">
        <v>9</v>
      </c>
      <c r="X5" s="127"/>
      <c r="Y5" s="127"/>
      <c r="Z5" s="127"/>
      <c r="AA5" s="127"/>
      <c r="AB5" s="127"/>
      <c r="AC5" s="127"/>
      <c r="AD5" s="127"/>
      <c r="AE5" s="127"/>
      <c r="AF5" s="127"/>
      <c r="AG5" s="127"/>
      <c r="AH5" s="127"/>
      <c r="AI5" s="127"/>
      <c r="AJ5" s="127"/>
      <c r="AK5" s="127"/>
      <c r="AL5" s="127"/>
      <c r="AM5" s="128"/>
    </row>
    <row r="6" spans="1:39" ht="13.5" customHeight="1">
      <c r="A6" s="267"/>
      <c r="B6" s="278"/>
      <c r="C6" s="279"/>
      <c r="D6" s="279"/>
      <c r="E6" s="279"/>
      <c r="F6" s="279"/>
      <c r="G6" s="279"/>
      <c r="H6" s="279"/>
      <c r="I6" s="279"/>
      <c r="J6" s="279"/>
      <c r="K6" s="280"/>
      <c r="L6" s="285"/>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7"/>
    </row>
    <row r="7" spans="1:39" ht="13.5" customHeight="1">
      <c r="A7" s="267"/>
      <c r="B7" s="281"/>
      <c r="C7" s="282"/>
      <c r="D7" s="282"/>
      <c r="E7" s="282"/>
      <c r="F7" s="282"/>
      <c r="G7" s="282"/>
      <c r="H7" s="282"/>
      <c r="I7" s="282"/>
      <c r="J7" s="282"/>
      <c r="K7" s="283"/>
      <c r="L7" s="288"/>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90"/>
    </row>
    <row r="8" spans="1:39" ht="18" customHeight="1">
      <c r="A8" s="267"/>
      <c r="B8" s="129" t="s">
        <v>10</v>
      </c>
      <c r="C8" s="183"/>
      <c r="D8" s="183"/>
      <c r="E8" s="130"/>
      <c r="F8" s="130"/>
      <c r="G8" s="130"/>
      <c r="H8" s="130"/>
      <c r="I8" s="130"/>
      <c r="J8" s="130"/>
      <c r="K8" s="130"/>
      <c r="L8" s="129" t="s">
        <v>11</v>
      </c>
      <c r="M8" s="130"/>
      <c r="N8" s="130"/>
      <c r="O8" s="130"/>
      <c r="P8" s="130"/>
      <c r="Q8" s="130"/>
      <c r="R8" s="131"/>
      <c r="S8" s="291"/>
      <c r="T8" s="292"/>
      <c r="U8" s="292"/>
      <c r="V8" s="292"/>
      <c r="W8" s="292"/>
      <c r="X8" s="292"/>
      <c r="Y8" s="293"/>
      <c r="Z8" s="129" t="s">
        <v>64</v>
      </c>
      <c r="AA8" s="130"/>
      <c r="AB8" s="130"/>
      <c r="AC8" s="130"/>
      <c r="AD8" s="130"/>
      <c r="AE8" s="130"/>
      <c r="AF8" s="131"/>
      <c r="AG8" s="291"/>
      <c r="AH8" s="292"/>
      <c r="AI8" s="292"/>
      <c r="AJ8" s="292"/>
      <c r="AK8" s="292"/>
      <c r="AL8" s="292"/>
      <c r="AM8" s="293"/>
    </row>
    <row r="9" spans="1:39" ht="18" customHeight="1">
      <c r="A9" s="267"/>
      <c r="B9" s="129" t="s">
        <v>12</v>
      </c>
      <c r="C9" s="183"/>
      <c r="D9" s="183"/>
      <c r="E9" s="130"/>
      <c r="F9" s="130"/>
      <c r="G9" s="130"/>
      <c r="H9" s="130"/>
      <c r="I9" s="130"/>
      <c r="J9" s="130"/>
      <c r="K9" s="130"/>
      <c r="L9" s="129" t="s">
        <v>13</v>
      </c>
      <c r="M9" s="130"/>
      <c r="N9" s="130"/>
      <c r="O9" s="130"/>
      <c r="P9" s="130"/>
      <c r="Q9" s="130"/>
      <c r="R9" s="131"/>
      <c r="S9" s="291"/>
      <c r="T9" s="292"/>
      <c r="U9" s="292"/>
      <c r="V9" s="292"/>
      <c r="W9" s="292"/>
      <c r="X9" s="292"/>
      <c r="Y9" s="293"/>
      <c r="Z9" s="129" t="s">
        <v>14</v>
      </c>
      <c r="AA9" s="130"/>
      <c r="AB9" s="130"/>
      <c r="AC9" s="130"/>
      <c r="AD9" s="130"/>
      <c r="AE9" s="130"/>
      <c r="AF9" s="131"/>
      <c r="AG9" s="291"/>
      <c r="AH9" s="292"/>
      <c r="AI9" s="292"/>
      <c r="AJ9" s="292"/>
      <c r="AK9" s="292"/>
      <c r="AL9" s="292"/>
      <c r="AM9" s="293"/>
    </row>
    <row r="10" spans="1:39" ht="18.75" customHeight="1">
      <c r="A10" s="268"/>
      <c r="B10" s="129" t="s">
        <v>15</v>
      </c>
      <c r="C10" s="183"/>
      <c r="D10" s="183"/>
      <c r="E10" s="130"/>
      <c r="F10" s="130"/>
      <c r="G10" s="130"/>
      <c r="H10" s="130"/>
      <c r="I10" s="130"/>
      <c r="J10" s="130"/>
      <c r="K10" s="130"/>
      <c r="L10" s="129" t="s">
        <v>13</v>
      </c>
      <c r="M10" s="130"/>
      <c r="N10" s="130"/>
      <c r="O10" s="130"/>
      <c r="P10" s="130"/>
      <c r="Q10" s="130"/>
      <c r="R10" s="131"/>
      <c r="S10" s="291"/>
      <c r="T10" s="292"/>
      <c r="U10" s="292"/>
      <c r="V10" s="292"/>
      <c r="W10" s="292"/>
      <c r="X10" s="292"/>
      <c r="Y10" s="293"/>
      <c r="Z10" s="129" t="s">
        <v>14</v>
      </c>
      <c r="AA10" s="130"/>
      <c r="AB10" s="130"/>
      <c r="AC10" s="130"/>
      <c r="AD10" s="130"/>
      <c r="AE10" s="130"/>
      <c r="AF10" s="131"/>
      <c r="AG10" s="291"/>
      <c r="AH10" s="292"/>
      <c r="AI10" s="292"/>
      <c r="AJ10" s="292"/>
      <c r="AK10" s="292"/>
      <c r="AL10" s="292"/>
      <c r="AM10" s="293"/>
    </row>
    <row r="11" spans="1:39" ht="18" customHeight="1">
      <c r="A11" s="129" t="s">
        <v>48</v>
      </c>
      <c r="B11" s="130"/>
      <c r="C11" s="130"/>
      <c r="D11" s="130"/>
      <c r="E11" s="130"/>
      <c r="F11" s="130"/>
      <c r="G11" s="132"/>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1"/>
    </row>
    <row r="12" spans="1:39" ht="22.5" customHeight="1">
      <c r="A12" s="249" t="s">
        <v>40</v>
      </c>
      <c r="B12" s="250"/>
      <c r="C12" s="250"/>
      <c r="D12" s="250"/>
      <c r="E12" s="250"/>
      <c r="F12" s="250"/>
      <c r="G12" s="250"/>
      <c r="H12" s="250"/>
      <c r="I12" s="250"/>
      <c r="J12" s="250"/>
      <c r="K12" s="250"/>
      <c r="L12" s="250"/>
      <c r="M12" s="250"/>
      <c r="N12" s="250"/>
      <c r="O12" s="250"/>
      <c r="P12" s="250"/>
      <c r="Q12" s="250"/>
      <c r="R12" s="250"/>
      <c r="S12" s="251"/>
      <c r="T12" s="258" t="s">
        <v>105</v>
      </c>
      <c r="U12" s="259"/>
      <c r="V12" s="259"/>
      <c r="W12" s="259"/>
      <c r="X12" s="259"/>
      <c r="Y12" s="259"/>
      <c r="Z12" s="259"/>
      <c r="AA12" s="259"/>
      <c r="AB12" s="259"/>
      <c r="AC12" s="259"/>
      <c r="AD12" s="259"/>
      <c r="AE12" s="259"/>
      <c r="AF12" s="259"/>
      <c r="AG12" s="259"/>
      <c r="AH12" s="259"/>
      <c r="AI12" s="259"/>
      <c r="AJ12" s="259"/>
      <c r="AK12" s="259"/>
      <c r="AL12" s="259"/>
      <c r="AM12" s="260"/>
    </row>
    <row r="13" spans="1:39" ht="22.5" customHeight="1">
      <c r="A13" s="252"/>
      <c r="B13" s="253"/>
      <c r="C13" s="253"/>
      <c r="D13" s="253"/>
      <c r="E13" s="253"/>
      <c r="F13" s="253"/>
      <c r="G13" s="253"/>
      <c r="H13" s="253"/>
      <c r="I13" s="253"/>
      <c r="J13" s="253"/>
      <c r="K13" s="253"/>
      <c r="L13" s="253"/>
      <c r="M13" s="253"/>
      <c r="N13" s="253"/>
      <c r="O13" s="253"/>
      <c r="P13" s="253"/>
      <c r="Q13" s="253"/>
      <c r="R13" s="253"/>
      <c r="S13" s="254"/>
      <c r="T13" s="258" t="s">
        <v>106</v>
      </c>
      <c r="U13" s="259"/>
      <c r="V13" s="259"/>
      <c r="W13" s="259"/>
      <c r="X13" s="259"/>
      <c r="Y13" s="259"/>
      <c r="Z13" s="259"/>
      <c r="AA13" s="259"/>
      <c r="AB13" s="259"/>
      <c r="AC13" s="260"/>
      <c r="AD13" s="258" t="s">
        <v>107</v>
      </c>
      <c r="AE13" s="259"/>
      <c r="AF13" s="259"/>
      <c r="AG13" s="259"/>
      <c r="AH13" s="259"/>
      <c r="AI13" s="259"/>
      <c r="AJ13" s="259"/>
      <c r="AK13" s="259"/>
      <c r="AL13" s="259"/>
      <c r="AM13" s="260"/>
    </row>
    <row r="14" spans="1:39" ht="12.75" customHeight="1">
      <c r="A14" s="255"/>
      <c r="B14" s="256"/>
      <c r="C14" s="256"/>
      <c r="D14" s="256"/>
      <c r="E14" s="256"/>
      <c r="F14" s="256"/>
      <c r="G14" s="256"/>
      <c r="H14" s="256"/>
      <c r="I14" s="256"/>
      <c r="J14" s="256"/>
      <c r="K14" s="256"/>
      <c r="L14" s="256"/>
      <c r="M14" s="256"/>
      <c r="N14" s="256"/>
      <c r="O14" s="256"/>
      <c r="P14" s="256"/>
      <c r="Q14" s="256"/>
      <c r="R14" s="256"/>
      <c r="S14" s="257"/>
      <c r="T14" s="261" t="s">
        <v>189</v>
      </c>
      <c r="U14" s="262"/>
      <c r="V14" s="262"/>
      <c r="W14" s="263"/>
      <c r="X14" s="264" t="s">
        <v>16</v>
      </c>
      <c r="Y14" s="264"/>
      <c r="Z14" s="264"/>
      <c r="AA14" s="264"/>
      <c r="AB14" s="264"/>
      <c r="AC14" s="265"/>
      <c r="AD14" s="261" t="s">
        <v>189</v>
      </c>
      <c r="AE14" s="262"/>
      <c r="AF14" s="262"/>
      <c r="AG14" s="263"/>
      <c r="AH14" s="294" t="s">
        <v>16</v>
      </c>
      <c r="AI14" s="294"/>
      <c r="AJ14" s="294"/>
      <c r="AK14" s="294"/>
      <c r="AL14" s="294"/>
      <c r="AM14" s="295"/>
    </row>
    <row r="15" spans="1:39" ht="12.75" customHeight="1">
      <c r="A15" s="267" t="s">
        <v>141</v>
      </c>
      <c r="B15" s="119" t="s">
        <v>50</v>
      </c>
      <c r="C15" s="121"/>
      <c r="D15" s="121"/>
      <c r="E15" s="121"/>
      <c r="F15" s="121"/>
      <c r="G15" s="121"/>
      <c r="H15" s="121"/>
      <c r="I15" s="121"/>
      <c r="J15" s="121"/>
      <c r="K15" s="121"/>
      <c r="L15" s="121"/>
      <c r="M15" s="121"/>
      <c r="N15" s="121"/>
      <c r="O15" s="121"/>
      <c r="P15" s="121"/>
      <c r="Q15" s="121"/>
      <c r="R15" s="121"/>
      <c r="S15" s="122"/>
      <c r="T15" s="296">
        <f ca="1">COUNTIFS('（様式８）申請額一覧'!$E$6:$E$20,B15,'（様式８）申請額一覧'!$H$6:$H$20,"&gt;0")</f>
        <v>0</v>
      </c>
      <c r="U15" s="297"/>
      <c r="V15" s="298" t="s">
        <v>17</v>
      </c>
      <c r="W15" s="299"/>
      <c r="X15" s="300">
        <f ca="1">SUMIF('（様式８）申請額一覧'!$E$6:$E$20,B15,'（様式８）申請額一覧'!$H$6:$H$20)</f>
        <v>0</v>
      </c>
      <c r="Y15" s="301"/>
      <c r="Z15" s="301"/>
      <c r="AA15" s="301"/>
      <c r="AB15" s="133" t="s">
        <v>80</v>
      </c>
      <c r="AC15" s="134"/>
      <c r="AD15" s="296">
        <f ca="1">COUNTIFS('（様式８）申請額一覧'!$E$6:$E$20,B15,'（様式８）申請額一覧'!$K$6:$K$20,"&gt;0")</f>
        <v>0</v>
      </c>
      <c r="AE15" s="297"/>
      <c r="AF15" s="298" t="s">
        <v>17</v>
      </c>
      <c r="AG15" s="299"/>
      <c r="AH15" s="300">
        <f ca="1">SUMIF('（様式８）申請額一覧'!$E$6:$E$20,B15,'（様式８）申請額一覧'!$K$6:$K$20)</f>
        <v>0</v>
      </c>
      <c r="AI15" s="301"/>
      <c r="AJ15" s="301"/>
      <c r="AK15" s="301"/>
      <c r="AL15" s="133" t="s">
        <v>80</v>
      </c>
      <c r="AM15" s="134"/>
    </row>
    <row r="16" spans="1:39" ht="12.75" customHeight="1">
      <c r="A16" s="267"/>
      <c r="B16" s="135" t="s">
        <v>51</v>
      </c>
      <c r="C16" s="136"/>
      <c r="D16" s="136"/>
      <c r="E16" s="136"/>
      <c r="F16" s="136"/>
      <c r="G16" s="136"/>
      <c r="H16" s="136"/>
      <c r="I16" s="136"/>
      <c r="J16" s="136"/>
      <c r="K16" s="136"/>
      <c r="L16" s="136"/>
      <c r="M16" s="136"/>
      <c r="N16" s="136"/>
      <c r="O16" s="136"/>
      <c r="P16" s="136"/>
      <c r="Q16" s="136"/>
      <c r="R16" s="136"/>
      <c r="S16" s="137"/>
      <c r="T16" s="302">
        <f ca="1">COUNTIFS('（様式８）申請額一覧'!$E$6:$E$20,B16,'（様式８）申請額一覧'!$H$6:$H$20,"&gt;0")</f>
        <v>0</v>
      </c>
      <c r="U16" s="303"/>
      <c r="V16" s="306" t="s">
        <v>17</v>
      </c>
      <c r="W16" s="307"/>
      <c r="X16" s="308">
        <f ca="1">SUMIF('（様式８）申請額一覧'!$E$6:$E$20,B16,'（様式８）申請額一覧'!$H$6:$H$20)</f>
        <v>0</v>
      </c>
      <c r="Y16" s="309"/>
      <c r="Z16" s="309"/>
      <c r="AA16" s="309"/>
      <c r="AB16" s="138" t="s">
        <v>80</v>
      </c>
      <c r="AC16" s="139"/>
      <c r="AD16" s="302">
        <f ca="1">COUNTIFS('（様式８）申請額一覧'!$E$6:$E$20,B16,'（様式８）申請額一覧'!$K$6:$K$20,"&gt;0")</f>
        <v>0</v>
      </c>
      <c r="AE16" s="303"/>
      <c r="AF16" s="306" t="s">
        <v>17</v>
      </c>
      <c r="AG16" s="307"/>
      <c r="AH16" s="304">
        <f ca="1">SUMIF('（様式８）申請額一覧'!$E$6:$E$20,B16,'（様式８）申請額一覧'!$K$6:$K$20)</f>
        <v>0</v>
      </c>
      <c r="AI16" s="305"/>
      <c r="AJ16" s="305"/>
      <c r="AK16" s="305"/>
      <c r="AL16" s="138" t="s">
        <v>80</v>
      </c>
      <c r="AM16" s="139"/>
    </row>
    <row r="17" spans="1:39" ht="12.75" customHeight="1">
      <c r="A17" s="267"/>
      <c r="B17" s="135" t="s">
        <v>52</v>
      </c>
      <c r="C17" s="136"/>
      <c r="D17" s="136"/>
      <c r="E17" s="136"/>
      <c r="F17" s="136"/>
      <c r="G17" s="136"/>
      <c r="H17" s="136"/>
      <c r="I17" s="136"/>
      <c r="J17" s="136"/>
      <c r="K17" s="136"/>
      <c r="L17" s="136"/>
      <c r="M17" s="136"/>
      <c r="N17" s="136"/>
      <c r="O17" s="136"/>
      <c r="P17" s="136"/>
      <c r="Q17" s="136"/>
      <c r="R17" s="136"/>
      <c r="S17" s="137"/>
      <c r="T17" s="302">
        <f ca="1">COUNTIFS('（様式８）申請額一覧'!$E$6:$E$20,B17,'（様式８）申請額一覧'!$H$6:$H$20,"&gt;0")</f>
        <v>0</v>
      </c>
      <c r="U17" s="303"/>
      <c r="V17" s="306" t="s">
        <v>17</v>
      </c>
      <c r="W17" s="307"/>
      <c r="X17" s="304">
        <f ca="1">SUMIF('（様式８）申請額一覧'!$E$6:$E$20,B17,'（様式８）申請額一覧'!$H$6:$H$20)</f>
        <v>0</v>
      </c>
      <c r="Y17" s="305"/>
      <c r="Z17" s="305"/>
      <c r="AA17" s="305"/>
      <c r="AB17" s="138" t="s">
        <v>80</v>
      </c>
      <c r="AC17" s="139"/>
      <c r="AD17" s="302">
        <f ca="1">COUNTIFS('（様式８）申請額一覧'!$E$6:$E$20,B17,'（様式８）申請額一覧'!$K$6:$K$20,"&gt;0")</f>
        <v>0</v>
      </c>
      <c r="AE17" s="303"/>
      <c r="AF17" s="306" t="s">
        <v>17</v>
      </c>
      <c r="AG17" s="307"/>
      <c r="AH17" s="304">
        <f ca="1">SUMIF('（様式８）申請額一覧'!$E$6:$E$20,B17,'（様式８）申請額一覧'!$K$6:$K$20)</f>
        <v>0</v>
      </c>
      <c r="AI17" s="305"/>
      <c r="AJ17" s="305"/>
      <c r="AK17" s="305"/>
      <c r="AL17" s="138" t="s">
        <v>80</v>
      </c>
      <c r="AM17" s="139"/>
    </row>
    <row r="18" spans="1:39" ht="12.75" customHeight="1">
      <c r="A18" s="267"/>
      <c r="B18" s="140" t="s">
        <v>68</v>
      </c>
      <c r="C18" s="136"/>
      <c r="D18" s="136"/>
      <c r="E18" s="136"/>
      <c r="F18" s="136"/>
      <c r="G18" s="136"/>
      <c r="H18" s="136"/>
      <c r="I18" s="136"/>
      <c r="J18" s="136"/>
      <c r="K18" s="136"/>
      <c r="L18" s="136"/>
      <c r="M18" s="136"/>
      <c r="N18" s="136"/>
      <c r="O18" s="136"/>
      <c r="P18" s="136"/>
      <c r="Q18" s="136"/>
      <c r="R18" s="136"/>
      <c r="S18" s="136"/>
      <c r="T18" s="302">
        <f ca="1">COUNTIFS('（様式８）申請額一覧'!$E$6:$E$20,B18,'（様式８）申請額一覧'!$H$6:$H$20,"&gt;0")</f>
        <v>0</v>
      </c>
      <c r="U18" s="303"/>
      <c r="V18" s="306" t="s">
        <v>17</v>
      </c>
      <c r="W18" s="307"/>
      <c r="X18" s="304">
        <f ca="1">SUMIF('（様式８）申請額一覧'!$E$6:$E$20,B18,'（様式８）申請額一覧'!$H$6:$H$20)</f>
        <v>0</v>
      </c>
      <c r="Y18" s="305"/>
      <c r="Z18" s="305"/>
      <c r="AA18" s="305"/>
      <c r="AB18" s="141" t="s">
        <v>80</v>
      </c>
      <c r="AC18" s="139"/>
      <c r="AD18" s="302">
        <f ca="1">COUNTIFS('（様式８）申請額一覧'!$E$6:$E$20,B18,'（様式８）申請額一覧'!$K$6:$K$20,"&gt;0")</f>
        <v>0</v>
      </c>
      <c r="AE18" s="303"/>
      <c r="AF18" s="306" t="s">
        <v>17</v>
      </c>
      <c r="AG18" s="307"/>
      <c r="AH18" s="304">
        <f ca="1">SUMIF('（様式８）申請額一覧'!$E$6:$E$20,B18,'（様式８）申請額一覧'!$K$6:$K$20)</f>
        <v>0</v>
      </c>
      <c r="AI18" s="305"/>
      <c r="AJ18" s="305"/>
      <c r="AK18" s="305"/>
      <c r="AL18" s="141" t="s">
        <v>80</v>
      </c>
      <c r="AM18" s="139"/>
    </row>
    <row r="19" spans="1:39" ht="12.75" customHeight="1">
      <c r="A19" s="267"/>
      <c r="B19" s="135" t="s">
        <v>18</v>
      </c>
      <c r="C19" s="136"/>
      <c r="D19" s="136"/>
      <c r="E19" s="136"/>
      <c r="F19" s="136"/>
      <c r="G19" s="136"/>
      <c r="H19" s="136"/>
      <c r="I19" s="136"/>
      <c r="J19" s="136"/>
      <c r="K19" s="136"/>
      <c r="L19" s="136"/>
      <c r="M19" s="136"/>
      <c r="N19" s="136"/>
      <c r="O19" s="136"/>
      <c r="P19" s="136"/>
      <c r="Q19" s="136"/>
      <c r="R19" s="136"/>
      <c r="S19" s="136"/>
      <c r="T19" s="302">
        <f ca="1">COUNTIFS('（様式８）申請額一覧'!$E$6:$E$20,B19,'（様式８）申請額一覧'!$H$6:$H$20,"&gt;0")</f>
        <v>0</v>
      </c>
      <c r="U19" s="303"/>
      <c r="V19" s="306" t="s">
        <v>17</v>
      </c>
      <c r="W19" s="307"/>
      <c r="X19" s="304">
        <f ca="1">SUMIF('（様式８）申請額一覧'!$E$6:$E$20,B19,'（様式８）申請額一覧'!$H$6:$H$20)</f>
        <v>0</v>
      </c>
      <c r="Y19" s="305"/>
      <c r="Z19" s="305"/>
      <c r="AA19" s="305"/>
      <c r="AB19" s="141" t="s">
        <v>80</v>
      </c>
      <c r="AC19" s="139"/>
      <c r="AD19" s="302">
        <f ca="1">COUNTIFS('（様式８）申請額一覧'!$E$6:$E$20,B19,'（様式８）申請額一覧'!$K$6:$K$20,"&gt;0")</f>
        <v>0</v>
      </c>
      <c r="AE19" s="303"/>
      <c r="AF19" s="306" t="s">
        <v>17</v>
      </c>
      <c r="AG19" s="307"/>
      <c r="AH19" s="304">
        <f ca="1">SUMIF('（様式８）申請額一覧'!$E$6:$E$20,B19,'（様式８）申請額一覧'!$K$6:$K$20)</f>
        <v>0</v>
      </c>
      <c r="AI19" s="305"/>
      <c r="AJ19" s="305"/>
      <c r="AK19" s="305"/>
      <c r="AL19" s="141" t="s">
        <v>80</v>
      </c>
      <c r="AM19" s="139"/>
    </row>
    <row r="20" spans="1:39" ht="12.75" customHeight="1">
      <c r="A20" s="267"/>
      <c r="B20" s="135" t="s">
        <v>136</v>
      </c>
      <c r="C20" s="136"/>
      <c r="D20" s="136"/>
      <c r="E20" s="136"/>
      <c r="F20" s="136"/>
      <c r="G20" s="136"/>
      <c r="H20" s="136"/>
      <c r="I20" s="136"/>
      <c r="J20" s="136"/>
      <c r="K20" s="136"/>
      <c r="L20" s="136"/>
      <c r="M20" s="136"/>
      <c r="N20" s="136"/>
      <c r="O20" s="136"/>
      <c r="P20" s="136"/>
      <c r="Q20" s="136"/>
      <c r="R20" s="136"/>
      <c r="S20" s="136"/>
      <c r="T20" s="302">
        <f ca="1">COUNTIFS('（様式８）申請額一覧'!$E$6:$E$20,B20,'（様式８）申請額一覧'!$H$6:$H$20,"&gt;0")</f>
        <v>0</v>
      </c>
      <c r="U20" s="303"/>
      <c r="V20" s="306" t="s">
        <v>17</v>
      </c>
      <c r="W20" s="307"/>
      <c r="X20" s="304">
        <f ca="1">SUMIF('（様式８）申請額一覧'!$E$6:$E$20,B20,'（様式８）申請額一覧'!$H$6:$H$20)</f>
        <v>0</v>
      </c>
      <c r="Y20" s="305"/>
      <c r="Z20" s="305"/>
      <c r="AA20" s="305"/>
      <c r="AB20" s="138" t="s">
        <v>80</v>
      </c>
      <c r="AC20" s="139"/>
      <c r="AD20" s="302">
        <f ca="1">COUNTIFS('（様式８）申請額一覧'!$E$6:$E$20,B20,'（様式８）申請額一覧'!$K$6:$K$20,"&gt;0")</f>
        <v>0</v>
      </c>
      <c r="AE20" s="303"/>
      <c r="AF20" s="306" t="s">
        <v>17</v>
      </c>
      <c r="AG20" s="307"/>
      <c r="AH20" s="304">
        <f ca="1">SUMIF('（様式８）申請額一覧'!$E$6:$E$20,B20,'（様式８）申請額一覧'!$K$6:$K$20)</f>
        <v>0</v>
      </c>
      <c r="AI20" s="305"/>
      <c r="AJ20" s="305"/>
      <c r="AK20" s="305"/>
      <c r="AL20" s="138" t="s">
        <v>80</v>
      </c>
      <c r="AM20" s="139"/>
    </row>
    <row r="21" spans="1:39" ht="12.75" customHeight="1">
      <c r="A21" s="267"/>
      <c r="B21" s="135" t="s">
        <v>137</v>
      </c>
      <c r="C21" s="136"/>
      <c r="D21" s="136"/>
      <c r="E21" s="136"/>
      <c r="F21" s="136"/>
      <c r="G21" s="136"/>
      <c r="H21" s="136"/>
      <c r="I21" s="136"/>
      <c r="J21" s="136"/>
      <c r="K21" s="136"/>
      <c r="L21" s="136"/>
      <c r="M21" s="136"/>
      <c r="N21" s="136"/>
      <c r="O21" s="136"/>
      <c r="P21" s="136"/>
      <c r="Q21" s="136"/>
      <c r="R21" s="136"/>
      <c r="S21" s="136"/>
      <c r="T21" s="302">
        <f ca="1">COUNTIFS('（様式８）申請額一覧'!$E$6:$E$20,B21,'（様式８）申請額一覧'!$H$6:$H$20,"&gt;0")</f>
        <v>0</v>
      </c>
      <c r="U21" s="303"/>
      <c r="V21" s="306" t="s">
        <v>17</v>
      </c>
      <c r="W21" s="307"/>
      <c r="X21" s="304">
        <f ca="1">SUMIF('（様式８）申請額一覧'!$E$6:$E$20,B21,'（様式８）申請額一覧'!$H$6:$H$20)</f>
        <v>0</v>
      </c>
      <c r="Y21" s="305"/>
      <c r="Z21" s="305"/>
      <c r="AA21" s="305"/>
      <c r="AB21" s="138" t="s">
        <v>80</v>
      </c>
      <c r="AC21" s="139"/>
      <c r="AD21" s="302">
        <f ca="1">COUNTIFS('（様式８）申請額一覧'!$E$6:$E$20,B21,'（様式８）申請額一覧'!$K$6:$K$20,"&gt;0")</f>
        <v>0</v>
      </c>
      <c r="AE21" s="303"/>
      <c r="AF21" s="306" t="s">
        <v>17</v>
      </c>
      <c r="AG21" s="307"/>
      <c r="AH21" s="304">
        <f ca="1">SUMIF('（様式８）申請額一覧'!$E$6:$E$20,B21,'（様式８）申請額一覧'!$K$6:$K$20)</f>
        <v>0</v>
      </c>
      <c r="AI21" s="305"/>
      <c r="AJ21" s="305"/>
      <c r="AK21" s="305"/>
      <c r="AL21" s="138" t="s">
        <v>80</v>
      </c>
      <c r="AM21" s="139"/>
    </row>
    <row r="22" spans="1:39" ht="12.75" customHeight="1">
      <c r="A22" s="268"/>
      <c r="B22" s="142" t="s">
        <v>138</v>
      </c>
      <c r="C22" s="143"/>
      <c r="D22" s="143"/>
      <c r="E22" s="143"/>
      <c r="F22" s="143"/>
      <c r="G22" s="143"/>
      <c r="H22" s="143"/>
      <c r="I22" s="143"/>
      <c r="J22" s="143"/>
      <c r="K22" s="143"/>
      <c r="L22" s="143"/>
      <c r="M22" s="143"/>
      <c r="N22" s="143"/>
      <c r="O22" s="143"/>
      <c r="P22" s="143"/>
      <c r="Q22" s="143"/>
      <c r="R22" s="143"/>
      <c r="S22" s="143"/>
      <c r="T22" s="310">
        <f ca="1">COUNTIFS('（様式８）申請額一覧'!$E$6:$E$20,B22,'（様式８）申請額一覧'!$H$6:$H$20,"&gt;0")</f>
        <v>0</v>
      </c>
      <c r="U22" s="311"/>
      <c r="V22" s="312" t="s">
        <v>17</v>
      </c>
      <c r="W22" s="313"/>
      <c r="X22" s="314">
        <f ca="1">SUMIF('（様式８）申請額一覧'!$E$6:$E$20,B22,'（様式８）申請額一覧'!$H$6:$H$20)</f>
        <v>0</v>
      </c>
      <c r="Y22" s="315"/>
      <c r="Z22" s="315"/>
      <c r="AA22" s="315"/>
      <c r="AB22" s="144" t="s">
        <v>80</v>
      </c>
      <c r="AC22" s="145"/>
      <c r="AD22" s="316">
        <f ca="1">COUNTIFS('（様式８）申請額一覧'!$E$6:$E$20,B22,'（様式８）申請額一覧'!$K$6:$K$20,"&gt;0")</f>
        <v>0</v>
      </c>
      <c r="AE22" s="317"/>
      <c r="AF22" s="318" t="s">
        <v>17</v>
      </c>
      <c r="AG22" s="319"/>
      <c r="AH22" s="314">
        <f ca="1">SUMIF('（様式８）申請額一覧'!$E$6:$E$20,B22,'（様式８）申請額一覧'!$K$6:$K$20)</f>
        <v>0</v>
      </c>
      <c r="AI22" s="315"/>
      <c r="AJ22" s="315"/>
      <c r="AK22" s="315"/>
      <c r="AL22" s="144" t="s">
        <v>80</v>
      </c>
      <c r="AM22" s="145"/>
    </row>
    <row r="23" spans="1:39" ht="12.75" customHeight="1">
      <c r="A23" s="326" t="s">
        <v>65</v>
      </c>
      <c r="B23" s="119" t="s">
        <v>38</v>
      </c>
      <c r="C23" s="121"/>
      <c r="D23" s="121"/>
      <c r="E23" s="121"/>
      <c r="F23" s="121"/>
      <c r="G23" s="121"/>
      <c r="H23" s="121"/>
      <c r="I23" s="121"/>
      <c r="J23" s="121"/>
      <c r="K23" s="121"/>
      <c r="L23" s="121"/>
      <c r="M23" s="121"/>
      <c r="N23" s="121"/>
      <c r="O23" s="121"/>
      <c r="P23" s="121"/>
      <c r="Q23" s="121"/>
      <c r="R23" s="121"/>
      <c r="S23" s="121"/>
      <c r="T23" s="296">
        <f ca="1">COUNTIFS('（様式８）申請額一覧'!$E$6:$E$20,B23,'（様式８）申請額一覧'!$H$6:$H$20,"&gt;0")</f>
        <v>0</v>
      </c>
      <c r="U23" s="297"/>
      <c r="V23" s="298" t="s">
        <v>17</v>
      </c>
      <c r="W23" s="299"/>
      <c r="X23" s="300">
        <f ca="1">SUMIF('（様式８）申請額一覧'!$E$6:$E$20,B23,'（様式８）申請額一覧'!$H$6:$H$20)</f>
        <v>0</v>
      </c>
      <c r="Y23" s="301"/>
      <c r="Z23" s="301"/>
      <c r="AA23" s="301"/>
      <c r="AB23" s="146" t="s">
        <v>80</v>
      </c>
      <c r="AC23" s="134"/>
      <c r="AD23" s="296">
        <f ca="1">COUNTIFS('（様式８）申請額一覧'!$E$6:$E$20,B23,'（様式８）申請額一覧'!$K$6:$K$20,"&gt;0")</f>
        <v>0</v>
      </c>
      <c r="AE23" s="297"/>
      <c r="AF23" s="298" t="s">
        <v>17</v>
      </c>
      <c r="AG23" s="299"/>
      <c r="AH23" s="300">
        <f ca="1">SUMIF('（様式８）申請額一覧'!$E$6:$E$20,B23,'（様式８）申請額一覧'!$K$6:$K$20)</f>
        <v>0</v>
      </c>
      <c r="AI23" s="301"/>
      <c r="AJ23" s="301"/>
      <c r="AK23" s="301"/>
      <c r="AL23" s="146" t="s">
        <v>80</v>
      </c>
      <c r="AM23" s="134"/>
    </row>
    <row r="24" spans="1:39" ht="12.75" customHeight="1">
      <c r="A24" s="327"/>
      <c r="B24" s="125" t="s">
        <v>37</v>
      </c>
      <c r="C24" s="125"/>
      <c r="D24" s="125"/>
      <c r="E24" s="125"/>
      <c r="F24" s="125"/>
      <c r="G24" s="125"/>
      <c r="H24" s="125"/>
      <c r="I24" s="125"/>
      <c r="J24" s="125"/>
      <c r="K24" s="125"/>
      <c r="L24" s="125"/>
      <c r="M24" s="125"/>
      <c r="N24" s="125"/>
      <c r="O24" s="125"/>
      <c r="P24" s="125"/>
      <c r="Q24" s="125"/>
      <c r="R24" s="125"/>
      <c r="S24" s="125"/>
      <c r="T24" s="278">
        <f ca="1">COUNTIFS('（様式８）申請額一覧'!$E$6:$E$20,B24,'（様式８）申請額一覧'!$H$6:$H$20,"&gt;0")</f>
        <v>0</v>
      </c>
      <c r="U24" s="279"/>
      <c r="V24" s="320" t="s">
        <v>17</v>
      </c>
      <c r="W24" s="321"/>
      <c r="X24" s="322">
        <f ca="1">SUMIF('（様式８）申請額一覧'!$E$6:$E$20,B24,'（様式８）申請額一覧'!$H$6:$H$20)</f>
        <v>0</v>
      </c>
      <c r="Y24" s="323"/>
      <c r="Z24" s="323"/>
      <c r="AA24" s="323"/>
      <c r="AB24" s="147" t="s">
        <v>80</v>
      </c>
      <c r="AC24" s="148"/>
      <c r="AD24" s="281">
        <f ca="1">COUNTIFS('（様式８）申請額一覧'!$E$6:$E$20,B24,'（様式８）申請額一覧'!$K$6:$K$20,"&gt;0")</f>
        <v>0</v>
      </c>
      <c r="AE24" s="282"/>
      <c r="AF24" s="324" t="s">
        <v>17</v>
      </c>
      <c r="AG24" s="325"/>
      <c r="AH24" s="322">
        <f ca="1">SUMIF('（様式８）申請額一覧'!$E$6:$E$20,B24,'（様式８）申請額一覧'!$K$6:$K$20)</f>
        <v>0</v>
      </c>
      <c r="AI24" s="323"/>
      <c r="AJ24" s="323"/>
      <c r="AK24" s="323"/>
      <c r="AL24" s="147" t="s">
        <v>80</v>
      </c>
      <c r="AM24" s="148"/>
    </row>
    <row r="25" spans="1:39" ht="12.75" customHeight="1">
      <c r="A25" s="266" t="s">
        <v>35</v>
      </c>
      <c r="B25" s="121" t="s">
        <v>19</v>
      </c>
      <c r="C25" s="121"/>
      <c r="D25" s="121"/>
      <c r="E25" s="121"/>
      <c r="F25" s="121"/>
      <c r="G25" s="121"/>
      <c r="H25" s="121"/>
      <c r="I25" s="121"/>
      <c r="J25" s="121"/>
      <c r="K25" s="121"/>
      <c r="L25" s="121"/>
      <c r="M25" s="121"/>
      <c r="N25" s="121"/>
      <c r="O25" s="121"/>
      <c r="P25" s="121"/>
      <c r="Q25" s="121"/>
      <c r="R25" s="121"/>
      <c r="S25" s="121"/>
      <c r="T25" s="296">
        <f ca="1">COUNTIFS('（様式８）申請額一覧'!$E$6:$E$20,B25,'（様式８）申請額一覧'!$H$6:$H$20,"&gt;0")</f>
        <v>0</v>
      </c>
      <c r="U25" s="297"/>
      <c r="V25" s="298" t="s">
        <v>17</v>
      </c>
      <c r="W25" s="299"/>
      <c r="X25" s="308">
        <f ca="1">SUMIF('（様式８）申請額一覧'!$E$6:$E$20,B25,'（様式８）申請額一覧'!$H$6:$H$20)</f>
        <v>0</v>
      </c>
      <c r="Y25" s="309"/>
      <c r="Z25" s="309"/>
      <c r="AA25" s="309"/>
      <c r="AB25" s="149" t="s">
        <v>80</v>
      </c>
      <c r="AC25" s="150"/>
      <c r="AD25" s="328">
        <f ca="1">COUNTIFS('（様式８）申請額一覧'!$E$6:$E$20,B25,'（様式８）申請額一覧'!$K$6:$K$20,"&gt;0")</f>
        <v>0</v>
      </c>
      <c r="AE25" s="329"/>
      <c r="AF25" s="330" t="s">
        <v>17</v>
      </c>
      <c r="AG25" s="331"/>
      <c r="AH25" s="308">
        <f ca="1">SUMIF('（様式８）申請額一覧'!$E$6:$E$20,B25,'（様式８）申請額一覧'!$K$6:$K$20)</f>
        <v>0</v>
      </c>
      <c r="AI25" s="309"/>
      <c r="AJ25" s="309"/>
      <c r="AK25" s="309"/>
      <c r="AL25" s="149" t="s">
        <v>80</v>
      </c>
      <c r="AM25" s="150"/>
    </row>
    <row r="26" spans="1:39" ht="12.75" customHeight="1">
      <c r="A26" s="267"/>
      <c r="B26" s="136" t="s">
        <v>20</v>
      </c>
      <c r="C26" s="136"/>
      <c r="D26" s="136"/>
      <c r="E26" s="136"/>
      <c r="F26" s="136"/>
      <c r="G26" s="136"/>
      <c r="H26" s="136"/>
      <c r="I26" s="136"/>
      <c r="J26" s="136"/>
      <c r="K26" s="136"/>
      <c r="L26" s="136"/>
      <c r="M26" s="136"/>
      <c r="N26" s="136"/>
      <c r="O26" s="136"/>
      <c r="P26" s="136"/>
      <c r="Q26" s="136"/>
      <c r="R26" s="136"/>
      <c r="S26" s="136"/>
      <c r="T26" s="302">
        <f ca="1">COUNTIFS('（様式８）申請額一覧'!$E$6:$E$20,B26,'（様式８）申請額一覧'!$H$6:$H$20,"&gt;0")</f>
        <v>0</v>
      </c>
      <c r="U26" s="303"/>
      <c r="V26" s="306" t="s">
        <v>17</v>
      </c>
      <c r="W26" s="307"/>
      <c r="X26" s="304">
        <f ca="1">SUMIF('（様式８）申請額一覧'!$E$6:$E$20,B26,'（様式８）申請額一覧'!$H$6:$H$20)</f>
        <v>0</v>
      </c>
      <c r="Y26" s="305"/>
      <c r="Z26" s="305"/>
      <c r="AA26" s="305"/>
      <c r="AB26" s="138" t="s">
        <v>80</v>
      </c>
      <c r="AC26" s="139"/>
      <c r="AD26" s="302">
        <f ca="1">COUNTIFS('（様式８）申請額一覧'!$E$6:$E$20,B26,'（様式８）申請額一覧'!$K$6:$K$20,"&gt;0")</f>
        <v>0</v>
      </c>
      <c r="AE26" s="303"/>
      <c r="AF26" s="306" t="s">
        <v>17</v>
      </c>
      <c r="AG26" s="307"/>
      <c r="AH26" s="304">
        <f ca="1">SUMIF('（様式８）申請額一覧'!$E$6:$E$20,B26,'（様式８）申請額一覧'!$K$6:$K$20)</f>
        <v>0</v>
      </c>
      <c r="AI26" s="305"/>
      <c r="AJ26" s="305"/>
      <c r="AK26" s="305"/>
      <c r="AL26" s="138" t="s">
        <v>80</v>
      </c>
      <c r="AM26" s="139"/>
    </row>
    <row r="27" spans="1:39" ht="12.75" customHeight="1">
      <c r="A27" s="267"/>
      <c r="B27" s="136" t="s">
        <v>21</v>
      </c>
      <c r="C27" s="136"/>
      <c r="D27" s="136"/>
      <c r="E27" s="136"/>
      <c r="F27" s="136"/>
      <c r="G27" s="136"/>
      <c r="H27" s="136"/>
      <c r="I27" s="136"/>
      <c r="J27" s="136"/>
      <c r="K27" s="136"/>
      <c r="L27" s="136"/>
      <c r="M27" s="136"/>
      <c r="N27" s="136"/>
      <c r="O27" s="136"/>
      <c r="P27" s="136"/>
      <c r="Q27" s="136"/>
      <c r="R27" s="136"/>
      <c r="S27" s="136"/>
      <c r="T27" s="302">
        <f ca="1">COUNTIFS('（様式８）申請額一覧'!$E$6:$E$20,B27,'（様式８）申請額一覧'!$H$6:$H$20,"&gt;0")</f>
        <v>0</v>
      </c>
      <c r="U27" s="303"/>
      <c r="V27" s="306" t="s">
        <v>17</v>
      </c>
      <c r="W27" s="307"/>
      <c r="X27" s="304">
        <f ca="1">SUMIF('（様式８）申請額一覧'!$E$6:$E$20,B27,'（様式８）申請額一覧'!$H$6:$H$20)</f>
        <v>0</v>
      </c>
      <c r="Y27" s="305"/>
      <c r="Z27" s="305"/>
      <c r="AA27" s="305"/>
      <c r="AB27" s="138" t="s">
        <v>80</v>
      </c>
      <c r="AC27" s="139"/>
      <c r="AD27" s="302">
        <f ca="1">COUNTIFS('（様式８）申請額一覧'!$E$6:$E$20,B27,'（様式８）申請額一覧'!$K$6:$K$20,"&gt;0")</f>
        <v>0</v>
      </c>
      <c r="AE27" s="303"/>
      <c r="AF27" s="306" t="s">
        <v>17</v>
      </c>
      <c r="AG27" s="307"/>
      <c r="AH27" s="304">
        <f ca="1">SUMIF('（様式８）申請額一覧'!$E$6:$E$20,B27,'（様式８）申請額一覧'!$K$6:$K$20)</f>
        <v>0</v>
      </c>
      <c r="AI27" s="305"/>
      <c r="AJ27" s="305"/>
      <c r="AK27" s="305"/>
      <c r="AL27" s="138" t="s">
        <v>80</v>
      </c>
      <c r="AM27" s="139"/>
    </row>
    <row r="28" spans="1:39" ht="12.75" customHeight="1">
      <c r="A28" s="267"/>
      <c r="B28" s="136" t="s">
        <v>22</v>
      </c>
      <c r="C28" s="136"/>
      <c r="D28" s="136"/>
      <c r="E28" s="136"/>
      <c r="F28" s="136"/>
      <c r="G28" s="136"/>
      <c r="H28" s="136"/>
      <c r="I28" s="136"/>
      <c r="J28" s="136"/>
      <c r="K28" s="136"/>
      <c r="L28" s="136"/>
      <c r="M28" s="136"/>
      <c r="N28" s="136"/>
      <c r="O28" s="136"/>
      <c r="P28" s="136"/>
      <c r="Q28" s="136"/>
      <c r="R28" s="136"/>
      <c r="S28" s="136"/>
      <c r="T28" s="302">
        <f ca="1">COUNTIFS('（様式８）申請額一覧'!$E$6:$E$20,B28,'（様式８）申請額一覧'!$H$6:$H$20,"&gt;0")</f>
        <v>0</v>
      </c>
      <c r="U28" s="303"/>
      <c r="V28" s="306" t="s">
        <v>17</v>
      </c>
      <c r="W28" s="307"/>
      <c r="X28" s="304">
        <f ca="1">SUMIF('（様式８）申請額一覧'!$E$6:$E$20,B28,'（様式８）申請額一覧'!$H$6:$H$20)</f>
        <v>0</v>
      </c>
      <c r="Y28" s="305"/>
      <c r="Z28" s="305"/>
      <c r="AA28" s="305"/>
      <c r="AB28" s="138" t="s">
        <v>80</v>
      </c>
      <c r="AC28" s="139"/>
      <c r="AD28" s="302">
        <f ca="1">COUNTIFS('（様式８）申請額一覧'!$E$6:$E$20,B28,'（様式８）申請額一覧'!$K$6:$K$20,"&gt;0")</f>
        <v>0</v>
      </c>
      <c r="AE28" s="303"/>
      <c r="AF28" s="306" t="s">
        <v>17</v>
      </c>
      <c r="AG28" s="307"/>
      <c r="AH28" s="304">
        <f ca="1">SUMIF('（様式８）申請額一覧'!$E$6:$E$20,B28,'（様式８）申請額一覧'!$K$6:$K$20)</f>
        <v>0</v>
      </c>
      <c r="AI28" s="305"/>
      <c r="AJ28" s="305"/>
      <c r="AK28" s="305"/>
      <c r="AL28" s="138" t="s">
        <v>80</v>
      </c>
      <c r="AM28" s="139"/>
    </row>
    <row r="29" spans="1:39" ht="12.75" customHeight="1">
      <c r="A29" s="267"/>
      <c r="B29" s="136" t="s">
        <v>23</v>
      </c>
      <c r="C29" s="136"/>
      <c r="D29" s="136"/>
      <c r="E29" s="136"/>
      <c r="F29" s="136"/>
      <c r="G29" s="136"/>
      <c r="H29" s="136"/>
      <c r="I29" s="136"/>
      <c r="J29" s="136"/>
      <c r="K29" s="136"/>
      <c r="L29" s="136"/>
      <c r="M29" s="136"/>
      <c r="N29" s="136"/>
      <c r="O29" s="136"/>
      <c r="P29" s="136"/>
      <c r="Q29" s="136"/>
      <c r="R29" s="136"/>
      <c r="S29" s="136"/>
      <c r="T29" s="302">
        <f ca="1">COUNTIFS('（様式８）申請額一覧'!$E$6:$E$20,B29,'（様式８）申請額一覧'!$H$6:$H$20,"&gt;0")</f>
        <v>0</v>
      </c>
      <c r="U29" s="303"/>
      <c r="V29" s="306" t="s">
        <v>17</v>
      </c>
      <c r="W29" s="307"/>
      <c r="X29" s="304">
        <f ca="1">SUMIF('（様式８）申請額一覧'!$E$6:$E$20,B29,'（様式８）申請額一覧'!$H$6:$H$20)</f>
        <v>0</v>
      </c>
      <c r="Y29" s="305"/>
      <c r="Z29" s="305"/>
      <c r="AA29" s="305"/>
      <c r="AB29" s="138" t="s">
        <v>80</v>
      </c>
      <c r="AC29" s="139"/>
      <c r="AD29" s="302">
        <f ca="1">COUNTIFS('（様式８）申請額一覧'!$E$6:$E$20,B29,'（様式８）申請額一覧'!$K$6:$K$20,"&gt;0")</f>
        <v>0</v>
      </c>
      <c r="AE29" s="303"/>
      <c r="AF29" s="306" t="s">
        <v>17</v>
      </c>
      <c r="AG29" s="307"/>
      <c r="AH29" s="304">
        <f ca="1">SUMIF('（様式８）申請額一覧'!$E$6:$E$20,B29,'（様式８）申請額一覧'!$K$6:$K$20)</f>
        <v>0</v>
      </c>
      <c r="AI29" s="305"/>
      <c r="AJ29" s="305"/>
      <c r="AK29" s="305"/>
      <c r="AL29" s="138" t="s">
        <v>80</v>
      </c>
      <c r="AM29" s="139"/>
    </row>
    <row r="30" spans="1:39" ht="12.75" customHeight="1">
      <c r="A30" s="267"/>
      <c r="B30" s="136" t="s">
        <v>24</v>
      </c>
      <c r="C30" s="136"/>
      <c r="D30" s="136"/>
      <c r="E30" s="136"/>
      <c r="F30" s="136"/>
      <c r="G30" s="136"/>
      <c r="H30" s="136"/>
      <c r="I30" s="136"/>
      <c r="J30" s="136"/>
      <c r="K30" s="136"/>
      <c r="L30" s="136"/>
      <c r="M30" s="136"/>
      <c r="N30" s="136"/>
      <c r="O30" s="136"/>
      <c r="P30" s="136"/>
      <c r="Q30" s="136"/>
      <c r="R30" s="136"/>
      <c r="S30" s="136"/>
      <c r="T30" s="302">
        <f ca="1">COUNTIFS('（様式８）申請額一覧'!$E$6:$E$20,B30,'（様式８）申請額一覧'!$H$6:$H$20,"&gt;0")</f>
        <v>0</v>
      </c>
      <c r="U30" s="303"/>
      <c r="V30" s="306" t="s">
        <v>17</v>
      </c>
      <c r="W30" s="307"/>
      <c r="X30" s="304">
        <f ca="1">SUMIF('（様式８）申請額一覧'!$E$6:$E$20,B30,'（様式８）申請額一覧'!$H$6:$H$20)</f>
        <v>0</v>
      </c>
      <c r="Y30" s="305"/>
      <c r="Z30" s="305"/>
      <c r="AA30" s="305"/>
      <c r="AB30" s="138" t="s">
        <v>80</v>
      </c>
      <c r="AC30" s="139"/>
      <c r="AD30" s="302">
        <f ca="1">COUNTIFS('（様式８）申請額一覧'!$E$6:$E$20,B30,'（様式８）申請額一覧'!$K$6:$K$20,"&gt;0")</f>
        <v>0</v>
      </c>
      <c r="AE30" s="303"/>
      <c r="AF30" s="306" t="s">
        <v>17</v>
      </c>
      <c r="AG30" s="307"/>
      <c r="AH30" s="304">
        <f ca="1">SUMIF('（様式８）申請額一覧'!$E$6:$E$20,B30,'（様式８）申請額一覧'!$K$6:$K$20)</f>
        <v>0</v>
      </c>
      <c r="AI30" s="305"/>
      <c r="AJ30" s="305"/>
      <c r="AK30" s="305"/>
      <c r="AL30" s="138" t="s">
        <v>80</v>
      </c>
      <c r="AM30" s="139"/>
    </row>
    <row r="31" spans="1:39" ht="12.75" customHeight="1">
      <c r="A31" s="267"/>
      <c r="B31" s="136" t="s">
        <v>25</v>
      </c>
      <c r="C31" s="136"/>
      <c r="D31" s="136"/>
      <c r="E31" s="136"/>
      <c r="F31" s="136"/>
      <c r="G31" s="136"/>
      <c r="H31" s="136"/>
      <c r="I31" s="136"/>
      <c r="J31" s="136"/>
      <c r="K31" s="136"/>
      <c r="L31" s="136"/>
      <c r="M31" s="136"/>
      <c r="N31" s="136"/>
      <c r="O31" s="136"/>
      <c r="P31" s="136"/>
      <c r="Q31" s="136"/>
      <c r="R31" s="136"/>
      <c r="S31" s="136"/>
      <c r="T31" s="302">
        <f ca="1">COUNTIFS('（様式８）申請額一覧'!$E$6:$E$20,B31,'（様式８）申請額一覧'!$H$6:$H$20,"&gt;0")</f>
        <v>0</v>
      </c>
      <c r="U31" s="303"/>
      <c r="V31" s="306" t="s">
        <v>17</v>
      </c>
      <c r="W31" s="307"/>
      <c r="X31" s="304">
        <f ca="1">SUMIF('（様式８）申請額一覧'!$E$6:$E$20,B31,'（様式８）申請額一覧'!$H$6:$H$20)</f>
        <v>0</v>
      </c>
      <c r="Y31" s="305"/>
      <c r="Z31" s="305"/>
      <c r="AA31" s="305"/>
      <c r="AB31" s="138" t="s">
        <v>80</v>
      </c>
      <c r="AC31" s="139"/>
      <c r="AD31" s="302">
        <f ca="1">COUNTIFS('（様式８）申請額一覧'!$E$6:$E$20,B31,'（様式８）申請額一覧'!$K$6:$K$20,"&gt;0")</f>
        <v>0</v>
      </c>
      <c r="AE31" s="303"/>
      <c r="AF31" s="306" t="s">
        <v>17</v>
      </c>
      <c r="AG31" s="307"/>
      <c r="AH31" s="304">
        <f ca="1">SUMIF('（様式８）申請額一覧'!$E$6:$E$20,B31,'（様式８）申請額一覧'!$K$6:$K$20)</f>
        <v>0</v>
      </c>
      <c r="AI31" s="305"/>
      <c r="AJ31" s="305"/>
      <c r="AK31" s="305"/>
      <c r="AL31" s="138" t="s">
        <v>80</v>
      </c>
      <c r="AM31" s="139"/>
    </row>
    <row r="32" spans="1:39" ht="12.75" customHeight="1">
      <c r="A32" s="267"/>
      <c r="B32" s="136" t="s">
        <v>26</v>
      </c>
      <c r="C32" s="136"/>
      <c r="D32" s="136"/>
      <c r="E32" s="136"/>
      <c r="F32" s="136"/>
      <c r="G32" s="136"/>
      <c r="H32" s="136"/>
      <c r="I32" s="136"/>
      <c r="J32" s="136"/>
      <c r="K32" s="136"/>
      <c r="L32" s="136"/>
      <c r="M32" s="136"/>
      <c r="N32" s="136"/>
      <c r="O32" s="136"/>
      <c r="P32" s="136"/>
      <c r="Q32" s="136"/>
      <c r="R32" s="136"/>
      <c r="S32" s="136"/>
      <c r="T32" s="332" t="s">
        <v>103</v>
      </c>
      <c r="U32" s="333"/>
      <c r="V32" s="306" t="s">
        <v>17</v>
      </c>
      <c r="W32" s="307"/>
      <c r="X32" s="334" t="s">
        <v>103</v>
      </c>
      <c r="Y32" s="335"/>
      <c r="Z32" s="335"/>
      <c r="AA32" s="335"/>
      <c r="AB32" s="138" t="s">
        <v>80</v>
      </c>
      <c r="AC32" s="139"/>
      <c r="AD32" s="302">
        <f ca="1">COUNTIFS('（様式８）申請額一覧'!$E$6:$E$20,B32,'（様式８）申請額一覧'!$K$6:$K$20,"&gt;0")</f>
        <v>0</v>
      </c>
      <c r="AE32" s="303"/>
      <c r="AF32" s="306" t="s">
        <v>17</v>
      </c>
      <c r="AG32" s="307"/>
      <c r="AH32" s="304">
        <f ca="1">SUMIF('（様式８）申請額一覧'!$E$6:$E$20,B32,'（様式８）申請額一覧'!$K$6:$K$20)</f>
        <v>0</v>
      </c>
      <c r="AI32" s="305"/>
      <c r="AJ32" s="305"/>
      <c r="AK32" s="305"/>
      <c r="AL32" s="138" t="s">
        <v>80</v>
      </c>
      <c r="AM32" s="139"/>
    </row>
    <row r="33" spans="1:39" ht="12.75" customHeight="1">
      <c r="A33" s="268"/>
      <c r="B33" s="143" t="s">
        <v>67</v>
      </c>
      <c r="C33" s="143"/>
      <c r="D33" s="143"/>
      <c r="E33" s="143"/>
      <c r="F33" s="143"/>
      <c r="G33" s="143"/>
      <c r="H33" s="143"/>
      <c r="I33" s="143"/>
      <c r="J33" s="143"/>
      <c r="K33" s="143"/>
      <c r="L33" s="143"/>
      <c r="M33" s="143"/>
      <c r="N33" s="143"/>
      <c r="O33" s="143"/>
      <c r="P33" s="143"/>
      <c r="Q33" s="143"/>
      <c r="R33" s="143"/>
      <c r="S33" s="143"/>
      <c r="T33" s="310">
        <f ca="1">COUNTIFS('（様式８）申請額一覧'!$E$6:$E$20,B33,'（様式８）申請額一覧'!$H$6:$H$20,"&gt;0")</f>
        <v>0</v>
      </c>
      <c r="U33" s="311"/>
      <c r="V33" s="312" t="s">
        <v>17</v>
      </c>
      <c r="W33" s="313"/>
      <c r="X33" s="314">
        <f ca="1">SUMIF('（様式８）申請額一覧'!$E$6:$E$20,B33,'（様式８）申請額一覧'!$H$6:$H$20)</f>
        <v>0</v>
      </c>
      <c r="Y33" s="315"/>
      <c r="Z33" s="315"/>
      <c r="AA33" s="315"/>
      <c r="AB33" s="144" t="s">
        <v>80</v>
      </c>
      <c r="AC33" s="145"/>
      <c r="AD33" s="316">
        <f ca="1">COUNTIFS('（様式８）申請額一覧'!$E$6:$E$20,B33,'（様式８）申請額一覧'!$K$6:$K$20,"&gt;0")</f>
        <v>0</v>
      </c>
      <c r="AE33" s="317"/>
      <c r="AF33" s="318" t="s">
        <v>17</v>
      </c>
      <c r="AG33" s="319"/>
      <c r="AH33" s="314">
        <f ca="1">SUMIF('（様式８）申請額一覧'!$E$6:$E$20,B33,'（様式８）申請額一覧'!$K$6:$K$20)</f>
        <v>0</v>
      </c>
      <c r="AI33" s="315"/>
      <c r="AJ33" s="315"/>
      <c r="AK33" s="315"/>
      <c r="AL33" s="144" t="s">
        <v>80</v>
      </c>
      <c r="AM33" s="145"/>
    </row>
    <row r="34" spans="1:39" ht="12.75" customHeight="1">
      <c r="A34" s="326" t="s">
        <v>66</v>
      </c>
      <c r="B34" s="121" t="s">
        <v>27</v>
      </c>
      <c r="C34" s="121"/>
      <c r="D34" s="121"/>
      <c r="E34" s="121"/>
      <c r="F34" s="121"/>
      <c r="G34" s="121"/>
      <c r="H34" s="121"/>
      <c r="I34" s="121"/>
      <c r="J34" s="121"/>
      <c r="K34" s="121"/>
      <c r="L34" s="121"/>
      <c r="M34" s="121"/>
      <c r="N34" s="121"/>
      <c r="O34" s="121"/>
      <c r="P34" s="121"/>
      <c r="Q34" s="121"/>
      <c r="R34" s="121"/>
      <c r="S34" s="121"/>
      <c r="T34" s="296">
        <f ca="1">COUNTIFS('（様式８）申請額一覧'!$E$6:$E$20,B34,'（様式８）申請額一覧'!$H$6:$H$20,"&gt;0")</f>
        <v>0</v>
      </c>
      <c r="U34" s="297"/>
      <c r="V34" s="298" t="s">
        <v>17</v>
      </c>
      <c r="W34" s="299"/>
      <c r="X34" s="300">
        <f ca="1">SUMIF('（様式８）申請額一覧'!$E$6:$E$20,B34,'（様式８）申請額一覧'!$H$6:$H$20)</f>
        <v>0</v>
      </c>
      <c r="Y34" s="301"/>
      <c r="Z34" s="301"/>
      <c r="AA34" s="301"/>
      <c r="AB34" s="146" t="s">
        <v>80</v>
      </c>
      <c r="AC34" s="134"/>
      <c r="AD34" s="296">
        <f ca="1">COUNTIFS('（様式８）申請額一覧'!$E$6:$E$20,B34,'（様式８）申請額一覧'!$K$6:$K$20,"&gt;0")</f>
        <v>0</v>
      </c>
      <c r="AE34" s="297"/>
      <c r="AF34" s="298" t="s">
        <v>17</v>
      </c>
      <c r="AG34" s="299"/>
      <c r="AH34" s="300">
        <f ca="1">SUMIF('（様式８）申請額一覧'!$E$6:$E$20,B34,'（様式８）申請額一覧'!$K$6:$K$20)</f>
        <v>0</v>
      </c>
      <c r="AI34" s="301"/>
      <c r="AJ34" s="301"/>
      <c r="AK34" s="301"/>
      <c r="AL34" s="146" t="s">
        <v>80</v>
      </c>
      <c r="AM34" s="134"/>
    </row>
    <row r="35" spans="1:39" ht="12.75" customHeight="1">
      <c r="A35" s="327"/>
      <c r="B35" s="125" t="s">
        <v>28</v>
      </c>
      <c r="C35" s="125"/>
      <c r="D35" s="125"/>
      <c r="E35" s="125"/>
      <c r="F35" s="125"/>
      <c r="G35" s="125"/>
      <c r="H35" s="125"/>
      <c r="I35" s="125"/>
      <c r="J35" s="125"/>
      <c r="K35" s="125"/>
      <c r="L35" s="125"/>
      <c r="M35" s="125"/>
      <c r="N35" s="125"/>
      <c r="O35" s="125"/>
      <c r="P35" s="125"/>
      <c r="Q35" s="125"/>
      <c r="R35" s="125"/>
      <c r="S35" s="125"/>
      <c r="T35" s="281">
        <f ca="1">COUNTIFS('（様式８）申請額一覧'!$E$6:$E$20,B35,'（様式８）申請額一覧'!$H$6:$H$20,"&gt;0")</f>
        <v>0</v>
      </c>
      <c r="U35" s="282"/>
      <c r="V35" s="324" t="s">
        <v>17</v>
      </c>
      <c r="W35" s="325"/>
      <c r="X35" s="322">
        <f ca="1">SUMIF('（様式８）申請額一覧'!$E$6:$E$20,B35,'（様式８）申請額一覧'!$H$6:$H$20)</f>
        <v>0</v>
      </c>
      <c r="Y35" s="323"/>
      <c r="Z35" s="323"/>
      <c r="AA35" s="323"/>
      <c r="AB35" s="147" t="s">
        <v>80</v>
      </c>
      <c r="AC35" s="148"/>
      <c r="AD35" s="281">
        <f ca="1">COUNTIFS('（様式８）申請額一覧'!$E$6:$E$20,B35,'（様式８）申請額一覧'!$K$6:$K$20,"&gt;0")</f>
        <v>0</v>
      </c>
      <c r="AE35" s="282"/>
      <c r="AF35" s="324" t="s">
        <v>17</v>
      </c>
      <c r="AG35" s="325"/>
      <c r="AH35" s="322">
        <f ca="1">SUMIF('（様式８）申請額一覧'!$E$6:$E$20,B35,'（様式８）申請額一覧'!$K$6:$K$20)</f>
        <v>0</v>
      </c>
      <c r="AI35" s="323"/>
      <c r="AJ35" s="323"/>
      <c r="AK35" s="323"/>
      <c r="AL35" s="147" t="s">
        <v>80</v>
      </c>
      <c r="AM35" s="148"/>
    </row>
    <row r="36" spans="1:39" ht="12.75" customHeight="1">
      <c r="A36" s="266" t="s">
        <v>36</v>
      </c>
      <c r="B36" s="119" t="s">
        <v>29</v>
      </c>
      <c r="C36" s="121"/>
      <c r="D36" s="121"/>
      <c r="E36" s="121"/>
      <c r="F36" s="121"/>
      <c r="G36" s="121"/>
      <c r="H36" s="121"/>
      <c r="I36" s="121"/>
      <c r="J36" s="121"/>
      <c r="K36" s="121"/>
      <c r="L36" s="121"/>
      <c r="M36" s="121"/>
      <c r="N36" s="121"/>
      <c r="O36" s="121"/>
      <c r="P36" s="121"/>
      <c r="Q36" s="121"/>
      <c r="R36" s="121"/>
      <c r="S36" s="121"/>
      <c r="T36" s="328">
        <f ca="1">COUNTIFS('（様式８）申請額一覧'!$E$6:$E$20,B36,'（様式８）申請額一覧'!$H$6:$H$20,"&gt;0")</f>
        <v>0</v>
      </c>
      <c r="U36" s="329"/>
      <c r="V36" s="330" t="s">
        <v>17</v>
      </c>
      <c r="W36" s="331"/>
      <c r="X36" s="308">
        <f ca="1">SUMIF('（様式８）申請額一覧'!$E$6:$E$20,B36,'（様式８）申請額一覧'!$H$6:$H$20)</f>
        <v>0</v>
      </c>
      <c r="Y36" s="309"/>
      <c r="Z36" s="309"/>
      <c r="AA36" s="309"/>
      <c r="AB36" s="149" t="s">
        <v>80</v>
      </c>
      <c r="AC36" s="150"/>
      <c r="AD36" s="328">
        <f ca="1">COUNTIFS('（様式８）申請額一覧'!$E$6:$E$20,B36,'（様式８）申請額一覧'!$K$6:$K$20,"&gt;0")</f>
        <v>0</v>
      </c>
      <c r="AE36" s="329"/>
      <c r="AF36" s="330" t="s">
        <v>17</v>
      </c>
      <c r="AG36" s="331"/>
      <c r="AH36" s="308">
        <f ca="1">SUMIF('（様式８）申請額一覧'!$E$6:$E$20,B36,'（様式８）申請額一覧'!$K$6:$K$20)</f>
        <v>0</v>
      </c>
      <c r="AI36" s="309"/>
      <c r="AJ36" s="309"/>
      <c r="AK36" s="309"/>
      <c r="AL36" s="149" t="s">
        <v>80</v>
      </c>
      <c r="AM36" s="150"/>
    </row>
    <row r="37" spans="1:39" ht="12.75" customHeight="1">
      <c r="A37" s="267"/>
      <c r="B37" s="135" t="s">
        <v>30</v>
      </c>
      <c r="C37" s="136"/>
      <c r="D37" s="136"/>
      <c r="E37" s="136"/>
      <c r="F37" s="136"/>
      <c r="G37" s="136"/>
      <c r="H37" s="136"/>
      <c r="I37" s="136"/>
      <c r="J37" s="136"/>
      <c r="K37" s="136"/>
      <c r="L37" s="136"/>
      <c r="M37" s="136"/>
      <c r="N37" s="136"/>
      <c r="O37" s="136"/>
      <c r="P37" s="136"/>
      <c r="Q37" s="136"/>
      <c r="R37" s="136"/>
      <c r="S37" s="136"/>
      <c r="T37" s="302">
        <f ca="1">COUNTIFS('（様式８）申請額一覧'!$E$6:$E$20,B37,'（様式８）申請額一覧'!$H$6:$H$20,"&gt;0")</f>
        <v>0</v>
      </c>
      <c r="U37" s="303"/>
      <c r="V37" s="306" t="s">
        <v>17</v>
      </c>
      <c r="W37" s="307"/>
      <c r="X37" s="304">
        <f ca="1">SUMIF('（様式８）申請額一覧'!$E$6:$E$20,B37,'（様式８）申請額一覧'!$H$6:$H$20)</f>
        <v>0</v>
      </c>
      <c r="Y37" s="305"/>
      <c r="Z37" s="305"/>
      <c r="AA37" s="305"/>
      <c r="AB37" s="138" t="s">
        <v>80</v>
      </c>
      <c r="AC37" s="139"/>
      <c r="AD37" s="302">
        <f ca="1">COUNTIFS('（様式８）申請額一覧'!$E$6:$E$20,B37,'（様式８）申請額一覧'!$K$6:$K$20,"&gt;0")</f>
        <v>0</v>
      </c>
      <c r="AE37" s="303"/>
      <c r="AF37" s="306" t="s">
        <v>17</v>
      </c>
      <c r="AG37" s="307"/>
      <c r="AH37" s="304">
        <f ca="1">SUMIF('（様式８）申請額一覧'!$E$6:$E$20,B37,'（様式８）申請額一覧'!$K$6:$K$20)</f>
        <v>0</v>
      </c>
      <c r="AI37" s="305"/>
      <c r="AJ37" s="305"/>
      <c r="AK37" s="305"/>
      <c r="AL37" s="138" t="s">
        <v>80</v>
      </c>
      <c r="AM37" s="139"/>
    </row>
    <row r="38" spans="1:39" ht="12.75" customHeight="1">
      <c r="A38" s="267"/>
      <c r="B38" s="135" t="s">
        <v>31</v>
      </c>
      <c r="C38" s="136"/>
      <c r="D38" s="136"/>
      <c r="E38" s="136"/>
      <c r="F38" s="136"/>
      <c r="G38" s="136"/>
      <c r="H38" s="136"/>
      <c r="I38" s="136"/>
      <c r="J38" s="136"/>
      <c r="K38" s="136"/>
      <c r="L38" s="136"/>
      <c r="M38" s="136"/>
      <c r="N38" s="136"/>
      <c r="O38" s="136"/>
      <c r="P38" s="136"/>
      <c r="Q38" s="136"/>
      <c r="R38" s="136"/>
      <c r="S38" s="136"/>
      <c r="T38" s="302">
        <f ca="1">COUNTIFS('（様式８）申請額一覧'!$E$6:$E$20,B38,'（様式８）申請額一覧'!$H$6:$H$20,"&gt;0")</f>
        <v>0</v>
      </c>
      <c r="U38" s="303"/>
      <c r="V38" s="306" t="s">
        <v>17</v>
      </c>
      <c r="W38" s="307"/>
      <c r="X38" s="304">
        <f ca="1">SUMIF('（様式８）申請額一覧'!$E$6:$E$20,B38,'（様式８）申請額一覧'!$H$6:$H$20)</f>
        <v>0</v>
      </c>
      <c r="Y38" s="305"/>
      <c r="Z38" s="305"/>
      <c r="AA38" s="305"/>
      <c r="AB38" s="138" t="s">
        <v>80</v>
      </c>
      <c r="AC38" s="139"/>
      <c r="AD38" s="302">
        <f ca="1">COUNTIFS('（様式８）申請額一覧'!$E$6:$E$20,B38,'（様式８）申請額一覧'!$K$6:$K$20,"&gt;0")</f>
        <v>0</v>
      </c>
      <c r="AE38" s="303"/>
      <c r="AF38" s="306" t="s">
        <v>17</v>
      </c>
      <c r="AG38" s="307"/>
      <c r="AH38" s="304">
        <f ca="1">SUMIF('（様式８）申請額一覧'!$E$6:$E$20,B38,'（様式８）申請額一覧'!$K$6:$K$20)</f>
        <v>0</v>
      </c>
      <c r="AI38" s="305"/>
      <c r="AJ38" s="305"/>
      <c r="AK38" s="305"/>
      <c r="AL38" s="138" t="s">
        <v>80</v>
      </c>
      <c r="AM38" s="139"/>
    </row>
    <row r="39" spans="1:39" ht="12.75" customHeight="1">
      <c r="A39" s="267"/>
      <c r="B39" s="135" t="s">
        <v>32</v>
      </c>
      <c r="C39" s="136"/>
      <c r="D39" s="136"/>
      <c r="E39" s="136"/>
      <c r="F39" s="136"/>
      <c r="G39" s="136"/>
      <c r="H39" s="136"/>
      <c r="I39" s="136"/>
      <c r="J39" s="136"/>
      <c r="K39" s="136"/>
      <c r="L39" s="136"/>
      <c r="M39" s="136"/>
      <c r="N39" s="136"/>
      <c r="O39" s="136"/>
      <c r="P39" s="136"/>
      <c r="Q39" s="136"/>
      <c r="R39" s="136"/>
      <c r="S39" s="136"/>
      <c r="T39" s="302">
        <f ca="1">COUNTIFS('（様式８）申請額一覧'!$E$6:$E$20,B39,'（様式８）申請額一覧'!$H$6:$H$20,"&gt;0")</f>
        <v>0</v>
      </c>
      <c r="U39" s="303"/>
      <c r="V39" s="306" t="s">
        <v>17</v>
      </c>
      <c r="W39" s="307"/>
      <c r="X39" s="304">
        <f ca="1">SUMIF('（様式８）申請額一覧'!$E$6:$E$20,B39,'（様式８）申請額一覧'!$H$6:$H$20)</f>
        <v>0</v>
      </c>
      <c r="Y39" s="305"/>
      <c r="Z39" s="305"/>
      <c r="AA39" s="305"/>
      <c r="AB39" s="138" t="s">
        <v>80</v>
      </c>
      <c r="AC39" s="139"/>
      <c r="AD39" s="302">
        <f ca="1">COUNTIFS('（様式８）申請額一覧'!$E$6:$E$20,B39,'（様式８）申請額一覧'!$K$6:$K$20,"&gt;0")</f>
        <v>0</v>
      </c>
      <c r="AE39" s="303"/>
      <c r="AF39" s="306" t="s">
        <v>17</v>
      </c>
      <c r="AG39" s="307"/>
      <c r="AH39" s="304">
        <f ca="1">SUMIF('（様式８）申請額一覧'!$E$6:$E$20,B39,'（様式８）申請額一覧'!$K$6:$K$20)</f>
        <v>0</v>
      </c>
      <c r="AI39" s="305"/>
      <c r="AJ39" s="305"/>
      <c r="AK39" s="305"/>
      <c r="AL39" s="138" t="s">
        <v>80</v>
      </c>
      <c r="AM39" s="139"/>
    </row>
    <row r="40" spans="1:39" ht="12.75" customHeight="1">
      <c r="A40" s="267"/>
      <c r="B40" s="135" t="s">
        <v>33</v>
      </c>
      <c r="C40" s="136"/>
      <c r="D40" s="136"/>
      <c r="E40" s="136"/>
      <c r="F40" s="136"/>
      <c r="G40" s="136"/>
      <c r="H40" s="136"/>
      <c r="I40" s="136"/>
      <c r="J40" s="136"/>
      <c r="K40" s="136"/>
      <c r="L40" s="136"/>
      <c r="M40" s="136"/>
      <c r="N40" s="136"/>
      <c r="O40" s="136"/>
      <c r="P40" s="136"/>
      <c r="Q40" s="136"/>
      <c r="R40" s="136"/>
      <c r="S40" s="136"/>
      <c r="T40" s="302">
        <f ca="1">COUNTIFS('（様式８）申請額一覧'!$E$6:$E$20,B40,'（様式８）申請額一覧'!$H$6:$H$20,"&gt;0")</f>
        <v>0</v>
      </c>
      <c r="U40" s="303"/>
      <c r="V40" s="306" t="s">
        <v>17</v>
      </c>
      <c r="W40" s="307"/>
      <c r="X40" s="304">
        <f ca="1">SUMIF('（様式８）申請額一覧'!$E$6:$E$20,B40,'（様式８）申請額一覧'!$H$6:$H$20)</f>
        <v>0</v>
      </c>
      <c r="Y40" s="305"/>
      <c r="Z40" s="305"/>
      <c r="AA40" s="305"/>
      <c r="AB40" s="138" t="s">
        <v>80</v>
      </c>
      <c r="AC40" s="139"/>
      <c r="AD40" s="302">
        <f ca="1">COUNTIFS('（様式８）申請額一覧'!$E$6:$E$20,B40,'（様式８）申請額一覧'!$K$6:$K$20,"&gt;0")</f>
        <v>0</v>
      </c>
      <c r="AE40" s="303"/>
      <c r="AF40" s="306" t="s">
        <v>17</v>
      </c>
      <c r="AG40" s="307"/>
      <c r="AH40" s="304">
        <f ca="1">SUMIF('（様式８）申請額一覧'!$E$6:$E$20,B40,'（様式８）申請額一覧'!$K$6:$K$20)</f>
        <v>0</v>
      </c>
      <c r="AI40" s="305"/>
      <c r="AJ40" s="305"/>
      <c r="AK40" s="305"/>
      <c r="AL40" s="138" t="s">
        <v>80</v>
      </c>
      <c r="AM40" s="139"/>
    </row>
    <row r="41" spans="1:39" ht="12.75" customHeight="1">
      <c r="A41" s="267"/>
      <c r="B41" s="135" t="s">
        <v>34</v>
      </c>
      <c r="C41" s="136"/>
      <c r="D41" s="136"/>
      <c r="E41" s="136"/>
      <c r="F41" s="136"/>
      <c r="G41" s="136"/>
      <c r="H41" s="136"/>
      <c r="I41" s="136"/>
      <c r="J41" s="136"/>
      <c r="K41" s="136"/>
      <c r="L41" s="136"/>
      <c r="M41" s="136"/>
      <c r="N41" s="136"/>
      <c r="O41" s="136"/>
      <c r="P41" s="136"/>
      <c r="Q41" s="136"/>
      <c r="R41" s="136"/>
      <c r="S41" s="136"/>
      <c r="T41" s="302">
        <f ca="1">COUNTIFS('（様式８）申請額一覧'!$E$6:$E$20,B41,'（様式８）申請額一覧'!$H$6:$H$20,"&gt;0")</f>
        <v>0</v>
      </c>
      <c r="U41" s="303"/>
      <c r="V41" s="306" t="s">
        <v>17</v>
      </c>
      <c r="W41" s="307"/>
      <c r="X41" s="304">
        <f ca="1">SUMIF('（様式８）申請額一覧'!$E$6:$E$20,B41,'（様式８）申請額一覧'!$H$6:$H$20)</f>
        <v>0</v>
      </c>
      <c r="Y41" s="305"/>
      <c r="Z41" s="305"/>
      <c r="AA41" s="305"/>
      <c r="AB41" s="138" t="s">
        <v>80</v>
      </c>
      <c r="AC41" s="139"/>
      <c r="AD41" s="302">
        <f ca="1">COUNTIFS('（様式８）申請額一覧'!$E$6:$E$20,B41,'（様式８）申請額一覧'!$K$6:$K$20,"&gt;0")</f>
        <v>0</v>
      </c>
      <c r="AE41" s="303"/>
      <c r="AF41" s="306" t="s">
        <v>17</v>
      </c>
      <c r="AG41" s="307"/>
      <c r="AH41" s="304">
        <f ca="1">SUMIF('（様式８）申請額一覧'!$E$6:$E$20,B41,'（様式８）申請額一覧'!$K$6:$K$20)</f>
        <v>0</v>
      </c>
      <c r="AI41" s="305"/>
      <c r="AJ41" s="305"/>
      <c r="AK41" s="305"/>
      <c r="AL41" s="138" t="s">
        <v>80</v>
      </c>
      <c r="AM41" s="139"/>
    </row>
    <row r="42" spans="1:39" ht="12.75" customHeight="1">
      <c r="A42" s="267"/>
      <c r="B42" s="135" t="s">
        <v>53</v>
      </c>
      <c r="C42" s="136"/>
      <c r="D42" s="136"/>
      <c r="E42" s="136"/>
      <c r="F42" s="136"/>
      <c r="G42" s="136"/>
      <c r="H42" s="136"/>
      <c r="I42" s="136"/>
      <c r="J42" s="136"/>
      <c r="K42" s="136"/>
      <c r="L42" s="136"/>
      <c r="M42" s="136"/>
      <c r="N42" s="136"/>
      <c r="O42" s="136"/>
      <c r="P42" s="136"/>
      <c r="Q42" s="136"/>
      <c r="R42" s="136"/>
      <c r="S42" s="136"/>
      <c r="T42" s="302">
        <f ca="1">COUNTIFS('（様式８）申請額一覧'!$E$6:$E$20,B42,'（様式８）申請額一覧'!$H$6:$H$20,"&gt;0")</f>
        <v>0</v>
      </c>
      <c r="U42" s="303"/>
      <c r="V42" s="306" t="s">
        <v>17</v>
      </c>
      <c r="W42" s="307"/>
      <c r="X42" s="304">
        <f ca="1">SUMIF('（様式８）申請額一覧'!$E$6:$E$20,B42,'（様式８）申請額一覧'!$H$6:$H$20)</f>
        <v>0</v>
      </c>
      <c r="Y42" s="305"/>
      <c r="Z42" s="305"/>
      <c r="AA42" s="305"/>
      <c r="AB42" s="138" t="s">
        <v>80</v>
      </c>
      <c r="AC42" s="139"/>
      <c r="AD42" s="302">
        <f ca="1">COUNTIFS('（様式８）申請額一覧'!$E$6:$E$20,B42,'（様式８）申請額一覧'!$K$6:$K$20,"&gt;0")</f>
        <v>0</v>
      </c>
      <c r="AE42" s="303"/>
      <c r="AF42" s="306" t="s">
        <v>17</v>
      </c>
      <c r="AG42" s="307"/>
      <c r="AH42" s="304">
        <f ca="1">SUMIF('（様式８）申請額一覧'!$E$6:$E$20,B42,'（様式８）申請額一覧'!$K$6:$K$20)</f>
        <v>0</v>
      </c>
      <c r="AI42" s="305"/>
      <c r="AJ42" s="305"/>
      <c r="AK42" s="305"/>
      <c r="AL42" s="138" t="s">
        <v>80</v>
      </c>
      <c r="AM42" s="139"/>
    </row>
    <row r="43" spans="1:39" ht="12.75" customHeight="1">
      <c r="A43" s="267"/>
      <c r="B43" s="135" t="s">
        <v>54</v>
      </c>
      <c r="C43" s="136"/>
      <c r="D43" s="136"/>
      <c r="E43" s="136"/>
      <c r="F43" s="136"/>
      <c r="G43" s="136"/>
      <c r="H43" s="136"/>
      <c r="I43" s="136"/>
      <c r="J43" s="136"/>
      <c r="K43" s="136"/>
      <c r="L43" s="136"/>
      <c r="M43" s="136"/>
      <c r="N43" s="136"/>
      <c r="O43" s="136"/>
      <c r="P43" s="136"/>
      <c r="Q43" s="136"/>
      <c r="R43" s="136"/>
      <c r="S43" s="136"/>
      <c r="T43" s="302">
        <f ca="1">COUNTIFS('（様式８）申請額一覧'!$E$6:$E$20,B43,'（様式８）申請額一覧'!$H$6:$H$20,"&gt;0")</f>
        <v>0</v>
      </c>
      <c r="U43" s="303"/>
      <c r="V43" s="306" t="s">
        <v>17</v>
      </c>
      <c r="W43" s="307"/>
      <c r="X43" s="304">
        <f ca="1">SUMIF('（様式８）申請額一覧'!$E$6:$E$20,B43,'（様式８）申請額一覧'!$H$6:$H$20)</f>
        <v>0</v>
      </c>
      <c r="Y43" s="305"/>
      <c r="Z43" s="305"/>
      <c r="AA43" s="305"/>
      <c r="AB43" s="138" t="s">
        <v>80</v>
      </c>
      <c r="AC43" s="139"/>
      <c r="AD43" s="302">
        <f ca="1">COUNTIFS('（様式８）申請額一覧'!$E$6:$E$20,B43,'（様式８）申請額一覧'!$K$6:$K$20,"&gt;0")</f>
        <v>0</v>
      </c>
      <c r="AE43" s="303"/>
      <c r="AF43" s="306" t="s">
        <v>17</v>
      </c>
      <c r="AG43" s="307"/>
      <c r="AH43" s="304">
        <f ca="1">SUMIF('（様式８）申請額一覧'!$E$6:$E$20,B43,'（様式８）申請額一覧'!$K$6:$K$20)</f>
        <v>0</v>
      </c>
      <c r="AI43" s="305"/>
      <c r="AJ43" s="305"/>
      <c r="AK43" s="305"/>
      <c r="AL43" s="138" t="s">
        <v>80</v>
      </c>
      <c r="AM43" s="139"/>
    </row>
    <row r="44" spans="1:39" ht="12.75" customHeight="1">
      <c r="A44" s="267"/>
      <c r="B44" s="135" t="s">
        <v>55</v>
      </c>
      <c r="C44" s="136"/>
      <c r="D44" s="136"/>
      <c r="E44" s="136"/>
      <c r="F44" s="136"/>
      <c r="G44" s="136"/>
      <c r="H44" s="136"/>
      <c r="I44" s="136"/>
      <c r="J44" s="136"/>
      <c r="K44" s="136"/>
      <c r="L44" s="136"/>
      <c r="M44" s="136"/>
      <c r="N44" s="136"/>
      <c r="O44" s="136"/>
      <c r="P44" s="136"/>
      <c r="Q44" s="136"/>
      <c r="R44" s="136"/>
      <c r="S44" s="136"/>
      <c r="T44" s="302">
        <f ca="1">COUNTIFS('（様式８）申請額一覧'!$E$6:$E$20,B44,'（様式８）申請額一覧'!$H$6:$H$20,"&gt;0")</f>
        <v>0</v>
      </c>
      <c r="U44" s="303"/>
      <c r="V44" s="306" t="s">
        <v>17</v>
      </c>
      <c r="W44" s="307"/>
      <c r="X44" s="304">
        <f ca="1">SUMIF('（様式８）申請額一覧'!$E$6:$E$20,B44,'（様式８）申請額一覧'!$H$6:$H$20)</f>
        <v>0</v>
      </c>
      <c r="Y44" s="305"/>
      <c r="Z44" s="305"/>
      <c r="AA44" s="305"/>
      <c r="AB44" s="138" t="s">
        <v>80</v>
      </c>
      <c r="AC44" s="139"/>
      <c r="AD44" s="302">
        <f ca="1">COUNTIFS('（様式８）申請額一覧'!$E$6:$E$20,B44,'（様式８）申請額一覧'!$K$6:$K$20,"&gt;0")</f>
        <v>0</v>
      </c>
      <c r="AE44" s="303"/>
      <c r="AF44" s="306" t="s">
        <v>17</v>
      </c>
      <c r="AG44" s="307"/>
      <c r="AH44" s="304">
        <f ca="1">SUMIF('（様式８）申請額一覧'!$E$6:$E$20,B44,'（様式８）申請額一覧'!$K$6:$K$20)</f>
        <v>0</v>
      </c>
      <c r="AI44" s="305"/>
      <c r="AJ44" s="305"/>
      <c r="AK44" s="305"/>
      <c r="AL44" s="138" t="s">
        <v>80</v>
      </c>
      <c r="AM44" s="139"/>
    </row>
    <row r="45" spans="1:39" ht="12.75" customHeight="1">
      <c r="A45" s="267"/>
      <c r="B45" s="135" t="s">
        <v>56</v>
      </c>
      <c r="C45" s="136"/>
      <c r="D45" s="136"/>
      <c r="E45" s="136"/>
      <c r="F45" s="136"/>
      <c r="G45" s="136"/>
      <c r="H45" s="136"/>
      <c r="I45" s="136"/>
      <c r="J45" s="136"/>
      <c r="K45" s="136"/>
      <c r="L45" s="136"/>
      <c r="M45" s="136"/>
      <c r="N45" s="136"/>
      <c r="O45" s="136"/>
      <c r="P45" s="136"/>
      <c r="Q45" s="136"/>
      <c r="R45" s="136"/>
      <c r="S45" s="136"/>
      <c r="T45" s="302">
        <f ca="1">COUNTIFS('（様式８）申請額一覧'!$E$6:$E$20,B45,'（様式８）申請額一覧'!$H$6:$H$20,"&gt;0")</f>
        <v>0</v>
      </c>
      <c r="U45" s="303"/>
      <c r="V45" s="306" t="s">
        <v>17</v>
      </c>
      <c r="W45" s="307"/>
      <c r="X45" s="304">
        <f ca="1">SUMIF('（様式８）申請額一覧'!$E$6:$E$20,B45,'（様式８）申請額一覧'!$H$6:$H$20)</f>
        <v>0</v>
      </c>
      <c r="Y45" s="305"/>
      <c r="Z45" s="305"/>
      <c r="AA45" s="305"/>
      <c r="AB45" s="138" t="s">
        <v>80</v>
      </c>
      <c r="AC45" s="139"/>
      <c r="AD45" s="302">
        <f ca="1">COUNTIFS('（様式８）申請額一覧'!$E$6:$E$20,B45,'（様式８）申請額一覧'!$K$6:$K$20,"&gt;0")</f>
        <v>0</v>
      </c>
      <c r="AE45" s="303"/>
      <c r="AF45" s="306" t="s">
        <v>17</v>
      </c>
      <c r="AG45" s="307"/>
      <c r="AH45" s="304">
        <f ca="1">SUMIF('（様式８）申請額一覧'!$E$6:$E$20,B45,'（様式８）申請額一覧'!$K$6:$K$20)</f>
        <v>0</v>
      </c>
      <c r="AI45" s="305"/>
      <c r="AJ45" s="305"/>
      <c r="AK45" s="305"/>
      <c r="AL45" s="138" t="s">
        <v>80</v>
      </c>
      <c r="AM45" s="139"/>
    </row>
    <row r="46" spans="1:39" ht="12.75" customHeight="1">
      <c r="A46" s="267"/>
      <c r="B46" s="135" t="s">
        <v>57</v>
      </c>
      <c r="C46" s="136"/>
      <c r="D46" s="136"/>
      <c r="E46" s="136"/>
      <c r="F46" s="136"/>
      <c r="G46" s="136"/>
      <c r="H46" s="136"/>
      <c r="I46" s="136"/>
      <c r="J46" s="136"/>
      <c r="K46" s="136"/>
      <c r="L46" s="136"/>
      <c r="M46" s="136"/>
      <c r="N46" s="136"/>
      <c r="O46" s="136"/>
      <c r="P46" s="136"/>
      <c r="Q46" s="136"/>
      <c r="R46" s="136"/>
      <c r="S46" s="136"/>
      <c r="T46" s="302">
        <f ca="1">COUNTIFS('（様式８）申請額一覧'!$E$6:$E$20,B46,'（様式８）申請額一覧'!$H$6:$H$20,"&gt;0")</f>
        <v>0</v>
      </c>
      <c r="U46" s="303"/>
      <c r="V46" s="306" t="s">
        <v>17</v>
      </c>
      <c r="W46" s="307"/>
      <c r="X46" s="304">
        <f ca="1">SUMIF('（様式８）申請額一覧'!$E$6:$E$20,B46,'（様式８）申請額一覧'!$H$6:$H$20)</f>
        <v>0</v>
      </c>
      <c r="Y46" s="305"/>
      <c r="Z46" s="305"/>
      <c r="AA46" s="305"/>
      <c r="AB46" s="138" t="s">
        <v>80</v>
      </c>
      <c r="AC46" s="139"/>
      <c r="AD46" s="302">
        <f ca="1">COUNTIFS('（様式８）申請額一覧'!$E$6:$E$20,B46,'（様式８）申請額一覧'!$K$6:$K$20,"&gt;0")</f>
        <v>0</v>
      </c>
      <c r="AE46" s="303"/>
      <c r="AF46" s="306" t="s">
        <v>17</v>
      </c>
      <c r="AG46" s="307"/>
      <c r="AH46" s="304">
        <f ca="1">SUMIF('（様式８）申請額一覧'!$E$6:$E$20,B46,'（様式８）申請額一覧'!$K$6:$K$20)</f>
        <v>0</v>
      </c>
      <c r="AI46" s="305"/>
      <c r="AJ46" s="305"/>
      <c r="AK46" s="305"/>
      <c r="AL46" s="138" t="s">
        <v>80</v>
      </c>
      <c r="AM46" s="139"/>
    </row>
    <row r="47" spans="1:39" ht="12.75" customHeight="1">
      <c r="A47" s="267"/>
      <c r="B47" s="135" t="s">
        <v>58</v>
      </c>
      <c r="C47" s="151"/>
      <c r="D47" s="151"/>
      <c r="E47" s="151"/>
      <c r="F47" s="151"/>
      <c r="G47" s="151"/>
      <c r="H47" s="151"/>
      <c r="I47" s="151"/>
      <c r="J47" s="151"/>
      <c r="K47" s="151"/>
      <c r="L47" s="151"/>
      <c r="M47" s="151"/>
      <c r="N47" s="151"/>
      <c r="O47" s="151"/>
      <c r="P47" s="151"/>
      <c r="Q47" s="151"/>
      <c r="R47" s="151"/>
      <c r="S47" s="151"/>
      <c r="T47" s="302">
        <f ca="1">COUNTIFS('（様式８）申請額一覧'!$E$6:$E$20,B47,'（様式８）申請額一覧'!$H$6:$H$20,"&gt;0")</f>
        <v>0</v>
      </c>
      <c r="U47" s="303"/>
      <c r="V47" s="306" t="s">
        <v>17</v>
      </c>
      <c r="W47" s="307"/>
      <c r="X47" s="304">
        <f ca="1">SUMIF('（様式８）申請額一覧'!$E$6:$E$20,B47,'（様式８）申請額一覧'!$H$6:$H$20)</f>
        <v>0</v>
      </c>
      <c r="Y47" s="305"/>
      <c r="Z47" s="305"/>
      <c r="AA47" s="305"/>
      <c r="AB47" s="138" t="s">
        <v>80</v>
      </c>
      <c r="AC47" s="139"/>
      <c r="AD47" s="302">
        <f ca="1">COUNTIFS('（様式８）申請額一覧'!$E$6:$E$20,B47,'（様式８）申請額一覧'!$K$6:$K$20,"&gt;0")</f>
        <v>0</v>
      </c>
      <c r="AE47" s="303"/>
      <c r="AF47" s="306" t="s">
        <v>17</v>
      </c>
      <c r="AG47" s="307"/>
      <c r="AH47" s="304">
        <f ca="1">SUMIF('（様式８）申請額一覧'!$E$6:$E$20,B47,'（様式８）申請額一覧'!$K$6:$K$20)</f>
        <v>0</v>
      </c>
      <c r="AI47" s="305"/>
      <c r="AJ47" s="305"/>
      <c r="AK47" s="305"/>
      <c r="AL47" s="138" t="s">
        <v>80</v>
      </c>
      <c r="AM47" s="139"/>
    </row>
    <row r="48" spans="1:39" ht="12.75" customHeight="1">
      <c r="A48" s="267"/>
      <c r="B48" s="152" t="s">
        <v>59</v>
      </c>
      <c r="C48" s="151"/>
      <c r="D48" s="151"/>
      <c r="E48" s="151"/>
      <c r="F48" s="151"/>
      <c r="G48" s="151"/>
      <c r="H48" s="151"/>
      <c r="I48" s="151"/>
      <c r="J48" s="151"/>
      <c r="K48" s="151"/>
      <c r="L48" s="151"/>
      <c r="M48" s="151"/>
      <c r="N48" s="151"/>
      <c r="O48" s="151"/>
      <c r="P48" s="151"/>
      <c r="Q48" s="151"/>
      <c r="R48" s="151"/>
      <c r="S48" s="151"/>
      <c r="T48" s="302">
        <f ca="1">COUNTIFS('（様式８）申請額一覧'!$E$6:$E$20,B48,'（様式８）申請額一覧'!$H$6:$H$20,"&gt;0")</f>
        <v>0</v>
      </c>
      <c r="U48" s="303"/>
      <c r="V48" s="306" t="s">
        <v>17</v>
      </c>
      <c r="W48" s="307"/>
      <c r="X48" s="304">
        <f ca="1">SUMIF('（様式８）申請額一覧'!$E$6:$E$20,B48,'（様式８）申請額一覧'!$H$6:$H$20)</f>
        <v>0</v>
      </c>
      <c r="Y48" s="305"/>
      <c r="Z48" s="305"/>
      <c r="AA48" s="305"/>
      <c r="AB48" s="138" t="s">
        <v>80</v>
      </c>
      <c r="AC48" s="139"/>
      <c r="AD48" s="302">
        <f ca="1">COUNTIFS('（様式８）申請額一覧'!$E$6:$E$20,B48,'（様式８）申請額一覧'!$K$6:$K$20,"&gt;0")</f>
        <v>0</v>
      </c>
      <c r="AE48" s="303"/>
      <c r="AF48" s="306" t="s">
        <v>17</v>
      </c>
      <c r="AG48" s="307"/>
      <c r="AH48" s="304">
        <f ca="1">SUMIF('（様式８）申請額一覧'!$E$6:$E$20,B48,'（様式８）申請額一覧'!$K$6:$K$20)</f>
        <v>0</v>
      </c>
      <c r="AI48" s="305"/>
      <c r="AJ48" s="305"/>
      <c r="AK48" s="305"/>
      <c r="AL48" s="138" t="s">
        <v>80</v>
      </c>
      <c r="AM48" s="139"/>
    </row>
    <row r="49" spans="1:39" ht="12.75" customHeight="1">
      <c r="A49" s="267"/>
      <c r="B49" s="152" t="s">
        <v>60</v>
      </c>
      <c r="C49" s="151"/>
      <c r="D49" s="151"/>
      <c r="E49" s="151"/>
      <c r="F49" s="151"/>
      <c r="G49" s="151"/>
      <c r="H49" s="151"/>
      <c r="I49" s="151"/>
      <c r="J49" s="151"/>
      <c r="K49" s="151"/>
      <c r="L49" s="151"/>
      <c r="M49" s="151"/>
      <c r="N49" s="151"/>
      <c r="O49" s="151"/>
      <c r="P49" s="151"/>
      <c r="Q49" s="151"/>
      <c r="R49" s="151"/>
      <c r="S49" s="151"/>
      <c r="T49" s="316">
        <f ca="1">COUNTIFS('（様式８）申請額一覧'!$E$6:$E$20,B49,'（様式８）申請額一覧'!$H$6:$H$20,"&gt;0")</f>
        <v>0</v>
      </c>
      <c r="U49" s="317"/>
      <c r="V49" s="318" t="s">
        <v>17</v>
      </c>
      <c r="W49" s="319"/>
      <c r="X49" s="336">
        <f ca="1">SUMIF('（様式８）申請額一覧'!$E$6:$E$20,B49,'（様式８）申請額一覧'!$H$6:$H$20)</f>
        <v>0</v>
      </c>
      <c r="Y49" s="337"/>
      <c r="Z49" s="337"/>
      <c r="AA49" s="337"/>
      <c r="AB49" s="144" t="s">
        <v>80</v>
      </c>
      <c r="AC49" s="145"/>
      <c r="AD49" s="316">
        <f ca="1">COUNTIFS('（様式８）申請額一覧'!$E$6:$E$20,B49,'（様式８）申請額一覧'!$K$6:$K$20,"&gt;0")</f>
        <v>0</v>
      </c>
      <c r="AE49" s="317"/>
      <c r="AF49" s="318" t="s">
        <v>17</v>
      </c>
      <c r="AG49" s="319"/>
      <c r="AH49" s="336">
        <f ca="1">SUMIF('（様式８）申請額一覧'!$E$6:$E$20,B49,'（様式８）申請額一覧'!$K$6:$K$20)</f>
        <v>0</v>
      </c>
      <c r="AI49" s="337"/>
      <c r="AJ49" s="337"/>
      <c r="AK49" s="337"/>
      <c r="AL49" s="144" t="s">
        <v>80</v>
      </c>
      <c r="AM49" s="145"/>
    </row>
    <row r="50" spans="1:39" ht="15.75" customHeight="1">
      <c r="A50" s="340" t="s">
        <v>39</v>
      </c>
      <c r="B50" s="341"/>
      <c r="C50" s="341"/>
      <c r="D50" s="341"/>
      <c r="E50" s="341"/>
      <c r="F50" s="341"/>
      <c r="G50" s="341"/>
      <c r="H50" s="341"/>
      <c r="I50" s="341"/>
      <c r="J50" s="341"/>
      <c r="K50" s="341"/>
      <c r="L50" s="341"/>
      <c r="M50" s="341"/>
      <c r="N50" s="341"/>
      <c r="O50" s="341"/>
      <c r="P50" s="341"/>
      <c r="Q50" s="341"/>
      <c r="R50" s="341"/>
      <c r="S50" s="342"/>
      <c r="T50" s="345">
        <f ca="1">SUM(T15:U49)</f>
        <v>0</v>
      </c>
      <c r="U50" s="346"/>
      <c r="V50" s="347" t="s">
        <v>17</v>
      </c>
      <c r="W50" s="348"/>
      <c r="X50" s="338">
        <f ca="1">SUM(X15:AA49)</f>
        <v>0</v>
      </c>
      <c r="Y50" s="339"/>
      <c r="Z50" s="339"/>
      <c r="AA50" s="339"/>
      <c r="AB50" s="184" t="s">
        <v>80</v>
      </c>
      <c r="AC50" s="153"/>
      <c r="AD50" s="345">
        <f ca="1">SUM(AD15:AE49)</f>
        <v>0</v>
      </c>
      <c r="AE50" s="346"/>
      <c r="AF50" s="347" t="s">
        <v>17</v>
      </c>
      <c r="AG50" s="348"/>
      <c r="AH50" s="338">
        <f ca="1">SUM(AH15:AK49)</f>
        <v>0</v>
      </c>
      <c r="AI50" s="339"/>
      <c r="AJ50" s="339"/>
      <c r="AK50" s="339"/>
      <c r="AL50" s="184" t="s">
        <v>80</v>
      </c>
      <c r="AM50" s="153"/>
    </row>
    <row r="51" spans="1:39" ht="15.75" customHeight="1">
      <c r="A51" s="340" t="s">
        <v>41</v>
      </c>
      <c r="B51" s="341"/>
      <c r="C51" s="341"/>
      <c r="D51" s="341"/>
      <c r="E51" s="341"/>
      <c r="F51" s="341"/>
      <c r="G51" s="341"/>
      <c r="H51" s="341"/>
      <c r="I51" s="341"/>
      <c r="J51" s="341"/>
      <c r="K51" s="341"/>
      <c r="L51" s="341"/>
      <c r="M51" s="341"/>
      <c r="N51" s="341"/>
      <c r="O51" s="341"/>
      <c r="P51" s="341"/>
      <c r="Q51" s="341"/>
      <c r="R51" s="341"/>
      <c r="S51" s="342"/>
      <c r="T51" s="343">
        <f ca="1">X50+AH50</f>
        <v>0</v>
      </c>
      <c r="U51" s="344"/>
      <c r="V51" s="344"/>
      <c r="W51" s="344"/>
      <c r="X51" s="344"/>
      <c r="Y51" s="344"/>
      <c r="Z51" s="344"/>
      <c r="AA51" s="344"/>
      <c r="AB51" s="344"/>
      <c r="AC51" s="344"/>
      <c r="AD51" s="344"/>
      <c r="AE51" s="344"/>
      <c r="AF51" s="344"/>
      <c r="AG51" s="344"/>
      <c r="AH51" s="344"/>
      <c r="AI51" s="344"/>
      <c r="AJ51" s="344"/>
      <c r="AK51" s="344"/>
      <c r="AL51" s="184" t="s">
        <v>80</v>
      </c>
      <c r="AM51" s="153"/>
    </row>
    <row r="52" spans="1:39">
      <c r="A52" s="154" t="s">
        <v>112</v>
      </c>
    </row>
    <row r="53" spans="1:39" s="154" customFormat="1" ht="9.5">
      <c r="A53" s="155" t="s">
        <v>111</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row>
    <row r="54" spans="1:39">
      <c r="A54" s="154" t="s">
        <v>113</v>
      </c>
    </row>
    <row r="55" spans="1:39" s="154" customFormat="1" ht="9.5">
      <c r="C55" s="154" t="s">
        <v>114</v>
      </c>
    </row>
  </sheetData>
  <mergeCells count="246">
    <mergeCell ref="S9:Y9"/>
    <mergeCell ref="AG9:AM9"/>
    <mergeCell ref="S10:Y10"/>
    <mergeCell ref="AG10:AM10"/>
    <mergeCell ref="A12:S14"/>
    <mergeCell ref="T12:AM12"/>
    <mergeCell ref="T13:AC13"/>
    <mergeCell ref="AD13:AM13"/>
    <mergeCell ref="T14:W14"/>
    <mergeCell ref="X14:AC14"/>
    <mergeCell ref="A3:A10"/>
    <mergeCell ref="L3:AM3"/>
    <mergeCell ref="L4:AM4"/>
    <mergeCell ref="B5:K7"/>
    <mergeCell ref="Q5:R5"/>
    <mergeCell ref="T5:V5"/>
    <mergeCell ref="L6:AM6"/>
    <mergeCell ref="L7:AM7"/>
    <mergeCell ref="S8:Y8"/>
    <mergeCell ref="AG8:AM8"/>
    <mergeCell ref="AD14:AG14"/>
    <mergeCell ref="AH14:AM14"/>
    <mergeCell ref="A15:A22"/>
    <mergeCell ref="T15:U15"/>
    <mergeCell ref="V15:W15"/>
    <mergeCell ref="X15:AA15"/>
    <mergeCell ref="AD15:AE15"/>
    <mergeCell ref="AF15:AG15"/>
    <mergeCell ref="AH15:AK15"/>
    <mergeCell ref="T16:U16"/>
    <mergeCell ref="AH17:AK17"/>
    <mergeCell ref="T18:U18"/>
    <mergeCell ref="V18:W18"/>
    <mergeCell ref="X18:AA18"/>
    <mergeCell ref="AD18:AE18"/>
    <mergeCell ref="AF18:AG18"/>
    <mergeCell ref="AH18:AK18"/>
    <mergeCell ref="V16:W16"/>
    <mergeCell ref="X16:AA16"/>
    <mergeCell ref="AD16:AE16"/>
    <mergeCell ref="AF16:AG16"/>
    <mergeCell ref="AH16:AK16"/>
    <mergeCell ref="T17:U17"/>
    <mergeCell ref="V17:W17"/>
    <mergeCell ref="X17:AA17"/>
    <mergeCell ref="AD17:AE17"/>
    <mergeCell ref="AF17:AG17"/>
    <mergeCell ref="T20:U20"/>
    <mergeCell ref="V20:W20"/>
    <mergeCell ref="X20:AA20"/>
    <mergeCell ref="AD20:AE20"/>
    <mergeCell ref="AF20:AG20"/>
    <mergeCell ref="AH20:AK20"/>
    <mergeCell ref="T19:U19"/>
    <mergeCell ref="V19:W19"/>
    <mergeCell ref="X19:AA19"/>
    <mergeCell ref="AD19:AE19"/>
    <mergeCell ref="AF19:AG19"/>
    <mergeCell ref="AH19:AK19"/>
    <mergeCell ref="T22:U22"/>
    <mergeCell ref="V22:W22"/>
    <mergeCell ref="X22:AA22"/>
    <mergeCell ref="AD22:AE22"/>
    <mergeCell ref="AF22:AG22"/>
    <mergeCell ref="AH22:AK22"/>
    <mergeCell ref="T21:U21"/>
    <mergeCell ref="V21:W21"/>
    <mergeCell ref="X21:AA21"/>
    <mergeCell ref="AD21:AE21"/>
    <mergeCell ref="AF21:AG21"/>
    <mergeCell ref="AH21:AK21"/>
    <mergeCell ref="AH23:AK23"/>
    <mergeCell ref="T24:U24"/>
    <mergeCell ref="V24:W24"/>
    <mergeCell ref="X24:AA24"/>
    <mergeCell ref="AD24:AE24"/>
    <mergeCell ref="AF24:AG24"/>
    <mergeCell ref="AH24:AK24"/>
    <mergeCell ref="A23:A24"/>
    <mergeCell ref="T23:U23"/>
    <mergeCell ref="V23:W23"/>
    <mergeCell ref="X23:AA23"/>
    <mergeCell ref="AD23:AE23"/>
    <mergeCell ref="AF23:AG23"/>
    <mergeCell ref="AH25:AK25"/>
    <mergeCell ref="T26:U26"/>
    <mergeCell ref="V26:W26"/>
    <mergeCell ref="X26:AA26"/>
    <mergeCell ref="AD26:AE26"/>
    <mergeCell ref="AF26:AG26"/>
    <mergeCell ref="AH26:AK26"/>
    <mergeCell ref="A25:A33"/>
    <mergeCell ref="T25:U25"/>
    <mergeCell ref="V25:W25"/>
    <mergeCell ref="X25:AA25"/>
    <mergeCell ref="AD25:AE25"/>
    <mergeCell ref="AF25:AG25"/>
    <mergeCell ref="T27:U27"/>
    <mergeCell ref="V27:W27"/>
    <mergeCell ref="X27:AA27"/>
    <mergeCell ref="AD27:AE27"/>
    <mergeCell ref="T29:U29"/>
    <mergeCell ref="V29:W29"/>
    <mergeCell ref="X29:AA29"/>
    <mergeCell ref="AD29:AE29"/>
    <mergeCell ref="AF29:AG29"/>
    <mergeCell ref="AH29:AK29"/>
    <mergeCell ref="AF27:AG27"/>
    <mergeCell ref="AH27:AK27"/>
    <mergeCell ref="T28:U28"/>
    <mergeCell ref="V28:W28"/>
    <mergeCell ref="X28:AA28"/>
    <mergeCell ref="AD28:AE28"/>
    <mergeCell ref="AF28:AG28"/>
    <mergeCell ref="AH28:AK28"/>
    <mergeCell ref="T31:U31"/>
    <mergeCell ref="V31:W31"/>
    <mergeCell ref="X31:AA31"/>
    <mergeCell ref="AD31:AE31"/>
    <mergeCell ref="AF31:AG31"/>
    <mergeCell ref="AH31:AK31"/>
    <mergeCell ref="T30:U30"/>
    <mergeCell ref="V30:W30"/>
    <mergeCell ref="X30:AA30"/>
    <mergeCell ref="AD30:AE30"/>
    <mergeCell ref="AF30:AG30"/>
    <mergeCell ref="AH30:AK30"/>
    <mergeCell ref="T33:U33"/>
    <mergeCell ref="V33:W33"/>
    <mergeCell ref="X33:AA33"/>
    <mergeCell ref="AD33:AE33"/>
    <mergeCell ref="AF33:AG33"/>
    <mergeCell ref="AH33:AK33"/>
    <mergeCell ref="T32:U32"/>
    <mergeCell ref="V32:W32"/>
    <mergeCell ref="X32:AA32"/>
    <mergeCell ref="AD32:AE32"/>
    <mergeCell ref="AF32:AG32"/>
    <mergeCell ref="AH32:AK32"/>
    <mergeCell ref="AH34:AK34"/>
    <mergeCell ref="T35:U35"/>
    <mergeCell ref="V35:W35"/>
    <mergeCell ref="X35:AA35"/>
    <mergeCell ref="AD35:AE35"/>
    <mergeCell ref="AF35:AG35"/>
    <mergeCell ref="AH35:AK35"/>
    <mergeCell ref="A34:A35"/>
    <mergeCell ref="T34:U34"/>
    <mergeCell ref="V34:W34"/>
    <mergeCell ref="X34:AA34"/>
    <mergeCell ref="AD34:AE34"/>
    <mergeCell ref="AF34:AG34"/>
    <mergeCell ref="A36:A49"/>
    <mergeCell ref="T36:U36"/>
    <mergeCell ref="V36:W36"/>
    <mergeCell ref="X36:AA36"/>
    <mergeCell ref="AD36:AE36"/>
    <mergeCell ref="AF36:AG36"/>
    <mergeCell ref="T38:U38"/>
    <mergeCell ref="V38:W38"/>
    <mergeCell ref="X38:AA38"/>
    <mergeCell ref="AD38:AE38"/>
    <mergeCell ref="AF38:AG38"/>
    <mergeCell ref="T41:U41"/>
    <mergeCell ref="V41:W41"/>
    <mergeCell ref="X41:AA41"/>
    <mergeCell ref="AD41:AE41"/>
    <mergeCell ref="AF41:AG41"/>
    <mergeCell ref="T45:U45"/>
    <mergeCell ref="V45:W45"/>
    <mergeCell ref="X45:AA45"/>
    <mergeCell ref="AD45:AE45"/>
    <mergeCell ref="AF45:AG45"/>
    <mergeCell ref="T49:U49"/>
    <mergeCell ref="V49:W49"/>
    <mergeCell ref="X49:AA49"/>
    <mergeCell ref="AH38:AK38"/>
    <mergeCell ref="T39:U39"/>
    <mergeCell ref="V39:W39"/>
    <mergeCell ref="X39:AA39"/>
    <mergeCell ref="AD39:AE39"/>
    <mergeCell ref="AF39:AG39"/>
    <mergeCell ref="AH39:AK39"/>
    <mergeCell ref="AH36:AK36"/>
    <mergeCell ref="T37:U37"/>
    <mergeCell ref="V37:W37"/>
    <mergeCell ref="X37:AA37"/>
    <mergeCell ref="AD37:AE37"/>
    <mergeCell ref="AF37:AG37"/>
    <mergeCell ref="AH37:AK37"/>
    <mergeCell ref="AH41:AK41"/>
    <mergeCell ref="T40:U40"/>
    <mergeCell ref="V40:W40"/>
    <mergeCell ref="X40:AA40"/>
    <mergeCell ref="AD40:AE40"/>
    <mergeCell ref="AF40:AG40"/>
    <mergeCell ref="AH40:AK40"/>
    <mergeCell ref="T43:U43"/>
    <mergeCell ref="V43:W43"/>
    <mergeCell ref="X43:AA43"/>
    <mergeCell ref="AD43:AE43"/>
    <mergeCell ref="AF43:AG43"/>
    <mergeCell ref="AH43:AK43"/>
    <mergeCell ref="T42:U42"/>
    <mergeCell ref="V42:W42"/>
    <mergeCell ref="X42:AA42"/>
    <mergeCell ref="AD42:AE42"/>
    <mergeCell ref="AF42:AG42"/>
    <mergeCell ref="AH42:AK42"/>
    <mergeCell ref="AH45:AK45"/>
    <mergeCell ref="T44:U44"/>
    <mergeCell ref="V44:W44"/>
    <mergeCell ref="X44:AA44"/>
    <mergeCell ref="AD44:AE44"/>
    <mergeCell ref="AF44:AG44"/>
    <mergeCell ref="AH44:AK44"/>
    <mergeCell ref="T47:U47"/>
    <mergeCell ref="V47:W47"/>
    <mergeCell ref="X47:AA47"/>
    <mergeCell ref="AD47:AE47"/>
    <mergeCell ref="AF47:AG47"/>
    <mergeCell ref="AH47:AK47"/>
    <mergeCell ref="T46:U46"/>
    <mergeCell ref="V46:W46"/>
    <mergeCell ref="X46:AA46"/>
    <mergeCell ref="AD46:AE46"/>
    <mergeCell ref="AF46:AG46"/>
    <mergeCell ref="AH46:AK46"/>
    <mergeCell ref="AD49:AE49"/>
    <mergeCell ref="AF49:AG49"/>
    <mergeCell ref="AH49:AK49"/>
    <mergeCell ref="T48:U48"/>
    <mergeCell ref="V48:W48"/>
    <mergeCell ref="X48:AA48"/>
    <mergeCell ref="AD48:AE48"/>
    <mergeCell ref="AF48:AG48"/>
    <mergeCell ref="AH48:AK48"/>
    <mergeCell ref="AH50:AK50"/>
    <mergeCell ref="A51:S51"/>
    <mergeCell ref="T51:AK51"/>
    <mergeCell ref="A50:S50"/>
    <mergeCell ref="T50:U50"/>
    <mergeCell ref="V50:W50"/>
    <mergeCell ref="X50:AA50"/>
    <mergeCell ref="AD50:AE50"/>
    <mergeCell ref="AF50:AG50"/>
  </mergeCells>
  <phoneticPr fontId="2"/>
  <pageMargins left="0.70866141732283472" right="0.70866141732283472" top="0.74803149606299213" bottom="0.74803149606299213"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M39"/>
  <sheetViews>
    <sheetView view="pageBreakPreview" zoomScaleNormal="140" zoomScaleSheetLayoutView="100" workbookViewId="0">
      <selection activeCell="K48" sqref="K48:AM48"/>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1" width="11.26953125" style="89" customWidth="1"/>
    <col min="12" max="12" width="12.6328125" style="89" customWidth="1"/>
    <col min="13" max="13" width="18.7265625" style="89" customWidth="1"/>
    <col min="14" max="16384" width="2.26953125" style="89"/>
  </cols>
  <sheetData>
    <row r="1" spans="1:13">
      <c r="A1" s="89" t="s">
        <v>184</v>
      </c>
    </row>
    <row r="3" spans="1:13" ht="18" customHeight="1" thickBot="1">
      <c r="B3" s="90"/>
      <c r="M3" s="161" t="s">
        <v>176</v>
      </c>
    </row>
    <row r="4" spans="1:13" ht="18" customHeight="1" thickBot="1">
      <c r="B4" s="354" t="s">
        <v>82</v>
      </c>
      <c r="C4" s="355" t="s">
        <v>79</v>
      </c>
      <c r="D4" s="356" t="s">
        <v>183</v>
      </c>
      <c r="E4" s="357" t="s">
        <v>81</v>
      </c>
      <c r="F4" s="358" t="s">
        <v>106</v>
      </c>
      <c r="G4" s="358"/>
      <c r="H4" s="359"/>
      <c r="I4" s="358" t="s">
        <v>107</v>
      </c>
      <c r="J4" s="358"/>
      <c r="K4" s="359"/>
      <c r="L4" s="349" t="s">
        <v>89</v>
      </c>
      <c r="M4" s="350" t="s">
        <v>90</v>
      </c>
    </row>
    <row r="5" spans="1:13" ht="27.75" customHeight="1">
      <c r="B5" s="354"/>
      <c r="C5" s="355"/>
      <c r="D5" s="356"/>
      <c r="E5" s="357"/>
      <c r="F5" s="175" t="s">
        <v>76</v>
      </c>
      <c r="G5" s="175" t="s">
        <v>77</v>
      </c>
      <c r="H5" s="91" t="s">
        <v>78</v>
      </c>
      <c r="I5" s="92" t="s">
        <v>84</v>
      </c>
      <c r="J5" s="175" t="s">
        <v>85</v>
      </c>
      <c r="K5" s="174" t="s">
        <v>86</v>
      </c>
      <c r="L5" s="350"/>
      <c r="M5" s="350"/>
    </row>
    <row r="6" spans="1:13" ht="22.5" customHeight="1">
      <c r="B6" s="93">
        <v>1</v>
      </c>
      <c r="C6" s="94">
        <f t="shared" ref="C6:C20" ca="1" si="0">IFERROR(INDIRECT("R④個票"&amp;$B6&amp;"！$AG$4"),"")</f>
        <v>0</v>
      </c>
      <c r="D6" s="94">
        <f t="shared" ref="D6:D20" ca="1" si="1">IFERROR(INDIRECT("R④個票"&amp;$B6&amp;"！$L$4"),"")</f>
        <v>0</v>
      </c>
      <c r="E6" s="93">
        <f t="shared" ref="E6:E20" ca="1" si="2">IFERROR(INDIRECT("R④個票"&amp;$B6&amp;"！$L$5"),"")</f>
        <v>0</v>
      </c>
      <c r="F6" s="95">
        <f t="shared" ref="F6:F20" ca="1" si="3">IF(G6&lt;&gt;0,IFERROR(INDIRECT("R④個票"&amp;$B6&amp;"！$AA$13"),""),0)</f>
        <v>0</v>
      </c>
      <c r="G6" s="95">
        <f t="shared" ref="G6:G20" ca="1" si="4">IFERROR(INDIRECT("R④個票"&amp;$B6&amp;"！$AI$13"),"")</f>
        <v>0</v>
      </c>
      <c r="H6" s="96">
        <f ca="1">MIN(F6:G6)</f>
        <v>0</v>
      </c>
      <c r="I6" s="97">
        <f t="shared" ref="I6:I20" ca="1" si="5">IF(J6&lt;&gt;0,IFERROR(INDIRECT("R④個票"&amp;$B6&amp;"！$AA$47"),""),0)</f>
        <v>0</v>
      </c>
      <c r="J6" s="95">
        <f t="shared" ref="J6:J20" ca="1" si="6">IFERROR(INDIRECT("R④個票"&amp;$B6&amp;"！$AI$47"),"")</f>
        <v>0</v>
      </c>
      <c r="K6" s="98">
        <f ca="1">MIN(I6:J6)</f>
        <v>0</v>
      </c>
      <c r="L6" s="98">
        <f ca="1">SUM(H6,K6)</f>
        <v>0</v>
      </c>
      <c r="M6" s="99"/>
    </row>
    <row r="7" spans="1:13" ht="22.5" customHeight="1">
      <c r="B7" s="93">
        <v>2</v>
      </c>
      <c r="C7" s="94">
        <f t="shared" ca="1" si="0"/>
        <v>0</v>
      </c>
      <c r="D7" s="94">
        <f t="shared" ca="1" si="1"/>
        <v>0</v>
      </c>
      <c r="E7" s="93">
        <f t="shared" ca="1" si="2"/>
        <v>0</v>
      </c>
      <c r="F7" s="95">
        <f t="shared" ca="1" si="3"/>
        <v>0</v>
      </c>
      <c r="G7" s="95">
        <f t="shared" ca="1" si="4"/>
        <v>0</v>
      </c>
      <c r="H7" s="96">
        <f t="shared" ref="H7:H20" ca="1" si="7">MIN(F7:G7)</f>
        <v>0</v>
      </c>
      <c r="I7" s="97">
        <f t="shared" ca="1" si="5"/>
        <v>0</v>
      </c>
      <c r="J7" s="95">
        <f t="shared" ca="1" si="6"/>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7"/>
        <v>0</v>
      </c>
      <c r="I8" s="97">
        <f t="shared" ca="1" si="5"/>
        <v>0</v>
      </c>
      <c r="J8" s="95">
        <f t="shared" ca="1" si="6"/>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7"/>
        <v>0</v>
      </c>
      <c r="I9" s="97" t="str">
        <f t="shared" ca="1" si="5"/>
        <v/>
      </c>
      <c r="J9" s="95" t="str">
        <f t="shared" ca="1" si="6"/>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7"/>
        <v>0</v>
      </c>
      <c r="I10" s="97" t="str">
        <f t="shared" ca="1" si="5"/>
        <v/>
      </c>
      <c r="J10" s="95" t="str">
        <f t="shared" ca="1" si="6"/>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7"/>
        <v>0</v>
      </c>
      <c r="I11" s="97" t="str">
        <f t="shared" ca="1" si="5"/>
        <v/>
      </c>
      <c r="J11" s="95" t="str">
        <f t="shared" ca="1" si="6"/>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7"/>
        <v>0</v>
      </c>
      <c r="I12" s="97" t="str">
        <f t="shared" ca="1" si="5"/>
        <v/>
      </c>
      <c r="J12" s="95" t="str">
        <f t="shared" ca="1" si="6"/>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7"/>
        <v>0</v>
      </c>
      <c r="I13" s="97" t="str">
        <f t="shared" ca="1" si="5"/>
        <v/>
      </c>
      <c r="J13" s="95" t="str">
        <f t="shared" ca="1" si="6"/>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7"/>
        <v>0</v>
      </c>
      <c r="I14" s="97" t="str">
        <f t="shared" ca="1" si="5"/>
        <v/>
      </c>
      <c r="J14" s="95" t="str">
        <f t="shared" ca="1" si="6"/>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7"/>
        <v>0</v>
      </c>
      <c r="I15" s="97" t="str">
        <f t="shared" ca="1" si="5"/>
        <v/>
      </c>
      <c r="J15" s="95" t="str">
        <f t="shared" ca="1" si="6"/>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7"/>
        <v>0</v>
      </c>
      <c r="I16" s="97" t="str">
        <f t="shared" ca="1" si="5"/>
        <v/>
      </c>
      <c r="J16" s="95" t="str">
        <f t="shared" ca="1" si="6"/>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7"/>
        <v>0</v>
      </c>
      <c r="I17" s="97" t="str">
        <f t="shared" ca="1" si="5"/>
        <v/>
      </c>
      <c r="J17" s="95" t="str">
        <f t="shared" ca="1" si="6"/>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7"/>
        <v>0</v>
      </c>
      <c r="I18" s="97" t="str">
        <f t="shared" ca="1" si="5"/>
        <v/>
      </c>
      <c r="J18" s="95" t="str">
        <f t="shared" ca="1" si="6"/>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7"/>
        <v>0</v>
      </c>
      <c r="I19" s="97" t="str">
        <f t="shared" ca="1" si="5"/>
        <v/>
      </c>
      <c r="J19" s="95" t="str">
        <f t="shared" ca="1" si="6"/>
        <v/>
      </c>
      <c r="K19" s="98">
        <f t="shared" ca="1" si="8"/>
        <v>0</v>
      </c>
      <c r="L19" s="98">
        <f t="shared" ca="1" si="9"/>
        <v>0</v>
      </c>
      <c r="M19" s="99"/>
    </row>
    <row r="20" spans="1:13" ht="22.5" customHeight="1" thickBot="1">
      <c r="B20" s="100">
        <v>15</v>
      </c>
      <c r="C20" s="101" t="str">
        <f t="shared" ca="1" si="0"/>
        <v/>
      </c>
      <c r="D20" s="101" t="str">
        <f t="shared" ca="1" si="1"/>
        <v/>
      </c>
      <c r="E20" s="100" t="str">
        <f t="shared" ca="1" si="2"/>
        <v/>
      </c>
      <c r="F20" s="102" t="str">
        <f t="shared" ca="1" si="3"/>
        <v/>
      </c>
      <c r="G20" s="102" t="str">
        <f t="shared" ca="1" si="4"/>
        <v/>
      </c>
      <c r="H20" s="103">
        <f t="shared" ca="1" si="7"/>
        <v>0</v>
      </c>
      <c r="I20" s="97" t="str">
        <f t="shared" ca="1" si="5"/>
        <v/>
      </c>
      <c r="J20" s="95" t="str">
        <f t="shared" ca="1" si="6"/>
        <v/>
      </c>
      <c r="K20" s="104">
        <f t="shared" ca="1" si="8"/>
        <v>0</v>
      </c>
      <c r="L20" s="105">
        <f ca="1">SUM(H20,K20)</f>
        <v>0</v>
      </c>
      <c r="M20" s="106"/>
    </row>
    <row r="21" spans="1:13" ht="22.5" customHeight="1" thickTop="1" thickBot="1">
      <c r="B21" s="351" t="s">
        <v>88</v>
      </c>
      <c r="C21" s="352"/>
      <c r="D21" s="352"/>
      <c r="E21" s="352"/>
      <c r="F21" s="107"/>
      <c r="G21" s="107"/>
      <c r="H21" s="108">
        <f ca="1">SUM(H6:H20)</f>
        <v>0</v>
      </c>
      <c r="I21" s="109"/>
      <c r="J21" s="107"/>
      <c r="K21" s="110">
        <f ca="1">SUM(K6:K20)</f>
        <v>0</v>
      </c>
      <c r="L21" s="110">
        <f ca="1">SUM(H21,K21)</f>
        <v>0</v>
      </c>
      <c r="M21" s="111"/>
    </row>
    <row r="22" spans="1:13" ht="19.5" customHeight="1"/>
    <row r="23" spans="1:13" s="112" customFormat="1" ht="18" customHeight="1">
      <c r="A23" s="89" t="s">
        <v>83</v>
      </c>
      <c r="B23" s="89"/>
      <c r="C23" s="89"/>
      <c r="D23" s="89"/>
    </row>
    <row r="24" spans="1:13" s="112" customFormat="1" ht="16.5" customHeight="1">
      <c r="A24" s="89"/>
      <c r="B24" s="113">
        <v>1</v>
      </c>
      <c r="C24" s="114" t="s">
        <v>91</v>
      </c>
      <c r="D24" s="89"/>
    </row>
    <row r="25" spans="1:13" s="168" customFormat="1" ht="16.5" customHeight="1">
      <c r="A25" s="30"/>
      <c r="B25" s="167">
        <v>2</v>
      </c>
      <c r="C25" s="35" t="s">
        <v>185</v>
      </c>
      <c r="D25" s="30"/>
    </row>
    <row r="26" spans="1:13" s="168" customFormat="1" ht="16.5" customHeight="1">
      <c r="A26" s="30"/>
      <c r="B26" s="167">
        <v>3</v>
      </c>
      <c r="C26" s="35" t="s">
        <v>191</v>
      </c>
      <c r="D26" s="30"/>
    </row>
    <row r="27" spans="1:13" s="168" customFormat="1" ht="16.5" customHeight="1">
      <c r="A27" s="30"/>
      <c r="B27" s="169">
        <v>4</v>
      </c>
      <c r="C27" s="170" t="s">
        <v>87</v>
      </c>
      <c r="D27" s="30"/>
    </row>
    <row r="28" spans="1:13" s="168" customFormat="1" ht="16.5" customHeight="1">
      <c r="A28" s="30"/>
      <c r="B28" s="169">
        <v>5</v>
      </c>
      <c r="C28" s="170" t="s">
        <v>179</v>
      </c>
      <c r="D28" s="30"/>
    </row>
    <row r="29" spans="1:13" s="112" customFormat="1" ht="22.5" customHeight="1"/>
    <row r="30" spans="1:13" s="112" customFormat="1" ht="22.5" customHeight="1"/>
    <row r="31" spans="1:13" s="112" customFormat="1" ht="22.5" customHeight="1"/>
    <row r="32" spans="1:13"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L4:L5"/>
    <mergeCell ref="M4:M5"/>
    <mergeCell ref="B21:E21"/>
    <mergeCell ref="B4:B5"/>
    <mergeCell ref="C4:C5"/>
    <mergeCell ref="D4:D5"/>
    <mergeCell ref="E4:E5"/>
    <mergeCell ref="F4:H4"/>
    <mergeCell ref="I4:K4"/>
  </mergeCells>
  <phoneticPr fontId="2"/>
  <dataValidations disablePrompts="1"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workbookViewId="0">
      <selection activeCell="K48" sqref="K48:AM48"/>
    </sheetView>
  </sheetViews>
  <sheetFormatPr defaultRowHeight="13"/>
  <sheetData/>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Layout" topLeftCell="A5" zoomScaleNormal="120" zoomScaleSheetLayoutView="115" workbookViewId="0">
      <selection activeCell="L5" sqref="L5:AB5"/>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190</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190"/>
      <c r="D8" s="190"/>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190"/>
      <c r="D9" s="190"/>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110</v>
      </c>
      <c r="B13" s="29"/>
      <c r="C13" s="23"/>
      <c r="D13" s="23"/>
      <c r="E13" s="23"/>
      <c r="F13" s="23"/>
      <c r="G13" s="23"/>
      <c r="H13" s="23"/>
      <c r="I13" s="55"/>
      <c r="J13" s="21"/>
      <c r="K13" s="38"/>
      <c r="L13" s="37"/>
      <c r="M13" s="37"/>
      <c r="N13" s="37"/>
      <c r="O13" s="37"/>
      <c r="P13" s="37"/>
      <c r="Q13" s="37"/>
      <c r="R13" s="37"/>
      <c r="S13" s="37"/>
      <c r="T13" s="37"/>
      <c r="U13" s="37"/>
      <c r="V13" s="37"/>
      <c r="W13" s="378" t="s">
        <v>75</v>
      </c>
      <c r="X13" s="379"/>
      <c r="Y13" s="379"/>
      <c r="Z13" s="380"/>
      <c r="AA13" s="402" t="str">
        <f>IF(L5="","",VLOOKUP(L5,$A$94:$B$128,2,0))</f>
        <v/>
      </c>
      <c r="AB13" s="403"/>
      <c r="AC13" s="403"/>
      <c r="AD13" s="379" t="s">
        <v>61</v>
      </c>
      <c r="AE13" s="380"/>
      <c r="AF13" s="378" t="s">
        <v>46</v>
      </c>
      <c r="AG13" s="379"/>
      <c r="AH13" s="380"/>
      <c r="AI13" s="449">
        <f>ROUNDDOWN($F$45/1000,0)</f>
        <v>0</v>
      </c>
      <c r="AJ13" s="450"/>
      <c r="AK13" s="450"/>
      <c r="AL13" s="379" t="s">
        <v>61</v>
      </c>
      <c r="AM13" s="380"/>
    </row>
    <row r="14" spans="1:46" s="35" customFormat="1" ht="20.25" customHeight="1">
      <c r="A14" s="56" t="s">
        <v>43</v>
      </c>
      <c r="B14" s="187"/>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190"/>
      <c r="AL14" s="18"/>
      <c r="AM14" s="59"/>
    </row>
    <row r="15" spans="1:46" s="35" customFormat="1" ht="21" customHeight="1">
      <c r="A15" s="60"/>
      <c r="B15" s="12"/>
      <c r="C15" s="465" t="s">
        <v>193</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6" s="35" customFormat="1" ht="21" customHeight="1">
      <c r="A16" s="61"/>
      <c r="B16" s="11"/>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row>
    <row r="17" spans="1:39" s="35" customFormat="1" ht="21" customHeight="1">
      <c r="A17" s="61"/>
      <c r="B17" s="11"/>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row>
    <row r="18" spans="1:39" s="35" customFormat="1" ht="21" customHeight="1">
      <c r="A18" s="61"/>
      <c r="B18" s="1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row>
    <row r="19" spans="1:39" s="35" customFormat="1" ht="21" customHeight="1">
      <c r="A19" s="61"/>
      <c r="B19" s="11"/>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row>
    <row r="20" spans="1:39" s="35" customFormat="1" ht="21" customHeight="1">
      <c r="A20" s="61"/>
      <c r="B20" s="11"/>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6"/>
    </row>
    <row r="21" spans="1:39" s="35" customFormat="1" ht="21" customHeight="1">
      <c r="A21" s="61"/>
      <c r="B21" s="11"/>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6"/>
    </row>
    <row r="22" spans="1:39" s="35" customFormat="1" ht="21" customHeight="1">
      <c r="A22" s="62"/>
      <c r="B22" s="14"/>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39" s="35" customFormat="1" ht="18.75" customHeight="1">
      <c r="A23" s="411" t="s">
        <v>175</v>
      </c>
      <c r="B23" s="412"/>
      <c r="C23" s="412"/>
      <c r="D23" s="412"/>
      <c r="E23" s="412"/>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2"/>
    </row>
    <row r="24" spans="1:39" ht="18" customHeight="1">
      <c r="A24" s="411" t="s">
        <v>44</v>
      </c>
      <c r="B24" s="412"/>
      <c r="C24" s="412"/>
      <c r="D24" s="412"/>
      <c r="E24" s="413"/>
      <c r="F24" s="411" t="s">
        <v>47</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92</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8.75" customHeight="1">
      <c r="A46" s="176"/>
      <c r="B46" s="177"/>
      <c r="C46" s="178"/>
      <c r="D46" s="16"/>
      <c r="E46" s="179"/>
      <c r="F46" s="16"/>
      <c r="G46" s="16"/>
      <c r="H46" s="16"/>
      <c r="I46" s="16"/>
      <c r="J46" s="180"/>
      <c r="K46" s="180"/>
      <c r="L46" s="180"/>
      <c r="M46" s="180"/>
      <c r="N46" s="180"/>
      <c r="O46" s="177"/>
      <c r="P46" s="181"/>
      <c r="Q46" s="176"/>
      <c r="R46" s="176"/>
      <c r="S46" s="180"/>
      <c r="T46" s="10"/>
      <c r="U46" s="180"/>
      <c r="V46" s="180"/>
      <c r="W46" s="180"/>
      <c r="X46" s="180"/>
      <c r="Y46" s="16"/>
      <c r="Z46" s="16"/>
      <c r="AA46" s="16"/>
      <c r="AB46" s="177"/>
      <c r="AC46" s="178"/>
      <c r="AD46" s="180"/>
      <c r="AE46" s="180"/>
      <c r="AF46" s="180"/>
      <c r="AG46" s="180"/>
      <c r="AH46" s="180"/>
      <c r="AI46" s="182"/>
      <c r="AJ46" s="182"/>
      <c r="AK46" s="182"/>
      <c r="AL46" s="182"/>
      <c r="AM46" s="180"/>
    </row>
    <row r="47" spans="1:39" ht="18.75" customHeight="1">
      <c r="A47" s="63" t="s">
        <v>107</v>
      </c>
      <c r="B47" s="23"/>
      <c r="C47" s="13"/>
      <c r="D47" s="23"/>
      <c r="E47" s="15"/>
      <c r="F47" s="23"/>
      <c r="G47" s="23"/>
      <c r="H47" s="23"/>
      <c r="I47" s="23"/>
      <c r="J47" s="20"/>
      <c r="K47" s="20"/>
      <c r="L47" s="20"/>
      <c r="M47" s="20"/>
      <c r="N47" s="20"/>
      <c r="O47" s="28"/>
      <c r="P47" s="25"/>
      <c r="Q47" s="26"/>
      <c r="R47" s="26"/>
      <c r="S47" s="20"/>
      <c r="T47" s="21"/>
      <c r="U47" s="20"/>
      <c r="V47" s="24"/>
      <c r="W47" s="378" t="s">
        <v>75</v>
      </c>
      <c r="X47" s="379"/>
      <c r="Y47" s="379"/>
      <c r="Z47" s="380"/>
      <c r="AA47" s="402" t="str">
        <f>IF(L5="","",VLOOKUP(L5,$A$94:$C$128,3,FALSE))</f>
        <v/>
      </c>
      <c r="AB47" s="403"/>
      <c r="AC47" s="403"/>
      <c r="AD47" s="379" t="s">
        <v>61</v>
      </c>
      <c r="AE47" s="380"/>
      <c r="AF47" s="378" t="s">
        <v>46</v>
      </c>
      <c r="AG47" s="379"/>
      <c r="AH47" s="380"/>
      <c r="AI47" s="449">
        <f>ROUNDDOWN($F$65/1000,0)</f>
        <v>0</v>
      </c>
      <c r="AJ47" s="450"/>
      <c r="AK47" s="450"/>
      <c r="AL47" s="379" t="s">
        <v>61</v>
      </c>
      <c r="AM47" s="380"/>
    </row>
    <row r="48" spans="1:39" ht="18.75" customHeight="1">
      <c r="A48" s="56" t="s">
        <v>43</v>
      </c>
      <c r="B48" s="187"/>
      <c r="C48" s="18"/>
      <c r="D48" s="18"/>
      <c r="E48" s="18"/>
      <c r="F48" s="18"/>
      <c r="G48" s="18"/>
      <c r="H48" s="418"/>
      <c r="I48" s="419"/>
      <c r="J48" s="420"/>
      <c r="K48" s="421" t="s">
        <v>135</v>
      </c>
      <c r="L48" s="422"/>
      <c r="M48" s="422"/>
      <c r="N48" s="422"/>
      <c r="O48" s="422"/>
      <c r="P48" s="422"/>
      <c r="Q48" s="422"/>
      <c r="R48" s="422"/>
      <c r="S48" s="422"/>
      <c r="T48" s="422"/>
      <c r="U48" s="422"/>
      <c r="V48" s="422"/>
      <c r="W48" s="422"/>
      <c r="X48" s="422"/>
      <c r="Y48" s="422"/>
      <c r="Z48" s="422"/>
      <c r="AA48" s="422"/>
      <c r="AB48" s="422"/>
      <c r="AC48" s="422"/>
      <c r="AD48" s="422"/>
      <c r="AE48" s="422"/>
      <c r="AF48" s="57" t="s">
        <v>74</v>
      </c>
      <c r="AG48" s="58"/>
      <c r="AH48" s="58"/>
      <c r="AI48" s="19"/>
      <c r="AJ48" s="19"/>
      <c r="AK48" s="190"/>
      <c r="AL48" s="18"/>
      <c r="AM48" s="59"/>
    </row>
    <row r="49" spans="1:40" ht="25.5" customHeight="1">
      <c r="A49" s="60"/>
      <c r="B49" s="12"/>
      <c r="C49" s="461" t="s">
        <v>144</v>
      </c>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2"/>
    </row>
    <row r="50" spans="1:40" ht="25.5" customHeight="1">
      <c r="A50" s="62"/>
      <c r="B50" s="14"/>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4"/>
    </row>
    <row r="51" spans="1:40" ht="18.75" customHeight="1">
      <c r="A51" s="411" t="s">
        <v>175</v>
      </c>
      <c r="B51" s="412"/>
      <c r="C51" s="412"/>
      <c r="D51" s="412"/>
      <c r="E51" s="412"/>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4"/>
    </row>
    <row r="52" spans="1:40" ht="18" customHeight="1">
      <c r="A52" s="411" t="s">
        <v>44</v>
      </c>
      <c r="B52" s="412"/>
      <c r="C52" s="412"/>
      <c r="D52" s="412"/>
      <c r="E52" s="413"/>
      <c r="F52" s="411" t="s">
        <v>47</v>
      </c>
      <c r="G52" s="412"/>
      <c r="H52" s="412"/>
      <c r="I52" s="412"/>
      <c r="J52" s="412"/>
      <c r="K52" s="414" t="s">
        <v>45</v>
      </c>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40" ht="9.75" customHeight="1">
      <c r="A53" s="415"/>
      <c r="B53" s="415"/>
      <c r="C53" s="415"/>
      <c r="D53" s="415"/>
      <c r="E53" s="415"/>
      <c r="F53" s="416"/>
      <c r="G53" s="416"/>
      <c r="H53" s="416"/>
      <c r="I53" s="416"/>
      <c r="J53" s="416"/>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row>
    <row r="54" spans="1:40" ht="9.75" customHeight="1">
      <c r="A54" s="415"/>
      <c r="B54" s="415"/>
      <c r="C54" s="415"/>
      <c r="D54" s="415"/>
      <c r="E54" s="415"/>
      <c r="F54" s="416"/>
      <c r="G54" s="416"/>
      <c r="H54" s="416"/>
      <c r="I54" s="416"/>
      <c r="J54" s="416"/>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row>
    <row r="55" spans="1:40" ht="9.75" customHeight="1">
      <c r="A55" s="415"/>
      <c r="B55" s="415"/>
      <c r="C55" s="415"/>
      <c r="D55" s="415"/>
      <c r="E55" s="415"/>
      <c r="F55" s="416"/>
      <c r="G55" s="416"/>
      <c r="H55" s="416"/>
      <c r="I55" s="416"/>
      <c r="J55" s="416"/>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row>
    <row r="56" spans="1:40" ht="9.75" customHeight="1">
      <c r="A56" s="415"/>
      <c r="B56" s="415"/>
      <c r="C56" s="415"/>
      <c r="D56" s="415"/>
      <c r="E56" s="415"/>
      <c r="F56" s="416"/>
      <c r="G56" s="416"/>
      <c r="H56" s="416"/>
      <c r="I56" s="416"/>
      <c r="J56" s="416"/>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row>
    <row r="57" spans="1:40" ht="9.75" customHeight="1">
      <c r="A57" s="415"/>
      <c r="B57" s="415"/>
      <c r="C57" s="415"/>
      <c r="D57" s="415"/>
      <c r="E57" s="415"/>
      <c r="F57" s="416"/>
      <c r="G57" s="416"/>
      <c r="H57" s="416"/>
      <c r="I57" s="416"/>
      <c r="J57" s="416"/>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row>
    <row r="58" spans="1:40" ht="9.75" customHeight="1">
      <c r="A58" s="415"/>
      <c r="B58" s="415"/>
      <c r="C58" s="415"/>
      <c r="D58" s="415"/>
      <c r="E58" s="415"/>
      <c r="F58" s="416"/>
      <c r="G58" s="416"/>
      <c r="H58" s="416"/>
      <c r="I58" s="416"/>
      <c r="J58" s="416"/>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row>
    <row r="59" spans="1:40" ht="9.75" customHeight="1">
      <c r="A59" s="415"/>
      <c r="B59" s="415"/>
      <c r="C59" s="415"/>
      <c r="D59" s="415"/>
      <c r="E59" s="415"/>
      <c r="F59" s="416"/>
      <c r="G59" s="416"/>
      <c r="H59" s="416"/>
      <c r="I59" s="416"/>
      <c r="J59" s="416"/>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row>
    <row r="60" spans="1:40"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40"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40"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40"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40" ht="9.75" customHeight="1" thickBot="1">
      <c r="A64" s="427"/>
      <c r="B64" s="428"/>
      <c r="C64" s="428"/>
      <c r="D64" s="428"/>
      <c r="E64" s="429"/>
      <c r="F64" s="430"/>
      <c r="G64" s="431"/>
      <c r="H64" s="431"/>
      <c r="I64" s="431"/>
      <c r="J64" s="431"/>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27"/>
    </row>
    <row r="65" spans="1:39" ht="22.5" customHeight="1" thickTop="1">
      <c r="A65" s="434" t="s">
        <v>126</v>
      </c>
      <c r="B65" s="435"/>
      <c r="C65" s="435"/>
      <c r="D65" s="435"/>
      <c r="E65" s="453"/>
      <c r="F65" s="454">
        <f>SUM(F53:J64)</f>
        <v>0</v>
      </c>
      <c r="G65" s="455"/>
      <c r="H65" s="455"/>
      <c r="I65" s="455"/>
      <c r="J65" s="455"/>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9" t="s">
        <v>117</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76"/>
      <c r="AM69" s="77"/>
    </row>
    <row r="70" spans="1:39" s="75" customFormat="1" ht="11.25" customHeight="1">
      <c r="A70" s="71" t="s">
        <v>118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119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457" t="s">
        <v>127</v>
      </c>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73"/>
      <c r="AM73" s="74"/>
    </row>
    <row r="74" spans="1:39" s="75" customFormat="1" ht="11.25" customHeight="1">
      <c r="A74" s="189" t="s">
        <v>120</v>
      </c>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73"/>
      <c r="AM74" s="74"/>
    </row>
    <row r="75" spans="1:39" s="75" customFormat="1" ht="11.25" customHeight="1">
      <c r="A75" s="189" t="s">
        <v>121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9" t="s">
        <v>128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9"/>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459" t="s">
        <v>129</v>
      </c>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73"/>
      <c r="AM78" s="74"/>
    </row>
    <row r="79" spans="1:39" s="75" customFormat="1" ht="11.25" customHeight="1">
      <c r="A79" s="189" t="s">
        <v>130</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73"/>
      <c r="AM79" s="74"/>
    </row>
    <row r="80" spans="1:39" s="75" customFormat="1" ht="11.25" customHeight="1">
      <c r="A80" s="189" t="s">
        <v>122</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73"/>
      <c r="AM80" s="74"/>
    </row>
    <row r="81" spans="1:39" s="75" customFormat="1" ht="3" customHeight="1">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73"/>
      <c r="AM81" s="74"/>
    </row>
    <row r="82" spans="1:39" s="75" customFormat="1" ht="11.25" customHeight="1">
      <c r="A82" s="457" t="s">
        <v>116</v>
      </c>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73"/>
      <c r="AM82" s="74"/>
    </row>
    <row r="83" spans="1:39" s="75" customFormat="1" ht="11.25" customHeight="1">
      <c r="A83" s="189" t="s">
        <v>123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9" t="s">
        <v>124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89"/>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89" t="s">
        <v>131</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132</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9" customFormat="1" ht="5">
      <c r="B93" s="159" t="s">
        <v>142</v>
      </c>
      <c r="C93" s="159" t="s">
        <v>143</v>
      </c>
      <c r="D93" s="159" t="s">
        <v>153</v>
      </c>
      <c r="E93" s="159" t="s">
        <v>154</v>
      </c>
    </row>
    <row r="94" spans="1:39" s="159" customFormat="1" ht="5">
      <c r="A94" s="159" t="s">
        <v>155</v>
      </c>
      <c r="B94" s="160">
        <v>537</v>
      </c>
      <c r="C94" s="160">
        <v>268</v>
      </c>
      <c r="D94" s="160">
        <v>537</v>
      </c>
      <c r="E94" s="160">
        <v>268</v>
      </c>
      <c r="F94" s="159" t="s">
        <v>156</v>
      </c>
      <c r="G94" s="160"/>
    </row>
    <row r="95" spans="1:39" s="159" customFormat="1" ht="5">
      <c r="A95" s="159" t="s">
        <v>157</v>
      </c>
      <c r="B95" s="160">
        <v>684</v>
      </c>
      <c r="C95" s="160">
        <v>342</v>
      </c>
      <c r="D95" s="160">
        <v>684</v>
      </c>
      <c r="E95" s="160">
        <v>342</v>
      </c>
      <c r="F95" s="159" t="s">
        <v>156</v>
      </c>
      <c r="G95" s="160"/>
    </row>
    <row r="96" spans="1:39" s="159" customFormat="1" ht="5">
      <c r="A96" s="159" t="s">
        <v>158</v>
      </c>
      <c r="B96" s="160">
        <v>889</v>
      </c>
      <c r="C96" s="160">
        <v>445</v>
      </c>
      <c r="D96" s="160">
        <v>889</v>
      </c>
      <c r="E96" s="160">
        <v>445</v>
      </c>
      <c r="F96" s="159" t="s">
        <v>156</v>
      </c>
      <c r="G96" s="160"/>
    </row>
    <row r="97" spans="1:7" s="159" customFormat="1" ht="5">
      <c r="A97" s="159" t="s">
        <v>159</v>
      </c>
      <c r="B97" s="160">
        <v>231</v>
      </c>
      <c r="C97" s="160">
        <v>115</v>
      </c>
      <c r="D97" s="160">
        <v>231</v>
      </c>
      <c r="E97" s="160">
        <v>115</v>
      </c>
      <c r="F97" s="159" t="s">
        <v>156</v>
      </c>
      <c r="G97" s="160"/>
    </row>
    <row r="98" spans="1:7" s="159" customFormat="1" ht="5">
      <c r="A98" s="159" t="s">
        <v>18</v>
      </c>
      <c r="B98" s="160">
        <v>226</v>
      </c>
      <c r="C98" s="160">
        <v>113</v>
      </c>
      <c r="D98" s="160">
        <v>226</v>
      </c>
      <c r="E98" s="160">
        <v>113</v>
      </c>
      <c r="F98" s="159" t="s">
        <v>156</v>
      </c>
      <c r="G98" s="160"/>
    </row>
    <row r="99" spans="1:7" s="159" customFormat="1" ht="5">
      <c r="A99" s="159" t="s">
        <v>160</v>
      </c>
      <c r="B99" s="160">
        <v>564</v>
      </c>
      <c r="C99" s="160">
        <v>282</v>
      </c>
      <c r="D99" s="160">
        <v>564</v>
      </c>
      <c r="E99" s="160">
        <v>282</v>
      </c>
      <c r="F99" s="159" t="s">
        <v>156</v>
      </c>
      <c r="G99" s="160"/>
    </row>
    <row r="100" spans="1:7" s="159" customFormat="1" ht="5">
      <c r="A100" s="159" t="s">
        <v>161</v>
      </c>
      <c r="B100" s="160">
        <v>710</v>
      </c>
      <c r="C100" s="160">
        <v>355</v>
      </c>
      <c r="D100" s="160">
        <v>710</v>
      </c>
      <c r="E100" s="160">
        <v>355</v>
      </c>
      <c r="F100" s="159" t="s">
        <v>156</v>
      </c>
      <c r="G100" s="160"/>
    </row>
    <row r="101" spans="1:7" s="159" customFormat="1" ht="5">
      <c r="A101" s="159" t="s">
        <v>162</v>
      </c>
      <c r="B101" s="160">
        <v>1133</v>
      </c>
      <c r="C101" s="160">
        <v>567</v>
      </c>
      <c r="D101" s="160">
        <v>1133</v>
      </c>
      <c r="E101" s="160">
        <v>567</v>
      </c>
      <c r="F101" s="159" t="s">
        <v>156</v>
      </c>
      <c r="G101" s="160"/>
    </row>
    <row r="102" spans="1:7" s="159" customFormat="1" ht="5">
      <c r="A102" s="159" t="s">
        <v>49</v>
      </c>
      <c r="B102" s="195">
        <f t="shared" ref="B102:B103" si="0">D102*$AG$5</f>
        <v>0</v>
      </c>
      <c r="C102" s="195">
        <f t="shared" ref="C102:C103" si="1">E102*$AG$5</f>
        <v>0</v>
      </c>
      <c r="D102" s="160">
        <v>27</v>
      </c>
      <c r="E102" s="160">
        <v>13</v>
      </c>
      <c r="F102" s="159" t="s">
        <v>163</v>
      </c>
      <c r="G102" s="160"/>
    </row>
    <row r="103" spans="1:7" s="159" customFormat="1" ht="5">
      <c r="A103" s="159" t="s">
        <v>164</v>
      </c>
      <c r="B103" s="195">
        <f t="shared" si="0"/>
        <v>0</v>
      </c>
      <c r="C103" s="195">
        <f t="shared" si="1"/>
        <v>0</v>
      </c>
      <c r="D103" s="160">
        <v>27</v>
      </c>
      <c r="E103" s="160">
        <v>13</v>
      </c>
      <c r="F103" s="159" t="s">
        <v>163</v>
      </c>
      <c r="G103" s="160"/>
    </row>
    <row r="104" spans="1:7" s="159" customFormat="1" ht="5">
      <c r="A104" s="159" t="s">
        <v>19</v>
      </c>
      <c r="B104" s="160">
        <v>320</v>
      </c>
      <c r="C104" s="160">
        <v>160</v>
      </c>
      <c r="D104" s="160">
        <v>320</v>
      </c>
      <c r="E104" s="160">
        <v>160</v>
      </c>
      <c r="F104" s="159" t="s">
        <v>156</v>
      </c>
      <c r="G104" s="160"/>
    </row>
    <row r="105" spans="1:7" s="159" customFormat="1" ht="5">
      <c r="A105" s="159" t="s">
        <v>20</v>
      </c>
      <c r="B105" s="160">
        <v>339</v>
      </c>
      <c r="C105" s="160">
        <v>169</v>
      </c>
      <c r="D105" s="160">
        <v>339</v>
      </c>
      <c r="E105" s="160">
        <v>169</v>
      </c>
      <c r="F105" s="159" t="s">
        <v>156</v>
      </c>
      <c r="G105" s="160"/>
    </row>
    <row r="106" spans="1:7" s="159" customFormat="1" ht="5">
      <c r="A106" s="159" t="s">
        <v>21</v>
      </c>
      <c r="B106" s="160">
        <v>311</v>
      </c>
      <c r="C106" s="160">
        <v>156</v>
      </c>
      <c r="D106" s="160">
        <v>311</v>
      </c>
      <c r="E106" s="160">
        <v>156</v>
      </c>
      <c r="F106" s="159" t="s">
        <v>156</v>
      </c>
      <c r="G106" s="160"/>
    </row>
    <row r="107" spans="1:7" s="159" customFormat="1" ht="5">
      <c r="A107" s="159" t="s">
        <v>22</v>
      </c>
      <c r="B107" s="160">
        <v>137</v>
      </c>
      <c r="C107" s="160">
        <v>68</v>
      </c>
      <c r="D107" s="160">
        <v>137</v>
      </c>
      <c r="E107" s="160">
        <v>68</v>
      </c>
      <c r="F107" s="159" t="s">
        <v>156</v>
      </c>
      <c r="G107" s="160"/>
    </row>
    <row r="108" spans="1:7" s="159" customFormat="1" ht="5">
      <c r="A108" s="159" t="s">
        <v>23</v>
      </c>
      <c r="B108" s="160">
        <v>508</v>
      </c>
      <c r="C108" s="160">
        <v>254</v>
      </c>
      <c r="D108" s="160">
        <v>508</v>
      </c>
      <c r="E108" s="160">
        <v>254</v>
      </c>
      <c r="F108" s="159" t="s">
        <v>156</v>
      </c>
      <c r="G108" s="160"/>
    </row>
    <row r="109" spans="1:7" s="159" customFormat="1" ht="5">
      <c r="A109" s="159" t="s">
        <v>24</v>
      </c>
      <c r="B109" s="160">
        <v>204</v>
      </c>
      <c r="C109" s="160">
        <v>102</v>
      </c>
      <c r="D109" s="160">
        <v>204</v>
      </c>
      <c r="E109" s="160">
        <v>102</v>
      </c>
      <c r="F109" s="159" t="s">
        <v>156</v>
      </c>
      <c r="G109" s="160"/>
    </row>
    <row r="110" spans="1:7" s="159" customFormat="1" ht="5">
      <c r="A110" s="159" t="s">
        <v>25</v>
      </c>
      <c r="B110" s="160">
        <v>148</v>
      </c>
      <c r="C110" s="160">
        <v>74</v>
      </c>
      <c r="D110" s="160">
        <v>148</v>
      </c>
      <c r="E110" s="160">
        <v>74</v>
      </c>
      <c r="F110" s="159" t="s">
        <v>156</v>
      </c>
      <c r="G110" s="160"/>
    </row>
    <row r="111" spans="1:7" s="159" customFormat="1" ht="5">
      <c r="A111" s="159" t="s">
        <v>26</v>
      </c>
      <c r="B111" s="160"/>
      <c r="C111" s="160">
        <v>282</v>
      </c>
      <c r="D111" s="160"/>
      <c r="E111" s="160">
        <v>282</v>
      </c>
      <c r="F111" s="159" t="s">
        <v>156</v>
      </c>
      <c r="G111" s="160"/>
    </row>
    <row r="112" spans="1:7" s="159" customFormat="1" ht="5">
      <c r="A112" s="159" t="s">
        <v>165</v>
      </c>
      <c r="B112" s="160">
        <v>33</v>
      </c>
      <c r="C112" s="160">
        <v>16</v>
      </c>
      <c r="D112" s="160">
        <v>33</v>
      </c>
      <c r="E112" s="160">
        <v>16</v>
      </c>
      <c r="F112" s="159" t="s">
        <v>156</v>
      </c>
      <c r="G112" s="160"/>
    </row>
    <row r="113" spans="1:7" s="159" customFormat="1" ht="5">
      <c r="A113" s="159" t="s">
        <v>27</v>
      </c>
      <c r="B113" s="160">
        <v>475</v>
      </c>
      <c r="C113" s="160">
        <v>237</v>
      </c>
      <c r="D113" s="160">
        <v>475</v>
      </c>
      <c r="E113" s="160">
        <v>237</v>
      </c>
      <c r="F113" s="159" t="s">
        <v>156</v>
      </c>
      <c r="G113" s="160"/>
    </row>
    <row r="114" spans="1:7" s="159" customFormat="1" ht="5">
      <c r="A114" s="159" t="s">
        <v>28</v>
      </c>
      <c r="B114" s="160">
        <v>638</v>
      </c>
      <c r="C114" s="160">
        <v>319</v>
      </c>
      <c r="D114" s="160">
        <v>638</v>
      </c>
      <c r="E114" s="160">
        <v>319</v>
      </c>
      <c r="F114" s="159" t="s">
        <v>156</v>
      </c>
      <c r="G114" s="160"/>
    </row>
    <row r="115" spans="1:7" s="159" customFormat="1" ht="5">
      <c r="A115" s="159" t="s">
        <v>29</v>
      </c>
      <c r="B115" s="160">
        <f>D115*$AG$5</f>
        <v>0</v>
      </c>
      <c r="C115" s="160">
        <f>E115*$AG$5</f>
        <v>0</v>
      </c>
      <c r="D115" s="160">
        <v>38</v>
      </c>
      <c r="E115" s="160">
        <v>19</v>
      </c>
      <c r="F115" s="159" t="s">
        <v>163</v>
      </c>
      <c r="G115" s="160"/>
    </row>
    <row r="116" spans="1:7" s="159" customFormat="1" ht="5">
      <c r="A116" s="159" t="s">
        <v>30</v>
      </c>
      <c r="B116" s="160">
        <f>D116*$AG$5</f>
        <v>0</v>
      </c>
      <c r="C116" s="160">
        <f t="shared" ref="C116:C128" si="2">E116*$AG$5</f>
        <v>0</v>
      </c>
      <c r="D116" s="160">
        <v>40</v>
      </c>
      <c r="E116" s="160">
        <v>20</v>
      </c>
      <c r="F116" s="159" t="s">
        <v>163</v>
      </c>
      <c r="G116" s="160"/>
    </row>
    <row r="117" spans="1:7" s="159" customFormat="1" ht="5">
      <c r="A117" s="159" t="s">
        <v>31</v>
      </c>
      <c r="B117" s="160">
        <f t="shared" ref="B117:B128" si="3">D117*$AG$5</f>
        <v>0</v>
      </c>
      <c r="C117" s="160">
        <f t="shared" si="2"/>
        <v>0</v>
      </c>
      <c r="D117" s="160">
        <v>38</v>
      </c>
      <c r="E117" s="160">
        <v>19</v>
      </c>
      <c r="F117" s="159" t="s">
        <v>163</v>
      </c>
      <c r="G117" s="160"/>
    </row>
    <row r="118" spans="1:7" s="159" customFormat="1" ht="5">
      <c r="A118" s="159" t="s">
        <v>32</v>
      </c>
      <c r="B118" s="160">
        <f t="shared" si="3"/>
        <v>0</v>
      </c>
      <c r="C118" s="160">
        <f t="shared" si="2"/>
        <v>0</v>
      </c>
      <c r="D118" s="160">
        <v>48</v>
      </c>
      <c r="E118" s="160">
        <v>24</v>
      </c>
      <c r="F118" s="159" t="s">
        <v>163</v>
      </c>
      <c r="G118" s="160"/>
    </row>
    <row r="119" spans="1:7" s="159" customFormat="1" ht="5">
      <c r="A119" s="159" t="s">
        <v>33</v>
      </c>
      <c r="B119" s="160">
        <f t="shared" si="3"/>
        <v>0</v>
      </c>
      <c r="C119" s="160">
        <f t="shared" si="2"/>
        <v>0</v>
      </c>
      <c r="D119" s="160">
        <v>43</v>
      </c>
      <c r="E119" s="160">
        <v>21</v>
      </c>
      <c r="F119" s="159" t="s">
        <v>163</v>
      </c>
      <c r="G119" s="160"/>
    </row>
    <row r="120" spans="1:7" s="159" customFormat="1" ht="5">
      <c r="A120" s="159" t="s">
        <v>34</v>
      </c>
      <c r="B120" s="160">
        <f t="shared" si="3"/>
        <v>0</v>
      </c>
      <c r="C120" s="160">
        <f t="shared" si="2"/>
        <v>0</v>
      </c>
      <c r="D120" s="160">
        <v>36</v>
      </c>
      <c r="E120" s="160">
        <v>18</v>
      </c>
      <c r="F120" s="159" t="s">
        <v>163</v>
      </c>
      <c r="G120" s="160"/>
    </row>
    <row r="121" spans="1:7" s="159" customFormat="1" ht="5">
      <c r="A121" s="159" t="s">
        <v>166</v>
      </c>
      <c r="B121" s="160">
        <f t="shared" si="3"/>
        <v>0</v>
      </c>
      <c r="C121" s="160">
        <f t="shared" si="2"/>
        <v>0</v>
      </c>
      <c r="D121" s="160">
        <v>37</v>
      </c>
      <c r="E121" s="160">
        <v>19</v>
      </c>
      <c r="F121" s="159" t="s">
        <v>163</v>
      </c>
      <c r="G121" s="160"/>
    </row>
    <row r="122" spans="1:7" s="159" customFormat="1" ht="5">
      <c r="A122" s="159" t="s">
        <v>167</v>
      </c>
      <c r="B122" s="160">
        <f t="shared" si="3"/>
        <v>0</v>
      </c>
      <c r="C122" s="160">
        <f t="shared" si="2"/>
        <v>0</v>
      </c>
      <c r="D122" s="160">
        <v>35</v>
      </c>
      <c r="E122" s="160">
        <v>18</v>
      </c>
      <c r="F122" s="159" t="s">
        <v>163</v>
      </c>
      <c r="G122" s="160"/>
    </row>
    <row r="123" spans="1:7" s="159" customFormat="1" ht="5">
      <c r="A123" s="159" t="s">
        <v>168</v>
      </c>
      <c r="B123" s="160">
        <f t="shared" si="3"/>
        <v>0</v>
      </c>
      <c r="C123" s="160">
        <f t="shared" si="2"/>
        <v>0</v>
      </c>
      <c r="D123" s="160">
        <v>37</v>
      </c>
      <c r="E123" s="160">
        <v>19</v>
      </c>
      <c r="F123" s="159" t="s">
        <v>163</v>
      </c>
      <c r="G123" s="160"/>
    </row>
    <row r="124" spans="1:7" s="159" customFormat="1" ht="5">
      <c r="A124" s="159" t="s">
        <v>169</v>
      </c>
      <c r="B124" s="160">
        <f t="shared" si="3"/>
        <v>0</v>
      </c>
      <c r="C124" s="160">
        <f t="shared" si="2"/>
        <v>0</v>
      </c>
      <c r="D124" s="160">
        <v>35</v>
      </c>
      <c r="E124" s="160">
        <v>18</v>
      </c>
      <c r="F124" s="159" t="s">
        <v>163</v>
      </c>
      <c r="G124" s="160"/>
    </row>
    <row r="125" spans="1:7" s="159" customFormat="1" ht="5">
      <c r="A125" s="159" t="s">
        <v>170</v>
      </c>
      <c r="B125" s="160">
        <f t="shared" si="3"/>
        <v>0</v>
      </c>
      <c r="C125" s="160">
        <f t="shared" si="2"/>
        <v>0</v>
      </c>
      <c r="D125" s="160">
        <v>37</v>
      </c>
      <c r="E125" s="160">
        <v>19</v>
      </c>
      <c r="F125" s="159" t="s">
        <v>163</v>
      </c>
      <c r="G125" s="160"/>
    </row>
    <row r="126" spans="1:7" s="159" customFormat="1" ht="5">
      <c r="A126" s="159" t="s">
        <v>171</v>
      </c>
      <c r="B126" s="160">
        <f t="shared" si="3"/>
        <v>0</v>
      </c>
      <c r="C126" s="160">
        <f t="shared" si="2"/>
        <v>0</v>
      </c>
      <c r="D126" s="160">
        <v>35</v>
      </c>
      <c r="E126" s="160">
        <v>18</v>
      </c>
      <c r="F126" s="159" t="s">
        <v>163</v>
      </c>
      <c r="G126" s="160"/>
    </row>
    <row r="127" spans="1:7" s="159" customFormat="1" ht="5">
      <c r="A127" s="159" t="s">
        <v>172</v>
      </c>
      <c r="B127" s="160">
        <f t="shared" si="3"/>
        <v>0</v>
      </c>
      <c r="C127" s="160">
        <f t="shared" si="2"/>
        <v>0</v>
      </c>
      <c r="D127" s="160">
        <v>37</v>
      </c>
      <c r="E127" s="160">
        <v>19</v>
      </c>
      <c r="F127" s="159" t="s">
        <v>163</v>
      </c>
      <c r="G127" s="160"/>
    </row>
    <row r="128" spans="1:7" s="159" customFormat="1" ht="5">
      <c r="A128" s="159" t="s">
        <v>173</v>
      </c>
      <c r="B128" s="160">
        <f t="shared" si="3"/>
        <v>0</v>
      </c>
      <c r="C128" s="160">
        <f t="shared" si="2"/>
        <v>0</v>
      </c>
      <c r="D128" s="160">
        <v>35</v>
      </c>
      <c r="E128" s="160">
        <v>18</v>
      </c>
      <c r="F128" s="159" t="s">
        <v>163</v>
      </c>
      <c r="G128" s="160"/>
    </row>
    <row r="129" spans="1:7" s="159" customFormat="1" ht="5"/>
    <row r="130" spans="1:7" s="159" customFormat="1" ht="5">
      <c r="A130" s="159" t="s">
        <v>145</v>
      </c>
      <c r="B130" s="159" t="s">
        <v>174</v>
      </c>
    </row>
    <row r="131" spans="1:7" s="159" customFormat="1" ht="5">
      <c r="A131" s="159" t="s">
        <v>146</v>
      </c>
      <c r="B131" s="159">
        <v>0</v>
      </c>
      <c r="C131" s="159" t="b">
        <v>0</v>
      </c>
      <c r="D131" s="159" t="b">
        <v>0</v>
      </c>
      <c r="E131" s="159" t="b">
        <v>0</v>
      </c>
      <c r="F131" s="159">
        <v>0</v>
      </c>
      <c r="G131" s="159">
        <v>0</v>
      </c>
    </row>
    <row r="132" spans="1:7" s="159" customFormat="1" ht="5">
      <c r="A132" s="159" t="s">
        <v>147</v>
      </c>
    </row>
    <row r="133" spans="1:7" s="159" customFormat="1" ht="5">
      <c r="A133" s="159" t="s">
        <v>148</v>
      </c>
    </row>
    <row r="134" spans="1:7" s="159" customFormat="1" ht="5">
      <c r="A134" s="159" t="s">
        <v>149</v>
      </c>
    </row>
    <row r="135" spans="1:7" s="159" customFormat="1" ht="5">
      <c r="A135" s="159" t="s">
        <v>150</v>
      </c>
    </row>
    <row r="136" spans="1:7" s="159" customFormat="1" ht="5">
      <c r="A136" s="159" t="s">
        <v>151</v>
      </c>
    </row>
    <row r="137" spans="1:7" s="159" customFormat="1" ht="5">
      <c r="A137" s="159" t="s">
        <v>152</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topLeftCell="A13" zoomScaleNormal="100" workbookViewId="0">
      <selection activeCell="W7" sqref="W7:AK7"/>
    </sheetView>
  </sheetViews>
  <sheetFormatPr defaultRowHeight="13"/>
  <cols>
    <col min="1" max="1" width="2.6328125" style="241" customWidth="1"/>
    <col min="2" max="39" width="2.26953125" style="241" customWidth="1"/>
  </cols>
  <sheetData>
    <row r="1" spans="1:39">
      <c r="A1" s="232" t="s">
        <v>230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3"/>
    </row>
    <row r="2" spans="1:39" ht="20.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48" t="s">
        <v>231</v>
      </c>
      <c r="AC2" s="248"/>
      <c r="AD2" s="248"/>
      <c r="AE2" s="248"/>
      <c r="AF2" s="248"/>
      <c r="AG2" s="248"/>
      <c r="AH2" s="248"/>
      <c r="AI2" s="248"/>
      <c r="AJ2" s="248"/>
      <c r="AK2" s="248"/>
      <c r="AL2" s="248"/>
      <c r="AM2" s="234"/>
    </row>
    <row r="3" spans="1:39">
      <c r="A3" s="235"/>
      <c r="B3" s="236"/>
      <c r="C3" s="237"/>
      <c r="D3" s="237"/>
      <c r="E3" s="235"/>
      <c r="F3" s="235"/>
      <c r="G3" s="235"/>
      <c r="H3" s="235"/>
      <c r="I3" s="235"/>
      <c r="J3" s="235"/>
      <c r="K3" s="235"/>
      <c r="L3" s="235"/>
      <c r="M3" s="235"/>
      <c r="N3" s="235"/>
      <c r="O3" s="235"/>
      <c r="P3" s="235"/>
      <c r="Q3" s="235"/>
      <c r="R3" s="235"/>
      <c r="S3" s="235"/>
      <c r="T3" s="235"/>
      <c r="U3" s="235"/>
      <c r="V3" s="235"/>
      <c r="W3" s="235"/>
      <c r="X3" s="235"/>
      <c r="Y3" s="235"/>
      <c r="Z3" s="235"/>
      <c r="AA3" s="235"/>
      <c r="AB3" s="238"/>
      <c r="AC3" s="233" t="s">
        <v>93</v>
      </c>
      <c r="AD3" s="247"/>
      <c r="AE3" s="247"/>
      <c r="AF3" s="234" t="s">
        <v>4</v>
      </c>
      <c r="AG3" s="247"/>
      <c r="AH3" s="247"/>
      <c r="AI3" s="234" t="s">
        <v>3</v>
      </c>
      <c r="AJ3" s="247"/>
      <c r="AK3" s="247"/>
      <c r="AL3" s="234" t="s">
        <v>2</v>
      </c>
      <c r="AM3" s="234"/>
    </row>
    <row r="4" spans="1:39">
      <c r="A4" s="235"/>
      <c r="B4" s="236"/>
      <c r="C4" s="237"/>
      <c r="D4" s="237"/>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row>
    <row r="5" spans="1:39" ht="17.5" customHeight="1">
      <c r="A5" s="243" t="s">
        <v>232</v>
      </c>
      <c r="B5" s="243"/>
      <c r="C5" s="243"/>
      <c r="D5" s="243"/>
      <c r="E5" s="243"/>
      <c r="F5" s="243"/>
      <c r="G5" s="243"/>
      <c r="H5" s="235"/>
      <c r="I5" s="235" t="s">
        <v>1</v>
      </c>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row>
    <row r="6" spans="1:39" ht="45" customHeight="1">
      <c r="A6" s="233"/>
      <c r="B6" s="233"/>
      <c r="C6" s="233"/>
      <c r="D6" s="233"/>
      <c r="E6" s="233"/>
      <c r="F6" s="233"/>
      <c r="G6" s="233"/>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row>
    <row r="7" spans="1:39" ht="21" customHeight="1">
      <c r="A7" s="233"/>
      <c r="B7" s="233"/>
      <c r="C7" s="233"/>
      <c r="D7" s="233"/>
      <c r="E7" s="233"/>
      <c r="F7" s="233"/>
      <c r="G7" s="233"/>
      <c r="H7" s="235"/>
      <c r="I7" s="235"/>
      <c r="J7" s="235"/>
      <c r="K7" s="235"/>
      <c r="L7" s="235"/>
      <c r="M7" s="235"/>
      <c r="N7" s="235"/>
      <c r="O7" s="235"/>
      <c r="P7" s="235"/>
      <c r="Q7" s="235"/>
      <c r="R7" s="235"/>
      <c r="S7" s="235"/>
      <c r="T7" s="235"/>
      <c r="U7" s="235"/>
      <c r="V7" s="233" t="s">
        <v>233</v>
      </c>
      <c r="W7" s="244" t="s">
        <v>63</v>
      </c>
      <c r="X7" s="244"/>
      <c r="Y7" s="244"/>
      <c r="Z7" s="244"/>
      <c r="AA7" s="244"/>
      <c r="AB7" s="244"/>
      <c r="AC7" s="244"/>
      <c r="AD7" s="244"/>
      <c r="AE7" s="244"/>
      <c r="AF7" s="244"/>
      <c r="AG7" s="244"/>
      <c r="AH7" s="244"/>
      <c r="AI7" s="244"/>
      <c r="AJ7" s="244"/>
      <c r="AK7" s="244"/>
      <c r="AL7" s="233"/>
      <c r="AM7" s="235"/>
    </row>
    <row r="8" spans="1:39" ht="20" customHeight="1">
      <c r="A8" s="233"/>
      <c r="B8" s="233"/>
      <c r="C8" s="233"/>
      <c r="D8" s="233"/>
      <c r="E8" s="233"/>
      <c r="F8" s="233"/>
      <c r="G8" s="233"/>
      <c r="H8" s="235"/>
      <c r="I8" s="235"/>
      <c r="J8" s="235"/>
      <c r="K8" s="235"/>
      <c r="L8" s="235"/>
      <c r="M8" s="235"/>
      <c r="N8" s="235"/>
      <c r="O8" s="235"/>
      <c r="P8" s="235"/>
      <c r="Q8" s="235"/>
      <c r="R8" s="235"/>
      <c r="S8" s="235"/>
      <c r="T8" s="235"/>
      <c r="U8" s="235"/>
      <c r="V8" s="235"/>
      <c r="W8" s="244" t="s">
        <v>234</v>
      </c>
      <c r="X8" s="244"/>
      <c r="Y8" s="244"/>
      <c r="Z8" s="244"/>
      <c r="AA8" s="244"/>
      <c r="AB8" s="244"/>
      <c r="AC8" s="244"/>
      <c r="AD8" s="244"/>
      <c r="AE8" s="244"/>
      <c r="AF8" s="244"/>
      <c r="AG8" s="244"/>
      <c r="AH8" s="244"/>
      <c r="AI8" s="244"/>
      <c r="AJ8" s="244"/>
      <c r="AK8" s="244"/>
      <c r="AL8" s="240"/>
      <c r="AM8" s="235"/>
    </row>
    <row r="9" spans="1:39" ht="20" customHeight="1">
      <c r="A9" s="233"/>
      <c r="B9" s="233"/>
      <c r="C9" s="233"/>
      <c r="D9" s="233"/>
      <c r="E9" s="233"/>
      <c r="F9" s="233"/>
      <c r="G9" s="233"/>
      <c r="H9" s="235"/>
      <c r="I9" s="235"/>
      <c r="J9" s="235"/>
      <c r="K9" s="235"/>
      <c r="L9" s="235"/>
      <c r="M9" s="235"/>
      <c r="N9" s="235"/>
      <c r="O9" s="235"/>
      <c r="P9" s="235"/>
      <c r="Q9" s="235"/>
      <c r="R9" s="235"/>
      <c r="S9" s="235"/>
      <c r="T9" s="235"/>
      <c r="U9" s="235"/>
      <c r="V9" s="235"/>
      <c r="W9" s="244" t="s">
        <v>235</v>
      </c>
      <c r="X9" s="244"/>
      <c r="Y9" s="244"/>
      <c r="Z9" s="244"/>
      <c r="AA9" s="244"/>
      <c r="AB9" s="244"/>
      <c r="AC9" s="244"/>
      <c r="AD9" s="244"/>
      <c r="AE9" s="244"/>
      <c r="AF9" s="244"/>
      <c r="AG9" s="244"/>
      <c r="AH9" s="244"/>
      <c r="AI9" s="244"/>
      <c r="AJ9" s="244"/>
      <c r="AK9" s="244"/>
      <c r="AL9" s="240"/>
      <c r="AM9" s="235"/>
    </row>
    <row r="10" spans="1:39" ht="45" customHeight="1">
      <c r="A10" s="233"/>
      <c r="B10" s="233"/>
      <c r="C10" s="233"/>
      <c r="D10" s="233"/>
      <c r="E10" s="233"/>
      <c r="F10" s="233"/>
      <c r="G10" s="233"/>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row>
    <row r="11" spans="1:39" ht="43" customHeight="1">
      <c r="B11" s="238"/>
      <c r="C11" s="238"/>
      <c r="D11" s="245" t="s">
        <v>246</v>
      </c>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38"/>
      <c r="AL11" s="238"/>
      <c r="AM11" s="238"/>
    </row>
    <row r="12" spans="1:39" ht="39.5" customHeight="1">
      <c r="A12" s="235"/>
      <c r="B12" s="236"/>
      <c r="C12" s="237"/>
      <c r="D12" s="237"/>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row>
    <row r="13" spans="1:39" ht="26" customHeight="1">
      <c r="A13" s="235" t="s">
        <v>236</v>
      </c>
      <c r="B13" s="236"/>
      <c r="C13" s="237"/>
      <c r="D13" s="237"/>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row>
    <row r="14" spans="1:39" ht="60" customHeight="1">
      <c r="A14" s="235"/>
      <c r="B14" s="235"/>
      <c r="C14" s="235"/>
      <c r="D14" s="235"/>
      <c r="E14" s="235"/>
      <c r="F14" s="235"/>
      <c r="G14" s="235"/>
      <c r="H14" s="235"/>
      <c r="I14" s="235"/>
      <c r="J14" s="235"/>
      <c r="K14" s="235"/>
      <c r="L14" s="235"/>
      <c r="M14" s="235"/>
      <c r="N14" s="235"/>
      <c r="O14" s="235"/>
      <c r="P14" s="235"/>
      <c r="Q14" s="235"/>
      <c r="R14" s="235"/>
      <c r="S14" s="235"/>
      <c r="T14" s="235" t="s">
        <v>237</v>
      </c>
      <c r="U14" s="235"/>
      <c r="V14" s="235"/>
      <c r="W14" s="235"/>
      <c r="X14" s="235"/>
      <c r="Y14" s="235"/>
      <c r="Z14" s="235"/>
      <c r="AA14" s="235"/>
      <c r="AB14" s="235"/>
      <c r="AC14" s="235"/>
      <c r="AD14" s="235"/>
      <c r="AE14" s="235"/>
      <c r="AF14" s="235"/>
      <c r="AG14" s="235"/>
      <c r="AH14" s="235"/>
      <c r="AI14" s="235"/>
      <c r="AJ14" s="235"/>
      <c r="AK14" s="235"/>
      <c r="AL14" s="235"/>
      <c r="AM14" s="235"/>
    </row>
    <row r="15" spans="1:39" ht="19" customHeight="1">
      <c r="A15" s="235"/>
      <c r="B15" s="246" t="s">
        <v>238</v>
      </c>
      <c r="C15" s="246"/>
      <c r="D15" s="246"/>
      <c r="E15" s="246"/>
      <c r="F15" s="246"/>
      <c r="G15" s="246"/>
      <c r="H15" s="246"/>
      <c r="I15" s="246"/>
      <c r="J15" s="246"/>
      <c r="K15" s="238" t="s">
        <v>239</v>
      </c>
      <c r="L15" s="247"/>
      <c r="M15" s="247"/>
      <c r="N15" s="247"/>
      <c r="O15" s="247"/>
      <c r="P15" s="247"/>
      <c r="Q15" s="247"/>
      <c r="R15" s="247"/>
      <c r="S15" s="247"/>
      <c r="T15" s="247"/>
      <c r="U15" s="247"/>
      <c r="V15" s="247"/>
      <c r="W15" s="235" t="s">
        <v>240</v>
      </c>
      <c r="X15" s="235"/>
      <c r="Y15" s="235"/>
      <c r="Z15" s="235"/>
      <c r="AA15" s="235"/>
      <c r="AB15" s="235"/>
      <c r="AC15" s="235"/>
      <c r="AD15" s="235"/>
      <c r="AE15" s="235"/>
      <c r="AF15" s="235"/>
      <c r="AG15" s="235"/>
      <c r="AH15" s="235"/>
      <c r="AI15" s="235"/>
      <c r="AJ15" s="235"/>
      <c r="AK15" s="235"/>
      <c r="AL15" s="235"/>
      <c r="AM15" s="235"/>
    </row>
    <row r="16" spans="1:39">
      <c r="A16" s="235"/>
      <c r="B16" s="238"/>
      <c r="C16" s="238"/>
      <c r="D16" s="238"/>
      <c r="E16" s="238"/>
      <c r="F16" s="238"/>
      <c r="G16" s="238"/>
      <c r="H16" s="238"/>
      <c r="I16" s="238"/>
      <c r="J16" s="238"/>
      <c r="K16" s="238"/>
      <c r="L16" s="238"/>
      <c r="M16" s="238"/>
      <c r="N16" s="238"/>
      <c r="O16" s="238"/>
      <c r="P16" s="238"/>
      <c r="Q16" s="238"/>
      <c r="R16" s="238"/>
      <c r="S16" s="238"/>
      <c r="T16" s="238"/>
      <c r="U16" s="235"/>
      <c r="V16" s="235"/>
      <c r="W16" s="235"/>
      <c r="X16" s="235"/>
      <c r="Y16" s="235"/>
      <c r="Z16" s="235"/>
      <c r="AA16" s="235"/>
      <c r="AB16" s="235"/>
      <c r="AC16" s="235"/>
      <c r="AD16" s="235"/>
      <c r="AE16" s="235"/>
      <c r="AF16" s="235"/>
      <c r="AG16" s="235"/>
      <c r="AH16" s="235"/>
      <c r="AI16" s="235"/>
      <c r="AJ16" s="235"/>
      <c r="AK16" s="235"/>
      <c r="AL16" s="235"/>
      <c r="AM16" s="235"/>
    </row>
    <row r="17" spans="1:39" ht="57" customHeight="1">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1:39">
      <c r="A18" s="232"/>
      <c r="B18" s="232" t="s">
        <v>241</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row>
    <row r="19" spans="1:39">
      <c r="A19" s="232"/>
      <c r="B19" s="235" t="s">
        <v>242</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row>
    <row r="20" spans="1:39">
      <c r="A20" s="232"/>
      <c r="B20" s="235" t="s">
        <v>243</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row>
    <row r="21" spans="1:39">
      <c r="A21" s="232"/>
      <c r="B21" s="235" t="s">
        <v>244</v>
      </c>
      <c r="C21" s="232"/>
      <c r="D21" s="235"/>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row>
    <row r="22" spans="1:39">
      <c r="A22" s="232"/>
      <c r="B22" s="235" t="s">
        <v>245</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row>
    <row r="23" spans="1:39">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row>
    <row r="24" spans="1:39">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row>
    <row r="25" spans="1:39">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row>
    <row r="26" spans="1:39">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row>
    <row r="27" spans="1:39">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row>
    <row r="28" spans="1:39">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row>
    <row r="29" spans="1:39">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row>
    <row r="30" spans="1:39">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row>
    <row r="31" spans="1:39">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row>
    <row r="32" spans="1:39">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row>
    <row r="33" spans="1:39">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row>
    <row r="34" spans="1:39">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row>
    <row r="35" spans="1:39">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row>
    <row r="36" spans="1:39">
      <c r="A36" s="232"/>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row>
    <row r="37" spans="1:39">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row>
    <row r="38" spans="1:39">
      <c r="A38" s="23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row>
  </sheetData>
  <mergeCells count="11">
    <mergeCell ref="AB2:AL2"/>
    <mergeCell ref="AD3:AE3"/>
    <mergeCell ref="AG3:AH3"/>
    <mergeCell ref="AJ3:AK3"/>
    <mergeCell ref="A5:G5"/>
    <mergeCell ref="W8:AK8"/>
    <mergeCell ref="W9:AK9"/>
    <mergeCell ref="D11:AJ11"/>
    <mergeCell ref="B15:J15"/>
    <mergeCell ref="L15:V15"/>
    <mergeCell ref="W7:AK7"/>
  </mergeCells>
  <phoneticPr fontId="2"/>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topLeftCell="A16" zoomScale="115" zoomScaleNormal="120" zoomScaleSheetLayoutView="115" workbookViewId="0">
      <selection activeCell="K48" sqref="K48:AM48"/>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190</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190"/>
      <c r="D8" s="190"/>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190"/>
      <c r="D9" s="190"/>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110</v>
      </c>
      <c r="B13" s="29"/>
      <c r="C13" s="23"/>
      <c r="D13" s="23"/>
      <c r="E13" s="23"/>
      <c r="F13" s="23"/>
      <c r="G13" s="23"/>
      <c r="H13" s="23"/>
      <c r="I13" s="55"/>
      <c r="J13" s="21"/>
      <c r="K13" s="38"/>
      <c r="L13" s="37"/>
      <c r="M13" s="37"/>
      <c r="N13" s="37"/>
      <c r="O13" s="37"/>
      <c r="P13" s="37"/>
      <c r="Q13" s="37"/>
      <c r="R13" s="37"/>
      <c r="S13" s="37"/>
      <c r="T13" s="37"/>
      <c r="U13" s="37"/>
      <c r="V13" s="37"/>
      <c r="W13" s="378" t="s">
        <v>75</v>
      </c>
      <c r="X13" s="379"/>
      <c r="Y13" s="379"/>
      <c r="Z13" s="380"/>
      <c r="AA13" s="402" t="str">
        <f>IF(L5="","",VLOOKUP(L5,$A$94:$B$128,2,0))</f>
        <v/>
      </c>
      <c r="AB13" s="403"/>
      <c r="AC13" s="403"/>
      <c r="AD13" s="379" t="s">
        <v>61</v>
      </c>
      <c r="AE13" s="380"/>
      <c r="AF13" s="378" t="s">
        <v>46</v>
      </c>
      <c r="AG13" s="379"/>
      <c r="AH13" s="380"/>
      <c r="AI13" s="449">
        <f>ROUNDDOWN($F$45/1000,0)</f>
        <v>0</v>
      </c>
      <c r="AJ13" s="450"/>
      <c r="AK13" s="450"/>
      <c r="AL13" s="379" t="s">
        <v>61</v>
      </c>
      <c r="AM13" s="380"/>
    </row>
    <row r="14" spans="1:46" s="35" customFormat="1" ht="20.25" customHeight="1">
      <c r="A14" s="56" t="s">
        <v>43</v>
      </c>
      <c r="B14" s="187"/>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190"/>
      <c r="AL14" s="18"/>
      <c r="AM14" s="59"/>
    </row>
    <row r="15" spans="1:46" s="35" customFormat="1" ht="21" customHeight="1">
      <c r="A15" s="60"/>
      <c r="B15" s="12"/>
      <c r="C15" s="465" t="s">
        <v>193</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6" s="35" customFormat="1" ht="21" customHeight="1">
      <c r="A16" s="61"/>
      <c r="B16" s="11"/>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row>
    <row r="17" spans="1:39" s="35" customFormat="1" ht="21" customHeight="1">
      <c r="A17" s="61"/>
      <c r="B17" s="11"/>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row>
    <row r="18" spans="1:39" s="35" customFormat="1" ht="21" customHeight="1">
      <c r="A18" s="61"/>
      <c r="B18" s="1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row>
    <row r="19" spans="1:39" s="35" customFormat="1" ht="21" customHeight="1">
      <c r="A19" s="61"/>
      <c r="B19" s="11"/>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row>
    <row r="20" spans="1:39" s="35" customFormat="1" ht="21" customHeight="1">
      <c r="A20" s="61"/>
      <c r="B20" s="11"/>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6"/>
    </row>
    <row r="21" spans="1:39" s="35" customFormat="1" ht="21" customHeight="1">
      <c r="A21" s="61"/>
      <c r="B21" s="11"/>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6"/>
    </row>
    <row r="22" spans="1:39" s="35" customFormat="1" ht="21" customHeight="1">
      <c r="A22" s="62"/>
      <c r="B22" s="14"/>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39" s="35" customFormat="1" ht="18.75" customHeight="1">
      <c r="A23" s="411" t="s">
        <v>175</v>
      </c>
      <c r="B23" s="412"/>
      <c r="C23" s="412"/>
      <c r="D23" s="412"/>
      <c r="E23" s="412"/>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2"/>
    </row>
    <row r="24" spans="1:39" ht="18" customHeight="1">
      <c r="A24" s="411" t="s">
        <v>44</v>
      </c>
      <c r="B24" s="412"/>
      <c r="C24" s="412"/>
      <c r="D24" s="412"/>
      <c r="E24" s="413"/>
      <c r="F24" s="411" t="s">
        <v>47</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92</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8.75" customHeight="1">
      <c r="A46" s="176"/>
      <c r="B46" s="177"/>
      <c r="C46" s="178"/>
      <c r="D46" s="16"/>
      <c r="E46" s="179"/>
      <c r="F46" s="16"/>
      <c r="G46" s="16"/>
      <c r="H46" s="16"/>
      <c r="I46" s="16"/>
      <c r="J46" s="180"/>
      <c r="K46" s="180"/>
      <c r="L46" s="180"/>
      <c r="M46" s="180"/>
      <c r="N46" s="180"/>
      <c r="O46" s="177"/>
      <c r="P46" s="181"/>
      <c r="Q46" s="176"/>
      <c r="R46" s="176"/>
      <c r="S46" s="180"/>
      <c r="T46" s="10"/>
      <c r="U46" s="180"/>
      <c r="V46" s="180"/>
      <c r="W46" s="180"/>
      <c r="X46" s="180"/>
      <c r="Y46" s="16"/>
      <c r="Z46" s="16"/>
      <c r="AA46" s="16"/>
      <c r="AB46" s="177"/>
      <c r="AC46" s="178"/>
      <c r="AD46" s="180"/>
      <c r="AE46" s="180"/>
      <c r="AF46" s="180"/>
      <c r="AG46" s="180"/>
      <c r="AH46" s="180"/>
      <c r="AI46" s="182"/>
      <c r="AJ46" s="182"/>
      <c r="AK46" s="182"/>
      <c r="AL46" s="182"/>
      <c r="AM46" s="180"/>
    </row>
    <row r="47" spans="1:39" ht="18.75" customHeight="1">
      <c r="A47" s="63" t="s">
        <v>107</v>
      </c>
      <c r="B47" s="23"/>
      <c r="C47" s="13"/>
      <c r="D47" s="23"/>
      <c r="E47" s="15"/>
      <c r="F47" s="23"/>
      <c r="G47" s="23"/>
      <c r="H47" s="23"/>
      <c r="I47" s="23"/>
      <c r="J47" s="20"/>
      <c r="K47" s="20"/>
      <c r="L47" s="20"/>
      <c r="M47" s="20"/>
      <c r="N47" s="20"/>
      <c r="O47" s="28"/>
      <c r="P47" s="25"/>
      <c r="Q47" s="26"/>
      <c r="R47" s="26"/>
      <c r="S47" s="20"/>
      <c r="T47" s="21"/>
      <c r="U47" s="20"/>
      <c r="V47" s="24"/>
      <c r="W47" s="378" t="s">
        <v>75</v>
      </c>
      <c r="X47" s="379"/>
      <c r="Y47" s="379"/>
      <c r="Z47" s="380"/>
      <c r="AA47" s="402" t="str">
        <f>IF(L5="","",VLOOKUP(L5,$A$94:$C$128,3,FALSE))</f>
        <v/>
      </c>
      <c r="AB47" s="403"/>
      <c r="AC47" s="403"/>
      <c r="AD47" s="379" t="s">
        <v>61</v>
      </c>
      <c r="AE47" s="380"/>
      <c r="AF47" s="378" t="s">
        <v>46</v>
      </c>
      <c r="AG47" s="379"/>
      <c r="AH47" s="380"/>
      <c r="AI47" s="449">
        <f>ROUNDDOWN($F$65/1000,0)</f>
        <v>0</v>
      </c>
      <c r="AJ47" s="450"/>
      <c r="AK47" s="450"/>
      <c r="AL47" s="379" t="s">
        <v>61</v>
      </c>
      <c r="AM47" s="380"/>
    </row>
    <row r="48" spans="1:39" ht="18.75" customHeight="1">
      <c r="A48" s="56" t="s">
        <v>43</v>
      </c>
      <c r="B48" s="187"/>
      <c r="C48" s="18"/>
      <c r="D48" s="18"/>
      <c r="E48" s="18"/>
      <c r="F48" s="18"/>
      <c r="G48" s="18"/>
      <c r="H48" s="418"/>
      <c r="I48" s="419"/>
      <c r="J48" s="420"/>
      <c r="K48" s="421" t="s">
        <v>135</v>
      </c>
      <c r="L48" s="422"/>
      <c r="M48" s="422"/>
      <c r="N48" s="422"/>
      <c r="O48" s="422"/>
      <c r="P48" s="422"/>
      <c r="Q48" s="422"/>
      <c r="R48" s="422"/>
      <c r="S48" s="422"/>
      <c r="T48" s="422"/>
      <c r="U48" s="422"/>
      <c r="V48" s="422"/>
      <c r="W48" s="422"/>
      <c r="X48" s="422"/>
      <c r="Y48" s="422"/>
      <c r="Z48" s="422"/>
      <c r="AA48" s="422"/>
      <c r="AB48" s="422"/>
      <c r="AC48" s="422"/>
      <c r="AD48" s="422"/>
      <c r="AE48" s="422"/>
      <c r="AF48" s="57" t="s">
        <v>74</v>
      </c>
      <c r="AG48" s="58"/>
      <c r="AH48" s="58"/>
      <c r="AI48" s="19"/>
      <c r="AJ48" s="19"/>
      <c r="AK48" s="190"/>
      <c r="AL48" s="18"/>
      <c r="AM48" s="59"/>
    </row>
    <row r="49" spans="1:40" ht="25.5" customHeight="1">
      <c r="A49" s="60"/>
      <c r="B49" s="12"/>
      <c r="C49" s="461" t="s">
        <v>144</v>
      </c>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2"/>
    </row>
    <row r="50" spans="1:40" ht="25.5" customHeight="1">
      <c r="A50" s="62"/>
      <c r="B50" s="14"/>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4"/>
    </row>
    <row r="51" spans="1:40" ht="18.75" customHeight="1">
      <c r="A51" s="411" t="s">
        <v>175</v>
      </c>
      <c r="B51" s="412"/>
      <c r="C51" s="412"/>
      <c r="D51" s="412"/>
      <c r="E51" s="412"/>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4"/>
    </row>
    <row r="52" spans="1:40" ht="18" customHeight="1">
      <c r="A52" s="411" t="s">
        <v>44</v>
      </c>
      <c r="B52" s="412"/>
      <c r="C52" s="412"/>
      <c r="D52" s="412"/>
      <c r="E52" s="413"/>
      <c r="F52" s="411" t="s">
        <v>47</v>
      </c>
      <c r="G52" s="412"/>
      <c r="H52" s="412"/>
      <c r="I52" s="412"/>
      <c r="J52" s="412"/>
      <c r="K52" s="414" t="s">
        <v>45</v>
      </c>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40" ht="9.75" customHeight="1">
      <c r="A53" s="415"/>
      <c r="B53" s="415"/>
      <c r="C53" s="415"/>
      <c r="D53" s="415"/>
      <c r="E53" s="415"/>
      <c r="F53" s="416"/>
      <c r="G53" s="416"/>
      <c r="H53" s="416"/>
      <c r="I53" s="416"/>
      <c r="J53" s="416"/>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row>
    <row r="54" spans="1:40" ht="9.75" customHeight="1">
      <c r="A54" s="415"/>
      <c r="B54" s="415"/>
      <c r="C54" s="415"/>
      <c r="D54" s="415"/>
      <c r="E54" s="415"/>
      <c r="F54" s="416"/>
      <c r="G54" s="416"/>
      <c r="H54" s="416"/>
      <c r="I54" s="416"/>
      <c r="J54" s="416"/>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row>
    <row r="55" spans="1:40" ht="9.75" customHeight="1">
      <c r="A55" s="415"/>
      <c r="B55" s="415"/>
      <c r="C55" s="415"/>
      <c r="D55" s="415"/>
      <c r="E55" s="415"/>
      <c r="F55" s="416"/>
      <c r="G55" s="416"/>
      <c r="H55" s="416"/>
      <c r="I55" s="416"/>
      <c r="J55" s="416"/>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row>
    <row r="56" spans="1:40" ht="9.75" customHeight="1">
      <c r="A56" s="415"/>
      <c r="B56" s="415"/>
      <c r="C56" s="415"/>
      <c r="D56" s="415"/>
      <c r="E56" s="415"/>
      <c r="F56" s="416"/>
      <c r="G56" s="416"/>
      <c r="H56" s="416"/>
      <c r="I56" s="416"/>
      <c r="J56" s="416"/>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row>
    <row r="57" spans="1:40" ht="9.75" customHeight="1">
      <c r="A57" s="415"/>
      <c r="B57" s="415"/>
      <c r="C57" s="415"/>
      <c r="D57" s="415"/>
      <c r="E57" s="415"/>
      <c r="F57" s="416"/>
      <c r="G57" s="416"/>
      <c r="H57" s="416"/>
      <c r="I57" s="416"/>
      <c r="J57" s="416"/>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row>
    <row r="58" spans="1:40" ht="9.75" customHeight="1">
      <c r="A58" s="415"/>
      <c r="B58" s="415"/>
      <c r="C58" s="415"/>
      <c r="D58" s="415"/>
      <c r="E58" s="415"/>
      <c r="F58" s="416"/>
      <c r="G58" s="416"/>
      <c r="H58" s="416"/>
      <c r="I58" s="416"/>
      <c r="J58" s="416"/>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row>
    <row r="59" spans="1:40" ht="9.75" customHeight="1">
      <c r="A59" s="415"/>
      <c r="B59" s="415"/>
      <c r="C59" s="415"/>
      <c r="D59" s="415"/>
      <c r="E59" s="415"/>
      <c r="F59" s="416"/>
      <c r="G59" s="416"/>
      <c r="H59" s="416"/>
      <c r="I59" s="416"/>
      <c r="J59" s="416"/>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row>
    <row r="60" spans="1:40"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40"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40"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40"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40" ht="9.75" customHeight="1" thickBot="1">
      <c r="A64" s="427"/>
      <c r="B64" s="428"/>
      <c r="C64" s="428"/>
      <c r="D64" s="428"/>
      <c r="E64" s="429"/>
      <c r="F64" s="430"/>
      <c r="G64" s="431"/>
      <c r="H64" s="431"/>
      <c r="I64" s="431"/>
      <c r="J64" s="431"/>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27"/>
    </row>
    <row r="65" spans="1:39" ht="22.5" customHeight="1" thickTop="1">
      <c r="A65" s="434" t="s">
        <v>126</v>
      </c>
      <c r="B65" s="435"/>
      <c r="C65" s="435"/>
      <c r="D65" s="435"/>
      <c r="E65" s="453"/>
      <c r="F65" s="454">
        <f>SUM(F53:J64)</f>
        <v>0</v>
      </c>
      <c r="G65" s="455"/>
      <c r="H65" s="455"/>
      <c r="I65" s="455"/>
      <c r="J65" s="455"/>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9" t="s">
        <v>117</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76"/>
      <c r="AM69" s="77"/>
    </row>
    <row r="70" spans="1:39" s="75" customFormat="1" ht="11.25" customHeight="1">
      <c r="A70" s="71" t="s">
        <v>118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119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457" t="s">
        <v>127</v>
      </c>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73"/>
      <c r="AM73" s="74"/>
    </row>
    <row r="74" spans="1:39" s="75" customFormat="1" ht="11.25" customHeight="1">
      <c r="A74" s="189" t="s">
        <v>120</v>
      </c>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73"/>
      <c r="AM74" s="74"/>
    </row>
    <row r="75" spans="1:39" s="75" customFormat="1" ht="11.25" customHeight="1">
      <c r="A75" s="189" t="s">
        <v>121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9" t="s">
        <v>128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9"/>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459" t="s">
        <v>129</v>
      </c>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73"/>
      <c r="AM78" s="74"/>
    </row>
    <row r="79" spans="1:39" s="75" customFormat="1" ht="11.25" customHeight="1">
      <c r="A79" s="189" t="s">
        <v>130</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73"/>
      <c r="AM79" s="74"/>
    </row>
    <row r="80" spans="1:39" s="75" customFormat="1" ht="11.25" customHeight="1">
      <c r="A80" s="189" t="s">
        <v>122</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73"/>
      <c r="AM80" s="74"/>
    </row>
    <row r="81" spans="1:39" s="75" customFormat="1" ht="3" customHeight="1">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73"/>
      <c r="AM81" s="74"/>
    </row>
    <row r="82" spans="1:39" s="75" customFormat="1" ht="11.25" customHeight="1">
      <c r="A82" s="457" t="s">
        <v>116</v>
      </c>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73"/>
      <c r="AM82" s="74"/>
    </row>
    <row r="83" spans="1:39" s="75" customFormat="1" ht="11.25" customHeight="1">
      <c r="A83" s="189" t="s">
        <v>123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9" t="s">
        <v>124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89"/>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89" t="s">
        <v>131</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132</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9" customFormat="1" ht="5">
      <c r="B93" s="159" t="s">
        <v>142</v>
      </c>
      <c r="C93" s="159" t="s">
        <v>143</v>
      </c>
      <c r="D93" s="159" t="s">
        <v>153</v>
      </c>
      <c r="E93" s="159" t="s">
        <v>154</v>
      </c>
    </row>
    <row r="94" spans="1:39" s="159" customFormat="1" ht="5">
      <c r="A94" s="159" t="s">
        <v>155</v>
      </c>
      <c r="B94" s="160">
        <v>537</v>
      </c>
      <c r="C94" s="160">
        <v>268</v>
      </c>
      <c r="D94" s="160">
        <v>537</v>
      </c>
      <c r="E94" s="160">
        <v>268</v>
      </c>
      <c r="F94" s="159" t="s">
        <v>156</v>
      </c>
      <c r="G94" s="160"/>
    </row>
    <row r="95" spans="1:39" s="159" customFormat="1" ht="5">
      <c r="A95" s="159" t="s">
        <v>157</v>
      </c>
      <c r="B95" s="160">
        <v>684</v>
      </c>
      <c r="C95" s="160">
        <v>342</v>
      </c>
      <c r="D95" s="160">
        <v>684</v>
      </c>
      <c r="E95" s="160">
        <v>342</v>
      </c>
      <c r="F95" s="159" t="s">
        <v>156</v>
      </c>
      <c r="G95" s="160"/>
    </row>
    <row r="96" spans="1:39" s="159" customFormat="1" ht="5">
      <c r="A96" s="159" t="s">
        <v>158</v>
      </c>
      <c r="B96" s="160">
        <v>889</v>
      </c>
      <c r="C96" s="160">
        <v>445</v>
      </c>
      <c r="D96" s="160">
        <v>889</v>
      </c>
      <c r="E96" s="160">
        <v>445</v>
      </c>
      <c r="F96" s="159" t="s">
        <v>156</v>
      </c>
      <c r="G96" s="160"/>
    </row>
    <row r="97" spans="1:7" s="159" customFormat="1" ht="5">
      <c r="A97" s="159" t="s">
        <v>159</v>
      </c>
      <c r="B97" s="160">
        <v>231</v>
      </c>
      <c r="C97" s="160">
        <v>115</v>
      </c>
      <c r="D97" s="160">
        <v>231</v>
      </c>
      <c r="E97" s="160">
        <v>115</v>
      </c>
      <c r="F97" s="159" t="s">
        <v>156</v>
      </c>
      <c r="G97" s="160"/>
    </row>
    <row r="98" spans="1:7" s="159" customFormat="1" ht="5">
      <c r="A98" s="159" t="s">
        <v>18</v>
      </c>
      <c r="B98" s="160">
        <v>226</v>
      </c>
      <c r="C98" s="160">
        <v>113</v>
      </c>
      <c r="D98" s="160">
        <v>226</v>
      </c>
      <c r="E98" s="160">
        <v>113</v>
      </c>
      <c r="F98" s="159" t="s">
        <v>156</v>
      </c>
      <c r="G98" s="160"/>
    </row>
    <row r="99" spans="1:7" s="159" customFormat="1" ht="5">
      <c r="A99" s="159" t="s">
        <v>160</v>
      </c>
      <c r="B99" s="160">
        <v>564</v>
      </c>
      <c r="C99" s="160">
        <v>282</v>
      </c>
      <c r="D99" s="160">
        <v>564</v>
      </c>
      <c r="E99" s="160">
        <v>282</v>
      </c>
      <c r="F99" s="159" t="s">
        <v>156</v>
      </c>
      <c r="G99" s="160"/>
    </row>
    <row r="100" spans="1:7" s="159" customFormat="1" ht="5">
      <c r="A100" s="159" t="s">
        <v>161</v>
      </c>
      <c r="B100" s="160">
        <v>710</v>
      </c>
      <c r="C100" s="160">
        <v>355</v>
      </c>
      <c r="D100" s="160">
        <v>710</v>
      </c>
      <c r="E100" s="160">
        <v>355</v>
      </c>
      <c r="F100" s="159" t="s">
        <v>156</v>
      </c>
      <c r="G100" s="160"/>
    </row>
    <row r="101" spans="1:7" s="159" customFormat="1" ht="5">
      <c r="A101" s="159" t="s">
        <v>162</v>
      </c>
      <c r="B101" s="160">
        <v>1133</v>
      </c>
      <c r="C101" s="160">
        <v>567</v>
      </c>
      <c r="D101" s="160">
        <v>1133</v>
      </c>
      <c r="E101" s="160">
        <v>567</v>
      </c>
      <c r="F101" s="159" t="s">
        <v>156</v>
      </c>
      <c r="G101" s="160"/>
    </row>
    <row r="102" spans="1:7" s="159" customFormat="1" ht="5">
      <c r="A102" s="159" t="s">
        <v>49</v>
      </c>
      <c r="B102" s="195">
        <f t="shared" ref="B102:B103" si="0">D102*$AG$5</f>
        <v>0</v>
      </c>
      <c r="C102" s="195">
        <f t="shared" ref="C102:C103" si="1">E102*$AG$5</f>
        <v>0</v>
      </c>
      <c r="D102" s="160">
        <v>27</v>
      </c>
      <c r="E102" s="160">
        <v>13</v>
      </c>
      <c r="F102" s="159" t="s">
        <v>163</v>
      </c>
      <c r="G102" s="160"/>
    </row>
    <row r="103" spans="1:7" s="159" customFormat="1" ht="5">
      <c r="A103" s="159" t="s">
        <v>164</v>
      </c>
      <c r="B103" s="195">
        <f t="shared" si="0"/>
        <v>0</v>
      </c>
      <c r="C103" s="195">
        <f t="shared" si="1"/>
        <v>0</v>
      </c>
      <c r="D103" s="160">
        <v>27</v>
      </c>
      <c r="E103" s="160">
        <v>13</v>
      </c>
      <c r="F103" s="159" t="s">
        <v>163</v>
      </c>
      <c r="G103" s="160"/>
    </row>
    <row r="104" spans="1:7" s="159" customFormat="1" ht="5">
      <c r="A104" s="159" t="s">
        <v>19</v>
      </c>
      <c r="B104" s="160">
        <v>320</v>
      </c>
      <c r="C104" s="160">
        <v>160</v>
      </c>
      <c r="D104" s="160">
        <v>320</v>
      </c>
      <c r="E104" s="160">
        <v>160</v>
      </c>
      <c r="F104" s="159" t="s">
        <v>156</v>
      </c>
      <c r="G104" s="160"/>
    </row>
    <row r="105" spans="1:7" s="159" customFormat="1" ht="5">
      <c r="A105" s="159" t="s">
        <v>20</v>
      </c>
      <c r="B105" s="160">
        <v>339</v>
      </c>
      <c r="C105" s="160">
        <v>169</v>
      </c>
      <c r="D105" s="160">
        <v>339</v>
      </c>
      <c r="E105" s="160">
        <v>169</v>
      </c>
      <c r="F105" s="159" t="s">
        <v>156</v>
      </c>
      <c r="G105" s="160"/>
    </row>
    <row r="106" spans="1:7" s="159" customFormat="1" ht="5">
      <c r="A106" s="159" t="s">
        <v>21</v>
      </c>
      <c r="B106" s="160">
        <v>311</v>
      </c>
      <c r="C106" s="160">
        <v>156</v>
      </c>
      <c r="D106" s="160">
        <v>311</v>
      </c>
      <c r="E106" s="160">
        <v>156</v>
      </c>
      <c r="F106" s="159" t="s">
        <v>156</v>
      </c>
      <c r="G106" s="160"/>
    </row>
    <row r="107" spans="1:7" s="159" customFormat="1" ht="5">
      <c r="A107" s="159" t="s">
        <v>22</v>
      </c>
      <c r="B107" s="160">
        <v>137</v>
      </c>
      <c r="C107" s="160">
        <v>68</v>
      </c>
      <c r="D107" s="160">
        <v>137</v>
      </c>
      <c r="E107" s="160">
        <v>68</v>
      </c>
      <c r="F107" s="159" t="s">
        <v>156</v>
      </c>
      <c r="G107" s="160"/>
    </row>
    <row r="108" spans="1:7" s="159" customFormat="1" ht="5">
      <c r="A108" s="159" t="s">
        <v>23</v>
      </c>
      <c r="B108" s="160">
        <v>508</v>
      </c>
      <c r="C108" s="160">
        <v>254</v>
      </c>
      <c r="D108" s="160">
        <v>508</v>
      </c>
      <c r="E108" s="160">
        <v>254</v>
      </c>
      <c r="F108" s="159" t="s">
        <v>156</v>
      </c>
      <c r="G108" s="160"/>
    </row>
    <row r="109" spans="1:7" s="159" customFormat="1" ht="5">
      <c r="A109" s="159" t="s">
        <v>24</v>
      </c>
      <c r="B109" s="160">
        <v>204</v>
      </c>
      <c r="C109" s="160">
        <v>102</v>
      </c>
      <c r="D109" s="160">
        <v>204</v>
      </c>
      <c r="E109" s="160">
        <v>102</v>
      </c>
      <c r="F109" s="159" t="s">
        <v>156</v>
      </c>
      <c r="G109" s="160"/>
    </row>
    <row r="110" spans="1:7" s="159" customFormat="1" ht="5">
      <c r="A110" s="159" t="s">
        <v>25</v>
      </c>
      <c r="B110" s="160">
        <v>148</v>
      </c>
      <c r="C110" s="160">
        <v>74</v>
      </c>
      <c r="D110" s="160">
        <v>148</v>
      </c>
      <c r="E110" s="160">
        <v>74</v>
      </c>
      <c r="F110" s="159" t="s">
        <v>156</v>
      </c>
      <c r="G110" s="160"/>
    </row>
    <row r="111" spans="1:7" s="159" customFormat="1" ht="5">
      <c r="A111" s="159" t="s">
        <v>26</v>
      </c>
      <c r="B111" s="160"/>
      <c r="C111" s="160">
        <v>282</v>
      </c>
      <c r="D111" s="160"/>
      <c r="E111" s="160">
        <v>282</v>
      </c>
      <c r="F111" s="159" t="s">
        <v>156</v>
      </c>
      <c r="G111" s="160"/>
    </row>
    <row r="112" spans="1:7" s="159" customFormat="1" ht="5">
      <c r="A112" s="159" t="s">
        <v>165</v>
      </c>
      <c r="B112" s="160">
        <v>33</v>
      </c>
      <c r="C112" s="160">
        <v>16</v>
      </c>
      <c r="D112" s="160">
        <v>33</v>
      </c>
      <c r="E112" s="160">
        <v>16</v>
      </c>
      <c r="F112" s="159" t="s">
        <v>156</v>
      </c>
      <c r="G112" s="160"/>
    </row>
    <row r="113" spans="1:7" s="159" customFormat="1" ht="5">
      <c r="A113" s="159" t="s">
        <v>27</v>
      </c>
      <c r="B113" s="160">
        <v>475</v>
      </c>
      <c r="C113" s="160">
        <v>237</v>
      </c>
      <c r="D113" s="160">
        <v>475</v>
      </c>
      <c r="E113" s="160">
        <v>237</v>
      </c>
      <c r="F113" s="159" t="s">
        <v>156</v>
      </c>
      <c r="G113" s="160"/>
    </row>
    <row r="114" spans="1:7" s="159" customFormat="1" ht="5">
      <c r="A114" s="159" t="s">
        <v>28</v>
      </c>
      <c r="B114" s="160">
        <v>638</v>
      </c>
      <c r="C114" s="160">
        <v>319</v>
      </c>
      <c r="D114" s="160">
        <v>638</v>
      </c>
      <c r="E114" s="160">
        <v>319</v>
      </c>
      <c r="F114" s="159" t="s">
        <v>156</v>
      </c>
      <c r="G114" s="160"/>
    </row>
    <row r="115" spans="1:7" s="159" customFormat="1" ht="5">
      <c r="A115" s="159" t="s">
        <v>29</v>
      </c>
      <c r="B115" s="160">
        <f>D115*$AG$5</f>
        <v>0</v>
      </c>
      <c r="C115" s="160">
        <f>E115*$AG$5</f>
        <v>0</v>
      </c>
      <c r="D115" s="160">
        <v>38</v>
      </c>
      <c r="E115" s="160">
        <v>19</v>
      </c>
      <c r="F115" s="159" t="s">
        <v>163</v>
      </c>
      <c r="G115" s="160"/>
    </row>
    <row r="116" spans="1:7" s="159" customFormat="1" ht="5">
      <c r="A116" s="159" t="s">
        <v>30</v>
      </c>
      <c r="B116" s="160">
        <f>D116*$AG$5</f>
        <v>0</v>
      </c>
      <c r="C116" s="160">
        <f t="shared" ref="C116:C128" si="2">E116*$AG$5</f>
        <v>0</v>
      </c>
      <c r="D116" s="160">
        <v>40</v>
      </c>
      <c r="E116" s="160">
        <v>20</v>
      </c>
      <c r="F116" s="159" t="s">
        <v>163</v>
      </c>
      <c r="G116" s="160"/>
    </row>
    <row r="117" spans="1:7" s="159" customFormat="1" ht="5">
      <c r="A117" s="159" t="s">
        <v>31</v>
      </c>
      <c r="B117" s="160">
        <f t="shared" ref="B117:B128" si="3">D117*$AG$5</f>
        <v>0</v>
      </c>
      <c r="C117" s="160">
        <f t="shared" si="2"/>
        <v>0</v>
      </c>
      <c r="D117" s="160">
        <v>38</v>
      </c>
      <c r="E117" s="160">
        <v>19</v>
      </c>
      <c r="F117" s="159" t="s">
        <v>163</v>
      </c>
      <c r="G117" s="160"/>
    </row>
    <row r="118" spans="1:7" s="159" customFormat="1" ht="5">
      <c r="A118" s="159" t="s">
        <v>32</v>
      </c>
      <c r="B118" s="160">
        <f t="shared" si="3"/>
        <v>0</v>
      </c>
      <c r="C118" s="160">
        <f t="shared" si="2"/>
        <v>0</v>
      </c>
      <c r="D118" s="160">
        <v>48</v>
      </c>
      <c r="E118" s="160">
        <v>24</v>
      </c>
      <c r="F118" s="159" t="s">
        <v>163</v>
      </c>
      <c r="G118" s="160"/>
    </row>
    <row r="119" spans="1:7" s="159" customFormat="1" ht="5">
      <c r="A119" s="159" t="s">
        <v>33</v>
      </c>
      <c r="B119" s="160">
        <f t="shared" si="3"/>
        <v>0</v>
      </c>
      <c r="C119" s="160">
        <f t="shared" si="2"/>
        <v>0</v>
      </c>
      <c r="D119" s="160">
        <v>43</v>
      </c>
      <c r="E119" s="160">
        <v>21</v>
      </c>
      <c r="F119" s="159" t="s">
        <v>163</v>
      </c>
      <c r="G119" s="160"/>
    </row>
    <row r="120" spans="1:7" s="159" customFormat="1" ht="5">
      <c r="A120" s="159" t="s">
        <v>34</v>
      </c>
      <c r="B120" s="160">
        <f t="shared" si="3"/>
        <v>0</v>
      </c>
      <c r="C120" s="160">
        <f t="shared" si="2"/>
        <v>0</v>
      </c>
      <c r="D120" s="160">
        <v>36</v>
      </c>
      <c r="E120" s="160">
        <v>18</v>
      </c>
      <c r="F120" s="159" t="s">
        <v>163</v>
      </c>
      <c r="G120" s="160"/>
    </row>
    <row r="121" spans="1:7" s="159" customFormat="1" ht="5">
      <c r="A121" s="159" t="s">
        <v>166</v>
      </c>
      <c r="B121" s="160">
        <f t="shared" si="3"/>
        <v>0</v>
      </c>
      <c r="C121" s="160">
        <f t="shared" si="2"/>
        <v>0</v>
      </c>
      <c r="D121" s="160">
        <v>37</v>
      </c>
      <c r="E121" s="160">
        <v>19</v>
      </c>
      <c r="F121" s="159" t="s">
        <v>163</v>
      </c>
      <c r="G121" s="160"/>
    </row>
    <row r="122" spans="1:7" s="159" customFormat="1" ht="5">
      <c r="A122" s="159" t="s">
        <v>167</v>
      </c>
      <c r="B122" s="160">
        <f t="shared" si="3"/>
        <v>0</v>
      </c>
      <c r="C122" s="160">
        <f t="shared" si="2"/>
        <v>0</v>
      </c>
      <c r="D122" s="160">
        <v>35</v>
      </c>
      <c r="E122" s="160">
        <v>18</v>
      </c>
      <c r="F122" s="159" t="s">
        <v>163</v>
      </c>
      <c r="G122" s="160"/>
    </row>
    <row r="123" spans="1:7" s="159" customFormat="1" ht="5">
      <c r="A123" s="159" t="s">
        <v>168</v>
      </c>
      <c r="B123" s="160">
        <f t="shared" si="3"/>
        <v>0</v>
      </c>
      <c r="C123" s="160">
        <f t="shared" si="2"/>
        <v>0</v>
      </c>
      <c r="D123" s="160">
        <v>37</v>
      </c>
      <c r="E123" s="160">
        <v>19</v>
      </c>
      <c r="F123" s="159" t="s">
        <v>163</v>
      </c>
      <c r="G123" s="160"/>
    </row>
    <row r="124" spans="1:7" s="159" customFormat="1" ht="5">
      <c r="A124" s="159" t="s">
        <v>169</v>
      </c>
      <c r="B124" s="160">
        <f t="shared" si="3"/>
        <v>0</v>
      </c>
      <c r="C124" s="160">
        <f t="shared" si="2"/>
        <v>0</v>
      </c>
      <c r="D124" s="160">
        <v>35</v>
      </c>
      <c r="E124" s="160">
        <v>18</v>
      </c>
      <c r="F124" s="159" t="s">
        <v>163</v>
      </c>
      <c r="G124" s="160"/>
    </row>
    <row r="125" spans="1:7" s="159" customFormat="1" ht="5">
      <c r="A125" s="159" t="s">
        <v>170</v>
      </c>
      <c r="B125" s="160">
        <f t="shared" si="3"/>
        <v>0</v>
      </c>
      <c r="C125" s="160">
        <f t="shared" si="2"/>
        <v>0</v>
      </c>
      <c r="D125" s="160">
        <v>37</v>
      </c>
      <c r="E125" s="160">
        <v>19</v>
      </c>
      <c r="F125" s="159" t="s">
        <v>163</v>
      </c>
      <c r="G125" s="160"/>
    </row>
    <row r="126" spans="1:7" s="159" customFormat="1" ht="5">
      <c r="A126" s="159" t="s">
        <v>171</v>
      </c>
      <c r="B126" s="160">
        <f t="shared" si="3"/>
        <v>0</v>
      </c>
      <c r="C126" s="160">
        <f t="shared" si="2"/>
        <v>0</v>
      </c>
      <c r="D126" s="160">
        <v>35</v>
      </c>
      <c r="E126" s="160">
        <v>18</v>
      </c>
      <c r="F126" s="159" t="s">
        <v>163</v>
      </c>
      <c r="G126" s="160"/>
    </row>
    <row r="127" spans="1:7" s="159" customFormat="1" ht="5">
      <c r="A127" s="159" t="s">
        <v>172</v>
      </c>
      <c r="B127" s="160">
        <f t="shared" si="3"/>
        <v>0</v>
      </c>
      <c r="C127" s="160">
        <f t="shared" si="2"/>
        <v>0</v>
      </c>
      <c r="D127" s="160">
        <v>37</v>
      </c>
      <c r="E127" s="160">
        <v>19</v>
      </c>
      <c r="F127" s="159" t="s">
        <v>163</v>
      </c>
      <c r="G127" s="160"/>
    </row>
    <row r="128" spans="1:7" s="159" customFormat="1" ht="5">
      <c r="A128" s="159" t="s">
        <v>173</v>
      </c>
      <c r="B128" s="160">
        <f t="shared" si="3"/>
        <v>0</v>
      </c>
      <c r="C128" s="160">
        <f t="shared" si="2"/>
        <v>0</v>
      </c>
      <c r="D128" s="160">
        <v>35</v>
      </c>
      <c r="E128" s="160">
        <v>18</v>
      </c>
      <c r="F128" s="159" t="s">
        <v>163</v>
      </c>
      <c r="G128" s="160"/>
    </row>
    <row r="129" spans="1:7" s="159" customFormat="1" ht="5"/>
    <row r="130" spans="1:7" s="159" customFormat="1" ht="5">
      <c r="A130" s="159" t="s">
        <v>145</v>
      </c>
      <c r="B130" s="159" t="s">
        <v>174</v>
      </c>
    </row>
    <row r="131" spans="1:7" s="159" customFormat="1" ht="5">
      <c r="A131" s="159" t="s">
        <v>146</v>
      </c>
      <c r="B131" s="159">
        <v>0</v>
      </c>
      <c r="C131" s="159" t="b">
        <v>0</v>
      </c>
      <c r="D131" s="159" t="b">
        <v>0</v>
      </c>
      <c r="E131" s="159" t="b">
        <v>0</v>
      </c>
      <c r="F131" s="159">
        <v>0</v>
      </c>
      <c r="G131" s="159">
        <v>0</v>
      </c>
    </row>
    <row r="132" spans="1:7" s="159" customFormat="1" ht="5">
      <c r="A132" s="159" t="s">
        <v>147</v>
      </c>
    </row>
    <row r="133" spans="1:7" s="159" customFormat="1" ht="5">
      <c r="A133" s="159" t="s">
        <v>148</v>
      </c>
    </row>
    <row r="134" spans="1:7" s="159" customFormat="1" ht="5">
      <c r="A134" s="159" t="s">
        <v>149</v>
      </c>
    </row>
    <row r="135" spans="1:7" s="159" customFormat="1" ht="5">
      <c r="A135" s="159" t="s">
        <v>150</v>
      </c>
    </row>
    <row r="136" spans="1:7" s="159" customFormat="1" ht="5">
      <c r="A136" s="159" t="s">
        <v>151</v>
      </c>
    </row>
    <row r="137" spans="1:7" s="159" customFormat="1" ht="5">
      <c r="A137" s="159" t="s">
        <v>152</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tabSelected="1" view="pageBreakPreview" topLeftCell="A4" zoomScale="115" zoomScaleNormal="120" zoomScaleSheetLayoutView="115" workbookViewId="0">
      <selection activeCell="C15" sqref="C15:AM22"/>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190</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202"/>
      <c r="D8" s="202"/>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202"/>
      <c r="D9" s="202"/>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110</v>
      </c>
      <c r="B13" s="29"/>
      <c r="C13" s="23"/>
      <c r="D13" s="23"/>
      <c r="E13" s="23"/>
      <c r="F13" s="23"/>
      <c r="G13" s="23"/>
      <c r="H13" s="23"/>
      <c r="I13" s="55"/>
      <c r="J13" s="21"/>
      <c r="K13" s="38"/>
      <c r="L13" s="37"/>
      <c r="M13" s="37"/>
      <c r="N13" s="37"/>
      <c r="O13" s="37"/>
      <c r="P13" s="37"/>
      <c r="Q13" s="37"/>
      <c r="R13" s="37"/>
      <c r="S13" s="37"/>
      <c r="T13" s="37"/>
      <c r="U13" s="37"/>
      <c r="V13" s="37"/>
      <c r="W13" s="378" t="s">
        <v>75</v>
      </c>
      <c r="X13" s="379"/>
      <c r="Y13" s="379"/>
      <c r="Z13" s="380"/>
      <c r="AA13" s="402" t="str">
        <f>IF(L5="","",VLOOKUP(L5,$A$94:$B$128,2,0))</f>
        <v/>
      </c>
      <c r="AB13" s="403"/>
      <c r="AC13" s="403"/>
      <c r="AD13" s="379" t="s">
        <v>61</v>
      </c>
      <c r="AE13" s="380"/>
      <c r="AF13" s="378" t="s">
        <v>46</v>
      </c>
      <c r="AG13" s="379"/>
      <c r="AH13" s="380"/>
      <c r="AI13" s="449">
        <f>ROUNDDOWN($F$45/1000,0)</f>
        <v>0</v>
      </c>
      <c r="AJ13" s="450"/>
      <c r="AK13" s="450"/>
      <c r="AL13" s="379" t="s">
        <v>61</v>
      </c>
      <c r="AM13" s="380"/>
    </row>
    <row r="14" spans="1:46" s="35" customFormat="1" ht="20.25" customHeight="1">
      <c r="A14" s="56" t="s">
        <v>43</v>
      </c>
      <c r="B14" s="199"/>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202"/>
      <c r="AL14" s="18"/>
      <c r="AM14" s="59"/>
    </row>
    <row r="15" spans="1:46" s="35" customFormat="1" ht="21" customHeight="1">
      <c r="A15" s="60"/>
      <c r="B15" s="12"/>
      <c r="C15" s="465" t="s">
        <v>193</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6" s="35" customFormat="1" ht="21" customHeight="1">
      <c r="A16" s="61"/>
      <c r="B16" s="11"/>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row>
    <row r="17" spans="1:39" s="35" customFormat="1" ht="21" customHeight="1">
      <c r="A17" s="61"/>
      <c r="B17" s="11"/>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row>
    <row r="18" spans="1:39" s="35" customFormat="1" ht="21" customHeight="1">
      <c r="A18" s="61"/>
      <c r="B18" s="1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row>
    <row r="19" spans="1:39" s="35" customFormat="1" ht="21" customHeight="1">
      <c r="A19" s="61"/>
      <c r="B19" s="11"/>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row>
    <row r="20" spans="1:39" s="35" customFormat="1" ht="21" customHeight="1">
      <c r="A20" s="61"/>
      <c r="B20" s="11"/>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6"/>
    </row>
    <row r="21" spans="1:39" s="35" customFormat="1" ht="21" customHeight="1">
      <c r="A21" s="61"/>
      <c r="B21" s="11"/>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6"/>
    </row>
    <row r="22" spans="1:39" s="35" customFormat="1" ht="21" customHeight="1">
      <c r="A22" s="62"/>
      <c r="B22" s="14"/>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39" s="35" customFormat="1" ht="18.75" customHeight="1">
      <c r="A23" s="411" t="s">
        <v>175</v>
      </c>
      <c r="B23" s="412"/>
      <c r="C23" s="412"/>
      <c r="D23" s="412"/>
      <c r="E23" s="412"/>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4"/>
    </row>
    <row r="24" spans="1:39" ht="18" customHeight="1">
      <c r="A24" s="411" t="s">
        <v>44</v>
      </c>
      <c r="B24" s="412"/>
      <c r="C24" s="412"/>
      <c r="D24" s="412"/>
      <c r="E24" s="413"/>
      <c r="F24" s="411" t="s">
        <v>47</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92</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8.75" customHeight="1">
      <c r="A46" s="176"/>
      <c r="B46" s="177"/>
      <c r="C46" s="178"/>
      <c r="D46" s="16"/>
      <c r="E46" s="179"/>
      <c r="F46" s="16"/>
      <c r="G46" s="16"/>
      <c r="H46" s="16"/>
      <c r="I46" s="16"/>
      <c r="J46" s="180"/>
      <c r="K46" s="180"/>
      <c r="L46" s="180"/>
      <c r="M46" s="180"/>
      <c r="N46" s="180"/>
      <c r="O46" s="177"/>
      <c r="P46" s="181"/>
      <c r="Q46" s="176"/>
      <c r="R46" s="176"/>
      <c r="S46" s="180"/>
      <c r="T46" s="10"/>
      <c r="U46" s="180"/>
      <c r="V46" s="180"/>
      <c r="W46" s="180"/>
      <c r="X46" s="180"/>
      <c r="Y46" s="16"/>
      <c r="Z46" s="16"/>
      <c r="AA46" s="16"/>
      <c r="AB46" s="177"/>
      <c r="AC46" s="178"/>
      <c r="AD46" s="180"/>
      <c r="AE46" s="180"/>
      <c r="AF46" s="180"/>
      <c r="AG46" s="180"/>
      <c r="AH46" s="180"/>
      <c r="AI46" s="182"/>
      <c r="AJ46" s="182"/>
      <c r="AK46" s="182"/>
      <c r="AL46" s="182"/>
      <c r="AM46" s="180"/>
    </row>
    <row r="47" spans="1:39" ht="18.75" customHeight="1">
      <c r="A47" s="63" t="s">
        <v>107</v>
      </c>
      <c r="B47" s="23"/>
      <c r="C47" s="13"/>
      <c r="D47" s="23"/>
      <c r="E47" s="15"/>
      <c r="F47" s="23"/>
      <c r="G47" s="23"/>
      <c r="H47" s="23"/>
      <c r="I47" s="23"/>
      <c r="J47" s="20"/>
      <c r="K47" s="20"/>
      <c r="L47" s="20"/>
      <c r="M47" s="20"/>
      <c r="N47" s="20"/>
      <c r="O47" s="28"/>
      <c r="P47" s="25"/>
      <c r="Q47" s="26"/>
      <c r="R47" s="26"/>
      <c r="S47" s="20"/>
      <c r="T47" s="21"/>
      <c r="U47" s="20"/>
      <c r="V47" s="24"/>
      <c r="W47" s="378" t="s">
        <v>75</v>
      </c>
      <c r="X47" s="379"/>
      <c r="Y47" s="379"/>
      <c r="Z47" s="380"/>
      <c r="AA47" s="402" t="str">
        <f>IF(L5="","",VLOOKUP(L5,$A$94:$C$128,3,FALSE))</f>
        <v/>
      </c>
      <c r="AB47" s="403"/>
      <c r="AC47" s="403"/>
      <c r="AD47" s="379" t="s">
        <v>61</v>
      </c>
      <c r="AE47" s="380"/>
      <c r="AF47" s="378" t="s">
        <v>46</v>
      </c>
      <c r="AG47" s="379"/>
      <c r="AH47" s="380"/>
      <c r="AI47" s="449">
        <f>ROUNDDOWN($F$65/1000,0)</f>
        <v>0</v>
      </c>
      <c r="AJ47" s="450"/>
      <c r="AK47" s="450"/>
      <c r="AL47" s="379" t="s">
        <v>61</v>
      </c>
      <c r="AM47" s="380"/>
    </row>
    <row r="48" spans="1:39" ht="18.75" customHeight="1">
      <c r="A48" s="56" t="s">
        <v>43</v>
      </c>
      <c r="B48" s="199"/>
      <c r="C48" s="18"/>
      <c r="D48" s="18"/>
      <c r="E48" s="18"/>
      <c r="F48" s="18"/>
      <c r="G48" s="18"/>
      <c r="H48" s="418"/>
      <c r="I48" s="419"/>
      <c r="J48" s="420"/>
      <c r="K48" s="421" t="s">
        <v>135</v>
      </c>
      <c r="L48" s="422"/>
      <c r="M48" s="422"/>
      <c r="N48" s="422"/>
      <c r="O48" s="422"/>
      <c r="P48" s="422"/>
      <c r="Q48" s="422"/>
      <c r="R48" s="422"/>
      <c r="S48" s="422"/>
      <c r="T48" s="422"/>
      <c r="U48" s="422"/>
      <c r="V48" s="422"/>
      <c r="W48" s="422"/>
      <c r="X48" s="422"/>
      <c r="Y48" s="422"/>
      <c r="Z48" s="422"/>
      <c r="AA48" s="422"/>
      <c r="AB48" s="422"/>
      <c r="AC48" s="422"/>
      <c r="AD48" s="422"/>
      <c r="AE48" s="422"/>
      <c r="AF48" s="57" t="s">
        <v>74</v>
      </c>
      <c r="AG48" s="58"/>
      <c r="AH48" s="58"/>
      <c r="AI48" s="19"/>
      <c r="AJ48" s="19"/>
      <c r="AK48" s="202"/>
      <c r="AL48" s="18"/>
      <c r="AM48" s="59"/>
    </row>
    <row r="49" spans="1:40" ht="25.5" customHeight="1">
      <c r="A49" s="60"/>
      <c r="B49" s="12"/>
      <c r="C49" s="461" t="s">
        <v>144</v>
      </c>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2"/>
    </row>
    <row r="50" spans="1:40" ht="25.5" customHeight="1">
      <c r="A50" s="62"/>
      <c r="B50" s="14"/>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4"/>
    </row>
    <row r="51" spans="1:40" ht="18.75" customHeight="1">
      <c r="A51" s="411" t="s">
        <v>175</v>
      </c>
      <c r="B51" s="412"/>
      <c r="C51" s="412"/>
      <c r="D51" s="412"/>
      <c r="E51" s="412"/>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6"/>
    </row>
    <row r="52" spans="1:40" ht="18" customHeight="1">
      <c r="A52" s="411" t="s">
        <v>44</v>
      </c>
      <c r="B52" s="412"/>
      <c r="C52" s="412"/>
      <c r="D52" s="412"/>
      <c r="E52" s="413"/>
      <c r="F52" s="411" t="s">
        <v>47</v>
      </c>
      <c r="G52" s="412"/>
      <c r="H52" s="412"/>
      <c r="I52" s="412"/>
      <c r="J52" s="412"/>
      <c r="K52" s="414" t="s">
        <v>45</v>
      </c>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40" ht="9.75" customHeight="1">
      <c r="A53" s="415"/>
      <c r="B53" s="415"/>
      <c r="C53" s="415"/>
      <c r="D53" s="415"/>
      <c r="E53" s="415"/>
      <c r="F53" s="416"/>
      <c r="G53" s="416"/>
      <c r="H53" s="416"/>
      <c r="I53" s="416"/>
      <c r="J53" s="416"/>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row>
    <row r="54" spans="1:40" ht="9.75" customHeight="1">
      <c r="A54" s="415"/>
      <c r="B54" s="415"/>
      <c r="C54" s="415"/>
      <c r="D54" s="415"/>
      <c r="E54" s="415"/>
      <c r="F54" s="416"/>
      <c r="G54" s="416"/>
      <c r="H54" s="416"/>
      <c r="I54" s="416"/>
      <c r="J54" s="416"/>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row>
    <row r="55" spans="1:40" ht="9.75" customHeight="1">
      <c r="A55" s="415"/>
      <c r="B55" s="415"/>
      <c r="C55" s="415"/>
      <c r="D55" s="415"/>
      <c r="E55" s="415"/>
      <c r="F55" s="416"/>
      <c r="G55" s="416"/>
      <c r="H55" s="416"/>
      <c r="I55" s="416"/>
      <c r="J55" s="416"/>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row>
    <row r="56" spans="1:40" ht="9.75" customHeight="1">
      <c r="A56" s="415"/>
      <c r="B56" s="415"/>
      <c r="C56" s="415"/>
      <c r="D56" s="415"/>
      <c r="E56" s="415"/>
      <c r="F56" s="416"/>
      <c r="G56" s="416"/>
      <c r="H56" s="416"/>
      <c r="I56" s="416"/>
      <c r="J56" s="416"/>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row>
    <row r="57" spans="1:40" ht="9.75" customHeight="1">
      <c r="A57" s="415"/>
      <c r="B57" s="415"/>
      <c r="C57" s="415"/>
      <c r="D57" s="415"/>
      <c r="E57" s="415"/>
      <c r="F57" s="416"/>
      <c r="G57" s="416"/>
      <c r="H57" s="416"/>
      <c r="I57" s="416"/>
      <c r="J57" s="416"/>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row>
    <row r="58" spans="1:40" ht="9.75" customHeight="1">
      <c r="A58" s="415"/>
      <c r="B58" s="415"/>
      <c r="C58" s="415"/>
      <c r="D58" s="415"/>
      <c r="E58" s="415"/>
      <c r="F58" s="416"/>
      <c r="G58" s="416"/>
      <c r="H58" s="416"/>
      <c r="I58" s="416"/>
      <c r="J58" s="416"/>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row>
    <row r="59" spans="1:40" ht="9.75" customHeight="1">
      <c r="A59" s="415"/>
      <c r="B59" s="415"/>
      <c r="C59" s="415"/>
      <c r="D59" s="415"/>
      <c r="E59" s="415"/>
      <c r="F59" s="416"/>
      <c r="G59" s="416"/>
      <c r="H59" s="416"/>
      <c r="I59" s="416"/>
      <c r="J59" s="416"/>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row>
    <row r="60" spans="1:40"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40"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40"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40"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40" ht="9.75" customHeight="1" thickBot="1">
      <c r="A64" s="427"/>
      <c r="B64" s="428"/>
      <c r="C64" s="428"/>
      <c r="D64" s="428"/>
      <c r="E64" s="429"/>
      <c r="F64" s="430"/>
      <c r="G64" s="431"/>
      <c r="H64" s="431"/>
      <c r="I64" s="431"/>
      <c r="J64" s="431"/>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27"/>
    </row>
    <row r="65" spans="1:39" ht="22.5" customHeight="1" thickTop="1">
      <c r="A65" s="434" t="s">
        <v>126</v>
      </c>
      <c r="B65" s="435"/>
      <c r="C65" s="435"/>
      <c r="D65" s="435"/>
      <c r="E65" s="453"/>
      <c r="F65" s="454">
        <f>SUM(F53:J64)</f>
        <v>0</v>
      </c>
      <c r="G65" s="455"/>
      <c r="H65" s="455"/>
      <c r="I65" s="455"/>
      <c r="J65" s="455"/>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201" t="s">
        <v>117</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76"/>
      <c r="AM69" s="77"/>
    </row>
    <row r="70" spans="1:39" s="75" customFormat="1" ht="11.25" customHeight="1">
      <c r="A70" s="71" t="s">
        <v>118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119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457" t="s">
        <v>127</v>
      </c>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73"/>
      <c r="AM73" s="74"/>
    </row>
    <row r="74" spans="1:39" s="75" customFormat="1" ht="11.25" customHeight="1">
      <c r="A74" s="201" t="s">
        <v>120</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73"/>
      <c r="AM74" s="74"/>
    </row>
    <row r="75" spans="1:39" s="75" customFormat="1" ht="11.25" customHeight="1">
      <c r="A75" s="201" t="s">
        <v>121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201" t="s">
        <v>128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20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459" t="s">
        <v>129</v>
      </c>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73"/>
      <c r="AM78" s="74"/>
    </row>
    <row r="79" spans="1:39" s="75" customFormat="1" ht="11.25" customHeight="1">
      <c r="A79" s="201" t="s">
        <v>130</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73"/>
      <c r="AM79" s="74"/>
    </row>
    <row r="80" spans="1:39" s="75" customFormat="1" ht="11.25" customHeight="1">
      <c r="A80" s="201" t="s">
        <v>122</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73"/>
      <c r="AM80" s="74"/>
    </row>
    <row r="81" spans="1:39" s="75" customFormat="1" ht="3" customHeight="1">
      <c r="A81" s="201"/>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457" t="s">
        <v>116</v>
      </c>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73"/>
      <c r="AM82" s="74"/>
    </row>
    <row r="83" spans="1:39" s="75" customFormat="1" ht="11.25" customHeight="1">
      <c r="A83" s="201" t="s">
        <v>123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201" t="s">
        <v>124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201"/>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201" t="s">
        <v>131</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132</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9" customFormat="1" ht="5">
      <c r="B93" s="159" t="s">
        <v>142</v>
      </c>
      <c r="C93" s="159" t="s">
        <v>143</v>
      </c>
      <c r="D93" s="159" t="s">
        <v>153</v>
      </c>
      <c r="E93" s="159" t="s">
        <v>154</v>
      </c>
    </row>
    <row r="94" spans="1:39" s="159" customFormat="1" ht="5">
      <c r="A94" s="159" t="s">
        <v>155</v>
      </c>
      <c r="B94" s="160">
        <v>537</v>
      </c>
      <c r="C94" s="160">
        <v>268</v>
      </c>
      <c r="D94" s="160">
        <v>537</v>
      </c>
      <c r="E94" s="160">
        <v>268</v>
      </c>
      <c r="F94" s="159" t="s">
        <v>156</v>
      </c>
      <c r="G94" s="160"/>
    </row>
    <row r="95" spans="1:39" s="159" customFormat="1" ht="5">
      <c r="A95" s="159" t="s">
        <v>157</v>
      </c>
      <c r="B95" s="160">
        <v>684</v>
      </c>
      <c r="C95" s="160">
        <v>342</v>
      </c>
      <c r="D95" s="160">
        <v>684</v>
      </c>
      <c r="E95" s="160">
        <v>342</v>
      </c>
      <c r="F95" s="159" t="s">
        <v>156</v>
      </c>
      <c r="G95" s="160"/>
    </row>
    <row r="96" spans="1:39" s="159" customFormat="1" ht="5">
      <c r="A96" s="159" t="s">
        <v>158</v>
      </c>
      <c r="B96" s="160">
        <v>889</v>
      </c>
      <c r="C96" s="160">
        <v>445</v>
      </c>
      <c r="D96" s="160">
        <v>889</v>
      </c>
      <c r="E96" s="160">
        <v>445</v>
      </c>
      <c r="F96" s="159" t="s">
        <v>156</v>
      </c>
      <c r="G96" s="160"/>
    </row>
    <row r="97" spans="1:7" s="159" customFormat="1" ht="5">
      <c r="A97" s="159" t="s">
        <v>159</v>
      </c>
      <c r="B97" s="160">
        <v>231</v>
      </c>
      <c r="C97" s="160">
        <v>115</v>
      </c>
      <c r="D97" s="160">
        <v>231</v>
      </c>
      <c r="E97" s="160">
        <v>115</v>
      </c>
      <c r="F97" s="159" t="s">
        <v>156</v>
      </c>
      <c r="G97" s="160"/>
    </row>
    <row r="98" spans="1:7" s="159" customFormat="1" ht="5">
      <c r="A98" s="159" t="s">
        <v>18</v>
      </c>
      <c r="B98" s="160">
        <v>226</v>
      </c>
      <c r="C98" s="160">
        <v>113</v>
      </c>
      <c r="D98" s="160">
        <v>226</v>
      </c>
      <c r="E98" s="160">
        <v>113</v>
      </c>
      <c r="F98" s="159" t="s">
        <v>156</v>
      </c>
      <c r="G98" s="160"/>
    </row>
    <row r="99" spans="1:7" s="159" customFormat="1" ht="5">
      <c r="A99" s="159" t="s">
        <v>160</v>
      </c>
      <c r="B99" s="160">
        <v>564</v>
      </c>
      <c r="C99" s="160">
        <v>282</v>
      </c>
      <c r="D99" s="160">
        <v>564</v>
      </c>
      <c r="E99" s="160">
        <v>282</v>
      </c>
      <c r="F99" s="159" t="s">
        <v>156</v>
      </c>
      <c r="G99" s="160"/>
    </row>
    <row r="100" spans="1:7" s="159" customFormat="1" ht="5">
      <c r="A100" s="159" t="s">
        <v>161</v>
      </c>
      <c r="B100" s="160">
        <v>710</v>
      </c>
      <c r="C100" s="160">
        <v>355</v>
      </c>
      <c r="D100" s="160">
        <v>710</v>
      </c>
      <c r="E100" s="160">
        <v>355</v>
      </c>
      <c r="F100" s="159" t="s">
        <v>156</v>
      </c>
      <c r="G100" s="160"/>
    </row>
    <row r="101" spans="1:7" s="159" customFormat="1" ht="5">
      <c r="A101" s="159" t="s">
        <v>162</v>
      </c>
      <c r="B101" s="160">
        <v>1133</v>
      </c>
      <c r="C101" s="160">
        <v>567</v>
      </c>
      <c r="D101" s="160">
        <v>1133</v>
      </c>
      <c r="E101" s="160">
        <v>567</v>
      </c>
      <c r="F101" s="159" t="s">
        <v>156</v>
      </c>
      <c r="G101" s="160"/>
    </row>
    <row r="102" spans="1:7" s="159" customFormat="1" ht="5">
      <c r="A102" s="159" t="s">
        <v>49</v>
      </c>
      <c r="B102" s="195">
        <f t="shared" ref="B102:C103" si="0">D102*$AG$5</f>
        <v>0</v>
      </c>
      <c r="C102" s="195">
        <f t="shared" si="0"/>
        <v>0</v>
      </c>
      <c r="D102" s="160">
        <v>27</v>
      </c>
      <c r="E102" s="160">
        <v>13</v>
      </c>
      <c r="F102" s="159" t="s">
        <v>163</v>
      </c>
      <c r="G102" s="160"/>
    </row>
    <row r="103" spans="1:7" s="159" customFormat="1" ht="5">
      <c r="A103" s="159" t="s">
        <v>164</v>
      </c>
      <c r="B103" s="195">
        <f t="shared" si="0"/>
        <v>0</v>
      </c>
      <c r="C103" s="195">
        <f t="shared" si="0"/>
        <v>0</v>
      </c>
      <c r="D103" s="160">
        <v>27</v>
      </c>
      <c r="E103" s="160">
        <v>13</v>
      </c>
      <c r="F103" s="159" t="s">
        <v>163</v>
      </c>
      <c r="G103" s="160"/>
    </row>
    <row r="104" spans="1:7" s="159" customFormat="1" ht="5">
      <c r="A104" s="159" t="s">
        <v>19</v>
      </c>
      <c r="B104" s="160">
        <v>320</v>
      </c>
      <c r="C104" s="160">
        <v>160</v>
      </c>
      <c r="D104" s="160">
        <v>320</v>
      </c>
      <c r="E104" s="160">
        <v>160</v>
      </c>
      <c r="F104" s="159" t="s">
        <v>156</v>
      </c>
      <c r="G104" s="160"/>
    </row>
    <row r="105" spans="1:7" s="159" customFormat="1" ht="5">
      <c r="A105" s="159" t="s">
        <v>20</v>
      </c>
      <c r="B105" s="160">
        <v>339</v>
      </c>
      <c r="C105" s="160">
        <v>169</v>
      </c>
      <c r="D105" s="160">
        <v>339</v>
      </c>
      <c r="E105" s="160">
        <v>169</v>
      </c>
      <c r="F105" s="159" t="s">
        <v>156</v>
      </c>
      <c r="G105" s="160"/>
    </row>
    <row r="106" spans="1:7" s="159" customFormat="1" ht="5">
      <c r="A106" s="159" t="s">
        <v>21</v>
      </c>
      <c r="B106" s="160">
        <v>311</v>
      </c>
      <c r="C106" s="160">
        <v>156</v>
      </c>
      <c r="D106" s="160">
        <v>311</v>
      </c>
      <c r="E106" s="160">
        <v>156</v>
      </c>
      <c r="F106" s="159" t="s">
        <v>156</v>
      </c>
      <c r="G106" s="160"/>
    </row>
    <row r="107" spans="1:7" s="159" customFormat="1" ht="5">
      <c r="A107" s="159" t="s">
        <v>22</v>
      </c>
      <c r="B107" s="160">
        <v>137</v>
      </c>
      <c r="C107" s="160">
        <v>68</v>
      </c>
      <c r="D107" s="160">
        <v>137</v>
      </c>
      <c r="E107" s="160">
        <v>68</v>
      </c>
      <c r="F107" s="159" t="s">
        <v>156</v>
      </c>
      <c r="G107" s="160"/>
    </row>
    <row r="108" spans="1:7" s="159" customFormat="1" ht="5">
      <c r="A108" s="159" t="s">
        <v>23</v>
      </c>
      <c r="B108" s="160">
        <v>508</v>
      </c>
      <c r="C108" s="160">
        <v>254</v>
      </c>
      <c r="D108" s="160">
        <v>508</v>
      </c>
      <c r="E108" s="160">
        <v>254</v>
      </c>
      <c r="F108" s="159" t="s">
        <v>156</v>
      </c>
      <c r="G108" s="160"/>
    </row>
    <row r="109" spans="1:7" s="159" customFormat="1" ht="5">
      <c r="A109" s="159" t="s">
        <v>24</v>
      </c>
      <c r="B109" s="160">
        <v>204</v>
      </c>
      <c r="C109" s="160">
        <v>102</v>
      </c>
      <c r="D109" s="160">
        <v>204</v>
      </c>
      <c r="E109" s="160">
        <v>102</v>
      </c>
      <c r="F109" s="159" t="s">
        <v>156</v>
      </c>
      <c r="G109" s="160"/>
    </row>
    <row r="110" spans="1:7" s="159" customFormat="1" ht="5">
      <c r="A110" s="159" t="s">
        <v>25</v>
      </c>
      <c r="B110" s="160">
        <v>148</v>
      </c>
      <c r="C110" s="160">
        <v>74</v>
      </c>
      <c r="D110" s="160">
        <v>148</v>
      </c>
      <c r="E110" s="160">
        <v>74</v>
      </c>
      <c r="F110" s="159" t="s">
        <v>156</v>
      </c>
      <c r="G110" s="160"/>
    </row>
    <row r="111" spans="1:7" s="159" customFormat="1" ht="5">
      <c r="A111" s="159" t="s">
        <v>26</v>
      </c>
      <c r="B111" s="160"/>
      <c r="C111" s="160">
        <v>282</v>
      </c>
      <c r="D111" s="160"/>
      <c r="E111" s="160">
        <v>282</v>
      </c>
      <c r="F111" s="159" t="s">
        <v>156</v>
      </c>
      <c r="G111" s="160"/>
    </row>
    <row r="112" spans="1:7" s="159" customFormat="1" ht="5">
      <c r="A112" s="159" t="s">
        <v>165</v>
      </c>
      <c r="B112" s="160">
        <v>33</v>
      </c>
      <c r="C112" s="160">
        <v>16</v>
      </c>
      <c r="D112" s="160">
        <v>33</v>
      </c>
      <c r="E112" s="160">
        <v>16</v>
      </c>
      <c r="F112" s="159" t="s">
        <v>156</v>
      </c>
      <c r="G112" s="160"/>
    </row>
    <row r="113" spans="1:7" s="159" customFormat="1" ht="5">
      <c r="A113" s="159" t="s">
        <v>27</v>
      </c>
      <c r="B113" s="160">
        <v>475</v>
      </c>
      <c r="C113" s="160">
        <v>237</v>
      </c>
      <c r="D113" s="160">
        <v>475</v>
      </c>
      <c r="E113" s="160">
        <v>237</v>
      </c>
      <c r="F113" s="159" t="s">
        <v>156</v>
      </c>
      <c r="G113" s="160"/>
    </row>
    <row r="114" spans="1:7" s="159" customFormat="1" ht="5">
      <c r="A114" s="159" t="s">
        <v>28</v>
      </c>
      <c r="B114" s="160">
        <v>638</v>
      </c>
      <c r="C114" s="160">
        <v>319</v>
      </c>
      <c r="D114" s="160">
        <v>638</v>
      </c>
      <c r="E114" s="160">
        <v>319</v>
      </c>
      <c r="F114" s="159" t="s">
        <v>156</v>
      </c>
      <c r="G114" s="160"/>
    </row>
    <row r="115" spans="1:7" s="159" customFormat="1" ht="5">
      <c r="A115" s="159" t="s">
        <v>29</v>
      </c>
      <c r="B115" s="160">
        <f>D115*$AG$5</f>
        <v>0</v>
      </c>
      <c r="C115" s="160">
        <f>E115*$AG$5</f>
        <v>0</v>
      </c>
      <c r="D115" s="160">
        <v>38</v>
      </c>
      <c r="E115" s="160">
        <v>19</v>
      </c>
      <c r="F115" s="159" t="s">
        <v>163</v>
      </c>
      <c r="G115" s="160"/>
    </row>
    <row r="116" spans="1:7" s="159" customFormat="1" ht="5">
      <c r="A116" s="159" t="s">
        <v>30</v>
      </c>
      <c r="B116" s="160">
        <f>D116*$AG$5</f>
        <v>0</v>
      </c>
      <c r="C116" s="160">
        <f t="shared" ref="C116:C128" si="1">E116*$AG$5</f>
        <v>0</v>
      </c>
      <c r="D116" s="160">
        <v>40</v>
      </c>
      <c r="E116" s="160">
        <v>20</v>
      </c>
      <c r="F116" s="159" t="s">
        <v>163</v>
      </c>
      <c r="G116" s="160"/>
    </row>
    <row r="117" spans="1:7" s="159" customFormat="1" ht="5">
      <c r="A117" s="159" t="s">
        <v>31</v>
      </c>
      <c r="B117" s="160">
        <f t="shared" ref="B117:B128" si="2">D117*$AG$5</f>
        <v>0</v>
      </c>
      <c r="C117" s="160">
        <f t="shared" si="1"/>
        <v>0</v>
      </c>
      <c r="D117" s="160">
        <v>38</v>
      </c>
      <c r="E117" s="160">
        <v>19</v>
      </c>
      <c r="F117" s="159" t="s">
        <v>163</v>
      </c>
      <c r="G117" s="160"/>
    </row>
    <row r="118" spans="1:7" s="159" customFormat="1" ht="5">
      <c r="A118" s="159" t="s">
        <v>32</v>
      </c>
      <c r="B118" s="160">
        <f t="shared" si="2"/>
        <v>0</v>
      </c>
      <c r="C118" s="160">
        <f t="shared" si="1"/>
        <v>0</v>
      </c>
      <c r="D118" s="160">
        <v>48</v>
      </c>
      <c r="E118" s="160">
        <v>24</v>
      </c>
      <c r="F118" s="159" t="s">
        <v>163</v>
      </c>
      <c r="G118" s="160"/>
    </row>
    <row r="119" spans="1:7" s="159" customFormat="1" ht="5">
      <c r="A119" s="159" t="s">
        <v>33</v>
      </c>
      <c r="B119" s="160">
        <f t="shared" si="2"/>
        <v>0</v>
      </c>
      <c r="C119" s="160">
        <f t="shared" si="1"/>
        <v>0</v>
      </c>
      <c r="D119" s="160">
        <v>43</v>
      </c>
      <c r="E119" s="160">
        <v>21</v>
      </c>
      <c r="F119" s="159" t="s">
        <v>163</v>
      </c>
      <c r="G119" s="160"/>
    </row>
    <row r="120" spans="1:7" s="159" customFormat="1" ht="5">
      <c r="A120" s="159" t="s">
        <v>34</v>
      </c>
      <c r="B120" s="160">
        <f t="shared" si="2"/>
        <v>0</v>
      </c>
      <c r="C120" s="160">
        <f t="shared" si="1"/>
        <v>0</v>
      </c>
      <c r="D120" s="160">
        <v>36</v>
      </c>
      <c r="E120" s="160">
        <v>18</v>
      </c>
      <c r="F120" s="159" t="s">
        <v>163</v>
      </c>
      <c r="G120" s="160"/>
    </row>
    <row r="121" spans="1:7" s="159" customFormat="1" ht="5">
      <c r="A121" s="159" t="s">
        <v>166</v>
      </c>
      <c r="B121" s="160">
        <f t="shared" si="2"/>
        <v>0</v>
      </c>
      <c r="C121" s="160">
        <f t="shared" si="1"/>
        <v>0</v>
      </c>
      <c r="D121" s="160">
        <v>37</v>
      </c>
      <c r="E121" s="160">
        <v>19</v>
      </c>
      <c r="F121" s="159" t="s">
        <v>163</v>
      </c>
      <c r="G121" s="160"/>
    </row>
    <row r="122" spans="1:7" s="159" customFormat="1" ht="5">
      <c r="A122" s="159" t="s">
        <v>167</v>
      </c>
      <c r="B122" s="160">
        <f t="shared" si="2"/>
        <v>0</v>
      </c>
      <c r="C122" s="160">
        <f t="shared" si="1"/>
        <v>0</v>
      </c>
      <c r="D122" s="160">
        <v>35</v>
      </c>
      <c r="E122" s="160">
        <v>18</v>
      </c>
      <c r="F122" s="159" t="s">
        <v>163</v>
      </c>
      <c r="G122" s="160"/>
    </row>
    <row r="123" spans="1:7" s="159" customFormat="1" ht="5">
      <c r="A123" s="159" t="s">
        <v>168</v>
      </c>
      <c r="B123" s="160">
        <f t="shared" si="2"/>
        <v>0</v>
      </c>
      <c r="C123" s="160">
        <f t="shared" si="1"/>
        <v>0</v>
      </c>
      <c r="D123" s="160">
        <v>37</v>
      </c>
      <c r="E123" s="160">
        <v>19</v>
      </c>
      <c r="F123" s="159" t="s">
        <v>163</v>
      </c>
      <c r="G123" s="160"/>
    </row>
    <row r="124" spans="1:7" s="159" customFormat="1" ht="5">
      <c r="A124" s="159" t="s">
        <v>169</v>
      </c>
      <c r="B124" s="160">
        <f t="shared" si="2"/>
        <v>0</v>
      </c>
      <c r="C124" s="160">
        <f t="shared" si="1"/>
        <v>0</v>
      </c>
      <c r="D124" s="160">
        <v>35</v>
      </c>
      <c r="E124" s="160">
        <v>18</v>
      </c>
      <c r="F124" s="159" t="s">
        <v>163</v>
      </c>
      <c r="G124" s="160"/>
    </row>
    <row r="125" spans="1:7" s="159" customFormat="1" ht="5">
      <c r="A125" s="159" t="s">
        <v>170</v>
      </c>
      <c r="B125" s="160">
        <f t="shared" si="2"/>
        <v>0</v>
      </c>
      <c r="C125" s="160">
        <f t="shared" si="1"/>
        <v>0</v>
      </c>
      <c r="D125" s="160">
        <v>37</v>
      </c>
      <c r="E125" s="160">
        <v>19</v>
      </c>
      <c r="F125" s="159" t="s">
        <v>163</v>
      </c>
      <c r="G125" s="160"/>
    </row>
    <row r="126" spans="1:7" s="159" customFormat="1" ht="5">
      <c r="A126" s="159" t="s">
        <v>171</v>
      </c>
      <c r="B126" s="160">
        <f t="shared" si="2"/>
        <v>0</v>
      </c>
      <c r="C126" s="160">
        <f t="shared" si="1"/>
        <v>0</v>
      </c>
      <c r="D126" s="160">
        <v>35</v>
      </c>
      <c r="E126" s="160">
        <v>18</v>
      </c>
      <c r="F126" s="159" t="s">
        <v>163</v>
      </c>
      <c r="G126" s="160"/>
    </row>
    <row r="127" spans="1:7" s="159" customFormat="1" ht="5">
      <c r="A127" s="159" t="s">
        <v>172</v>
      </c>
      <c r="B127" s="160">
        <f t="shared" si="2"/>
        <v>0</v>
      </c>
      <c r="C127" s="160">
        <f t="shared" si="1"/>
        <v>0</v>
      </c>
      <c r="D127" s="160">
        <v>37</v>
      </c>
      <c r="E127" s="160">
        <v>19</v>
      </c>
      <c r="F127" s="159" t="s">
        <v>163</v>
      </c>
      <c r="G127" s="160"/>
    </row>
    <row r="128" spans="1:7" s="159" customFormat="1" ht="5">
      <c r="A128" s="159" t="s">
        <v>173</v>
      </c>
      <c r="B128" s="160">
        <f t="shared" si="2"/>
        <v>0</v>
      </c>
      <c r="C128" s="160">
        <f t="shared" si="1"/>
        <v>0</v>
      </c>
      <c r="D128" s="160">
        <v>35</v>
      </c>
      <c r="E128" s="160">
        <v>18</v>
      </c>
      <c r="F128" s="159" t="s">
        <v>163</v>
      </c>
      <c r="G128" s="160"/>
    </row>
    <row r="129" spans="1:7" s="159" customFormat="1" ht="5"/>
    <row r="130" spans="1:7" s="159" customFormat="1" ht="5">
      <c r="A130" s="159" t="s">
        <v>145</v>
      </c>
      <c r="B130" s="159" t="s">
        <v>174</v>
      </c>
    </row>
    <row r="131" spans="1:7" s="159" customFormat="1" ht="5">
      <c r="A131" s="159" t="s">
        <v>146</v>
      </c>
      <c r="B131" s="159">
        <v>0</v>
      </c>
      <c r="C131" s="159" t="b">
        <v>0</v>
      </c>
      <c r="D131" s="159" t="b">
        <v>0</v>
      </c>
      <c r="E131" s="159" t="b">
        <v>0</v>
      </c>
      <c r="F131" s="159">
        <v>0</v>
      </c>
      <c r="G131" s="159">
        <v>0</v>
      </c>
    </row>
    <row r="132" spans="1:7" s="159" customFormat="1" ht="5">
      <c r="A132" s="159" t="s">
        <v>147</v>
      </c>
    </row>
    <row r="133" spans="1:7" s="159" customFormat="1" ht="5">
      <c r="A133" s="159" t="s">
        <v>148</v>
      </c>
    </row>
    <row r="134" spans="1:7" s="159" customFormat="1" ht="5">
      <c r="A134" s="159" t="s">
        <v>149</v>
      </c>
    </row>
    <row r="135" spans="1:7" s="159" customFormat="1" ht="5">
      <c r="A135" s="159" t="s">
        <v>150</v>
      </c>
    </row>
    <row r="136" spans="1:7" s="159" customFormat="1" ht="5">
      <c r="A136" s="159" t="s">
        <v>151</v>
      </c>
    </row>
    <row r="137" spans="1:7" s="159" customFormat="1" ht="5">
      <c r="A137" s="159" t="s">
        <v>152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55"/>
  <sheetViews>
    <sheetView view="pageBreakPreview" topLeftCell="A40" zoomScale="115" zoomScaleNormal="120" zoomScaleSheetLayoutView="115" workbookViewId="0">
      <selection activeCell="L6" sqref="L6:AM6"/>
    </sheetView>
  </sheetViews>
  <sheetFormatPr defaultColWidth="2.26953125" defaultRowHeight="12"/>
  <cols>
    <col min="1" max="1" width="2.6328125" style="118" customWidth="1"/>
    <col min="2" max="16384" width="2.26953125" style="118"/>
  </cols>
  <sheetData>
    <row r="1" spans="1:39" ht="13.5" customHeight="1">
      <c r="A1" s="115" t="s">
        <v>222</v>
      </c>
      <c r="B1" s="116"/>
      <c r="C1" s="117"/>
      <c r="D1" s="117"/>
    </row>
    <row r="2" spans="1:39" ht="11.25" customHeight="1">
      <c r="B2" s="116"/>
      <c r="C2" s="117"/>
      <c r="D2" s="117"/>
    </row>
    <row r="3" spans="1:39" ht="13.5" customHeight="1">
      <c r="A3" s="266" t="s">
        <v>62</v>
      </c>
      <c r="B3" s="119" t="s">
        <v>0</v>
      </c>
      <c r="C3" s="120"/>
      <c r="D3" s="120"/>
      <c r="E3" s="121"/>
      <c r="F3" s="121"/>
      <c r="G3" s="121"/>
      <c r="H3" s="121"/>
      <c r="I3" s="121"/>
      <c r="J3" s="121"/>
      <c r="K3" s="122"/>
      <c r="L3" s="269"/>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1"/>
    </row>
    <row r="4" spans="1:39" ht="21" customHeight="1">
      <c r="A4" s="267"/>
      <c r="B4" s="123" t="s">
        <v>6</v>
      </c>
      <c r="C4" s="124"/>
      <c r="D4" s="124"/>
      <c r="E4" s="125"/>
      <c r="F4" s="125"/>
      <c r="G4" s="125"/>
      <c r="H4" s="125"/>
      <c r="I4" s="125"/>
      <c r="J4" s="125"/>
      <c r="K4" s="126"/>
      <c r="L4" s="272"/>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4"/>
    </row>
    <row r="5" spans="1:39">
      <c r="A5" s="267"/>
      <c r="B5" s="275" t="s">
        <v>63</v>
      </c>
      <c r="C5" s="276"/>
      <c r="D5" s="276"/>
      <c r="E5" s="276"/>
      <c r="F5" s="276"/>
      <c r="G5" s="276"/>
      <c r="H5" s="276"/>
      <c r="I5" s="276"/>
      <c r="J5" s="276"/>
      <c r="K5" s="277"/>
      <c r="L5" s="127" t="s">
        <v>7</v>
      </c>
      <c r="M5" s="127"/>
      <c r="N5" s="127"/>
      <c r="O5" s="127"/>
      <c r="P5" s="127"/>
      <c r="Q5" s="284"/>
      <c r="R5" s="284"/>
      <c r="S5" s="127" t="s">
        <v>8</v>
      </c>
      <c r="T5" s="284"/>
      <c r="U5" s="284"/>
      <c r="V5" s="284"/>
      <c r="W5" s="127" t="s">
        <v>9</v>
      </c>
      <c r="X5" s="127"/>
      <c r="Y5" s="127"/>
      <c r="Z5" s="127"/>
      <c r="AA5" s="127"/>
      <c r="AB5" s="127"/>
      <c r="AC5" s="127"/>
      <c r="AD5" s="127"/>
      <c r="AE5" s="127"/>
      <c r="AF5" s="127"/>
      <c r="AG5" s="127"/>
      <c r="AH5" s="127"/>
      <c r="AI5" s="127"/>
      <c r="AJ5" s="127"/>
      <c r="AK5" s="127"/>
      <c r="AL5" s="127"/>
      <c r="AM5" s="128"/>
    </row>
    <row r="6" spans="1:39" ht="13.5" customHeight="1">
      <c r="A6" s="267"/>
      <c r="B6" s="278"/>
      <c r="C6" s="279"/>
      <c r="D6" s="279"/>
      <c r="E6" s="279"/>
      <c r="F6" s="279"/>
      <c r="G6" s="279"/>
      <c r="H6" s="279"/>
      <c r="I6" s="279"/>
      <c r="J6" s="279"/>
      <c r="K6" s="280"/>
      <c r="L6" s="285"/>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7"/>
    </row>
    <row r="7" spans="1:39" ht="13.5" customHeight="1">
      <c r="A7" s="267"/>
      <c r="B7" s="281"/>
      <c r="C7" s="282"/>
      <c r="D7" s="282"/>
      <c r="E7" s="282"/>
      <c r="F7" s="282"/>
      <c r="G7" s="282"/>
      <c r="H7" s="282"/>
      <c r="I7" s="282"/>
      <c r="J7" s="282"/>
      <c r="K7" s="283"/>
      <c r="L7" s="288"/>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90"/>
    </row>
    <row r="8" spans="1:39" ht="18" customHeight="1">
      <c r="A8" s="267"/>
      <c r="B8" s="129" t="s">
        <v>10</v>
      </c>
      <c r="C8" s="221"/>
      <c r="D8" s="221"/>
      <c r="E8" s="130"/>
      <c r="F8" s="130"/>
      <c r="G8" s="130"/>
      <c r="H8" s="130"/>
      <c r="I8" s="130"/>
      <c r="J8" s="130"/>
      <c r="K8" s="130"/>
      <c r="L8" s="129" t="s">
        <v>11</v>
      </c>
      <c r="M8" s="130"/>
      <c r="N8" s="130"/>
      <c r="O8" s="130"/>
      <c r="P8" s="130"/>
      <c r="Q8" s="130"/>
      <c r="R8" s="131"/>
      <c r="S8" s="291"/>
      <c r="T8" s="292"/>
      <c r="U8" s="292"/>
      <c r="V8" s="292"/>
      <c r="W8" s="292"/>
      <c r="X8" s="292"/>
      <c r="Y8" s="293"/>
      <c r="Z8" s="129" t="s">
        <v>64</v>
      </c>
      <c r="AA8" s="130"/>
      <c r="AB8" s="130"/>
      <c r="AC8" s="130"/>
      <c r="AD8" s="130"/>
      <c r="AE8" s="130"/>
      <c r="AF8" s="131"/>
      <c r="AG8" s="291"/>
      <c r="AH8" s="292"/>
      <c r="AI8" s="292"/>
      <c r="AJ8" s="292"/>
      <c r="AK8" s="292"/>
      <c r="AL8" s="292"/>
      <c r="AM8" s="293"/>
    </row>
    <row r="9" spans="1:39" ht="18" customHeight="1">
      <c r="A9" s="267"/>
      <c r="B9" s="129" t="s">
        <v>12</v>
      </c>
      <c r="C9" s="221"/>
      <c r="D9" s="221"/>
      <c r="E9" s="130"/>
      <c r="F9" s="130"/>
      <c r="G9" s="130"/>
      <c r="H9" s="130"/>
      <c r="I9" s="130"/>
      <c r="J9" s="130"/>
      <c r="K9" s="130"/>
      <c r="L9" s="129" t="s">
        <v>13</v>
      </c>
      <c r="M9" s="130"/>
      <c r="N9" s="130"/>
      <c r="O9" s="130"/>
      <c r="P9" s="130"/>
      <c r="Q9" s="130"/>
      <c r="R9" s="131"/>
      <c r="S9" s="291"/>
      <c r="T9" s="292"/>
      <c r="U9" s="292"/>
      <c r="V9" s="292"/>
      <c r="W9" s="292"/>
      <c r="X9" s="292"/>
      <c r="Y9" s="293"/>
      <c r="Z9" s="129" t="s">
        <v>14</v>
      </c>
      <c r="AA9" s="130"/>
      <c r="AB9" s="130"/>
      <c r="AC9" s="130"/>
      <c r="AD9" s="130"/>
      <c r="AE9" s="130"/>
      <c r="AF9" s="131"/>
      <c r="AG9" s="291"/>
      <c r="AH9" s="292"/>
      <c r="AI9" s="292"/>
      <c r="AJ9" s="292"/>
      <c r="AK9" s="292"/>
      <c r="AL9" s="292"/>
      <c r="AM9" s="293"/>
    </row>
    <row r="10" spans="1:39" ht="18.75" customHeight="1">
      <c r="A10" s="268"/>
      <c r="B10" s="129" t="s">
        <v>15</v>
      </c>
      <c r="C10" s="221"/>
      <c r="D10" s="221"/>
      <c r="E10" s="130"/>
      <c r="F10" s="130"/>
      <c r="G10" s="130"/>
      <c r="H10" s="130"/>
      <c r="I10" s="130"/>
      <c r="J10" s="130"/>
      <c r="K10" s="130"/>
      <c r="L10" s="129" t="s">
        <v>13</v>
      </c>
      <c r="M10" s="130"/>
      <c r="N10" s="130"/>
      <c r="O10" s="130"/>
      <c r="P10" s="130"/>
      <c r="Q10" s="130"/>
      <c r="R10" s="131"/>
      <c r="S10" s="291"/>
      <c r="T10" s="292"/>
      <c r="U10" s="292"/>
      <c r="V10" s="292"/>
      <c r="W10" s="292"/>
      <c r="X10" s="292"/>
      <c r="Y10" s="293"/>
      <c r="Z10" s="129" t="s">
        <v>14</v>
      </c>
      <c r="AA10" s="130"/>
      <c r="AB10" s="130"/>
      <c r="AC10" s="130"/>
      <c r="AD10" s="130"/>
      <c r="AE10" s="130"/>
      <c r="AF10" s="131"/>
      <c r="AG10" s="291"/>
      <c r="AH10" s="292"/>
      <c r="AI10" s="292"/>
      <c r="AJ10" s="292"/>
      <c r="AK10" s="292"/>
      <c r="AL10" s="292"/>
      <c r="AM10" s="293"/>
    </row>
    <row r="11" spans="1:39" ht="18" customHeight="1">
      <c r="A11" s="129" t="s">
        <v>48</v>
      </c>
      <c r="B11" s="130"/>
      <c r="C11" s="130"/>
      <c r="D11" s="130"/>
      <c r="E11" s="130"/>
      <c r="F11" s="130"/>
      <c r="G11" s="132"/>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1"/>
    </row>
    <row r="12" spans="1:39" ht="22.5" customHeight="1">
      <c r="A12" s="249" t="s">
        <v>40</v>
      </c>
      <c r="B12" s="250"/>
      <c r="C12" s="250"/>
      <c r="D12" s="250"/>
      <c r="E12" s="250"/>
      <c r="F12" s="250"/>
      <c r="G12" s="250"/>
      <c r="H12" s="250"/>
      <c r="I12" s="250"/>
      <c r="J12" s="250"/>
      <c r="K12" s="250"/>
      <c r="L12" s="250"/>
      <c r="M12" s="250"/>
      <c r="N12" s="250"/>
      <c r="O12" s="250"/>
      <c r="P12" s="250"/>
      <c r="Q12" s="250"/>
      <c r="R12" s="250"/>
      <c r="S12" s="251"/>
      <c r="T12" s="258" t="s">
        <v>105</v>
      </c>
      <c r="U12" s="259"/>
      <c r="V12" s="259"/>
      <c r="W12" s="259"/>
      <c r="X12" s="259"/>
      <c r="Y12" s="259"/>
      <c r="Z12" s="259"/>
      <c r="AA12" s="259"/>
      <c r="AB12" s="259"/>
      <c r="AC12" s="259"/>
      <c r="AD12" s="259"/>
      <c r="AE12" s="259"/>
      <c r="AF12" s="259"/>
      <c r="AG12" s="259"/>
      <c r="AH12" s="259"/>
      <c r="AI12" s="259"/>
      <c r="AJ12" s="259"/>
      <c r="AK12" s="259"/>
      <c r="AL12" s="259"/>
      <c r="AM12" s="260"/>
    </row>
    <row r="13" spans="1:39" ht="22.5" customHeight="1">
      <c r="A13" s="252"/>
      <c r="B13" s="253"/>
      <c r="C13" s="253"/>
      <c r="D13" s="253"/>
      <c r="E13" s="253"/>
      <c r="F13" s="253"/>
      <c r="G13" s="253"/>
      <c r="H13" s="253"/>
      <c r="I13" s="253"/>
      <c r="J13" s="253"/>
      <c r="K13" s="253"/>
      <c r="L13" s="253"/>
      <c r="M13" s="253"/>
      <c r="N13" s="253"/>
      <c r="O13" s="253"/>
      <c r="P13" s="253"/>
      <c r="Q13" s="253"/>
      <c r="R13" s="253"/>
      <c r="S13" s="254"/>
      <c r="T13" s="258" t="s">
        <v>106</v>
      </c>
      <c r="U13" s="259"/>
      <c r="V13" s="259"/>
      <c r="W13" s="259"/>
      <c r="X13" s="259"/>
      <c r="Y13" s="259"/>
      <c r="Z13" s="259"/>
      <c r="AA13" s="259"/>
      <c r="AB13" s="259"/>
      <c r="AC13" s="260"/>
      <c r="AD13" s="258" t="s">
        <v>107</v>
      </c>
      <c r="AE13" s="259"/>
      <c r="AF13" s="259"/>
      <c r="AG13" s="259"/>
      <c r="AH13" s="259"/>
      <c r="AI13" s="259"/>
      <c r="AJ13" s="259"/>
      <c r="AK13" s="259"/>
      <c r="AL13" s="259"/>
      <c r="AM13" s="260"/>
    </row>
    <row r="14" spans="1:39" ht="12.75" customHeight="1">
      <c r="A14" s="255"/>
      <c r="B14" s="256"/>
      <c r="C14" s="256"/>
      <c r="D14" s="256"/>
      <c r="E14" s="256"/>
      <c r="F14" s="256"/>
      <c r="G14" s="256"/>
      <c r="H14" s="256"/>
      <c r="I14" s="256"/>
      <c r="J14" s="256"/>
      <c r="K14" s="256"/>
      <c r="L14" s="256"/>
      <c r="M14" s="256"/>
      <c r="N14" s="256"/>
      <c r="O14" s="256"/>
      <c r="P14" s="256"/>
      <c r="Q14" s="256"/>
      <c r="R14" s="256"/>
      <c r="S14" s="257"/>
      <c r="T14" s="261" t="s">
        <v>189</v>
      </c>
      <c r="U14" s="262"/>
      <c r="V14" s="262"/>
      <c r="W14" s="263"/>
      <c r="X14" s="264" t="s">
        <v>16</v>
      </c>
      <c r="Y14" s="264"/>
      <c r="Z14" s="264"/>
      <c r="AA14" s="264"/>
      <c r="AB14" s="264"/>
      <c r="AC14" s="265"/>
      <c r="AD14" s="261" t="s">
        <v>189</v>
      </c>
      <c r="AE14" s="262"/>
      <c r="AF14" s="262"/>
      <c r="AG14" s="263"/>
      <c r="AH14" s="294" t="s">
        <v>16</v>
      </c>
      <c r="AI14" s="294"/>
      <c r="AJ14" s="294"/>
      <c r="AK14" s="294"/>
      <c r="AL14" s="294"/>
      <c r="AM14" s="295"/>
    </row>
    <row r="15" spans="1:39" ht="12.75" customHeight="1">
      <c r="A15" s="267" t="s">
        <v>141</v>
      </c>
      <c r="B15" s="119" t="s">
        <v>50</v>
      </c>
      <c r="C15" s="121"/>
      <c r="D15" s="121"/>
      <c r="E15" s="121"/>
      <c r="F15" s="121"/>
      <c r="G15" s="121"/>
      <c r="H15" s="121"/>
      <c r="I15" s="121"/>
      <c r="J15" s="121"/>
      <c r="K15" s="121"/>
      <c r="L15" s="121"/>
      <c r="M15" s="121"/>
      <c r="N15" s="121"/>
      <c r="O15" s="121"/>
      <c r="P15" s="121"/>
      <c r="Q15" s="121"/>
      <c r="R15" s="121"/>
      <c r="S15" s="122"/>
      <c r="T15" s="296">
        <f ca="1">COUNTIFS('（様式２）申請額一覧  (令和５年５月８日以降)'!$E$6:$E$20,B15,'（様式２）申請額一覧  (令和５年５月８日以降)'!$I$6:$I$20,"&gt;0")</f>
        <v>0</v>
      </c>
      <c r="U15" s="297"/>
      <c r="V15" s="298" t="s">
        <v>17</v>
      </c>
      <c r="W15" s="299"/>
      <c r="X15" s="300">
        <f ca="1">SUMIF('（様式２）申請額一覧  (令和５年５月８日以降)'!$E$6:$E$20,B15,'（様式２）申請額一覧  (令和５年５月８日以降)'!$I$6:$I$20)</f>
        <v>0</v>
      </c>
      <c r="Y15" s="301"/>
      <c r="Z15" s="301"/>
      <c r="AA15" s="301"/>
      <c r="AB15" s="133" t="s">
        <v>80</v>
      </c>
      <c r="AC15" s="134"/>
      <c r="AD15" s="296">
        <f ca="1">COUNTIFS('（様式２）申請額一覧  (令和５年５月８日以降)'!$E$6:$E$20,B15,'（様式２）申請額一覧  (令和５年５月８日以降)'!$L$6:$L$20,"&gt;0")</f>
        <v>0</v>
      </c>
      <c r="AE15" s="297"/>
      <c r="AF15" s="298" t="s">
        <v>17</v>
      </c>
      <c r="AG15" s="299"/>
      <c r="AH15" s="300">
        <f ca="1">SUMIF('（様式２）申請額一覧  (令和５年５月８日以降)'!$E$6:$E$20,B15,'（様式２）申請額一覧  (令和５年５月８日以降)'!$L$6:$L$20)</f>
        <v>0</v>
      </c>
      <c r="AI15" s="301"/>
      <c r="AJ15" s="301"/>
      <c r="AK15" s="301"/>
      <c r="AL15" s="133" t="s">
        <v>80</v>
      </c>
      <c r="AM15" s="134"/>
    </row>
    <row r="16" spans="1:39" ht="12.75" customHeight="1">
      <c r="A16" s="267"/>
      <c r="B16" s="135" t="s">
        <v>51</v>
      </c>
      <c r="C16" s="136"/>
      <c r="D16" s="136"/>
      <c r="E16" s="136"/>
      <c r="F16" s="136"/>
      <c r="G16" s="136"/>
      <c r="H16" s="136"/>
      <c r="I16" s="136"/>
      <c r="J16" s="136"/>
      <c r="K16" s="136"/>
      <c r="L16" s="136"/>
      <c r="M16" s="136"/>
      <c r="N16" s="136"/>
      <c r="O16" s="136"/>
      <c r="P16" s="136"/>
      <c r="Q16" s="136"/>
      <c r="R16" s="136"/>
      <c r="S16" s="137"/>
      <c r="T16" s="302">
        <f ca="1">COUNTIFS('（様式２）申請額一覧  (令和５年５月８日以降)'!$E$6:$E$20,B16,'（様式２）申請額一覧  (令和５年５月８日以降)'!$I$6:$I$20,"&gt;0")</f>
        <v>0</v>
      </c>
      <c r="U16" s="303"/>
      <c r="V16" s="306" t="s">
        <v>17</v>
      </c>
      <c r="W16" s="307"/>
      <c r="X16" s="308">
        <f ca="1">SUMIF('（様式２）申請額一覧  (令和５年５月８日以降)'!$E$6:$E$20,B16,'（様式２）申請額一覧  (令和５年５月８日以降)'!$I$6:$I$20)</f>
        <v>0</v>
      </c>
      <c r="Y16" s="309"/>
      <c r="Z16" s="309"/>
      <c r="AA16" s="309"/>
      <c r="AB16" s="138" t="s">
        <v>80</v>
      </c>
      <c r="AC16" s="139"/>
      <c r="AD16" s="302">
        <f ca="1">COUNTIFS('（様式２）申請額一覧  (令和５年５月８日以降)'!$E$6:$E$20,B16,'（様式２）申請額一覧  (令和５年５月８日以降)'!$L$6:$L$20,"&gt;0")</f>
        <v>0</v>
      </c>
      <c r="AE16" s="303"/>
      <c r="AF16" s="306" t="s">
        <v>17</v>
      </c>
      <c r="AG16" s="307"/>
      <c r="AH16" s="304">
        <f ca="1">SUMIF('（様式２）申請額一覧  (令和５年５月８日以降)'!$E$6:$E$20,B16,'（様式２）申請額一覧  (令和５年５月８日以降)'!$L$6:$L$20)</f>
        <v>0</v>
      </c>
      <c r="AI16" s="305"/>
      <c r="AJ16" s="305"/>
      <c r="AK16" s="305"/>
      <c r="AL16" s="138" t="s">
        <v>80</v>
      </c>
      <c r="AM16" s="139"/>
    </row>
    <row r="17" spans="1:39" ht="12.75" customHeight="1">
      <c r="A17" s="267"/>
      <c r="B17" s="135" t="s">
        <v>52</v>
      </c>
      <c r="C17" s="136"/>
      <c r="D17" s="136"/>
      <c r="E17" s="136"/>
      <c r="F17" s="136"/>
      <c r="G17" s="136"/>
      <c r="H17" s="136"/>
      <c r="I17" s="136"/>
      <c r="J17" s="136"/>
      <c r="K17" s="136"/>
      <c r="L17" s="136"/>
      <c r="M17" s="136"/>
      <c r="N17" s="136"/>
      <c r="O17" s="136"/>
      <c r="P17" s="136"/>
      <c r="Q17" s="136"/>
      <c r="R17" s="136"/>
      <c r="S17" s="137"/>
      <c r="T17" s="302">
        <f ca="1">COUNTIFS('（様式２）申請額一覧  (令和５年５月８日以降)'!$E$6:$E$20,B17,'（様式２）申請額一覧  (令和５年５月８日以降)'!$I$6:$I$20,"&gt;0")</f>
        <v>0</v>
      </c>
      <c r="U17" s="303"/>
      <c r="V17" s="306" t="s">
        <v>17</v>
      </c>
      <c r="W17" s="307"/>
      <c r="X17" s="304">
        <f ca="1">SUMIF('（様式２）申請額一覧  (令和５年５月８日以降)'!$E$6:$E$20,B17,'（様式２）申請額一覧  (令和５年５月８日以降)'!$I$6:$I$20)</f>
        <v>0</v>
      </c>
      <c r="Y17" s="305"/>
      <c r="Z17" s="305"/>
      <c r="AA17" s="305"/>
      <c r="AB17" s="138" t="s">
        <v>80</v>
      </c>
      <c r="AC17" s="139"/>
      <c r="AD17" s="302">
        <f ca="1">COUNTIFS('（様式２）申請額一覧  (令和５年５月８日以降)'!$E$6:$E$20,B17,'（様式２）申請額一覧  (令和５年５月８日以降)'!$L$6:$L$20,"&gt;0")</f>
        <v>0</v>
      </c>
      <c r="AE17" s="303"/>
      <c r="AF17" s="306" t="s">
        <v>17</v>
      </c>
      <c r="AG17" s="307"/>
      <c r="AH17" s="304">
        <f ca="1">SUMIF('（様式２）申請額一覧  (令和５年５月８日以降)'!$E$6:$E$20,B17,'（様式２）申請額一覧  (令和５年５月８日以降)'!$L$6:$L$20)</f>
        <v>0</v>
      </c>
      <c r="AI17" s="305"/>
      <c r="AJ17" s="305"/>
      <c r="AK17" s="305"/>
      <c r="AL17" s="138" t="s">
        <v>80</v>
      </c>
      <c r="AM17" s="139"/>
    </row>
    <row r="18" spans="1:39" ht="12.75" customHeight="1">
      <c r="A18" s="267"/>
      <c r="B18" s="140" t="s">
        <v>68</v>
      </c>
      <c r="C18" s="136"/>
      <c r="D18" s="136"/>
      <c r="E18" s="136"/>
      <c r="F18" s="136"/>
      <c r="G18" s="136"/>
      <c r="H18" s="136"/>
      <c r="I18" s="136"/>
      <c r="J18" s="136"/>
      <c r="K18" s="136"/>
      <c r="L18" s="136"/>
      <c r="M18" s="136"/>
      <c r="N18" s="136"/>
      <c r="O18" s="136"/>
      <c r="P18" s="136"/>
      <c r="Q18" s="136"/>
      <c r="R18" s="136"/>
      <c r="S18" s="136"/>
      <c r="T18" s="302">
        <f ca="1">COUNTIFS('（様式２）申請額一覧  (令和５年５月８日以降)'!$E$6:$E$20,B18,'（様式２）申請額一覧  (令和５年５月８日以降)'!$I$6:$I$20,"&gt;0")</f>
        <v>0</v>
      </c>
      <c r="U18" s="303"/>
      <c r="V18" s="306" t="s">
        <v>17</v>
      </c>
      <c r="W18" s="307"/>
      <c r="X18" s="304">
        <f ca="1">SUMIF('（様式２）申請額一覧  (令和５年５月８日以降)'!$E$6:$E$20,B18,'（様式２）申請額一覧  (令和５年５月８日以降)'!$I$6:$I$20)</f>
        <v>0</v>
      </c>
      <c r="Y18" s="305"/>
      <c r="Z18" s="305"/>
      <c r="AA18" s="305"/>
      <c r="AB18" s="141" t="s">
        <v>80</v>
      </c>
      <c r="AC18" s="139"/>
      <c r="AD18" s="302">
        <f ca="1">COUNTIFS('（様式２）申請額一覧  (令和５年５月８日以降)'!$E$6:$E$20,B18,'（様式２）申請額一覧  (令和５年５月８日以降)'!$L$6:$L$20,"&gt;0")</f>
        <v>0</v>
      </c>
      <c r="AE18" s="303"/>
      <c r="AF18" s="306" t="s">
        <v>17</v>
      </c>
      <c r="AG18" s="307"/>
      <c r="AH18" s="304">
        <f ca="1">SUMIF('（様式２）申請額一覧  (令和５年５月８日以降)'!$E$6:$E$20,B18,'（様式２）申請額一覧  (令和５年５月８日以降)'!$L$6:$L$20)</f>
        <v>0</v>
      </c>
      <c r="AI18" s="305"/>
      <c r="AJ18" s="305"/>
      <c r="AK18" s="305"/>
      <c r="AL18" s="141" t="s">
        <v>80</v>
      </c>
      <c r="AM18" s="139"/>
    </row>
    <row r="19" spans="1:39" ht="12.75" customHeight="1">
      <c r="A19" s="267"/>
      <c r="B19" s="135" t="s">
        <v>18</v>
      </c>
      <c r="C19" s="136"/>
      <c r="D19" s="136"/>
      <c r="E19" s="136"/>
      <c r="F19" s="136"/>
      <c r="G19" s="136"/>
      <c r="H19" s="136"/>
      <c r="I19" s="136"/>
      <c r="J19" s="136"/>
      <c r="K19" s="136"/>
      <c r="L19" s="136"/>
      <c r="M19" s="136"/>
      <c r="N19" s="136"/>
      <c r="O19" s="136"/>
      <c r="P19" s="136"/>
      <c r="Q19" s="136"/>
      <c r="R19" s="136"/>
      <c r="S19" s="136"/>
      <c r="T19" s="302">
        <f ca="1">COUNTIFS('（様式２）申請額一覧  (令和５年５月８日以降)'!$E$6:$E$20,B19,'（様式２）申請額一覧  (令和５年５月８日以降)'!$I$6:$I$20,"&gt;0")</f>
        <v>0</v>
      </c>
      <c r="U19" s="303"/>
      <c r="V19" s="306" t="s">
        <v>17</v>
      </c>
      <c r="W19" s="307"/>
      <c r="X19" s="304">
        <f ca="1">SUMIF('（様式２）申請額一覧  (令和５年５月８日以降)'!$E$6:$E$20,B19,'（様式２）申請額一覧  (令和５年５月８日以降)'!$I$6:$I$20)</f>
        <v>0</v>
      </c>
      <c r="Y19" s="305"/>
      <c r="Z19" s="305"/>
      <c r="AA19" s="305"/>
      <c r="AB19" s="141" t="s">
        <v>80</v>
      </c>
      <c r="AC19" s="139"/>
      <c r="AD19" s="302">
        <f ca="1">COUNTIFS('（様式２）申請額一覧  (令和５年５月８日以降)'!$E$6:$E$20,B19,'（様式２）申請額一覧  (令和５年５月８日以降)'!$L$6:$L$20,"&gt;0")</f>
        <v>0</v>
      </c>
      <c r="AE19" s="303"/>
      <c r="AF19" s="306" t="s">
        <v>17</v>
      </c>
      <c r="AG19" s="307"/>
      <c r="AH19" s="304">
        <f ca="1">SUMIF('（様式２）申請額一覧  (令和５年５月８日以降)'!$E$6:$E$20,B19,'（様式２）申請額一覧  (令和５年５月８日以降)'!$L$6:$L$20)</f>
        <v>0</v>
      </c>
      <c r="AI19" s="305"/>
      <c r="AJ19" s="305"/>
      <c r="AK19" s="305"/>
      <c r="AL19" s="141" t="s">
        <v>80</v>
      </c>
      <c r="AM19" s="139"/>
    </row>
    <row r="20" spans="1:39" ht="12.75" customHeight="1">
      <c r="A20" s="267"/>
      <c r="B20" s="135" t="s">
        <v>136</v>
      </c>
      <c r="C20" s="136"/>
      <c r="D20" s="136"/>
      <c r="E20" s="136"/>
      <c r="F20" s="136"/>
      <c r="G20" s="136"/>
      <c r="H20" s="136"/>
      <c r="I20" s="136"/>
      <c r="J20" s="136"/>
      <c r="K20" s="136"/>
      <c r="L20" s="136"/>
      <c r="M20" s="136"/>
      <c r="N20" s="136"/>
      <c r="O20" s="136"/>
      <c r="P20" s="136"/>
      <c r="Q20" s="136"/>
      <c r="R20" s="136"/>
      <c r="S20" s="136"/>
      <c r="T20" s="302">
        <f ca="1">COUNTIFS('（様式２）申請額一覧  (令和５年５月８日以降)'!$E$6:$E$20,B20,'（様式２）申請額一覧  (令和５年５月８日以降)'!$I$6:$I$20,"&gt;0")</f>
        <v>0</v>
      </c>
      <c r="U20" s="303"/>
      <c r="V20" s="306" t="s">
        <v>17</v>
      </c>
      <c r="W20" s="307"/>
      <c r="X20" s="304">
        <f ca="1">SUMIF('（様式２）申請額一覧  (令和５年５月８日以降)'!$E$6:$E$20,B20,'（様式２）申請額一覧  (令和５年５月８日以降)'!$I$6:$I$20)</f>
        <v>0</v>
      </c>
      <c r="Y20" s="305"/>
      <c r="Z20" s="305"/>
      <c r="AA20" s="305"/>
      <c r="AB20" s="138" t="s">
        <v>80</v>
      </c>
      <c r="AC20" s="139"/>
      <c r="AD20" s="302">
        <f ca="1">COUNTIFS('（様式２）申請額一覧  (令和５年５月８日以降)'!$E$6:$E$20,B20,'（様式２）申請額一覧  (令和５年５月８日以降)'!$L$6:$L$20,"&gt;0")</f>
        <v>0</v>
      </c>
      <c r="AE20" s="303"/>
      <c r="AF20" s="306" t="s">
        <v>17</v>
      </c>
      <c r="AG20" s="307"/>
      <c r="AH20" s="304">
        <f ca="1">SUMIF('（様式２）申請額一覧  (令和５年５月８日以降)'!$E$6:$E$20,B20,'（様式２）申請額一覧  (令和５年５月８日以降)'!$L$6:$L$20)</f>
        <v>0</v>
      </c>
      <c r="AI20" s="305"/>
      <c r="AJ20" s="305"/>
      <c r="AK20" s="305"/>
      <c r="AL20" s="138" t="s">
        <v>80</v>
      </c>
      <c r="AM20" s="139"/>
    </row>
    <row r="21" spans="1:39" ht="12.75" customHeight="1">
      <c r="A21" s="267"/>
      <c r="B21" s="135" t="s">
        <v>137</v>
      </c>
      <c r="C21" s="136"/>
      <c r="D21" s="136"/>
      <c r="E21" s="136"/>
      <c r="F21" s="136"/>
      <c r="G21" s="136"/>
      <c r="H21" s="136"/>
      <c r="I21" s="136"/>
      <c r="J21" s="136"/>
      <c r="K21" s="136"/>
      <c r="L21" s="136"/>
      <c r="M21" s="136"/>
      <c r="N21" s="136"/>
      <c r="O21" s="136"/>
      <c r="P21" s="136"/>
      <c r="Q21" s="136"/>
      <c r="R21" s="136"/>
      <c r="S21" s="136"/>
      <c r="T21" s="302">
        <f ca="1">COUNTIFS('（様式２）申請額一覧  (令和５年５月８日以降)'!$E$6:$E$20,B21,'（様式２）申請額一覧  (令和５年５月８日以降)'!$I$6:$I$20,"&gt;0")</f>
        <v>0</v>
      </c>
      <c r="U21" s="303"/>
      <c r="V21" s="306" t="s">
        <v>17</v>
      </c>
      <c r="W21" s="307"/>
      <c r="X21" s="304">
        <f ca="1">SUMIF('（様式２）申請額一覧  (令和５年５月８日以降)'!$E$6:$E$20,B21,'（様式２）申請額一覧  (令和５年５月８日以降)'!$I$6:$I$20)</f>
        <v>0</v>
      </c>
      <c r="Y21" s="305"/>
      <c r="Z21" s="305"/>
      <c r="AA21" s="305"/>
      <c r="AB21" s="138" t="s">
        <v>80</v>
      </c>
      <c r="AC21" s="139"/>
      <c r="AD21" s="302">
        <f ca="1">COUNTIFS('（様式２）申請額一覧  (令和５年５月８日以降)'!$E$6:$E$20,B21,'（様式２）申請額一覧  (令和５年５月８日以降)'!$L$6:$L$20,"&gt;0")</f>
        <v>0</v>
      </c>
      <c r="AE21" s="303"/>
      <c r="AF21" s="306" t="s">
        <v>17</v>
      </c>
      <c r="AG21" s="307"/>
      <c r="AH21" s="304">
        <f ca="1">SUMIF('（様式２）申請額一覧  (令和５年５月８日以降)'!$E$6:$E$20,B21,'（様式２）申請額一覧  (令和５年５月８日以降)'!$L$6:$L$20)</f>
        <v>0</v>
      </c>
      <c r="AI21" s="305"/>
      <c r="AJ21" s="305"/>
      <c r="AK21" s="305"/>
      <c r="AL21" s="138" t="s">
        <v>80</v>
      </c>
      <c r="AM21" s="139"/>
    </row>
    <row r="22" spans="1:39" ht="12.75" customHeight="1">
      <c r="A22" s="268"/>
      <c r="B22" s="142" t="s">
        <v>138</v>
      </c>
      <c r="C22" s="143"/>
      <c r="D22" s="143"/>
      <c r="E22" s="143"/>
      <c r="F22" s="143"/>
      <c r="G22" s="143"/>
      <c r="H22" s="143"/>
      <c r="I22" s="143"/>
      <c r="J22" s="143"/>
      <c r="K22" s="143"/>
      <c r="L22" s="143"/>
      <c r="M22" s="143"/>
      <c r="N22" s="143"/>
      <c r="O22" s="143"/>
      <c r="P22" s="143"/>
      <c r="Q22" s="143"/>
      <c r="R22" s="143"/>
      <c r="S22" s="143"/>
      <c r="T22" s="310">
        <f ca="1">COUNTIFS('（様式２）申請額一覧  (令和５年５月８日以降)'!$E$6:$E$20,B22,'（様式２）申請額一覧  (令和５年５月８日以降)'!$I$6:$I$20,"&gt;0")</f>
        <v>0</v>
      </c>
      <c r="U22" s="311"/>
      <c r="V22" s="312" t="s">
        <v>17</v>
      </c>
      <c r="W22" s="313"/>
      <c r="X22" s="314">
        <f ca="1">SUMIF('（様式２）申請額一覧  (令和５年５月８日以降)'!$E$6:$E$20,B22,'（様式２）申請額一覧  (令和５年５月８日以降)'!$I$6:$I$20)</f>
        <v>0</v>
      </c>
      <c r="Y22" s="315"/>
      <c r="Z22" s="315"/>
      <c r="AA22" s="315"/>
      <c r="AB22" s="144" t="s">
        <v>80</v>
      </c>
      <c r="AC22" s="145"/>
      <c r="AD22" s="316">
        <f ca="1">COUNTIFS('（様式２）申請額一覧  (令和５年５月８日以降)'!$E$6:$E$20,B22,'（様式２）申請額一覧  (令和５年５月８日以降)'!$L$6:$L$20,"&gt;0")</f>
        <v>0</v>
      </c>
      <c r="AE22" s="317"/>
      <c r="AF22" s="318" t="s">
        <v>17</v>
      </c>
      <c r="AG22" s="319"/>
      <c r="AH22" s="314">
        <f ca="1">SUMIF('（様式２）申請額一覧  (令和５年５月８日以降)'!$E$6:$E$20,B22,'（様式２）申請額一覧  (令和５年５月８日以降)'!$L$6:$L$20)</f>
        <v>0</v>
      </c>
      <c r="AI22" s="315"/>
      <c r="AJ22" s="315"/>
      <c r="AK22" s="315"/>
      <c r="AL22" s="144" t="s">
        <v>80</v>
      </c>
      <c r="AM22" s="145"/>
    </row>
    <row r="23" spans="1:39" ht="12.75" customHeight="1">
      <c r="A23" s="326" t="s">
        <v>65</v>
      </c>
      <c r="B23" s="119" t="s">
        <v>38</v>
      </c>
      <c r="C23" s="121"/>
      <c r="D23" s="121"/>
      <c r="E23" s="121"/>
      <c r="F23" s="121"/>
      <c r="G23" s="121"/>
      <c r="H23" s="121"/>
      <c r="I23" s="121"/>
      <c r="J23" s="121"/>
      <c r="K23" s="121"/>
      <c r="L23" s="121"/>
      <c r="M23" s="121"/>
      <c r="N23" s="121"/>
      <c r="O23" s="121"/>
      <c r="P23" s="121"/>
      <c r="Q23" s="121"/>
      <c r="R23" s="121"/>
      <c r="S23" s="121"/>
      <c r="T23" s="296">
        <f ca="1">COUNTIFS('（様式２）申請額一覧  (令和５年５月８日以降)'!$E$6:$E$20,B23,'（様式２）申請額一覧  (令和５年５月８日以降)'!$I$6:$I$20,"&gt;0")</f>
        <v>0</v>
      </c>
      <c r="U23" s="297"/>
      <c r="V23" s="298" t="s">
        <v>17</v>
      </c>
      <c r="W23" s="299"/>
      <c r="X23" s="300">
        <f ca="1">SUMIF('（様式２）申請額一覧  (令和５年５月８日以降)'!$E$6:$E$20,B23,'（様式２）申請額一覧  (令和５年５月８日以降)'!$I$6:$I$20)</f>
        <v>0</v>
      </c>
      <c r="Y23" s="301"/>
      <c r="Z23" s="301"/>
      <c r="AA23" s="301"/>
      <c r="AB23" s="146" t="s">
        <v>80</v>
      </c>
      <c r="AC23" s="134"/>
      <c r="AD23" s="296">
        <f ca="1">COUNTIFS('（様式２）申請額一覧  (令和５年５月８日以降)'!$E$6:$E$20,B23,'（様式２）申請額一覧  (令和５年５月８日以降)'!$L$6:$L$20,"&gt;0")</f>
        <v>0</v>
      </c>
      <c r="AE23" s="297"/>
      <c r="AF23" s="298" t="s">
        <v>17</v>
      </c>
      <c r="AG23" s="299"/>
      <c r="AH23" s="300">
        <f ca="1">SUMIF('（様式２）申請額一覧  (令和５年５月８日以降)'!$E$6:$E$20,B23,'（様式２）申請額一覧  (令和５年５月８日以降)'!$L$6:$L$20)</f>
        <v>0</v>
      </c>
      <c r="AI23" s="301"/>
      <c r="AJ23" s="301"/>
      <c r="AK23" s="301"/>
      <c r="AL23" s="146" t="s">
        <v>80</v>
      </c>
      <c r="AM23" s="134"/>
    </row>
    <row r="24" spans="1:39" ht="12.75" customHeight="1">
      <c r="A24" s="327"/>
      <c r="B24" s="125" t="s">
        <v>37</v>
      </c>
      <c r="C24" s="125"/>
      <c r="D24" s="125"/>
      <c r="E24" s="125"/>
      <c r="F24" s="125"/>
      <c r="G24" s="125"/>
      <c r="H24" s="125"/>
      <c r="I24" s="125"/>
      <c r="J24" s="125"/>
      <c r="K24" s="125"/>
      <c r="L24" s="125"/>
      <c r="M24" s="125"/>
      <c r="N24" s="125"/>
      <c r="O24" s="125"/>
      <c r="P24" s="125"/>
      <c r="Q24" s="125"/>
      <c r="R24" s="125"/>
      <c r="S24" s="125"/>
      <c r="T24" s="278">
        <f ca="1">COUNTIFS('（様式２）申請額一覧  (令和５年５月８日以降)'!$E$6:$E$20,B24,'（様式２）申請額一覧  (令和５年５月８日以降)'!$I$6:$I$20,"&gt;0")</f>
        <v>0</v>
      </c>
      <c r="U24" s="279"/>
      <c r="V24" s="320" t="s">
        <v>17</v>
      </c>
      <c r="W24" s="321"/>
      <c r="X24" s="322">
        <f ca="1">SUMIF('（様式２）申請額一覧  (令和５年５月８日以降)'!$E$6:$E$20,B24,'（様式２）申請額一覧  (令和５年５月８日以降)'!$I$6:$I$20)</f>
        <v>0</v>
      </c>
      <c r="Y24" s="323"/>
      <c r="Z24" s="323"/>
      <c r="AA24" s="323"/>
      <c r="AB24" s="147" t="s">
        <v>80</v>
      </c>
      <c r="AC24" s="148"/>
      <c r="AD24" s="281">
        <f ca="1">COUNTIFS('（様式２）申請額一覧  (令和５年５月８日以降)'!$E$6:$E$20,B24,'（様式２）申請額一覧  (令和５年５月８日以降)'!$L$6:$L$20,"&gt;0")</f>
        <v>0</v>
      </c>
      <c r="AE24" s="282"/>
      <c r="AF24" s="324" t="s">
        <v>17</v>
      </c>
      <c r="AG24" s="325"/>
      <c r="AH24" s="322">
        <f ca="1">SUMIF('（様式２）申請額一覧  (令和５年５月８日以降)'!$E$6:$E$20,B24,'（様式２）申請額一覧  (令和５年５月８日以降)'!$L$6:$L$20)</f>
        <v>0</v>
      </c>
      <c r="AI24" s="323"/>
      <c r="AJ24" s="323"/>
      <c r="AK24" s="323"/>
      <c r="AL24" s="147" t="s">
        <v>80</v>
      </c>
      <c r="AM24" s="148"/>
    </row>
    <row r="25" spans="1:39" ht="12.75" customHeight="1">
      <c r="A25" s="266" t="s">
        <v>35</v>
      </c>
      <c r="B25" s="121" t="s">
        <v>19</v>
      </c>
      <c r="C25" s="121"/>
      <c r="D25" s="121"/>
      <c r="E25" s="121"/>
      <c r="F25" s="121"/>
      <c r="G25" s="121"/>
      <c r="H25" s="121"/>
      <c r="I25" s="121"/>
      <c r="J25" s="121"/>
      <c r="K25" s="121"/>
      <c r="L25" s="121"/>
      <c r="M25" s="121"/>
      <c r="N25" s="121"/>
      <c r="O25" s="121"/>
      <c r="P25" s="121"/>
      <c r="Q25" s="121"/>
      <c r="R25" s="121"/>
      <c r="S25" s="121"/>
      <c r="T25" s="296">
        <f ca="1">COUNTIFS('（様式２）申請額一覧  (令和５年５月８日以降)'!$E$6:$E$20,B25,'（様式２）申請額一覧  (令和５年５月８日以降)'!$I$6:$I$20,"&gt;0")</f>
        <v>0</v>
      </c>
      <c r="U25" s="297"/>
      <c r="V25" s="298" t="s">
        <v>17</v>
      </c>
      <c r="W25" s="299"/>
      <c r="X25" s="308">
        <f ca="1">SUMIF('（様式２）申請額一覧  (令和５年５月８日以降)'!$E$6:$E$20,B25,'（様式２）申請額一覧  (令和５年５月８日以降)'!$I$6:$I$20)</f>
        <v>0</v>
      </c>
      <c r="Y25" s="309"/>
      <c r="Z25" s="309"/>
      <c r="AA25" s="309"/>
      <c r="AB25" s="149" t="s">
        <v>80</v>
      </c>
      <c r="AC25" s="150"/>
      <c r="AD25" s="328">
        <f ca="1">COUNTIFS('（様式２）申請額一覧  (令和５年５月８日以降)'!$E$6:$E$20,B25,'（様式２）申請額一覧  (令和５年５月８日以降)'!$L$6:$L$20,"&gt;0")</f>
        <v>0</v>
      </c>
      <c r="AE25" s="329"/>
      <c r="AF25" s="330" t="s">
        <v>17</v>
      </c>
      <c r="AG25" s="331"/>
      <c r="AH25" s="308">
        <f ca="1">SUMIF('（様式２）申請額一覧  (令和５年５月８日以降)'!$E$6:$E$20,B25,'（様式２）申請額一覧  (令和５年５月８日以降)'!$L$6:$L$20)</f>
        <v>0</v>
      </c>
      <c r="AI25" s="309"/>
      <c r="AJ25" s="309"/>
      <c r="AK25" s="309"/>
      <c r="AL25" s="149" t="s">
        <v>80</v>
      </c>
      <c r="AM25" s="150"/>
    </row>
    <row r="26" spans="1:39" ht="12.75" customHeight="1">
      <c r="A26" s="267"/>
      <c r="B26" s="136" t="s">
        <v>20</v>
      </c>
      <c r="C26" s="136"/>
      <c r="D26" s="136"/>
      <c r="E26" s="136"/>
      <c r="F26" s="136"/>
      <c r="G26" s="136"/>
      <c r="H26" s="136"/>
      <c r="I26" s="136"/>
      <c r="J26" s="136"/>
      <c r="K26" s="136"/>
      <c r="L26" s="136"/>
      <c r="M26" s="136"/>
      <c r="N26" s="136"/>
      <c r="O26" s="136"/>
      <c r="P26" s="136"/>
      <c r="Q26" s="136"/>
      <c r="R26" s="136"/>
      <c r="S26" s="136"/>
      <c r="T26" s="302">
        <f ca="1">COUNTIFS('（様式２）申請額一覧  (令和５年５月８日以降)'!$E$6:$E$20,B26,'（様式２）申請額一覧  (令和５年５月８日以降)'!$I$6:$I$20,"&gt;0")</f>
        <v>0</v>
      </c>
      <c r="U26" s="303"/>
      <c r="V26" s="306" t="s">
        <v>17</v>
      </c>
      <c r="W26" s="307"/>
      <c r="X26" s="304">
        <f ca="1">SUMIF('（様式２）申請額一覧  (令和５年５月８日以降)'!$E$6:$E$20,B26,'（様式２）申請額一覧  (令和５年５月８日以降)'!$I$6:$I$20)</f>
        <v>0</v>
      </c>
      <c r="Y26" s="305"/>
      <c r="Z26" s="305"/>
      <c r="AA26" s="305"/>
      <c r="AB26" s="138" t="s">
        <v>80</v>
      </c>
      <c r="AC26" s="139"/>
      <c r="AD26" s="302">
        <f ca="1">COUNTIFS('（様式２）申請額一覧  (令和５年５月８日以降)'!$E$6:$E$20,B26,'（様式２）申請額一覧  (令和５年５月８日以降)'!$L$6:$L$20,"&gt;0")</f>
        <v>0</v>
      </c>
      <c r="AE26" s="303"/>
      <c r="AF26" s="306" t="s">
        <v>17</v>
      </c>
      <c r="AG26" s="307"/>
      <c r="AH26" s="304">
        <f ca="1">SUMIF('（様式２）申請額一覧  (令和５年５月８日以降)'!$E$6:$E$20,B26,'（様式２）申請額一覧  (令和５年５月８日以降)'!$L$6:$L$20)</f>
        <v>0</v>
      </c>
      <c r="AI26" s="305"/>
      <c r="AJ26" s="305"/>
      <c r="AK26" s="305"/>
      <c r="AL26" s="138" t="s">
        <v>80</v>
      </c>
      <c r="AM26" s="139"/>
    </row>
    <row r="27" spans="1:39" ht="12.75" customHeight="1">
      <c r="A27" s="267"/>
      <c r="B27" s="136" t="s">
        <v>21</v>
      </c>
      <c r="C27" s="136"/>
      <c r="D27" s="136"/>
      <c r="E27" s="136"/>
      <c r="F27" s="136"/>
      <c r="G27" s="136"/>
      <c r="H27" s="136"/>
      <c r="I27" s="136"/>
      <c r="J27" s="136"/>
      <c r="K27" s="136"/>
      <c r="L27" s="136"/>
      <c r="M27" s="136"/>
      <c r="N27" s="136"/>
      <c r="O27" s="136"/>
      <c r="P27" s="136"/>
      <c r="Q27" s="136"/>
      <c r="R27" s="136"/>
      <c r="S27" s="136"/>
      <c r="T27" s="302">
        <f ca="1">COUNTIFS('（様式２）申請額一覧  (令和５年５月８日以降)'!$E$6:$E$20,B27,'（様式２）申請額一覧  (令和５年５月８日以降)'!$I$6:$I$20,"&gt;0")</f>
        <v>0</v>
      </c>
      <c r="U27" s="303"/>
      <c r="V27" s="306" t="s">
        <v>17</v>
      </c>
      <c r="W27" s="307"/>
      <c r="X27" s="304">
        <f ca="1">SUMIF('（様式２）申請額一覧  (令和５年５月８日以降)'!$E$6:$E$20,B27,'（様式２）申請額一覧  (令和５年５月８日以降)'!$I$6:$I$20)</f>
        <v>0</v>
      </c>
      <c r="Y27" s="305"/>
      <c r="Z27" s="305"/>
      <c r="AA27" s="305"/>
      <c r="AB27" s="138" t="s">
        <v>80</v>
      </c>
      <c r="AC27" s="139"/>
      <c r="AD27" s="302">
        <f ca="1">COUNTIFS('（様式２）申請額一覧  (令和５年５月８日以降)'!$E$6:$E$20,B27,'（様式２）申請額一覧  (令和５年５月８日以降)'!$L$6:$L$20,"&gt;0")</f>
        <v>0</v>
      </c>
      <c r="AE27" s="303"/>
      <c r="AF27" s="306" t="s">
        <v>17</v>
      </c>
      <c r="AG27" s="307"/>
      <c r="AH27" s="304">
        <f ca="1">SUMIF('（様式２）申請額一覧  (令和５年５月８日以降)'!$E$6:$E$20,B27,'（様式２）申請額一覧  (令和５年５月８日以降)'!$L$6:$L$20)</f>
        <v>0</v>
      </c>
      <c r="AI27" s="305"/>
      <c r="AJ27" s="305"/>
      <c r="AK27" s="305"/>
      <c r="AL27" s="138" t="s">
        <v>80</v>
      </c>
      <c r="AM27" s="139"/>
    </row>
    <row r="28" spans="1:39" ht="12.75" customHeight="1">
      <c r="A28" s="267"/>
      <c r="B28" s="136" t="s">
        <v>22</v>
      </c>
      <c r="C28" s="136"/>
      <c r="D28" s="136"/>
      <c r="E28" s="136"/>
      <c r="F28" s="136"/>
      <c r="G28" s="136"/>
      <c r="H28" s="136"/>
      <c r="I28" s="136"/>
      <c r="J28" s="136"/>
      <c r="K28" s="136"/>
      <c r="L28" s="136"/>
      <c r="M28" s="136"/>
      <c r="N28" s="136"/>
      <c r="O28" s="136"/>
      <c r="P28" s="136"/>
      <c r="Q28" s="136"/>
      <c r="R28" s="136"/>
      <c r="S28" s="136"/>
      <c r="T28" s="302">
        <f ca="1">COUNTIFS('（様式２）申請額一覧  (令和５年５月８日以降)'!$E$6:$E$20,B28,'（様式２）申請額一覧  (令和５年５月８日以降)'!$I$6:$I$20,"&gt;0")</f>
        <v>0</v>
      </c>
      <c r="U28" s="303"/>
      <c r="V28" s="306" t="s">
        <v>17</v>
      </c>
      <c r="W28" s="307"/>
      <c r="X28" s="304">
        <f ca="1">SUMIF('（様式２）申請額一覧  (令和５年５月８日以降)'!$E$6:$E$20,B28,'（様式２）申請額一覧  (令和５年５月８日以降)'!$I$6:$I$20)</f>
        <v>0</v>
      </c>
      <c r="Y28" s="305"/>
      <c r="Z28" s="305"/>
      <c r="AA28" s="305"/>
      <c r="AB28" s="138" t="s">
        <v>80</v>
      </c>
      <c r="AC28" s="139"/>
      <c r="AD28" s="302">
        <f ca="1">COUNTIFS('（様式２）申請額一覧  (令和５年５月８日以降)'!$E$6:$E$20,B28,'（様式２）申請額一覧  (令和５年５月８日以降)'!$L$6:$L$20,"&gt;0")</f>
        <v>0</v>
      </c>
      <c r="AE28" s="303"/>
      <c r="AF28" s="306" t="s">
        <v>17</v>
      </c>
      <c r="AG28" s="307"/>
      <c r="AH28" s="304">
        <f ca="1">SUMIF('（様式２）申請額一覧  (令和５年５月８日以降)'!$E$6:$E$20,B28,'（様式２）申請額一覧  (令和５年５月８日以降)'!$L$6:$L$20)</f>
        <v>0</v>
      </c>
      <c r="AI28" s="305"/>
      <c r="AJ28" s="305"/>
      <c r="AK28" s="305"/>
      <c r="AL28" s="138" t="s">
        <v>80</v>
      </c>
      <c r="AM28" s="139"/>
    </row>
    <row r="29" spans="1:39" ht="12.75" customHeight="1">
      <c r="A29" s="267"/>
      <c r="B29" s="136" t="s">
        <v>23</v>
      </c>
      <c r="C29" s="136"/>
      <c r="D29" s="136"/>
      <c r="E29" s="136"/>
      <c r="F29" s="136"/>
      <c r="G29" s="136"/>
      <c r="H29" s="136"/>
      <c r="I29" s="136"/>
      <c r="J29" s="136"/>
      <c r="K29" s="136"/>
      <c r="L29" s="136"/>
      <c r="M29" s="136"/>
      <c r="N29" s="136"/>
      <c r="O29" s="136"/>
      <c r="P29" s="136"/>
      <c r="Q29" s="136"/>
      <c r="R29" s="136"/>
      <c r="S29" s="136"/>
      <c r="T29" s="302">
        <f ca="1">COUNTIFS('（様式２）申請額一覧  (令和５年５月８日以降)'!$E$6:$E$20,B29,'（様式２）申請額一覧  (令和５年５月８日以降)'!$I$6:$I$20,"&gt;0")</f>
        <v>0</v>
      </c>
      <c r="U29" s="303"/>
      <c r="V29" s="306" t="s">
        <v>17</v>
      </c>
      <c r="W29" s="307"/>
      <c r="X29" s="304">
        <f ca="1">SUMIF('（様式２）申請額一覧  (令和５年５月８日以降)'!$E$6:$E$20,B29,'（様式２）申請額一覧  (令和５年５月８日以降)'!$I$6:$I$20)</f>
        <v>0</v>
      </c>
      <c r="Y29" s="305"/>
      <c r="Z29" s="305"/>
      <c r="AA29" s="305"/>
      <c r="AB29" s="138" t="s">
        <v>80</v>
      </c>
      <c r="AC29" s="139"/>
      <c r="AD29" s="302">
        <f ca="1">COUNTIFS('（様式２）申請額一覧  (令和５年５月８日以降)'!$E$6:$E$20,B29,'（様式２）申請額一覧  (令和５年５月８日以降)'!$L$6:$L$20,"&gt;0")</f>
        <v>0</v>
      </c>
      <c r="AE29" s="303"/>
      <c r="AF29" s="306" t="s">
        <v>17</v>
      </c>
      <c r="AG29" s="307"/>
      <c r="AH29" s="304">
        <f ca="1">SUMIF('（様式２）申請額一覧  (令和５年５月８日以降)'!$E$6:$E$20,B29,'（様式２）申請額一覧  (令和５年５月８日以降)'!$L$6:$L$20)</f>
        <v>0</v>
      </c>
      <c r="AI29" s="305"/>
      <c r="AJ29" s="305"/>
      <c r="AK29" s="305"/>
      <c r="AL29" s="138" t="s">
        <v>80</v>
      </c>
      <c r="AM29" s="139"/>
    </row>
    <row r="30" spans="1:39" ht="12.75" customHeight="1">
      <c r="A30" s="267"/>
      <c r="B30" s="136" t="s">
        <v>24</v>
      </c>
      <c r="C30" s="136"/>
      <c r="D30" s="136"/>
      <c r="E30" s="136"/>
      <c r="F30" s="136"/>
      <c r="G30" s="136"/>
      <c r="H30" s="136"/>
      <c r="I30" s="136"/>
      <c r="J30" s="136"/>
      <c r="K30" s="136"/>
      <c r="L30" s="136"/>
      <c r="M30" s="136"/>
      <c r="N30" s="136"/>
      <c r="O30" s="136"/>
      <c r="P30" s="136"/>
      <c r="Q30" s="136"/>
      <c r="R30" s="136"/>
      <c r="S30" s="136"/>
      <c r="T30" s="302">
        <f ca="1">COUNTIFS('（様式２）申請額一覧  (令和５年５月８日以降)'!$E$6:$E$20,B30,'（様式２）申請額一覧  (令和５年５月８日以降)'!$I$6:$I$20,"&gt;0")</f>
        <v>0</v>
      </c>
      <c r="U30" s="303"/>
      <c r="V30" s="306" t="s">
        <v>17</v>
      </c>
      <c r="W30" s="307"/>
      <c r="X30" s="304">
        <f ca="1">SUMIF('（様式２）申請額一覧  (令和５年５月８日以降)'!$E$6:$E$20,B30,'（様式２）申請額一覧  (令和５年５月８日以降)'!$I$6:$I$20)</f>
        <v>0</v>
      </c>
      <c r="Y30" s="305"/>
      <c r="Z30" s="305"/>
      <c r="AA30" s="305"/>
      <c r="AB30" s="138" t="s">
        <v>80</v>
      </c>
      <c r="AC30" s="139"/>
      <c r="AD30" s="302">
        <f ca="1">COUNTIFS('（様式２）申請額一覧  (令和５年５月８日以降)'!$E$6:$E$20,B30,'（様式２）申請額一覧  (令和５年５月８日以降)'!$L$6:$L$20,"&gt;0")</f>
        <v>0</v>
      </c>
      <c r="AE30" s="303"/>
      <c r="AF30" s="306" t="s">
        <v>17</v>
      </c>
      <c r="AG30" s="307"/>
      <c r="AH30" s="304">
        <f ca="1">SUMIF('（様式２）申請額一覧  (令和５年５月８日以降)'!$E$6:$E$20,B30,'（様式２）申請額一覧  (令和５年５月８日以降)'!$L$6:$L$20)</f>
        <v>0</v>
      </c>
      <c r="AI30" s="305"/>
      <c r="AJ30" s="305"/>
      <c r="AK30" s="305"/>
      <c r="AL30" s="138" t="s">
        <v>80</v>
      </c>
      <c r="AM30" s="139"/>
    </row>
    <row r="31" spans="1:39" ht="12.75" customHeight="1">
      <c r="A31" s="267"/>
      <c r="B31" s="136" t="s">
        <v>25</v>
      </c>
      <c r="C31" s="136"/>
      <c r="D31" s="136"/>
      <c r="E31" s="136"/>
      <c r="F31" s="136"/>
      <c r="G31" s="136"/>
      <c r="H31" s="136"/>
      <c r="I31" s="136"/>
      <c r="J31" s="136"/>
      <c r="K31" s="136"/>
      <c r="L31" s="136"/>
      <c r="M31" s="136"/>
      <c r="N31" s="136"/>
      <c r="O31" s="136"/>
      <c r="P31" s="136"/>
      <c r="Q31" s="136"/>
      <c r="R31" s="136"/>
      <c r="S31" s="136"/>
      <c r="T31" s="302">
        <f ca="1">COUNTIFS('（様式２）申請額一覧  (令和５年５月８日以降)'!$E$6:$E$20,B31,'（様式２）申請額一覧  (令和５年５月８日以降)'!$I$6:$I$20,"&gt;0")</f>
        <v>0</v>
      </c>
      <c r="U31" s="303"/>
      <c r="V31" s="306" t="s">
        <v>17</v>
      </c>
      <c r="W31" s="307"/>
      <c r="X31" s="304">
        <f ca="1">SUMIF('（様式２）申請額一覧  (令和５年５月８日以降)'!$E$6:$E$20,B31,'（様式２）申請額一覧  (令和５年５月８日以降)'!$I$6:$I$20)</f>
        <v>0</v>
      </c>
      <c r="Y31" s="305"/>
      <c r="Z31" s="305"/>
      <c r="AA31" s="305"/>
      <c r="AB31" s="138" t="s">
        <v>80</v>
      </c>
      <c r="AC31" s="139"/>
      <c r="AD31" s="302">
        <f ca="1">COUNTIFS('（様式２）申請額一覧  (令和５年５月８日以降)'!$E$6:$E$20,B31,'（様式２）申請額一覧  (令和５年５月８日以降)'!$L$6:$L$20,"&gt;0")</f>
        <v>0</v>
      </c>
      <c r="AE31" s="303"/>
      <c r="AF31" s="306" t="s">
        <v>17</v>
      </c>
      <c r="AG31" s="307"/>
      <c r="AH31" s="304">
        <f ca="1">SUMIF('（様式２）申請額一覧  (令和５年５月８日以降)'!$E$6:$E$20,B31,'（様式２）申請額一覧  (令和５年５月８日以降)'!$L$6:$L$20)</f>
        <v>0</v>
      </c>
      <c r="AI31" s="305"/>
      <c r="AJ31" s="305"/>
      <c r="AK31" s="305"/>
      <c r="AL31" s="138" t="s">
        <v>80</v>
      </c>
      <c r="AM31" s="139"/>
    </row>
    <row r="32" spans="1:39" ht="12.75" customHeight="1">
      <c r="A32" s="267"/>
      <c r="B32" s="136" t="s">
        <v>26</v>
      </c>
      <c r="C32" s="136"/>
      <c r="D32" s="136"/>
      <c r="E32" s="136"/>
      <c r="F32" s="136"/>
      <c r="G32" s="136"/>
      <c r="H32" s="136"/>
      <c r="I32" s="136"/>
      <c r="J32" s="136"/>
      <c r="K32" s="136"/>
      <c r="L32" s="136"/>
      <c r="M32" s="136"/>
      <c r="N32" s="136"/>
      <c r="O32" s="136"/>
      <c r="P32" s="136"/>
      <c r="Q32" s="136"/>
      <c r="R32" s="136"/>
      <c r="S32" s="136"/>
      <c r="T32" s="332" t="s">
        <v>103</v>
      </c>
      <c r="U32" s="333"/>
      <c r="V32" s="306" t="s">
        <v>17</v>
      </c>
      <c r="W32" s="307"/>
      <c r="X32" s="334" t="s">
        <v>103</v>
      </c>
      <c r="Y32" s="335"/>
      <c r="Z32" s="335"/>
      <c r="AA32" s="335"/>
      <c r="AB32" s="138" t="s">
        <v>80</v>
      </c>
      <c r="AC32" s="139"/>
      <c r="AD32" s="302">
        <f ca="1">COUNTIFS('（様式２）申請額一覧  (令和５年５月８日以降)'!$E$6:$E$20,B32,'（様式２）申請額一覧  (令和５年５月８日以降)'!$L$6:$L$20,"&gt;0")</f>
        <v>0</v>
      </c>
      <c r="AE32" s="303"/>
      <c r="AF32" s="306" t="s">
        <v>17</v>
      </c>
      <c r="AG32" s="307"/>
      <c r="AH32" s="304">
        <f ca="1">SUMIF('（様式２）申請額一覧  (令和５年５月８日以降)'!$E$6:$E$20,B32,'（様式２）申請額一覧  (令和５年５月８日以降)'!$L$6:$L$20)</f>
        <v>0</v>
      </c>
      <c r="AI32" s="305"/>
      <c r="AJ32" s="305"/>
      <c r="AK32" s="305"/>
      <c r="AL32" s="138" t="s">
        <v>80</v>
      </c>
      <c r="AM32" s="139"/>
    </row>
    <row r="33" spans="1:39" ht="12.75" customHeight="1">
      <c r="A33" s="268"/>
      <c r="B33" s="143" t="s">
        <v>67</v>
      </c>
      <c r="C33" s="143"/>
      <c r="D33" s="143"/>
      <c r="E33" s="143"/>
      <c r="F33" s="143"/>
      <c r="G33" s="143"/>
      <c r="H33" s="143"/>
      <c r="I33" s="143"/>
      <c r="J33" s="143"/>
      <c r="K33" s="143"/>
      <c r="L33" s="143"/>
      <c r="M33" s="143"/>
      <c r="N33" s="143"/>
      <c r="O33" s="143"/>
      <c r="P33" s="143"/>
      <c r="Q33" s="143"/>
      <c r="R33" s="143"/>
      <c r="S33" s="143"/>
      <c r="T33" s="310">
        <f ca="1">COUNTIFS('（様式２）申請額一覧  (令和５年５月８日以降)'!$E$6:$E$20,B33,'（様式２）申請額一覧  (令和５年５月８日以降)'!$I$6:$I$20,"&gt;0")</f>
        <v>0</v>
      </c>
      <c r="U33" s="311"/>
      <c r="V33" s="312" t="s">
        <v>17</v>
      </c>
      <c r="W33" s="313"/>
      <c r="X33" s="314">
        <f ca="1">SUMIF('（様式２）申請額一覧  (令和５年５月８日以降)'!$E$6:$E$20,B33,'（様式２）申請額一覧  (令和５年５月８日以降)'!$I$6:$I$20)</f>
        <v>0</v>
      </c>
      <c r="Y33" s="315"/>
      <c r="Z33" s="315"/>
      <c r="AA33" s="315"/>
      <c r="AB33" s="144" t="s">
        <v>80</v>
      </c>
      <c r="AC33" s="145"/>
      <c r="AD33" s="316">
        <f ca="1">COUNTIFS('（様式２）申請額一覧  (令和５年５月８日以降)'!$E$6:$E$20,B33,'（様式２）申請額一覧  (令和５年５月８日以降)'!$L$6:$L$20,"&gt;0")</f>
        <v>0</v>
      </c>
      <c r="AE33" s="317"/>
      <c r="AF33" s="318" t="s">
        <v>17</v>
      </c>
      <c r="AG33" s="319"/>
      <c r="AH33" s="314">
        <f ca="1">SUMIF('（様式２）申請額一覧  (令和５年５月８日以降)'!$E$6:$E$20,B33,'（様式２）申請額一覧  (令和５年５月８日以降)'!$L$6:$L$20)</f>
        <v>0</v>
      </c>
      <c r="AI33" s="315"/>
      <c r="AJ33" s="315"/>
      <c r="AK33" s="315"/>
      <c r="AL33" s="144" t="s">
        <v>80</v>
      </c>
      <c r="AM33" s="145"/>
    </row>
    <row r="34" spans="1:39" ht="12.75" customHeight="1">
      <c r="A34" s="326" t="s">
        <v>66</v>
      </c>
      <c r="B34" s="121" t="s">
        <v>27</v>
      </c>
      <c r="C34" s="121"/>
      <c r="D34" s="121"/>
      <c r="E34" s="121"/>
      <c r="F34" s="121"/>
      <c r="G34" s="121"/>
      <c r="H34" s="121"/>
      <c r="I34" s="121"/>
      <c r="J34" s="121"/>
      <c r="K34" s="121"/>
      <c r="L34" s="121"/>
      <c r="M34" s="121"/>
      <c r="N34" s="121"/>
      <c r="O34" s="121"/>
      <c r="P34" s="121"/>
      <c r="Q34" s="121"/>
      <c r="R34" s="121"/>
      <c r="S34" s="121"/>
      <c r="T34" s="296">
        <f ca="1">COUNTIFS('（様式２）申請額一覧  (令和５年５月８日以降)'!$E$6:$E$20,B34,'（様式２）申請額一覧  (令和５年５月８日以降)'!$I$6:$I$20,"&gt;0")</f>
        <v>0</v>
      </c>
      <c r="U34" s="297"/>
      <c r="V34" s="298" t="s">
        <v>17</v>
      </c>
      <c r="W34" s="299"/>
      <c r="X34" s="300">
        <f ca="1">SUMIF('（様式２）申請額一覧  (令和５年５月８日以降)'!$E$6:$E$20,B34,'（様式２）申請額一覧  (令和５年５月８日以降)'!$I$6:$I$20)</f>
        <v>0</v>
      </c>
      <c r="Y34" s="301"/>
      <c r="Z34" s="301"/>
      <c r="AA34" s="301"/>
      <c r="AB34" s="146" t="s">
        <v>80</v>
      </c>
      <c r="AC34" s="134"/>
      <c r="AD34" s="296">
        <f ca="1">COUNTIFS('（様式２）申請額一覧  (令和５年５月８日以降)'!$E$6:$E$20,B34,'（様式２）申請額一覧  (令和５年５月８日以降)'!$L$6:$L$20,"&gt;0")</f>
        <v>0</v>
      </c>
      <c r="AE34" s="297"/>
      <c r="AF34" s="298" t="s">
        <v>17</v>
      </c>
      <c r="AG34" s="299"/>
      <c r="AH34" s="300">
        <f ca="1">SUMIF('（様式２）申請額一覧  (令和５年５月８日以降)'!$E$6:$E$20,B34,'（様式２）申請額一覧  (令和５年５月８日以降)'!$L$6:$L$20)</f>
        <v>0</v>
      </c>
      <c r="AI34" s="301"/>
      <c r="AJ34" s="301"/>
      <c r="AK34" s="301"/>
      <c r="AL34" s="146" t="s">
        <v>80</v>
      </c>
      <c r="AM34" s="134"/>
    </row>
    <row r="35" spans="1:39" ht="12.75" customHeight="1">
      <c r="A35" s="327"/>
      <c r="B35" s="125" t="s">
        <v>28</v>
      </c>
      <c r="C35" s="125"/>
      <c r="D35" s="125"/>
      <c r="E35" s="125"/>
      <c r="F35" s="125"/>
      <c r="G35" s="125"/>
      <c r="H35" s="125"/>
      <c r="I35" s="125"/>
      <c r="J35" s="125"/>
      <c r="K35" s="125"/>
      <c r="L35" s="125"/>
      <c r="M35" s="125"/>
      <c r="N35" s="125"/>
      <c r="O35" s="125"/>
      <c r="P35" s="125"/>
      <c r="Q35" s="125"/>
      <c r="R35" s="125"/>
      <c r="S35" s="125"/>
      <c r="T35" s="281">
        <f ca="1">COUNTIFS('（様式２）申請額一覧  (令和５年５月８日以降)'!$E$6:$E$20,B35,'（様式２）申請額一覧  (令和５年５月８日以降)'!$I$6:$I$20,"&gt;0")</f>
        <v>0</v>
      </c>
      <c r="U35" s="282"/>
      <c r="V35" s="324" t="s">
        <v>17</v>
      </c>
      <c r="W35" s="325"/>
      <c r="X35" s="322">
        <f ca="1">SUMIF('（様式２）申請額一覧  (令和５年５月８日以降)'!$E$6:$E$20,B35,'（様式２）申請額一覧  (令和５年５月８日以降)'!$I$6:$I$20)</f>
        <v>0</v>
      </c>
      <c r="Y35" s="323"/>
      <c r="Z35" s="323"/>
      <c r="AA35" s="323"/>
      <c r="AB35" s="147" t="s">
        <v>80</v>
      </c>
      <c r="AC35" s="148"/>
      <c r="AD35" s="281">
        <f ca="1">COUNTIFS('（様式２）申請額一覧  (令和５年５月８日以降)'!$E$6:$E$20,B35,'（様式２）申請額一覧  (令和５年５月８日以降)'!$L$6:$L$20,"&gt;0")</f>
        <v>0</v>
      </c>
      <c r="AE35" s="282"/>
      <c r="AF35" s="324" t="s">
        <v>17</v>
      </c>
      <c r="AG35" s="325"/>
      <c r="AH35" s="322">
        <f ca="1">SUMIF('（様式２）申請額一覧  (令和５年５月８日以降)'!$E$6:$E$20,B35,'（様式２）申請額一覧  (令和５年５月８日以降)'!$L$6:$L$20)</f>
        <v>0</v>
      </c>
      <c r="AI35" s="323"/>
      <c r="AJ35" s="323"/>
      <c r="AK35" s="323"/>
      <c r="AL35" s="147" t="s">
        <v>80</v>
      </c>
      <c r="AM35" s="148"/>
    </row>
    <row r="36" spans="1:39" ht="12.75" customHeight="1">
      <c r="A36" s="266" t="s">
        <v>36</v>
      </c>
      <c r="B36" s="119" t="s">
        <v>29</v>
      </c>
      <c r="C36" s="121"/>
      <c r="D36" s="121"/>
      <c r="E36" s="121"/>
      <c r="F36" s="121"/>
      <c r="G36" s="121"/>
      <c r="H36" s="121"/>
      <c r="I36" s="121"/>
      <c r="J36" s="121"/>
      <c r="K36" s="121"/>
      <c r="L36" s="121"/>
      <c r="M36" s="121"/>
      <c r="N36" s="121"/>
      <c r="O36" s="121"/>
      <c r="P36" s="121"/>
      <c r="Q36" s="121"/>
      <c r="R36" s="121"/>
      <c r="S36" s="121"/>
      <c r="T36" s="328">
        <f ca="1">COUNTIFS('（様式２）申請額一覧  (令和５年５月８日以降)'!$E$6:$E$20,B36,'（様式２）申請額一覧  (令和５年５月８日以降)'!$I$6:$I$20,"&gt;0")</f>
        <v>0</v>
      </c>
      <c r="U36" s="329"/>
      <c r="V36" s="330" t="s">
        <v>17</v>
      </c>
      <c r="W36" s="331"/>
      <c r="X36" s="308">
        <f ca="1">SUMIF('（様式２）申請額一覧  (令和５年５月８日以降)'!$E$6:$E$20,B36,'（様式２）申請額一覧  (令和５年５月８日以降)'!$I$6:$I$20)</f>
        <v>0</v>
      </c>
      <c r="Y36" s="309"/>
      <c r="Z36" s="309"/>
      <c r="AA36" s="309"/>
      <c r="AB36" s="149" t="s">
        <v>80</v>
      </c>
      <c r="AC36" s="150"/>
      <c r="AD36" s="328">
        <f ca="1">COUNTIFS('（様式２）申請額一覧  (令和５年５月８日以降)'!$E$6:$E$20,B36,'（様式２）申請額一覧  (令和５年５月８日以降)'!$L$6:$L$20,"&gt;0")</f>
        <v>0</v>
      </c>
      <c r="AE36" s="329"/>
      <c r="AF36" s="330" t="s">
        <v>17</v>
      </c>
      <c r="AG36" s="331"/>
      <c r="AH36" s="308">
        <f ca="1">SUMIF('（様式２）申請額一覧  (令和５年５月８日以降)'!$E$6:$E$20,B36,'（様式２）申請額一覧  (令和５年５月８日以降)'!$L$6:$L$20)</f>
        <v>0</v>
      </c>
      <c r="AI36" s="309"/>
      <c r="AJ36" s="309"/>
      <c r="AK36" s="309"/>
      <c r="AL36" s="149" t="s">
        <v>80</v>
      </c>
      <c r="AM36" s="150"/>
    </row>
    <row r="37" spans="1:39" ht="12.75" customHeight="1">
      <c r="A37" s="267"/>
      <c r="B37" s="135" t="s">
        <v>30</v>
      </c>
      <c r="C37" s="136"/>
      <c r="D37" s="136"/>
      <c r="E37" s="136"/>
      <c r="F37" s="136"/>
      <c r="G37" s="136"/>
      <c r="H37" s="136"/>
      <c r="I37" s="136"/>
      <c r="J37" s="136"/>
      <c r="K37" s="136"/>
      <c r="L37" s="136"/>
      <c r="M37" s="136"/>
      <c r="N37" s="136"/>
      <c r="O37" s="136"/>
      <c r="P37" s="136"/>
      <c r="Q37" s="136"/>
      <c r="R37" s="136"/>
      <c r="S37" s="136"/>
      <c r="T37" s="302">
        <f ca="1">COUNTIFS('（様式２）申請額一覧  (令和５年５月８日以降)'!$E$6:$E$20,B37,'（様式２）申請額一覧  (令和５年５月８日以降)'!$I$6:$I$20,"&gt;0")</f>
        <v>0</v>
      </c>
      <c r="U37" s="303"/>
      <c r="V37" s="306" t="s">
        <v>17</v>
      </c>
      <c r="W37" s="307"/>
      <c r="X37" s="304">
        <f ca="1">SUMIF('（様式２）申請額一覧  (令和５年５月８日以降)'!$E$6:$E$20,B37,'（様式２）申請額一覧  (令和５年５月８日以降)'!$I$6:$I$20)</f>
        <v>0</v>
      </c>
      <c r="Y37" s="305"/>
      <c r="Z37" s="305"/>
      <c r="AA37" s="305"/>
      <c r="AB37" s="138" t="s">
        <v>80</v>
      </c>
      <c r="AC37" s="139"/>
      <c r="AD37" s="302">
        <f ca="1">COUNTIFS('（様式２）申請額一覧  (令和５年５月８日以降)'!$E$6:$E$20,B37,'（様式２）申請額一覧  (令和５年５月８日以降)'!$L$6:$L$20,"&gt;0")</f>
        <v>0</v>
      </c>
      <c r="AE37" s="303"/>
      <c r="AF37" s="306" t="s">
        <v>17</v>
      </c>
      <c r="AG37" s="307"/>
      <c r="AH37" s="304">
        <f ca="1">SUMIF('（様式２）申請額一覧  (令和５年５月８日以降)'!$E$6:$E$20,B37,'（様式２）申請額一覧  (令和５年５月８日以降)'!$L$6:$L$20)</f>
        <v>0</v>
      </c>
      <c r="AI37" s="305"/>
      <c r="AJ37" s="305"/>
      <c r="AK37" s="305"/>
      <c r="AL37" s="138" t="s">
        <v>80</v>
      </c>
      <c r="AM37" s="139"/>
    </row>
    <row r="38" spans="1:39" ht="12.75" customHeight="1">
      <c r="A38" s="267"/>
      <c r="B38" s="135" t="s">
        <v>31</v>
      </c>
      <c r="C38" s="136"/>
      <c r="D38" s="136"/>
      <c r="E38" s="136"/>
      <c r="F38" s="136"/>
      <c r="G38" s="136"/>
      <c r="H38" s="136"/>
      <c r="I38" s="136"/>
      <c r="J38" s="136"/>
      <c r="K38" s="136"/>
      <c r="L38" s="136"/>
      <c r="M38" s="136"/>
      <c r="N38" s="136"/>
      <c r="O38" s="136"/>
      <c r="P38" s="136"/>
      <c r="Q38" s="136"/>
      <c r="R38" s="136"/>
      <c r="S38" s="136"/>
      <c r="T38" s="302">
        <f ca="1">COUNTIFS('（様式２）申請額一覧  (令和５年５月８日以降)'!$E$6:$E$20,B38,'（様式２）申請額一覧  (令和５年５月８日以降)'!$I$6:$I$20,"&gt;0")</f>
        <v>0</v>
      </c>
      <c r="U38" s="303"/>
      <c r="V38" s="306" t="s">
        <v>17</v>
      </c>
      <c r="W38" s="307"/>
      <c r="X38" s="304">
        <f ca="1">SUMIF('（様式２）申請額一覧  (令和５年５月８日以降)'!$E$6:$E$20,B38,'（様式２）申請額一覧  (令和５年５月８日以降)'!$I$6:$I$20)</f>
        <v>0</v>
      </c>
      <c r="Y38" s="305"/>
      <c r="Z38" s="305"/>
      <c r="AA38" s="305"/>
      <c r="AB38" s="138" t="s">
        <v>80</v>
      </c>
      <c r="AC38" s="139"/>
      <c r="AD38" s="302">
        <f ca="1">COUNTIFS('（様式２）申請額一覧  (令和５年５月８日以降)'!$E$6:$E$20,B38,'（様式２）申請額一覧  (令和５年５月８日以降)'!$L$6:$L$20,"&gt;0")</f>
        <v>0</v>
      </c>
      <c r="AE38" s="303"/>
      <c r="AF38" s="306" t="s">
        <v>17</v>
      </c>
      <c r="AG38" s="307"/>
      <c r="AH38" s="304">
        <f ca="1">SUMIF('（様式２）申請額一覧  (令和５年５月８日以降)'!$E$6:$E$20,B38,'（様式２）申請額一覧  (令和５年５月８日以降)'!$L$6:$L$20)</f>
        <v>0</v>
      </c>
      <c r="AI38" s="305"/>
      <c r="AJ38" s="305"/>
      <c r="AK38" s="305"/>
      <c r="AL38" s="138" t="s">
        <v>80</v>
      </c>
      <c r="AM38" s="139"/>
    </row>
    <row r="39" spans="1:39" ht="12.75" customHeight="1">
      <c r="A39" s="267"/>
      <c r="B39" s="135" t="s">
        <v>32</v>
      </c>
      <c r="C39" s="136"/>
      <c r="D39" s="136"/>
      <c r="E39" s="136"/>
      <c r="F39" s="136"/>
      <c r="G39" s="136"/>
      <c r="H39" s="136"/>
      <c r="I39" s="136"/>
      <c r="J39" s="136"/>
      <c r="K39" s="136"/>
      <c r="L39" s="136"/>
      <c r="M39" s="136"/>
      <c r="N39" s="136"/>
      <c r="O39" s="136"/>
      <c r="P39" s="136"/>
      <c r="Q39" s="136"/>
      <c r="R39" s="136"/>
      <c r="S39" s="136"/>
      <c r="T39" s="302">
        <f ca="1">COUNTIFS('（様式２）申請額一覧  (令和５年５月８日以降)'!$E$6:$E$20,B39,'（様式２）申請額一覧  (令和５年５月８日以降)'!$I$6:$I$20,"&gt;0")</f>
        <v>0</v>
      </c>
      <c r="U39" s="303"/>
      <c r="V39" s="306" t="s">
        <v>17</v>
      </c>
      <c r="W39" s="307"/>
      <c r="X39" s="304">
        <f ca="1">SUMIF('（様式２）申請額一覧  (令和５年５月８日以降)'!$E$6:$E$20,B39,'（様式２）申請額一覧  (令和５年５月８日以降)'!$I$6:$I$20)</f>
        <v>0</v>
      </c>
      <c r="Y39" s="305"/>
      <c r="Z39" s="305"/>
      <c r="AA39" s="305"/>
      <c r="AB39" s="138" t="s">
        <v>80</v>
      </c>
      <c r="AC39" s="139"/>
      <c r="AD39" s="302">
        <f ca="1">COUNTIFS('（様式２）申請額一覧  (令和５年５月８日以降)'!$E$6:$E$20,B39,'（様式２）申請額一覧  (令和５年５月８日以降)'!$L$6:$L$20,"&gt;0")</f>
        <v>0</v>
      </c>
      <c r="AE39" s="303"/>
      <c r="AF39" s="306" t="s">
        <v>17</v>
      </c>
      <c r="AG39" s="307"/>
      <c r="AH39" s="304">
        <f ca="1">SUMIF('（様式２）申請額一覧  (令和５年５月８日以降)'!$E$6:$E$20,B39,'（様式２）申請額一覧  (令和５年５月８日以降)'!$L$6:$L$20)</f>
        <v>0</v>
      </c>
      <c r="AI39" s="305"/>
      <c r="AJ39" s="305"/>
      <c r="AK39" s="305"/>
      <c r="AL39" s="138" t="s">
        <v>80</v>
      </c>
      <c r="AM39" s="139"/>
    </row>
    <row r="40" spans="1:39" ht="12.75" customHeight="1">
      <c r="A40" s="267"/>
      <c r="B40" s="135" t="s">
        <v>33</v>
      </c>
      <c r="C40" s="136"/>
      <c r="D40" s="136"/>
      <c r="E40" s="136"/>
      <c r="F40" s="136"/>
      <c r="G40" s="136"/>
      <c r="H40" s="136"/>
      <c r="I40" s="136"/>
      <c r="J40" s="136"/>
      <c r="K40" s="136"/>
      <c r="L40" s="136"/>
      <c r="M40" s="136"/>
      <c r="N40" s="136"/>
      <c r="O40" s="136"/>
      <c r="P40" s="136"/>
      <c r="Q40" s="136"/>
      <c r="R40" s="136"/>
      <c r="S40" s="136"/>
      <c r="T40" s="302">
        <f ca="1">COUNTIFS('（様式２）申請額一覧  (令和５年５月８日以降)'!$E$6:$E$20,B40,'（様式２）申請額一覧  (令和５年５月８日以降)'!$I$6:$I$20,"&gt;0")</f>
        <v>0</v>
      </c>
      <c r="U40" s="303"/>
      <c r="V40" s="306" t="s">
        <v>17</v>
      </c>
      <c r="W40" s="307"/>
      <c r="X40" s="304">
        <f ca="1">SUMIF('（様式２）申請額一覧  (令和５年５月８日以降)'!$E$6:$E$20,B40,'（様式２）申請額一覧  (令和５年５月８日以降)'!$I$6:$I$20)</f>
        <v>0</v>
      </c>
      <c r="Y40" s="305"/>
      <c r="Z40" s="305"/>
      <c r="AA40" s="305"/>
      <c r="AB40" s="138" t="s">
        <v>80</v>
      </c>
      <c r="AC40" s="139"/>
      <c r="AD40" s="302">
        <f ca="1">COUNTIFS('（様式２）申請額一覧  (令和５年５月８日以降)'!$E$6:$E$20,B40,'（様式２）申請額一覧  (令和５年５月８日以降)'!$L$6:$L$20,"&gt;0")</f>
        <v>0</v>
      </c>
      <c r="AE40" s="303"/>
      <c r="AF40" s="306" t="s">
        <v>17</v>
      </c>
      <c r="AG40" s="307"/>
      <c r="AH40" s="304">
        <f ca="1">SUMIF('（様式２）申請額一覧  (令和５年５月８日以降)'!$E$6:$E$20,B40,'（様式２）申請額一覧  (令和５年５月８日以降)'!$L$6:$L$20)</f>
        <v>0</v>
      </c>
      <c r="AI40" s="305"/>
      <c r="AJ40" s="305"/>
      <c r="AK40" s="305"/>
      <c r="AL40" s="138" t="s">
        <v>80</v>
      </c>
      <c r="AM40" s="139"/>
    </row>
    <row r="41" spans="1:39" ht="12.75" customHeight="1">
      <c r="A41" s="267"/>
      <c r="B41" s="135" t="s">
        <v>34</v>
      </c>
      <c r="C41" s="136"/>
      <c r="D41" s="136"/>
      <c r="E41" s="136"/>
      <c r="F41" s="136"/>
      <c r="G41" s="136"/>
      <c r="H41" s="136"/>
      <c r="I41" s="136"/>
      <c r="J41" s="136"/>
      <c r="K41" s="136"/>
      <c r="L41" s="136"/>
      <c r="M41" s="136"/>
      <c r="N41" s="136"/>
      <c r="O41" s="136"/>
      <c r="P41" s="136"/>
      <c r="Q41" s="136"/>
      <c r="R41" s="136"/>
      <c r="S41" s="136"/>
      <c r="T41" s="302">
        <f ca="1">COUNTIFS('（様式２）申請額一覧  (令和５年５月８日以降)'!$E$6:$E$20,B41,'（様式２）申請額一覧  (令和５年５月８日以降)'!$I$6:$I$20,"&gt;0")</f>
        <v>0</v>
      </c>
      <c r="U41" s="303"/>
      <c r="V41" s="306" t="s">
        <v>17</v>
      </c>
      <c r="W41" s="307"/>
      <c r="X41" s="304">
        <f ca="1">SUMIF('（様式２）申請額一覧  (令和５年５月８日以降)'!$E$6:$E$20,B41,'（様式２）申請額一覧  (令和５年５月８日以降)'!$I$6:$I$20)</f>
        <v>0</v>
      </c>
      <c r="Y41" s="305"/>
      <c r="Z41" s="305"/>
      <c r="AA41" s="305"/>
      <c r="AB41" s="138" t="s">
        <v>80</v>
      </c>
      <c r="AC41" s="139"/>
      <c r="AD41" s="302">
        <f ca="1">COUNTIFS('（様式２）申請額一覧  (令和５年５月８日以降)'!$E$6:$E$20,B41,'（様式２）申請額一覧  (令和５年５月８日以降)'!$L$6:$L$20,"&gt;0")</f>
        <v>0</v>
      </c>
      <c r="AE41" s="303"/>
      <c r="AF41" s="306" t="s">
        <v>17</v>
      </c>
      <c r="AG41" s="307"/>
      <c r="AH41" s="304">
        <f ca="1">SUMIF('（様式２）申請額一覧  (令和５年５月８日以降)'!$E$6:$E$20,B41,'（様式２）申請額一覧  (令和５年５月８日以降)'!$L$6:$L$20)</f>
        <v>0</v>
      </c>
      <c r="AI41" s="305"/>
      <c r="AJ41" s="305"/>
      <c r="AK41" s="305"/>
      <c r="AL41" s="138" t="s">
        <v>80</v>
      </c>
      <c r="AM41" s="139"/>
    </row>
    <row r="42" spans="1:39" ht="12.75" customHeight="1">
      <c r="A42" s="267"/>
      <c r="B42" s="135" t="s">
        <v>53</v>
      </c>
      <c r="C42" s="136"/>
      <c r="D42" s="136"/>
      <c r="E42" s="136"/>
      <c r="F42" s="136"/>
      <c r="G42" s="136"/>
      <c r="H42" s="136"/>
      <c r="I42" s="136"/>
      <c r="J42" s="136"/>
      <c r="K42" s="136"/>
      <c r="L42" s="136"/>
      <c r="M42" s="136"/>
      <c r="N42" s="136"/>
      <c r="O42" s="136"/>
      <c r="P42" s="136"/>
      <c r="Q42" s="136"/>
      <c r="R42" s="136"/>
      <c r="S42" s="136"/>
      <c r="T42" s="302">
        <f ca="1">COUNTIFS('（様式２）申請額一覧  (令和５年５月８日以降)'!$E$6:$E$20,B42,'（様式２）申請額一覧  (令和５年５月８日以降)'!$I$6:$I$20,"&gt;0")</f>
        <v>0</v>
      </c>
      <c r="U42" s="303"/>
      <c r="V42" s="306" t="s">
        <v>17</v>
      </c>
      <c r="W42" s="307"/>
      <c r="X42" s="304">
        <f ca="1">SUMIF('（様式２）申請額一覧  (令和５年５月８日以降)'!$E$6:$E$20,B42,'（様式２）申請額一覧  (令和５年５月８日以降)'!$I$6:$I$20)</f>
        <v>0</v>
      </c>
      <c r="Y42" s="305"/>
      <c r="Z42" s="305"/>
      <c r="AA42" s="305"/>
      <c r="AB42" s="138" t="s">
        <v>80</v>
      </c>
      <c r="AC42" s="139"/>
      <c r="AD42" s="302">
        <f ca="1">COUNTIFS('（様式２）申請額一覧  (令和５年５月８日以降)'!$E$6:$E$20,B42,'（様式２）申請額一覧  (令和５年５月８日以降)'!$L$6:$L$20,"&gt;0")</f>
        <v>0</v>
      </c>
      <c r="AE42" s="303"/>
      <c r="AF42" s="306" t="s">
        <v>17</v>
      </c>
      <c r="AG42" s="307"/>
      <c r="AH42" s="304">
        <f ca="1">SUMIF('（様式２）申請額一覧  (令和５年５月８日以降)'!$E$6:$E$20,B42,'（様式２）申請額一覧  (令和５年５月８日以降)'!$L$6:$L$20)</f>
        <v>0</v>
      </c>
      <c r="AI42" s="305"/>
      <c r="AJ42" s="305"/>
      <c r="AK42" s="305"/>
      <c r="AL42" s="138" t="s">
        <v>80</v>
      </c>
      <c r="AM42" s="139"/>
    </row>
    <row r="43" spans="1:39" ht="12.75" customHeight="1">
      <c r="A43" s="267"/>
      <c r="B43" s="135" t="s">
        <v>54</v>
      </c>
      <c r="C43" s="136"/>
      <c r="D43" s="136"/>
      <c r="E43" s="136"/>
      <c r="F43" s="136"/>
      <c r="G43" s="136"/>
      <c r="H43" s="136"/>
      <c r="I43" s="136"/>
      <c r="J43" s="136"/>
      <c r="K43" s="136"/>
      <c r="L43" s="136"/>
      <c r="M43" s="136"/>
      <c r="N43" s="136"/>
      <c r="O43" s="136"/>
      <c r="P43" s="136"/>
      <c r="Q43" s="136"/>
      <c r="R43" s="136"/>
      <c r="S43" s="136"/>
      <c r="T43" s="302">
        <f ca="1">COUNTIFS('（様式２）申請額一覧  (令和５年５月８日以降)'!$E$6:$E$20,B43,'（様式２）申請額一覧  (令和５年５月８日以降)'!$I$6:$I$20,"&gt;0")</f>
        <v>0</v>
      </c>
      <c r="U43" s="303"/>
      <c r="V43" s="306" t="s">
        <v>17</v>
      </c>
      <c r="W43" s="307"/>
      <c r="X43" s="304">
        <f ca="1">SUMIF('（様式２）申請額一覧  (令和５年５月８日以降)'!$E$6:$E$20,B43,'（様式２）申請額一覧  (令和５年５月８日以降)'!$I$6:$I$20)</f>
        <v>0</v>
      </c>
      <c r="Y43" s="305"/>
      <c r="Z43" s="305"/>
      <c r="AA43" s="305"/>
      <c r="AB43" s="138" t="s">
        <v>80</v>
      </c>
      <c r="AC43" s="139"/>
      <c r="AD43" s="302">
        <f ca="1">COUNTIFS('（様式２）申請額一覧  (令和５年５月８日以降)'!$E$6:$E$20,B43,'（様式２）申請額一覧  (令和５年５月８日以降)'!$L$6:$L$20,"&gt;0")</f>
        <v>0</v>
      </c>
      <c r="AE43" s="303"/>
      <c r="AF43" s="306" t="s">
        <v>17</v>
      </c>
      <c r="AG43" s="307"/>
      <c r="AH43" s="304">
        <f ca="1">SUMIF('（様式２）申請額一覧  (令和５年５月８日以降)'!$E$6:$E$20,B43,'（様式２）申請額一覧  (令和５年５月８日以降)'!$L$6:$L$20)</f>
        <v>0</v>
      </c>
      <c r="AI43" s="305"/>
      <c r="AJ43" s="305"/>
      <c r="AK43" s="305"/>
      <c r="AL43" s="138" t="s">
        <v>80</v>
      </c>
      <c r="AM43" s="139"/>
    </row>
    <row r="44" spans="1:39" ht="12.75" customHeight="1">
      <c r="A44" s="267"/>
      <c r="B44" s="135" t="s">
        <v>55</v>
      </c>
      <c r="C44" s="136"/>
      <c r="D44" s="136"/>
      <c r="E44" s="136"/>
      <c r="F44" s="136"/>
      <c r="G44" s="136"/>
      <c r="H44" s="136"/>
      <c r="I44" s="136"/>
      <c r="J44" s="136"/>
      <c r="K44" s="136"/>
      <c r="L44" s="136"/>
      <c r="M44" s="136"/>
      <c r="N44" s="136"/>
      <c r="O44" s="136"/>
      <c r="P44" s="136"/>
      <c r="Q44" s="136"/>
      <c r="R44" s="136"/>
      <c r="S44" s="136"/>
      <c r="T44" s="302">
        <f ca="1">COUNTIFS('（様式２）申請額一覧  (令和５年５月８日以降)'!$E$6:$E$20,B44,'（様式２）申請額一覧  (令和５年５月８日以降)'!$I$6:$I$20,"&gt;0")</f>
        <v>0</v>
      </c>
      <c r="U44" s="303"/>
      <c r="V44" s="306" t="s">
        <v>17</v>
      </c>
      <c r="W44" s="307"/>
      <c r="X44" s="304">
        <f ca="1">SUMIF('（様式２）申請額一覧  (令和５年５月８日以降)'!$E$6:$E$20,B44,'（様式２）申請額一覧  (令和５年５月８日以降)'!$I$6:$I$20)</f>
        <v>0</v>
      </c>
      <c r="Y44" s="305"/>
      <c r="Z44" s="305"/>
      <c r="AA44" s="305"/>
      <c r="AB44" s="138" t="s">
        <v>80</v>
      </c>
      <c r="AC44" s="139"/>
      <c r="AD44" s="302">
        <f ca="1">COUNTIFS('（様式２）申請額一覧  (令和５年５月８日以降)'!$E$6:$E$20,B44,'（様式２）申請額一覧  (令和５年５月８日以降)'!$L$6:$L$20,"&gt;0")</f>
        <v>0</v>
      </c>
      <c r="AE44" s="303"/>
      <c r="AF44" s="306" t="s">
        <v>17</v>
      </c>
      <c r="AG44" s="307"/>
      <c r="AH44" s="304">
        <f ca="1">SUMIF('（様式２）申請額一覧  (令和５年５月８日以降)'!$E$6:$E$20,B44,'（様式２）申請額一覧  (令和５年５月８日以降)'!$L$6:$L$20)</f>
        <v>0</v>
      </c>
      <c r="AI44" s="305"/>
      <c r="AJ44" s="305"/>
      <c r="AK44" s="305"/>
      <c r="AL44" s="138" t="s">
        <v>80</v>
      </c>
      <c r="AM44" s="139"/>
    </row>
    <row r="45" spans="1:39" ht="12.75" customHeight="1">
      <c r="A45" s="267"/>
      <c r="B45" s="135" t="s">
        <v>56</v>
      </c>
      <c r="C45" s="136"/>
      <c r="D45" s="136"/>
      <c r="E45" s="136"/>
      <c r="F45" s="136"/>
      <c r="G45" s="136"/>
      <c r="H45" s="136"/>
      <c r="I45" s="136"/>
      <c r="J45" s="136"/>
      <c r="K45" s="136"/>
      <c r="L45" s="136"/>
      <c r="M45" s="136"/>
      <c r="N45" s="136"/>
      <c r="O45" s="136"/>
      <c r="P45" s="136"/>
      <c r="Q45" s="136"/>
      <c r="R45" s="136"/>
      <c r="S45" s="136"/>
      <c r="T45" s="302">
        <f ca="1">COUNTIFS('（様式２）申請額一覧  (令和５年５月８日以降)'!$E$6:$E$20,B45,'（様式２）申請額一覧  (令和５年５月８日以降)'!$I$6:$I$20,"&gt;0")</f>
        <v>0</v>
      </c>
      <c r="U45" s="303"/>
      <c r="V45" s="306" t="s">
        <v>17</v>
      </c>
      <c r="W45" s="307"/>
      <c r="X45" s="304">
        <f ca="1">SUMIF('（様式２）申請額一覧  (令和５年５月８日以降)'!$E$6:$E$20,B45,'（様式２）申請額一覧  (令和５年５月８日以降)'!$I$6:$I$20)</f>
        <v>0</v>
      </c>
      <c r="Y45" s="305"/>
      <c r="Z45" s="305"/>
      <c r="AA45" s="305"/>
      <c r="AB45" s="138" t="s">
        <v>80</v>
      </c>
      <c r="AC45" s="139"/>
      <c r="AD45" s="302">
        <f ca="1">COUNTIFS('（様式２）申請額一覧  (令和５年５月８日以降)'!$E$6:$E$20,B45,'（様式２）申請額一覧  (令和５年５月８日以降)'!$L$6:$L$20,"&gt;0")</f>
        <v>0</v>
      </c>
      <c r="AE45" s="303"/>
      <c r="AF45" s="306" t="s">
        <v>17</v>
      </c>
      <c r="AG45" s="307"/>
      <c r="AH45" s="304">
        <f ca="1">SUMIF('（様式２）申請額一覧  (令和５年５月８日以降)'!$E$6:$E$20,B45,'（様式２）申請額一覧  (令和５年５月８日以降)'!$L$6:$L$20)</f>
        <v>0</v>
      </c>
      <c r="AI45" s="305"/>
      <c r="AJ45" s="305"/>
      <c r="AK45" s="305"/>
      <c r="AL45" s="138" t="s">
        <v>80</v>
      </c>
      <c r="AM45" s="139"/>
    </row>
    <row r="46" spans="1:39" ht="12.75" customHeight="1">
      <c r="A46" s="267"/>
      <c r="B46" s="135" t="s">
        <v>57</v>
      </c>
      <c r="C46" s="136"/>
      <c r="D46" s="136"/>
      <c r="E46" s="136"/>
      <c r="F46" s="136"/>
      <c r="G46" s="136"/>
      <c r="H46" s="136"/>
      <c r="I46" s="136"/>
      <c r="J46" s="136"/>
      <c r="K46" s="136"/>
      <c r="L46" s="136"/>
      <c r="M46" s="136"/>
      <c r="N46" s="136"/>
      <c r="O46" s="136"/>
      <c r="P46" s="136"/>
      <c r="Q46" s="136"/>
      <c r="R46" s="136"/>
      <c r="S46" s="136"/>
      <c r="T46" s="302">
        <f ca="1">COUNTIFS('（様式２）申請額一覧  (令和５年５月８日以降)'!$E$6:$E$20,B46,'（様式２）申請額一覧  (令和５年５月８日以降)'!$I$6:$I$20,"&gt;0")</f>
        <v>0</v>
      </c>
      <c r="U46" s="303"/>
      <c r="V46" s="306" t="s">
        <v>17</v>
      </c>
      <c r="W46" s="307"/>
      <c r="X46" s="304">
        <f ca="1">SUMIF('（様式２）申請額一覧  (令和５年５月８日以降)'!$E$6:$E$20,B46,'（様式２）申請額一覧  (令和５年５月８日以降)'!$I$6:$I$20)</f>
        <v>0</v>
      </c>
      <c r="Y46" s="305"/>
      <c r="Z46" s="305"/>
      <c r="AA46" s="305"/>
      <c r="AB46" s="138" t="s">
        <v>80</v>
      </c>
      <c r="AC46" s="139"/>
      <c r="AD46" s="302">
        <f ca="1">COUNTIFS('（様式２）申請額一覧  (令和５年５月８日以降)'!$E$6:$E$20,B46,'（様式２）申請額一覧  (令和５年５月８日以降)'!$L$6:$L$20,"&gt;0")</f>
        <v>0</v>
      </c>
      <c r="AE46" s="303"/>
      <c r="AF46" s="306" t="s">
        <v>17</v>
      </c>
      <c r="AG46" s="307"/>
      <c r="AH46" s="304">
        <f ca="1">SUMIF('（様式２）申請額一覧  (令和５年５月８日以降)'!$E$6:$E$20,B46,'（様式２）申請額一覧  (令和５年５月８日以降)'!$L$6:$L$20)</f>
        <v>0</v>
      </c>
      <c r="AI46" s="305"/>
      <c r="AJ46" s="305"/>
      <c r="AK46" s="305"/>
      <c r="AL46" s="138" t="s">
        <v>80</v>
      </c>
      <c r="AM46" s="139"/>
    </row>
    <row r="47" spans="1:39" ht="12.75" customHeight="1">
      <c r="A47" s="267"/>
      <c r="B47" s="135" t="s">
        <v>58</v>
      </c>
      <c r="C47" s="151"/>
      <c r="D47" s="151"/>
      <c r="E47" s="151"/>
      <c r="F47" s="151"/>
      <c r="G47" s="151"/>
      <c r="H47" s="151"/>
      <c r="I47" s="151"/>
      <c r="J47" s="151"/>
      <c r="K47" s="151"/>
      <c r="L47" s="151"/>
      <c r="M47" s="151"/>
      <c r="N47" s="151"/>
      <c r="O47" s="151"/>
      <c r="P47" s="151"/>
      <c r="Q47" s="151"/>
      <c r="R47" s="151"/>
      <c r="S47" s="151"/>
      <c r="T47" s="302">
        <f ca="1">COUNTIFS('（様式２）申請額一覧  (令和５年５月８日以降)'!$E$6:$E$20,B47,'（様式２）申請額一覧  (令和５年５月８日以降)'!$I$6:$I$20,"&gt;0")</f>
        <v>0</v>
      </c>
      <c r="U47" s="303"/>
      <c r="V47" s="306" t="s">
        <v>17</v>
      </c>
      <c r="W47" s="307"/>
      <c r="X47" s="304">
        <f ca="1">SUMIF('（様式２）申請額一覧  (令和５年５月８日以降)'!$E$6:$E$20,B47,'（様式２）申請額一覧  (令和５年５月８日以降)'!$I$6:$I$20)</f>
        <v>0</v>
      </c>
      <c r="Y47" s="305"/>
      <c r="Z47" s="305"/>
      <c r="AA47" s="305"/>
      <c r="AB47" s="138" t="s">
        <v>80</v>
      </c>
      <c r="AC47" s="139"/>
      <c r="AD47" s="302">
        <f ca="1">COUNTIFS('（様式２）申請額一覧  (令和５年５月８日以降)'!$E$6:$E$20,B47,'（様式２）申請額一覧  (令和５年５月８日以降)'!$L$6:$L$20,"&gt;0")</f>
        <v>0</v>
      </c>
      <c r="AE47" s="303"/>
      <c r="AF47" s="306" t="s">
        <v>17</v>
      </c>
      <c r="AG47" s="307"/>
      <c r="AH47" s="304">
        <f ca="1">SUMIF('（様式２）申請額一覧  (令和５年５月８日以降)'!$E$6:$E$20,B47,'（様式２）申請額一覧  (令和５年５月８日以降)'!$L$6:$L$20)</f>
        <v>0</v>
      </c>
      <c r="AI47" s="305"/>
      <c r="AJ47" s="305"/>
      <c r="AK47" s="305"/>
      <c r="AL47" s="138" t="s">
        <v>80</v>
      </c>
      <c r="AM47" s="139"/>
    </row>
    <row r="48" spans="1:39" ht="12.75" customHeight="1">
      <c r="A48" s="267"/>
      <c r="B48" s="152" t="s">
        <v>59</v>
      </c>
      <c r="C48" s="151"/>
      <c r="D48" s="151"/>
      <c r="E48" s="151"/>
      <c r="F48" s="151"/>
      <c r="G48" s="151"/>
      <c r="H48" s="151"/>
      <c r="I48" s="151"/>
      <c r="J48" s="151"/>
      <c r="K48" s="151"/>
      <c r="L48" s="151"/>
      <c r="M48" s="151"/>
      <c r="N48" s="151"/>
      <c r="O48" s="151"/>
      <c r="P48" s="151"/>
      <c r="Q48" s="151"/>
      <c r="R48" s="151"/>
      <c r="S48" s="151"/>
      <c r="T48" s="302">
        <f ca="1">COUNTIFS('（様式２）申請額一覧  (令和５年５月８日以降)'!$E$6:$E$20,B48,'（様式２）申請額一覧  (令和５年５月８日以降)'!$I$6:$I$20,"&gt;0")</f>
        <v>0</v>
      </c>
      <c r="U48" s="303"/>
      <c r="V48" s="306" t="s">
        <v>17</v>
      </c>
      <c r="W48" s="307"/>
      <c r="X48" s="304">
        <f ca="1">SUMIF('（様式２）申請額一覧  (令和５年５月８日以降)'!$E$6:$E$20,B48,'（様式２）申請額一覧  (令和５年５月８日以降)'!$I$6:$I$20)</f>
        <v>0</v>
      </c>
      <c r="Y48" s="305"/>
      <c r="Z48" s="305"/>
      <c r="AA48" s="305"/>
      <c r="AB48" s="138" t="s">
        <v>80</v>
      </c>
      <c r="AC48" s="139"/>
      <c r="AD48" s="302">
        <f ca="1">COUNTIFS('（様式２）申請額一覧  (令和５年５月８日以降)'!$E$6:$E$20,B48,'（様式２）申請額一覧  (令和５年５月８日以降)'!$L$6:$L$20,"&gt;0")</f>
        <v>0</v>
      </c>
      <c r="AE48" s="303"/>
      <c r="AF48" s="306" t="s">
        <v>17</v>
      </c>
      <c r="AG48" s="307"/>
      <c r="AH48" s="304">
        <f ca="1">SUMIF('（様式２）申請額一覧  (令和５年５月８日以降)'!$E$6:$E$20,B48,'（様式２）申請額一覧  (令和５年５月８日以降)'!$L$6:$L$20)</f>
        <v>0</v>
      </c>
      <c r="AI48" s="305"/>
      <c r="AJ48" s="305"/>
      <c r="AK48" s="305"/>
      <c r="AL48" s="138" t="s">
        <v>80</v>
      </c>
      <c r="AM48" s="139"/>
    </row>
    <row r="49" spans="1:39" ht="12.75" customHeight="1">
      <c r="A49" s="267"/>
      <c r="B49" s="152" t="s">
        <v>60</v>
      </c>
      <c r="C49" s="151"/>
      <c r="D49" s="151"/>
      <c r="E49" s="151"/>
      <c r="F49" s="151"/>
      <c r="G49" s="151"/>
      <c r="H49" s="151"/>
      <c r="I49" s="151"/>
      <c r="J49" s="151"/>
      <c r="K49" s="151"/>
      <c r="L49" s="151"/>
      <c r="M49" s="151"/>
      <c r="N49" s="151"/>
      <c r="O49" s="151"/>
      <c r="P49" s="151"/>
      <c r="Q49" s="151"/>
      <c r="R49" s="151"/>
      <c r="S49" s="151"/>
      <c r="T49" s="316">
        <f ca="1">COUNTIFS('（様式２）申請額一覧  (令和５年５月８日以降)'!$E$6:$E$20,B49,'（様式２）申請額一覧  (令和５年５月８日以降)'!$I$6:$I$20,"&gt;0")</f>
        <v>0</v>
      </c>
      <c r="U49" s="317"/>
      <c r="V49" s="318" t="s">
        <v>17</v>
      </c>
      <c r="W49" s="319"/>
      <c r="X49" s="336">
        <f ca="1">SUMIF('（様式２）申請額一覧  (令和５年５月８日以降)'!$E$6:$E$20,B49,'（様式２）申請額一覧  (令和５年５月８日以降)'!$I$6:$I$20)</f>
        <v>0</v>
      </c>
      <c r="Y49" s="337"/>
      <c r="Z49" s="337"/>
      <c r="AA49" s="337"/>
      <c r="AB49" s="144" t="s">
        <v>80</v>
      </c>
      <c r="AC49" s="145"/>
      <c r="AD49" s="316">
        <f ca="1">COUNTIFS('（様式２）申請額一覧  (令和５年５月８日以降)'!$E$6:$E$20,B49,'（様式２）申請額一覧  (令和５年５月８日以降)'!$L$6:$L$20,"&gt;0")</f>
        <v>0</v>
      </c>
      <c r="AE49" s="317"/>
      <c r="AF49" s="318" t="s">
        <v>17</v>
      </c>
      <c r="AG49" s="319"/>
      <c r="AH49" s="336">
        <f ca="1">SUMIF('（様式２）申請額一覧  (令和５年５月８日以降)'!$E$6:$E$20,B49,'（様式２）申請額一覧  (令和５年５月８日以降)'!$L$6:$L$20)</f>
        <v>0</v>
      </c>
      <c r="AI49" s="337"/>
      <c r="AJ49" s="337"/>
      <c r="AK49" s="337"/>
      <c r="AL49" s="144" t="s">
        <v>80</v>
      </c>
      <c r="AM49" s="145"/>
    </row>
    <row r="50" spans="1:39" ht="15.75" customHeight="1">
      <c r="A50" s="340" t="s">
        <v>39</v>
      </c>
      <c r="B50" s="341"/>
      <c r="C50" s="341"/>
      <c r="D50" s="341"/>
      <c r="E50" s="341"/>
      <c r="F50" s="341"/>
      <c r="G50" s="341"/>
      <c r="H50" s="341"/>
      <c r="I50" s="341"/>
      <c r="J50" s="341"/>
      <c r="K50" s="341"/>
      <c r="L50" s="341"/>
      <c r="M50" s="341"/>
      <c r="N50" s="341"/>
      <c r="O50" s="341"/>
      <c r="P50" s="341"/>
      <c r="Q50" s="341"/>
      <c r="R50" s="341"/>
      <c r="S50" s="342"/>
      <c r="T50" s="345">
        <f ca="1">SUM(T15:U49)</f>
        <v>0</v>
      </c>
      <c r="U50" s="346"/>
      <c r="V50" s="347" t="s">
        <v>17</v>
      </c>
      <c r="W50" s="348"/>
      <c r="X50" s="338">
        <f ca="1">SUM(X15:AA49)</f>
        <v>0</v>
      </c>
      <c r="Y50" s="339"/>
      <c r="Z50" s="339"/>
      <c r="AA50" s="339"/>
      <c r="AB50" s="220" t="s">
        <v>80</v>
      </c>
      <c r="AC50" s="153"/>
      <c r="AD50" s="345">
        <f ca="1">SUM(AD15:AE49)</f>
        <v>0</v>
      </c>
      <c r="AE50" s="346"/>
      <c r="AF50" s="347" t="s">
        <v>17</v>
      </c>
      <c r="AG50" s="348"/>
      <c r="AH50" s="338">
        <f ca="1">SUM(AH15:AK49)</f>
        <v>0</v>
      </c>
      <c r="AI50" s="339"/>
      <c r="AJ50" s="339"/>
      <c r="AK50" s="339"/>
      <c r="AL50" s="220" t="s">
        <v>80</v>
      </c>
      <c r="AM50" s="153"/>
    </row>
    <row r="51" spans="1:39" ht="15.75" customHeight="1">
      <c r="A51" s="340" t="s">
        <v>41</v>
      </c>
      <c r="B51" s="341"/>
      <c r="C51" s="341"/>
      <c r="D51" s="341"/>
      <c r="E51" s="341"/>
      <c r="F51" s="341"/>
      <c r="G51" s="341"/>
      <c r="H51" s="341"/>
      <c r="I51" s="341"/>
      <c r="J51" s="341"/>
      <c r="K51" s="341"/>
      <c r="L51" s="341"/>
      <c r="M51" s="341"/>
      <c r="N51" s="341"/>
      <c r="O51" s="341"/>
      <c r="P51" s="341"/>
      <c r="Q51" s="341"/>
      <c r="R51" s="341"/>
      <c r="S51" s="342"/>
      <c r="T51" s="343">
        <f ca="1">X50+AH50</f>
        <v>0</v>
      </c>
      <c r="U51" s="344"/>
      <c r="V51" s="344"/>
      <c r="W51" s="344"/>
      <c r="X51" s="344"/>
      <c r="Y51" s="344"/>
      <c r="Z51" s="344"/>
      <c r="AA51" s="344"/>
      <c r="AB51" s="344"/>
      <c r="AC51" s="344"/>
      <c r="AD51" s="344"/>
      <c r="AE51" s="344"/>
      <c r="AF51" s="344"/>
      <c r="AG51" s="344"/>
      <c r="AH51" s="344"/>
      <c r="AI51" s="344"/>
      <c r="AJ51" s="344"/>
      <c r="AK51" s="344"/>
      <c r="AL51" s="220" t="s">
        <v>80</v>
      </c>
      <c r="AM51" s="153"/>
    </row>
    <row r="52" spans="1:39">
      <c r="A52" s="154" t="s">
        <v>228</v>
      </c>
      <c r="B52" s="154"/>
      <c r="C52" s="154"/>
      <c r="D52" s="154"/>
      <c r="E52" s="154"/>
      <c r="F52" s="154"/>
      <c r="G52" s="154"/>
      <c r="H52" s="154"/>
      <c r="I52" s="154"/>
      <c r="J52" s="154"/>
      <c r="K52" s="154"/>
      <c r="L52" s="154"/>
    </row>
    <row r="53" spans="1:39" s="154" customFormat="1" ht="9.5">
      <c r="A53" s="155" t="s">
        <v>111</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row>
    <row r="54" spans="1:39">
      <c r="A54" s="154" t="s">
        <v>113</v>
      </c>
      <c r="B54" s="154"/>
      <c r="C54" s="154"/>
      <c r="D54" s="154"/>
      <c r="E54" s="154"/>
      <c r="F54" s="154"/>
      <c r="G54" s="154"/>
      <c r="H54" s="154"/>
      <c r="I54" s="154"/>
      <c r="J54" s="154"/>
      <c r="K54" s="154"/>
      <c r="L54" s="154"/>
    </row>
    <row r="55" spans="1:39" s="154" customFormat="1" ht="9.5">
      <c r="C55" s="154" t="s">
        <v>114</v>
      </c>
    </row>
  </sheetData>
  <mergeCells count="246">
    <mergeCell ref="AH50:AK50"/>
    <mergeCell ref="A51:S51"/>
    <mergeCell ref="T51:AK51"/>
    <mergeCell ref="A50:S50"/>
    <mergeCell ref="T50:U50"/>
    <mergeCell ref="V50:W50"/>
    <mergeCell ref="X50:AA50"/>
    <mergeCell ref="AD50:AE50"/>
    <mergeCell ref="AF50:AG50"/>
    <mergeCell ref="AD49:AE49"/>
    <mergeCell ref="AF49:AG49"/>
    <mergeCell ref="AH49:AK49"/>
    <mergeCell ref="T48:U48"/>
    <mergeCell ref="V48:W48"/>
    <mergeCell ref="X48:AA48"/>
    <mergeCell ref="AD48:AE48"/>
    <mergeCell ref="AF48:AG48"/>
    <mergeCell ref="AH48:AK48"/>
    <mergeCell ref="AH45:AK45"/>
    <mergeCell ref="T44:U44"/>
    <mergeCell ref="V44:W44"/>
    <mergeCell ref="X44:AA44"/>
    <mergeCell ref="AD44:AE44"/>
    <mergeCell ref="AF44:AG44"/>
    <mergeCell ref="AH44:AK44"/>
    <mergeCell ref="T47:U47"/>
    <mergeCell ref="V47:W47"/>
    <mergeCell ref="X47:AA47"/>
    <mergeCell ref="AD47:AE47"/>
    <mergeCell ref="AF47:AG47"/>
    <mergeCell ref="AH47:AK47"/>
    <mergeCell ref="T46:U46"/>
    <mergeCell ref="V46:W46"/>
    <mergeCell ref="X46:AA46"/>
    <mergeCell ref="AD46:AE46"/>
    <mergeCell ref="AF46:AG46"/>
    <mergeCell ref="AH46:AK46"/>
    <mergeCell ref="AH41:AK41"/>
    <mergeCell ref="T40:U40"/>
    <mergeCell ref="V40:W40"/>
    <mergeCell ref="X40:AA40"/>
    <mergeCell ref="AD40:AE40"/>
    <mergeCell ref="AF40:AG40"/>
    <mergeCell ref="AH40:AK40"/>
    <mergeCell ref="T43:U43"/>
    <mergeCell ref="V43:W43"/>
    <mergeCell ref="X43:AA43"/>
    <mergeCell ref="AD43:AE43"/>
    <mergeCell ref="AF43:AG43"/>
    <mergeCell ref="AH43:AK43"/>
    <mergeCell ref="T42:U42"/>
    <mergeCell ref="V42:W42"/>
    <mergeCell ref="X42:AA42"/>
    <mergeCell ref="AD42:AE42"/>
    <mergeCell ref="AF42:AG42"/>
    <mergeCell ref="AH42:AK42"/>
    <mergeCell ref="AH38:AK38"/>
    <mergeCell ref="T39:U39"/>
    <mergeCell ref="V39:W39"/>
    <mergeCell ref="X39:AA39"/>
    <mergeCell ref="AD39:AE39"/>
    <mergeCell ref="AF39:AG39"/>
    <mergeCell ref="AH39:AK39"/>
    <mergeCell ref="AH36:AK36"/>
    <mergeCell ref="T37:U37"/>
    <mergeCell ref="V37:W37"/>
    <mergeCell ref="X37:AA37"/>
    <mergeCell ref="AD37:AE37"/>
    <mergeCell ref="AF37:AG37"/>
    <mergeCell ref="AH37:AK37"/>
    <mergeCell ref="A36:A49"/>
    <mergeCell ref="T36:U36"/>
    <mergeCell ref="V36:W36"/>
    <mergeCell ref="X36:AA36"/>
    <mergeCell ref="AD36:AE36"/>
    <mergeCell ref="AF36:AG36"/>
    <mergeCell ref="T38:U38"/>
    <mergeCell ref="V38:W38"/>
    <mergeCell ref="X38:AA38"/>
    <mergeCell ref="AD38:AE38"/>
    <mergeCell ref="AF38:AG38"/>
    <mergeCell ref="T41:U41"/>
    <mergeCell ref="V41:W41"/>
    <mergeCell ref="X41:AA41"/>
    <mergeCell ref="AD41:AE41"/>
    <mergeCell ref="AF41:AG41"/>
    <mergeCell ref="T45:U45"/>
    <mergeCell ref="V45:W45"/>
    <mergeCell ref="X45:AA45"/>
    <mergeCell ref="AD45:AE45"/>
    <mergeCell ref="AF45:AG45"/>
    <mergeCell ref="T49:U49"/>
    <mergeCell ref="V49:W49"/>
    <mergeCell ref="X49:AA49"/>
    <mergeCell ref="AH34:AK34"/>
    <mergeCell ref="T35:U35"/>
    <mergeCell ref="V35:W35"/>
    <mergeCell ref="X35:AA35"/>
    <mergeCell ref="AD35:AE35"/>
    <mergeCell ref="AF35:AG35"/>
    <mergeCell ref="AH35:AK35"/>
    <mergeCell ref="A34:A35"/>
    <mergeCell ref="T34:U34"/>
    <mergeCell ref="V34:W34"/>
    <mergeCell ref="X34:AA34"/>
    <mergeCell ref="AD34:AE34"/>
    <mergeCell ref="AF34:AG34"/>
    <mergeCell ref="T33:U33"/>
    <mergeCell ref="V33:W33"/>
    <mergeCell ref="X33:AA33"/>
    <mergeCell ref="AD33:AE33"/>
    <mergeCell ref="AF33:AG33"/>
    <mergeCell ref="AH33:AK33"/>
    <mergeCell ref="T32:U32"/>
    <mergeCell ref="V32:W32"/>
    <mergeCell ref="X32:AA32"/>
    <mergeCell ref="AD32:AE32"/>
    <mergeCell ref="AF32:AG32"/>
    <mergeCell ref="AH32:AK32"/>
    <mergeCell ref="AH27:AK27"/>
    <mergeCell ref="T28:U28"/>
    <mergeCell ref="V28:W28"/>
    <mergeCell ref="X28:AA28"/>
    <mergeCell ref="AD28:AE28"/>
    <mergeCell ref="AF28:AG28"/>
    <mergeCell ref="AH28:AK28"/>
    <mergeCell ref="T31:U31"/>
    <mergeCell ref="V31:W31"/>
    <mergeCell ref="X31:AA31"/>
    <mergeCell ref="AD31:AE31"/>
    <mergeCell ref="AF31:AG31"/>
    <mergeCell ref="AH31:AK31"/>
    <mergeCell ref="T30:U30"/>
    <mergeCell ref="V30:W30"/>
    <mergeCell ref="X30:AA30"/>
    <mergeCell ref="AD30:AE30"/>
    <mergeCell ref="AF30:AG30"/>
    <mergeCell ref="AH30:AK30"/>
    <mergeCell ref="AH25:AK25"/>
    <mergeCell ref="T26:U26"/>
    <mergeCell ref="V26:W26"/>
    <mergeCell ref="X26:AA26"/>
    <mergeCell ref="AD26:AE26"/>
    <mergeCell ref="AF26:AG26"/>
    <mergeCell ref="AH26:AK26"/>
    <mergeCell ref="A25:A33"/>
    <mergeCell ref="T25:U25"/>
    <mergeCell ref="V25:W25"/>
    <mergeCell ref="X25:AA25"/>
    <mergeCell ref="AD25:AE25"/>
    <mergeCell ref="AF25:AG25"/>
    <mergeCell ref="T27:U27"/>
    <mergeCell ref="V27:W27"/>
    <mergeCell ref="X27:AA27"/>
    <mergeCell ref="AD27:AE27"/>
    <mergeCell ref="T29:U29"/>
    <mergeCell ref="V29:W29"/>
    <mergeCell ref="X29:AA29"/>
    <mergeCell ref="AD29:AE29"/>
    <mergeCell ref="AF29:AG29"/>
    <mergeCell ref="AH29:AK29"/>
    <mergeCell ref="AF27:AG27"/>
    <mergeCell ref="AH23:AK23"/>
    <mergeCell ref="T24:U24"/>
    <mergeCell ref="V24:W24"/>
    <mergeCell ref="X24:AA24"/>
    <mergeCell ref="AD24:AE24"/>
    <mergeCell ref="AF24:AG24"/>
    <mergeCell ref="AH24:AK24"/>
    <mergeCell ref="A23:A24"/>
    <mergeCell ref="T23:U23"/>
    <mergeCell ref="V23:W23"/>
    <mergeCell ref="X23:AA23"/>
    <mergeCell ref="AD23:AE23"/>
    <mergeCell ref="AF23:AG23"/>
    <mergeCell ref="T22:U22"/>
    <mergeCell ref="V22:W22"/>
    <mergeCell ref="X22:AA22"/>
    <mergeCell ref="AD22:AE22"/>
    <mergeCell ref="AF22:AG22"/>
    <mergeCell ref="AH22:AK22"/>
    <mergeCell ref="T21:U21"/>
    <mergeCell ref="V21:W21"/>
    <mergeCell ref="X21:AA21"/>
    <mergeCell ref="AD21:AE21"/>
    <mergeCell ref="AF21:AG21"/>
    <mergeCell ref="AH21:AK21"/>
    <mergeCell ref="AF17:AG17"/>
    <mergeCell ref="T20:U20"/>
    <mergeCell ref="V20:W20"/>
    <mergeCell ref="X20:AA20"/>
    <mergeCell ref="AD20:AE20"/>
    <mergeCell ref="AF20:AG20"/>
    <mergeCell ref="AH20:AK20"/>
    <mergeCell ref="T19:U19"/>
    <mergeCell ref="V19:W19"/>
    <mergeCell ref="X19:AA19"/>
    <mergeCell ref="AD19:AE19"/>
    <mergeCell ref="AF19:AG19"/>
    <mergeCell ref="AH19:AK19"/>
    <mergeCell ref="A15:A22"/>
    <mergeCell ref="T15:U15"/>
    <mergeCell ref="V15:W15"/>
    <mergeCell ref="X15:AA15"/>
    <mergeCell ref="AD15:AE15"/>
    <mergeCell ref="AF15:AG15"/>
    <mergeCell ref="AH15:AK15"/>
    <mergeCell ref="T16:U16"/>
    <mergeCell ref="AH17:AK17"/>
    <mergeCell ref="T18:U18"/>
    <mergeCell ref="V18:W18"/>
    <mergeCell ref="X18:AA18"/>
    <mergeCell ref="AD18:AE18"/>
    <mergeCell ref="AF18:AG18"/>
    <mergeCell ref="AH18:AK18"/>
    <mergeCell ref="V16:W16"/>
    <mergeCell ref="X16:AA16"/>
    <mergeCell ref="AD16:AE16"/>
    <mergeCell ref="AF16:AG16"/>
    <mergeCell ref="AH16:AK16"/>
    <mergeCell ref="T17:U17"/>
    <mergeCell ref="V17:W17"/>
    <mergeCell ref="X17:AA17"/>
    <mergeCell ref="AD17:AE17"/>
    <mergeCell ref="A12:S14"/>
    <mergeCell ref="T12:AM12"/>
    <mergeCell ref="T13:AC13"/>
    <mergeCell ref="AD13:AM13"/>
    <mergeCell ref="T14:W14"/>
    <mergeCell ref="X14:AC14"/>
    <mergeCell ref="A3:A10"/>
    <mergeCell ref="L3:AM3"/>
    <mergeCell ref="L4:AM4"/>
    <mergeCell ref="B5:K7"/>
    <mergeCell ref="Q5:R5"/>
    <mergeCell ref="T5:V5"/>
    <mergeCell ref="L6:AM6"/>
    <mergeCell ref="L7:AM7"/>
    <mergeCell ref="S8:Y8"/>
    <mergeCell ref="AG8:AM8"/>
    <mergeCell ref="AD14:AG14"/>
    <mergeCell ref="AH14:AM14"/>
    <mergeCell ref="S9:Y9"/>
    <mergeCell ref="AG9:AM9"/>
    <mergeCell ref="S10:Y10"/>
    <mergeCell ref="AG10:AM10"/>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9"/>
  <sheetViews>
    <sheetView view="pageBreakPreview" zoomScaleNormal="140" zoomScaleSheetLayoutView="100" workbookViewId="0">
      <selection activeCell="F6" sqref="F6"/>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6384" width="2.26953125" style="89"/>
  </cols>
  <sheetData>
    <row r="1" spans="1:14" ht="14">
      <c r="A1" s="353" t="s">
        <v>223</v>
      </c>
      <c r="B1" s="353"/>
      <c r="C1" s="353"/>
      <c r="D1" s="353"/>
      <c r="E1" s="353"/>
      <c r="F1" s="353"/>
      <c r="G1" s="353"/>
    </row>
    <row r="3" spans="1:14" ht="18" customHeight="1" thickBot="1">
      <c r="B3" s="90"/>
      <c r="N3" s="161" t="s">
        <v>176</v>
      </c>
    </row>
    <row r="4" spans="1:14" ht="18" customHeight="1" thickBot="1">
      <c r="B4" s="354" t="s">
        <v>82</v>
      </c>
      <c r="C4" s="355" t="s">
        <v>79</v>
      </c>
      <c r="D4" s="356" t="s">
        <v>183</v>
      </c>
      <c r="E4" s="357" t="s">
        <v>81</v>
      </c>
      <c r="F4" s="358" t="s">
        <v>106</v>
      </c>
      <c r="G4" s="358"/>
      <c r="H4" s="359"/>
      <c r="I4" s="359"/>
      <c r="J4" s="358" t="s">
        <v>107</v>
      </c>
      <c r="K4" s="358"/>
      <c r="L4" s="359"/>
      <c r="M4" s="349" t="s">
        <v>203</v>
      </c>
      <c r="N4" s="350" t="s">
        <v>90</v>
      </c>
    </row>
    <row r="5" spans="1:14" ht="27.75" customHeight="1">
      <c r="B5" s="354"/>
      <c r="C5" s="355"/>
      <c r="D5" s="356"/>
      <c r="E5" s="357"/>
      <c r="F5" s="223" t="s">
        <v>76</v>
      </c>
      <c r="G5" s="223" t="s">
        <v>197</v>
      </c>
      <c r="H5" s="223" t="s">
        <v>198</v>
      </c>
      <c r="I5" s="91" t="s">
        <v>199</v>
      </c>
      <c r="J5" s="92" t="s">
        <v>200</v>
      </c>
      <c r="K5" s="223" t="s">
        <v>201</v>
      </c>
      <c r="L5" s="222" t="s">
        <v>202</v>
      </c>
      <c r="M5" s="350"/>
      <c r="N5" s="350"/>
    </row>
    <row r="6" spans="1:14" ht="22.5" customHeight="1">
      <c r="B6" s="93">
        <v>1</v>
      </c>
      <c r="C6" s="94">
        <f ca="1">IFERROR(INDIRECT("個票"&amp;$B6&amp;"！$AG$4"),"")</f>
        <v>0</v>
      </c>
      <c r="D6" s="94">
        <f ca="1">IFERROR(INDIRECT("個票"&amp;$B6&amp;"！$L$4"),"")</f>
        <v>0</v>
      </c>
      <c r="E6" s="93">
        <f ca="1">IFERROR(INDIRECT("個票"&amp;$B6&amp;"！$L$5"),"")</f>
        <v>0</v>
      </c>
      <c r="F6" s="95">
        <f t="shared" ref="F6:F20" ca="1" si="0">IF(G6&lt;&gt;0,IFERROR(INDIRECT("個票"&amp;$B6&amp;"！$O$13"),""),0)</f>
        <v>0</v>
      </c>
      <c r="G6" s="95">
        <f ca="1">IFERROR(INDIRECT("個票"&amp;$B6&amp;"！$Y$13"),"")</f>
        <v>0</v>
      </c>
      <c r="H6" s="95">
        <f ca="1">IFERROR(INDIRECT("個票"&amp;$B6&amp;"！$AI$13"),"")</f>
        <v>0</v>
      </c>
      <c r="I6" s="96">
        <f ca="1">SUM(MIN(F6:G6),H6)</f>
        <v>0</v>
      </c>
      <c r="J6" s="97">
        <f ca="1">IF(K6&lt;&gt;0,IFERROR(INDIRECT("個票"&amp;$B6&amp;"！$AA$54"),""),0)</f>
        <v>0</v>
      </c>
      <c r="K6" s="95">
        <f ca="1">IFERROR(INDIRECT("個票"&amp;$B6&amp;"！$AI$54"),"")</f>
        <v>0</v>
      </c>
      <c r="L6" s="98">
        <f ca="1">MIN(J6:K6)</f>
        <v>0</v>
      </c>
      <c r="M6" s="98">
        <f ca="1">SUM(I6,L6)</f>
        <v>0</v>
      </c>
      <c r="N6" s="99"/>
    </row>
    <row r="7" spans="1:14" ht="22.5" customHeight="1">
      <c r="B7" s="93">
        <v>2</v>
      </c>
      <c r="C7" s="94">
        <f t="shared" ref="C7:C19" ca="1" si="1">IFERROR(INDIRECT("個票"&amp;$B7&amp;"！$AG$4"),"")</f>
        <v>0</v>
      </c>
      <c r="D7" s="94">
        <f t="shared" ref="D7:D20" ca="1" si="2">IFERROR(INDIRECT("個票"&amp;$B7&amp;"！$L$4"),"")</f>
        <v>0</v>
      </c>
      <c r="E7" s="93">
        <f t="shared" ref="E7:E20" ca="1" si="3">IFERROR(INDIRECT("個票"&amp;$B7&amp;"！$L$5"),"")</f>
        <v>0</v>
      </c>
      <c r="F7" s="95">
        <f t="shared" ca="1" si="0"/>
        <v>0</v>
      </c>
      <c r="G7" s="95">
        <f ca="1">IFERROR(INDIRECT("個票"&amp;$B7&amp;"！$Y$13"),"")</f>
        <v>0</v>
      </c>
      <c r="H7" s="95">
        <f t="shared" ref="H7:H20" ca="1" si="4">IFERROR(INDIRECT("個票"&amp;$B7&amp;"！$AI$13"),"")</f>
        <v>0</v>
      </c>
      <c r="I7" s="96">
        <f ca="1">SUM(MIN(F7:G7),H7)</f>
        <v>0</v>
      </c>
      <c r="J7" s="97">
        <f t="shared" ref="J7:J20" ca="1" si="5">IF(K7&lt;&gt;0,IFERROR(INDIRECT("個票"&amp;$B7&amp;"！$AA$54"),""),0)</f>
        <v>0</v>
      </c>
      <c r="K7" s="95">
        <f t="shared" ref="K7:K20" ca="1" si="6">IFERROR(INDIRECT("個票"&amp;$B7&amp;"！$AI$54"),"")</f>
        <v>0</v>
      </c>
      <c r="L7" s="98">
        <f t="shared" ref="L7:L20" ca="1" si="7">MIN(J7:K7)</f>
        <v>0</v>
      </c>
      <c r="M7" s="98">
        <f t="shared" ref="M7:M19" ca="1" si="8">SUM(I7,L7)</f>
        <v>0</v>
      </c>
      <c r="N7" s="99"/>
    </row>
    <row r="8" spans="1:14" ht="22.5" customHeight="1">
      <c r="B8" s="93">
        <v>3</v>
      </c>
      <c r="C8" s="94">
        <f t="shared" ca="1" si="1"/>
        <v>0</v>
      </c>
      <c r="D8" s="94">
        <f t="shared" ca="1" si="2"/>
        <v>0</v>
      </c>
      <c r="E8" s="93">
        <f t="shared" ca="1" si="3"/>
        <v>0</v>
      </c>
      <c r="F8" s="95">
        <f t="shared" ca="1" si="0"/>
        <v>0</v>
      </c>
      <c r="G8" s="95">
        <f t="shared" ref="G8:G20" ca="1" si="9">IFERROR(INDIRECT("個票"&amp;$B8&amp;"！$Y$13"),"")</f>
        <v>0</v>
      </c>
      <c r="H8" s="95">
        <f t="shared" ca="1" si="4"/>
        <v>0</v>
      </c>
      <c r="I8" s="96">
        <f ca="1">SUM(MIN(F8:G8),H8)</f>
        <v>0</v>
      </c>
      <c r="J8" s="97">
        <f t="shared" ca="1" si="5"/>
        <v>0</v>
      </c>
      <c r="K8" s="95">
        <f t="shared" ca="1" si="6"/>
        <v>0</v>
      </c>
      <c r="L8" s="98">
        <f t="shared" ca="1" si="7"/>
        <v>0</v>
      </c>
      <c r="M8" s="98">
        <f t="shared" ca="1" si="8"/>
        <v>0</v>
      </c>
      <c r="N8" s="99"/>
    </row>
    <row r="9" spans="1:14" ht="22.5" customHeight="1">
      <c r="B9" s="93">
        <v>4</v>
      </c>
      <c r="C9" s="94" t="str">
        <f t="shared" ca="1" si="1"/>
        <v/>
      </c>
      <c r="D9" s="94" t="str">
        <f t="shared" ca="1" si="2"/>
        <v/>
      </c>
      <c r="E9" s="93" t="str">
        <f t="shared" ca="1" si="3"/>
        <v/>
      </c>
      <c r="F9" s="95" t="str">
        <f t="shared" ca="1" si="0"/>
        <v/>
      </c>
      <c r="G9" s="95" t="str">
        <f t="shared" ca="1" si="9"/>
        <v/>
      </c>
      <c r="H9" s="95" t="str">
        <f t="shared" ca="1" si="4"/>
        <v/>
      </c>
      <c r="I9" s="96">
        <f ca="1">SUM(MIN(F9:G9),H9)</f>
        <v>0</v>
      </c>
      <c r="J9" s="97" t="str">
        <f t="shared" ca="1" si="5"/>
        <v/>
      </c>
      <c r="K9" s="95" t="str">
        <f t="shared" ca="1" si="6"/>
        <v/>
      </c>
      <c r="L9" s="98">
        <f t="shared" ca="1" si="7"/>
        <v>0</v>
      </c>
      <c r="M9" s="98">
        <f t="shared" ca="1" si="8"/>
        <v>0</v>
      </c>
      <c r="N9" s="99"/>
    </row>
    <row r="10" spans="1:14" ht="22.5" customHeight="1">
      <c r="B10" s="93">
        <v>5</v>
      </c>
      <c r="C10" s="94" t="str">
        <f t="shared" ca="1" si="1"/>
        <v/>
      </c>
      <c r="D10" s="94" t="str">
        <f t="shared" ca="1" si="2"/>
        <v/>
      </c>
      <c r="E10" s="93" t="str">
        <f t="shared" ca="1" si="3"/>
        <v/>
      </c>
      <c r="F10" s="95" t="str">
        <f t="shared" ca="1" si="0"/>
        <v/>
      </c>
      <c r="G10" s="95" t="str">
        <f t="shared" ca="1" si="9"/>
        <v/>
      </c>
      <c r="H10" s="95" t="str">
        <f t="shared" ca="1" si="4"/>
        <v/>
      </c>
      <c r="I10" s="96">
        <f t="shared" ref="I10:I20" ca="1" si="10">SUM(MIN(F10:G10),H10)</f>
        <v>0</v>
      </c>
      <c r="J10" s="97" t="str">
        <f t="shared" ca="1" si="5"/>
        <v/>
      </c>
      <c r="K10" s="95" t="str">
        <f t="shared" ca="1" si="6"/>
        <v/>
      </c>
      <c r="L10" s="98">
        <f t="shared" ca="1" si="7"/>
        <v>0</v>
      </c>
      <c r="M10" s="98">
        <f t="shared" ca="1" si="8"/>
        <v>0</v>
      </c>
      <c r="N10" s="99"/>
    </row>
    <row r="11" spans="1:14" ht="22.5" customHeight="1">
      <c r="B11" s="93">
        <v>6</v>
      </c>
      <c r="C11" s="94" t="str">
        <f t="shared" ca="1" si="1"/>
        <v/>
      </c>
      <c r="D11" s="94" t="str">
        <f t="shared" ca="1" si="2"/>
        <v/>
      </c>
      <c r="E11" s="93" t="str">
        <f t="shared" ca="1" si="3"/>
        <v/>
      </c>
      <c r="F11" s="95" t="str">
        <f t="shared" ca="1" si="0"/>
        <v/>
      </c>
      <c r="G11" s="95" t="str">
        <f t="shared" ca="1" si="9"/>
        <v/>
      </c>
      <c r="H11" s="95" t="str">
        <f t="shared" ca="1" si="4"/>
        <v/>
      </c>
      <c r="I11" s="96">
        <f t="shared" ca="1" si="10"/>
        <v>0</v>
      </c>
      <c r="J11" s="97" t="str">
        <f t="shared" ca="1" si="5"/>
        <v/>
      </c>
      <c r="K11" s="95" t="str">
        <f t="shared" ca="1" si="6"/>
        <v/>
      </c>
      <c r="L11" s="98">
        <f t="shared" ca="1" si="7"/>
        <v>0</v>
      </c>
      <c r="M11" s="98">
        <f t="shared" ca="1" si="8"/>
        <v>0</v>
      </c>
      <c r="N11" s="99"/>
    </row>
    <row r="12" spans="1:14" ht="22.5" customHeight="1">
      <c r="B12" s="93">
        <v>7</v>
      </c>
      <c r="C12" s="94" t="str">
        <f t="shared" ca="1" si="1"/>
        <v/>
      </c>
      <c r="D12" s="94" t="str">
        <f t="shared" ca="1" si="2"/>
        <v/>
      </c>
      <c r="E12" s="93" t="str">
        <f t="shared" ca="1" si="3"/>
        <v/>
      </c>
      <c r="F12" s="95" t="str">
        <f t="shared" ca="1" si="0"/>
        <v/>
      </c>
      <c r="G12" s="95" t="str">
        <f t="shared" ca="1" si="9"/>
        <v/>
      </c>
      <c r="H12" s="95" t="str">
        <f t="shared" ca="1" si="4"/>
        <v/>
      </c>
      <c r="I12" s="96">
        <f t="shared" ca="1" si="10"/>
        <v>0</v>
      </c>
      <c r="J12" s="97" t="str">
        <f t="shared" ca="1" si="5"/>
        <v/>
      </c>
      <c r="K12" s="95" t="str">
        <f t="shared" ca="1" si="6"/>
        <v/>
      </c>
      <c r="L12" s="98">
        <f t="shared" ca="1" si="7"/>
        <v>0</v>
      </c>
      <c r="M12" s="98">
        <f t="shared" ca="1" si="8"/>
        <v>0</v>
      </c>
      <c r="N12" s="99"/>
    </row>
    <row r="13" spans="1:14" ht="22.5" customHeight="1">
      <c r="B13" s="93">
        <v>8</v>
      </c>
      <c r="C13" s="94" t="str">
        <f t="shared" ca="1" si="1"/>
        <v/>
      </c>
      <c r="D13" s="94" t="str">
        <f t="shared" ca="1" si="2"/>
        <v/>
      </c>
      <c r="E13" s="93" t="str">
        <f t="shared" ca="1" si="3"/>
        <v/>
      </c>
      <c r="F13" s="95" t="str">
        <f t="shared" ca="1" si="0"/>
        <v/>
      </c>
      <c r="G13" s="95" t="str">
        <f t="shared" ca="1" si="9"/>
        <v/>
      </c>
      <c r="H13" s="95" t="str">
        <f t="shared" ca="1" si="4"/>
        <v/>
      </c>
      <c r="I13" s="96">
        <f t="shared" ca="1" si="10"/>
        <v>0</v>
      </c>
      <c r="J13" s="97" t="str">
        <f t="shared" ca="1" si="5"/>
        <v/>
      </c>
      <c r="K13" s="95" t="str">
        <f t="shared" ca="1" si="6"/>
        <v/>
      </c>
      <c r="L13" s="98">
        <f t="shared" ca="1" si="7"/>
        <v>0</v>
      </c>
      <c r="M13" s="98">
        <f t="shared" ca="1" si="8"/>
        <v>0</v>
      </c>
      <c r="N13" s="99"/>
    </row>
    <row r="14" spans="1:14" ht="22.5" customHeight="1">
      <c r="B14" s="93">
        <v>9</v>
      </c>
      <c r="C14" s="94" t="str">
        <f t="shared" ca="1" si="1"/>
        <v/>
      </c>
      <c r="D14" s="94" t="str">
        <f t="shared" ca="1" si="2"/>
        <v/>
      </c>
      <c r="E14" s="93" t="str">
        <f t="shared" ca="1" si="3"/>
        <v/>
      </c>
      <c r="F14" s="95" t="str">
        <f t="shared" ca="1" si="0"/>
        <v/>
      </c>
      <c r="G14" s="95" t="str">
        <f t="shared" ca="1" si="9"/>
        <v/>
      </c>
      <c r="H14" s="95" t="str">
        <f t="shared" ca="1" si="4"/>
        <v/>
      </c>
      <c r="I14" s="96">
        <f t="shared" ca="1" si="10"/>
        <v>0</v>
      </c>
      <c r="J14" s="97" t="str">
        <f t="shared" ca="1" si="5"/>
        <v/>
      </c>
      <c r="K14" s="95" t="str">
        <f t="shared" ca="1" si="6"/>
        <v/>
      </c>
      <c r="L14" s="98">
        <f t="shared" ca="1" si="7"/>
        <v>0</v>
      </c>
      <c r="M14" s="98">
        <f t="shared" ca="1" si="8"/>
        <v>0</v>
      </c>
      <c r="N14" s="99"/>
    </row>
    <row r="15" spans="1:14" ht="22.5" customHeight="1">
      <c r="B15" s="93">
        <v>10</v>
      </c>
      <c r="C15" s="94" t="str">
        <f t="shared" ca="1" si="1"/>
        <v/>
      </c>
      <c r="D15" s="94" t="str">
        <f t="shared" ca="1" si="2"/>
        <v/>
      </c>
      <c r="E15" s="93" t="str">
        <f t="shared" ca="1" si="3"/>
        <v/>
      </c>
      <c r="F15" s="95" t="str">
        <f t="shared" ca="1" si="0"/>
        <v/>
      </c>
      <c r="G15" s="95" t="str">
        <f t="shared" ca="1" si="9"/>
        <v/>
      </c>
      <c r="H15" s="95" t="str">
        <f t="shared" ca="1" si="4"/>
        <v/>
      </c>
      <c r="I15" s="96">
        <f t="shared" ca="1" si="10"/>
        <v>0</v>
      </c>
      <c r="J15" s="97" t="str">
        <f t="shared" ca="1" si="5"/>
        <v/>
      </c>
      <c r="K15" s="95" t="str">
        <f t="shared" ca="1" si="6"/>
        <v/>
      </c>
      <c r="L15" s="98">
        <f t="shared" ca="1" si="7"/>
        <v>0</v>
      </c>
      <c r="M15" s="98">
        <f t="shared" ca="1" si="8"/>
        <v>0</v>
      </c>
      <c r="N15" s="99"/>
    </row>
    <row r="16" spans="1:14" ht="22.5" customHeight="1">
      <c r="B16" s="93">
        <v>11</v>
      </c>
      <c r="C16" s="94" t="str">
        <f t="shared" ca="1" si="1"/>
        <v/>
      </c>
      <c r="D16" s="94" t="str">
        <f t="shared" ca="1" si="2"/>
        <v/>
      </c>
      <c r="E16" s="93" t="str">
        <f t="shared" ca="1" si="3"/>
        <v/>
      </c>
      <c r="F16" s="95" t="str">
        <f t="shared" ca="1" si="0"/>
        <v/>
      </c>
      <c r="G16" s="95" t="str">
        <f t="shared" ca="1" si="9"/>
        <v/>
      </c>
      <c r="H16" s="95" t="str">
        <f t="shared" ca="1" si="4"/>
        <v/>
      </c>
      <c r="I16" s="96">
        <f t="shared" ca="1" si="10"/>
        <v>0</v>
      </c>
      <c r="J16" s="97" t="str">
        <f t="shared" ca="1" si="5"/>
        <v/>
      </c>
      <c r="K16" s="95" t="str">
        <f t="shared" ca="1" si="6"/>
        <v/>
      </c>
      <c r="L16" s="98">
        <f t="shared" ca="1" si="7"/>
        <v>0</v>
      </c>
      <c r="M16" s="98">
        <f t="shared" ca="1" si="8"/>
        <v>0</v>
      </c>
      <c r="N16" s="99"/>
    </row>
    <row r="17" spans="1:14" ht="22.5" customHeight="1">
      <c r="B17" s="93">
        <v>12</v>
      </c>
      <c r="C17" s="94" t="str">
        <f t="shared" ca="1" si="1"/>
        <v/>
      </c>
      <c r="D17" s="94" t="str">
        <f t="shared" ca="1" si="2"/>
        <v/>
      </c>
      <c r="E17" s="93" t="str">
        <f t="shared" ca="1" si="3"/>
        <v/>
      </c>
      <c r="F17" s="95" t="str">
        <f t="shared" ca="1" si="0"/>
        <v/>
      </c>
      <c r="G17" s="95" t="str">
        <f t="shared" ca="1" si="9"/>
        <v/>
      </c>
      <c r="H17" s="95" t="str">
        <f t="shared" ca="1" si="4"/>
        <v/>
      </c>
      <c r="I17" s="96">
        <f t="shared" ca="1" si="10"/>
        <v>0</v>
      </c>
      <c r="J17" s="97" t="str">
        <f t="shared" ca="1" si="5"/>
        <v/>
      </c>
      <c r="K17" s="95" t="str">
        <f t="shared" ca="1" si="6"/>
        <v/>
      </c>
      <c r="L17" s="98">
        <f t="shared" ca="1" si="7"/>
        <v>0</v>
      </c>
      <c r="M17" s="98">
        <f t="shared" ca="1" si="8"/>
        <v>0</v>
      </c>
      <c r="N17" s="99"/>
    </row>
    <row r="18" spans="1:14" ht="22.5" customHeight="1">
      <c r="B18" s="93">
        <v>13</v>
      </c>
      <c r="C18" s="94" t="str">
        <f t="shared" ca="1" si="1"/>
        <v/>
      </c>
      <c r="D18" s="94" t="str">
        <f t="shared" ca="1" si="2"/>
        <v/>
      </c>
      <c r="E18" s="93" t="str">
        <f t="shared" ca="1" si="3"/>
        <v/>
      </c>
      <c r="F18" s="95" t="str">
        <f t="shared" ca="1" si="0"/>
        <v/>
      </c>
      <c r="G18" s="95" t="str">
        <f t="shared" ca="1" si="9"/>
        <v/>
      </c>
      <c r="H18" s="95" t="str">
        <f t="shared" ca="1" si="4"/>
        <v/>
      </c>
      <c r="I18" s="96">
        <f t="shared" ca="1" si="10"/>
        <v>0</v>
      </c>
      <c r="J18" s="97" t="str">
        <f t="shared" ca="1" si="5"/>
        <v/>
      </c>
      <c r="K18" s="95" t="str">
        <f t="shared" ca="1" si="6"/>
        <v/>
      </c>
      <c r="L18" s="98">
        <f t="shared" ca="1" si="7"/>
        <v>0</v>
      </c>
      <c r="M18" s="98">
        <f t="shared" ca="1" si="8"/>
        <v>0</v>
      </c>
      <c r="N18" s="99"/>
    </row>
    <row r="19" spans="1:14" ht="22.5" customHeight="1">
      <c r="B19" s="93">
        <v>14</v>
      </c>
      <c r="C19" s="94" t="str">
        <f t="shared" ca="1" si="1"/>
        <v/>
      </c>
      <c r="D19" s="94" t="str">
        <f t="shared" ca="1" si="2"/>
        <v/>
      </c>
      <c r="E19" s="93" t="str">
        <f t="shared" ca="1" si="3"/>
        <v/>
      </c>
      <c r="F19" s="95" t="str">
        <f t="shared" ca="1" si="0"/>
        <v/>
      </c>
      <c r="G19" s="95" t="str">
        <f t="shared" ca="1" si="9"/>
        <v/>
      </c>
      <c r="H19" s="95" t="str">
        <f t="shared" ca="1" si="4"/>
        <v/>
      </c>
      <c r="I19" s="96">
        <f t="shared" ca="1" si="10"/>
        <v>0</v>
      </c>
      <c r="J19" s="97" t="str">
        <f t="shared" ca="1" si="5"/>
        <v/>
      </c>
      <c r="K19" s="95" t="str">
        <f t="shared" ca="1" si="6"/>
        <v/>
      </c>
      <c r="L19" s="98">
        <f t="shared" ca="1" si="7"/>
        <v>0</v>
      </c>
      <c r="M19" s="98">
        <f t="shared" ca="1" si="8"/>
        <v>0</v>
      </c>
      <c r="N19" s="99"/>
    </row>
    <row r="20" spans="1:14" ht="22.5" customHeight="1" thickBot="1">
      <c r="B20" s="100">
        <v>15</v>
      </c>
      <c r="C20" s="94" t="str">
        <f t="shared" ref="C20" ca="1" si="11">IFERROR(INDIRECT("R⑥個票"&amp;$B20&amp;"！$AG$4"),"")</f>
        <v/>
      </c>
      <c r="D20" s="94" t="str">
        <f t="shared" ca="1" si="2"/>
        <v/>
      </c>
      <c r="E20" s="93" t="str">
        <f t="shared" ca="1" si="3"/>
        <v/>
      </c>
      <c r="F20" s="95" t="str">
        <f t="shared" ca="1" si="0"/>
        <v/>
      </c>
      <c r="G20" s="95" t="str">
        <f t="shared" ca="1" si="9"/>
        <v/>
      </c>
      <c r="H20" s="95" t="str">
        <f t="shared" ca="1" si="4"/>
        <v/>
      </c>
      <c r="I20" s="103">
        <f t="shared" ca="1" si="10"/>
        <v>0</v>
      </c>
      <c r="J20" s="97" t="str">
        <f t="shared" ca="1" si="5"/>
        <v/>
      </c>
      <c r="K20" s="95" t="str">
        <f t="shared" ca="1" si="6"/>
        <v/>
      </c>
      <c r="L20" s="104">
        <f t="shared" ca="1" si="7"/>
        <v>0</v>
      </c>
      <c r="M20" s="105">
        <f ca="1">SUM(I20,L20)</f>
        <v>0</v>
      </c>
      <c r="N20" s="106"/>
    </row>
    <row r="21" spans="1:14" ht="22.5" customHeight="1" thickTop="1" thickBot="1">
      <c r="B21" s="351" t="s">
        <v>88</v>
      </c>
      <c r="C21" s="352"/>
      <c r="D21" s="352"/>
      <c r="E21" s="352"/>
      <c r="F21" s="107"/>
      <c r="G21" s="107"/>
      <c r="H21" s="107"/>
      <c r="I21" s="108">
        <f ca="1">SUM(I6:I20)</f>
        <v>0</v>
      </c>
      <c r="J21" s="109"/>
      <c r="K21" s="107"/>
      <c r="L21" s="110">
        <f ca="1">SUM(L6:L20)</f>
        <v>0</v>
      </c>
      <c r="M21" s="110">
        <f ca="1">SUM(I21,L21)</f>
        <v>0</v>
      </c>
      <c r="N21" s="111"/>
    </row>
    <row r="22" spans="1:14" ht="19.5" customHeight="1"/>
    <row r="23" spans="1:14" s="112" customFormat="1" ht="18" customHeight="1">
      <c r="A23" s="89" t="s">
        <v>83</v>
      </c>
      <c r="B23" s="89"/>
      <c r="C23" s="89"/>
      <c r="D23" s="89"/>
    </row>
    <row r="24" spans="1:14" s="112" customFormat="1" ht="16.5" customHeight="1">
      <c r="A24" s="89"/>
      <c r="B24" s="113">
        <v>1</v>
      </c>
      <c r="C24" s="114" t="s">
        <v>91</v>
      </c>
      <c r="D24" s="89"/>
    </row>
    <row r="25" spans="1:14" s="168" customFormat="1" ht="16.5" customHeight="1">
      <c r="A25" s="30"/>
      <c r="B25" s="167">
        <v>2</v>
      </c>
      <c r="C25" s="35" t="s">
        <v>210</v>
      </c>
      <c r="D25" s="30"/>
    </row>
    <row r="26" spans="1:14" s="168" customFormat="1" ht="16.5" customHeight="1">
      <c r="A26" s="30"/>
      <c r="B26" s="167">
        <v>3</v>
      </c>
      <c r="C26" s="35" t="s">
        <v>204</v>
      </c>
      <c r="D26" s="30"/>
    </row>
    <row r="27" spans="1:14" s="168" customFormat="1" ht="16.5" customHeight="1">
      <c r="A27" s="30"/>
      <c r="B27" s="169">
        <v>4</v>
      </c>
      <c r="C27" s="170" t="s">
        <v>205</v>
      </c>
      <c r="D27" s="30"/>
    </row>
    <row r="28" spans="1:14" s="168" customFormat="1" ht="16.5" customHeight="1">
      <c r="A28" s="30"/>
      <c r="B28" s="169">
        <v>5</v>
      </c>
      <c r="C28" s="170" t="s">
        <v>211</v>
      </c>
      <c r="D28" s="30"/>
    </row>
    <row r="29" spans="1:14" s="112" customFormat="1" ht="22.5" customHeight="1"/>
    <row r="30" spans="1:14" s="112" customFormat="1" ht="22.5" customHeight="1"/>
    <row r="31" spans="1:14" s="112" customFormat="1" ht="22.5" customHeight="1"/>
    <row r="32" spans="1:14"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10">
    <mergeCell ref="M4:M5"/>
    <mergeCell ref="N4:N5"/>
    <mergeCell ref="B21:E21"/>
    <mergeCell ref="A1:G1"/>
    <mergeCell ref="B4:B5"/>
    <mergeCell ref="C4:C5"/>
    <mergeCell ref="D4:D5"/>
    <mergeCell ref="E4:E5"/>
    <mergeCell ref="F4:I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AR33" sqref="AR33"/>
    </sheetView>
  </sheetViews>
  <sheetFormatPr defaultRowHeight="13"/>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C23" sqref="C23"/>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221</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225"/>
      <c r="D8" s="225"/>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225"/>
      <c r="D9" s="225"/>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5"/>
      <c r="U12" s="225"/>
      <c r="V12" s="225"/>
      <c r="W12" s="225"/>
      <c r="X12" s="225"/>
      <c r="Y12" s="225"/>
      <c r="Z12" s="225"/>
      <c r="AA12" s="225"/>
      <c r="AB12" s="225"/>
      <c r="AC12" s="225"/>
      <c r="AD12" s="225"/>
      <c r="AE12" s="225"/>
      <c r="AF12" s="225"/>
      <c r="AG12" s="225"/>
      <c r="AH12" s="225"/>
      <c r="AI12" s="225"/>
      <c r="AJ12" s="225"/>
      <c r="AK12" s="225"/>
      <c r="AL12" s="225"/>
      <c r="AM12" s="225"/>
    </row>
    <row r="13" spans="1:46" s="35" customFormat="1" ht="20.25" customHeight="1">
      <c r="A13" s="54" t="s">
        <v>110</v>
      </c>
      <c r="B13" s="29"/>
      <c r="C13" s="23"/>
      <c r="D13" s="23"/>
      <c r="E13" s="23"/>
      <c r="F13" s="23"/>
      <c r="G13" s="23"/>
      <c r="H13" s="23"/>
      <c r="I13" s="55"/>
      <c r="J13" s="21"/>
      <c r="K13" s="378" t="s">
        <v>75</v>
      </c>
      <c r="L13" s="379"/>
      <c r="M13" s="379"/>
      <c r="N13" s="380"/>
      <c r="O13" s="402" t="str">
        <f>IF(L5="","",VLOOKUP(L5,$A$101:$B$135,2,0))</f>
        <v/>
      </c>
      <c r="P13" s="403"/>
      <c r="Q13" s="403"/>
      <c r="R13" s="379" t="s">
        <v>61</v>
      </c>
      <c r="S13" s="380"/>
      <c r="T13" s="404" t="s">
        <v>206</v>
      </c>
      <c r="U13" s="405"/>
      <c r="V13" s="405"/>
      <c r="W13" s="405"/>
      <c r="X13" s="406"/>
      <c r="Y13" s="407">
        <f>ROUNDDOWN($F$45/1000,0)</f>
        <v>0</v>
      </c>
      <c r="Z13" s="408"/>
      <c r="AA13" s="408"/>
      <c r="AB13" s="409" t="s">
        <v>61</v>
      </c>
      <c r="AC13" s="410"/>
      <c r="AD13" s="404" t="s">
        <v>207</v>
      </c>
      <c r="AE13" s="405"/>
      <c r="AF13" s="405"/>
      <c r="AG13" s="405"/>
      <c r="AH13" s="406"/>
      <c r="AI13" s="407">
        <f>ROUNDDOWN($F$52/1000,0)</f>
        <v>0</v>
      </c>
      <c r="AJ13" s="408"/>
      <c r="AK13" s="408"/>
      <c r="AL13" s="409" t="s">
        <v>61</v>
      </c>
      <c r="AM13" s="410"/>
    </row>
    <row r="14" spans="1:46" s="35" customFormat="1" ht="20.25" customHeight="1">
      <c r="A14" s="56" t="s">
        <v>43</v>
      </c>
      <c r="B14" s="224"/>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225"/>
      <c r="AL14" s="18"/>
      <c r="AM14" s="59"/>
    </row>
    <row r="15" spans="1:46" s="35" customFormat="1" ht="21" customHeight="1">
      <c r="A15" s="60"/>
      <c r="B15" s="12"/>
      <c r="C15" s="423" t="s">
        <v>229</v>
      </c>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46" s="35" customFormat="1" ht="21" customHeight="1">
      <c r="A16" s="61"/>
      <c r="B16" s="11"/>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4"/>
    </row>
    <row r="17" spans="1:39" s="35" customFormat="1" ht="21" customHeight="1">
      <c r="A17" s="61"/>
      <c r="B17" s="11"/>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4"/>
    </row>
    <row r="18" spans="1:39" s="35" customFormat="1" ht="21" customHeight="1">
      <c r="A18" s="61"/>
      <c r="B18" s="11"/>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4"/>
    </row>
    <row r="19" spans="1:39" s="35" customFormat="1" ht="21" customHeight="1">
      <c r="A19" s="61"/>
      <c r="B19" s="11"/>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4"/>
    </row>
    <row r="20" spans="1:39" s="35" customFormat="1" ht="21" customHeight="1">
      <c r="A20" s="61"/>
      <c r="B20" s="11"/>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4"/>
    </row>
    <row r="21" spans="1:39" s="35" customFormat="1" ht="21" customHeight="1">
      <c r="A21" s="61"/>
      <c r="B21" s="11"/>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4"/>
    </row>
    <row r="22" spans="1:39" s="35" customFormat="1" ht="21" customHeight="1">
      <c r="A22" s="62"/>
      <c r="B22" s="14"/>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6"/>
    </row>
    <row r="23" spans="1:39" s="35" customFormat="1" ht="18.75" customHeight="1">
      <c r="A23" s="214" t="s">
        <v>212</v>
      </c>
      <c r="B23" s="18"/>
      <c r="C23" s="18"/>
      <c r="D23" s="18"/>
      <c r="E23" s="1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9"/>
    </row>
    <row r="24" spans="1:39" ht="18" customHeight="1">
      <c r="A24" s="411" t="s">
        <v>44</v>
      </c>
      <c r="B24" s="412"/>
      <c r="C24" s="412"/>
      <c r="D24" s="412"/>
      <c r="E24" s="413"/>
      <c r="F24" s="411" t="s">
        <v>194</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88</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1.25" customHeight="1">
      <c r="A46" s="217"/>
      <c r="B46" s="213"/>
      <c r="C46" s="213"/>
      <c r="D46" s="213"/>
      <c r="E46" s="213"/>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5" t="s">
        <v>213</v>
      </c>
      <c r="B47" s="23"/>
      <c r="C47" s="23"/>
      <c r="D47" s="23"/>
      <c r="E47" s="23"/>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9"/>
    </row>
    <row r="48" spans="1:39" ht="18" customHeight="1">
      <c r="A48" s="411" t="s">
        <v>44</v>
      </c>
      <c r="B48" s="412"/>
      <c r="C48" s="412"/>
      <c r="D48" s="412"/>
      <c r="E48" s="413"/>
      <c r="F48" s="411" t="s">
        <v>195</v>
      </c>
      <c r="G48" s="412"/>
      <c r="H48" s="412"/>
      <c r="I48" s="412"/>
      <c r="J48" s="412"/>
      <c r="K48" s="414" t="s">
        <v>214</v>
      </c>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row>
    <row r="49" spans="1:39" ht="9.75" customHeight="1">
      <c r="A49" s="415"/>
      <c r="B49" s="415"/>
      <c r="C49" s="415"/>
      <c r="D49" s="415"/>
      <c r="E49" s="415"/>
      <c r="F49" s="416"/>
      <c r="G49" s="416"/>
      <c r="H49" s="416"/>
      <c r="I49" s="416"/>
      <c r="J49" s="416"/>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ht="9.75" customHeight="1">
      <c r="A50" s="440"/>
      <c r="B50" s="441"/>
      <c r="C50" s="441"/>
      <c r="D50" s="441"/>
      <c r="E50" s="442"/>
      <c r="F50" s="443"/>
      <c r="G50" s="444"/>
      <c r="H50" s="444"/>
      <c r="I50" s="444"/>
      <c r="J50" s="445"/>
      <c r="K50" s="446"/>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9.75" customHeight="1" thickBot="1">
      <c r="A51" s="415"/>
      <c r="B51" s="415"/>
      <c r="C51" s="415"/>
      <c r="D51" s="415"/>
      <c r="E51" s="415"/>
      <c r="F51" s="416"/>
      <c r="G51" s="416"/>
      <c r="H51" s="416"/>
      <c r="I51" s="416"/>
      <c r="J51" s="416"/>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22.5" customHeight="1" thickTop="1">
      <c r="A52" s="434" t="s">
        <v>88</v>
      </c>
      <c r="B52" s="435"/>
      <c r="C52" s="435"/>
      <c r="D52" s="435"/>
      <c r="E52" s="435"/>
      <c r="F52" s="436">
        <f>SUM(F49:J51)</f>
        <v>0</v>
      </c>
      <c r="G52" s="437"/>
      <c r="H52" s="437"/>
      <c r="I52" s="437"/>
      <c r="J52" s="438"/>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row>
    <row r="53" spans="1:39" ht="11.25" customHeight="1">
      <c r="A53" s="27"/>
      <c r="B53" s="11"/>
      <c r="C53" s="207"/>
      <c r="D53" s="22"/>
      <c r="E53" s="208"/>
      <c r="F53" s="22"/>
      <c r="G53" s="22"/>
      <c r="H53" s="22"/>
      <c r="I53" s="22"/>
      <c r="J53" s="209"/>
      <c r="K53" s="209"/>
      <c r="L53" s="209"/>
      <c r="M53" s="209"/>
      <c r="N53" s="209"/>
      <c r="O53" s="11"/>
      <c r="P53" s="210"/>
      <c r="Q53" s="27"/>
      <c r="R53" s="27"/>
      <c r="S53" s="209"/>
      <c r="T53" s="211"/>
      <c r="U53" s="209"/>
      <c r="V53" s="209"/>
      <c r="W53" s="209"/>
      <c r="X53" s="209"/>
      <c r="Y53" s="22"/>
      <c r="Z53" s="22"/>
      <c r="AA53" s="22"/>
      <c r="AB53" s="11"/>
      <c r="AC53" s="207"/>
      <c r="AD53" s="209"/>
      <c r="AE53" s="209"/>
      <c r="AF53" s="209"/>
      <c r="AG53" s="209"/>
      <c r="AH53" s="209"/>
      <c r="AI53" s="212"/>
      <c r="AJ53" s="212"/>
      <c r="AK53" s="212"/>
      <c r="AL53" s="212"/>
      <c r="AM53" s="209"/>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378" t="s">
        <v>75</v>
      </c>
      <c r="X54" s="379"/>
      <c r="Y54" s="379"/>
      <c r="Z54" s="380"/>
      <c r="AA54" s="402" t="str">
        <f>IF(L5="","",VLOOKUP(L5,$A$101:$C$135,3,FALSE))</f>
        <v/>
      </c>
      <c r="AB54" s="403"/>
      <c r="AC54" s="403"/>
      <c r="AD54" s="379" t="s">
        <v>61</v>
      </c>
      <c r="AE54" s="380"/>
      <c r="AF54" s="378" t="s">
        <v>46</v>
      </c>
      <c r="AG54" s="379"/>
      <c r="AH54" s="380"/>
      <c r="AI54" s="449">
        <f>ROUNDDOWN($F$72/1000,0)</f>
        <v>0</v>
      </c>
      <c r="AJ54" s="450"/>
      <c r="AK54" s="450"/>
      <c r="AL54" s="379" t="s">
        <v>61</v>
      </c>
      <c r="AM54" s="380"/>
    </row>
    <row r="55" spans="1:39" ht="18.75" customHeight="1">
      <c r="A55" s="56" t="s">
        <v>43</v>
      </c>
      <c r="B55" s="224"/>
      <c r="C55" s="18"/>
      <c r="D55" s="18"/>
      <c r="E55" s="18"/>
      <c r="F55" s="18"/>
      <c r="G55" s="18"/>
      <c r="H55" s="418"/>
      <c r="I55" s="419"/>
      <c r="J55" s="420"/>
      <c r="K55" s="421" t="s">
        <v>135</v>
      </c>
      <c r="L55" s="422"/>
      <c r="M55" s="422"/>
      <c r="N55" s="422"/>
      <c r="O55" s="422"/>
      <c r="P55" s="422"/>
      <c r="Q55" s="422"/>
      <c r="R55" s="422"/>
      <c r="S55" s="422"/>
      <c r="T55" s="422"/>
      <c r="U55" s="422"/>
      <c r="V55" s="422"/>
      <c r="W55" s="422"/>
      <c r="X55" s="422"/>
      <c r="Y55" s="422"/>
      <c r="Z55" s="422"/>
      <c r="AA55" s="422"/>
      <c r="AB55" s="422"/>
      <c r="AC55" s="422"/>
      <c r="AD55" s="422"/>
      <c r="AE55" s="422"/>
      <c r="AF55" s="57" t="s">
        <v>74</v>
      </c>
      <c r="AG55" s="58"/>
      <c r="AH55" s="58"/>
      <c r="AI55" s="19"/>
      <c r="AJ55" s="19"/>
      <c r="AK55" s="225"/>
      <c r="AL55" s="18"/>
      <c r="AM55" s="59"/>
    </row>
    <row r="56" spans="1:39" ht="25.5" customHeight="1">
      <c r="A56" s="60"/>
      <c r="B56" s="12"/>
      <c r="C56" s="451" t="s">
        <v>227</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2"/>
    </row>
    <row r="57" spans="1:39" ht="25.5" customHeight="1">
      <c r="A57" s="62"/>
      <c r="B57" s="14"/>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6"/>
    </row>
    <row r="58" spans="1:39" ht="18.75" customHeight="1">
      <c r="A58" s="411" t="s">
        <v>175</v>
      </c>
      <c r="B58" s="412"/>
      <c r="C58" s="412"/>
      <c r="D58" s="412"/>
      <c r="E58" s="412"/>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7"/>
    </row>
    <row r="59" spans="1:39" ht="18" customHeight="1">
      <c r="A59" s="411" t="s">
        <v>44</v>
      </c>
      <c r="B59" s="412"/>
      <c r="C59" s="412"/>
      <c r="D59" s="412"/>
      <c r="E59" s="413"/>
      <c r="F59" s="411" t="s">
        <v>47</v>
      </c>
      <c r="G59" s="412"/>
      <c r="H59" s="412"/>
      <c r="I59" s="412"/>
      <c r="J59" s="412"/>
      <c r="K59" s="414" t="s">
        <v>45</v>
      </c>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row>
    <row r="60" spans="1:39"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39"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39"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39" ht="9.75" customHeight="1">
      <c r="A64" s="415"/>
      <c r="B64" s="415"/>
      <c r="C64" s="415"/>
      <c r="D64" s="415"/>
      <c r="E64" s="415"/>
      <c r="F64" s="416"/>
      <c r="G64" s="416"/>
      <c r="H64" s="416"/>
      <c r="I64" s="416"/>
      <c r="J64" s="416"/>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row>
    <row r="65" spans="1:40" ht="9.75" customHeight="1">
      <c r="A65" s="415"/>
      <c r="B65" s="415"/>
      <c r="C65" s="415"/>
      <c r="D65" s="415"/>
      <c r="E65" s="415"/>
      <c r="F65" s="416"/>
      <c r="G65" s="416"/>
      <c r="H65" s="416"/>
      <c r="I65" s="416"/>
      <c r="J65" s="416"/>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row>
    <row r="66" spans="1:40" ht="9.75" customHeight="1">
      <c r="A66" s="415"/>
      <c r="B66" s="415"/>
      <c r="C66" s="415"/>
      <c r="D66" s="415"/>
      <c r="E66" s="415"/>
      <c r="F66" s="416"/>
      <c r="G66" s="416"/>
      <c r="H66" s="416"/>
      <c r="I66" s="416"/>
      <c r="J66" s="416"/>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row>
    <row r="67" spans="1:40" ht="9.75" customHeight="1">
      <c r="A67" s="415"/>
      <c r="B67" s="415"/>
      <c r="C67" s="415"/>
      <c r="D67" s="415"/>
      <c r="E67" s="415"/>
      <c r="F67" s="416"/>
      <c r="G67" s="416"/>
      <c r="H67" s="416"/>
      <c r="I67" s="416"/>
      <c r="J67" s="416"/>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row>
    <row r="68" spans="1:40" ht="9.75" customHeight="1">
      <c r="A68" s="415"/>
      <c r="B68" s="415"/>
      <c r="C68" s="415"/>
      <c r="D68" s="415"/>
      <c r="E68" s="415"/>
      <c r="F68" s="416"/>
      <c r="G68" s="416"/>
      <c r="H68" s="416"/>
      <c r="I68" s="416"/>
      <c r="J68" s="416"/>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row>
    <row r="69" spans="1:40" ht="9.75" customHeight="1">
      <c r="A69" s="415"/>
      <c r="B69" s="415"/>
      <c r="C69" s="415"/>
      <c r="D69" s="415"/>
      <c r="E69" s="415"/>
      <c r="F69" s="416"/>
      <c r="G69" s="416"/>
      <c r="H69" s="416"/>
      <c r="I69" s="416"/>
      <c r="J69" s="416"/>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row>
    <row r="70" spans="1:40" ht="9.75" customHeight="1">
      <c r="A70" s="415"/>
      <c r="B70" s="415"/>
      <c r="C70" s="415"/>
      <c r="D70" s="415"/>
      <c r="E70" s="415"/>
      <c r="F70" s="416"/>
      <c r="G70" s="416"/>
      <c r="H70" s="416"/>
      <c r="I70" s="416"/>
      <c r="J70" s="416"/>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row>
    <row r="71" spans="1:40" ht="9.75" customHeight="1" thickBot="1">
      <c r="A71" s="427"/>
      <c r="B71" s="428"/>
      <c r="C71" s="428"/>
      <c r="D71" s="428"/>
      <c r="E71" s="429"/>
      <c r="F71" s="430"/>
      <c r="G71" s="431"/>
      <c r="H71" s="431"/>
      <c r="I71" s="431"/>
      <c r="J71" s="431"/>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27"/>
    </row>
    <row r="72" spans="1:40" ht="22.5" customHeight="1" thickTop="1">
      <c r="A72" s="434" t="s">
        <v>196</v>
      </c>
      <c r="B72" s="435"/>
      <c r="C72" s="435"/>
      <c r="D72" s="435"/>
      <c r="E72" s="453"/>
      <c r="F72" s="454">
        <f>SUM(F60:J71)</f>
        <v>0</v>
      </c>
      <c r="G72" s="455"/>
      <c r="H72" s="455"/>
      <c r="I72" s="455"/>
      <c r="J72" s="455"/>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31" t="s">
        <v>117</v>
      </c>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57" t="s">
        <v>127</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73"/>
      <c r="AM80" s="74"/>
    </row>
    <row r="81" spans="1:39" s="75" customFormat="1" ht="11.25" customHeight="1">
      <c r="A81" s="231" t="s">
        <v>120</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73"/>
      <c r="AM81" s="74"/>
    </row>
    <row r="82" spans="1:39" s="75" customFormat="1" ht="11.25" customHeight="1">
      <c r="A82" s="231"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31"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3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59" t="s">
        <v>129</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73"/>
      <c r="AM85" s="74"/>
    </row>
    <row r="86" spans="1:39" s="75" customFormat="1" ht="11.25" customHeight="1">
      <c r="A86" s="231" t="s">
        <v>130</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73"/>
      <c r="AM86" s="74"/>
    </row>
    <row r="87" spans="1:39" s="75" customFormat="1" ht="11.25" customHeight="1">
      <c r="A87" s="231" t="s">
        <v>122</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73"/>
      <c r="AM87" s="74"/>
    </row>
    <row r="88" spans="1:39" s="75" customFormat="1" ht="3" customHeight="1">
      <c r="A88" s="231"/>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73"/>
      <c r="AM88" s="74"/>
    </row>
    <row r="89" spans="1:39" s="75" customFormat="1" ht="11.25" customHeight="1">
      <c r="A89" s="457" t="s">
        <v>116</v>
      </c>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73"/>
      <c r="AM89" s="74"/>
    </row>
    <row r="90" spans="1:39" s="75" customFormat="1" ht="11.25" customHeight="1">
      <c r="A90" s="231"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31"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3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31"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142</v>
      </c>
      <c r="C100" s="159" t="s">
        <v>143</v>
      </c>
      <c r="D100" s="159" t="s">
        <v>153</v>
      </c>
      <c r="E100" s="159" t="s">
        <v>154</v>
      </c>
    </row>
    <row r="101" spans="1:7" s="159" customFormat="1" ht="5">
      <c r="A101" s="159" t="s">
        <v>155</v>
      </c>
      <c r="B101" s="160">
        <v>537</v>
      </c>
      <c r="C101" s="160">
        <v>268</v>
      </c>
      <c r="D101" s="160">
        <v>537</v>
      </c>
      <c r="E101" s="160">
        <v>268</v>
      </c>
      <c r="F101" s="159" t="s">
        <v>156</v>
      </c>
      <c r="G101" s="160"/>
    </row>
    <row r="102" spans="1:7" s="159" customFormat="1" ht="5">
      <c r="A102" s="159" t="s">
        <v>157</v>
      </c>
      <c r="B102" s="160">
        <v>684</v>
      </c>
      <c r="C102" s="160">
        <v>342</v>
      </c>
      <c r="D102" s="160">
        <v>684</v>
      </c>
      <c r="E102" s="160">
        <v>342</v>
      </c>
      <c r="F102" s="159" t="s">
        <v>156</v>
      </c>
      <c r="G102" s="160"/>
    </row>
    <row r="103" spans="1:7" s="159" customFormat="1" ht="5">
      <c r="A103" s="159" t="s">
        <v>158</v>
      </c>
      <c r="B103" s="160">
        <v>889</v>
      </c>
      <c r="C103" s="160">
        <v>445</v>
      </c>
      <c r="D103" s="160">
        <v>889</v>
      </c>
      <c r="E103" s="160">
        <v>445</v>
      </c>
      <c r="F103" s="159" t="s">
        <v>156</v>
      </c>
      <c r="G103" s="160"/>
    </row>
    <row r="104" spans="1:7" s="159" customFormat="1" ht="5">
      <c r="A104" s="159" t="s">
        <v>159</v>
      </c>
      <c r="B104" s="160">
        <v>231</v>
      </c>
      <c r="C104" s="160">
        <v>115</v>
      </c>
      <c r="D104" s="160">
        <v>231</v>
      </c>
      <c r="E104" s="160">
        <v>115</v>
      </c>
      <c r="F104" s="159" t="s">
        <v>156</v>
      </c>
      <c r="G104" s="160"/>
    </row>
    <row r="105" spans="1:7" s="159" customFormat="1" ht="5">
      <c r="A105" s="159" t="s">
        <v>18</v>
      </c>
      <c r="B105" s="160">
        <v>226</v>
      </c>
      <c r="C105" s="160">
        <v>113</v>
      </c>
      <c r="D105" s="160">
        <v>226</v>
      </c>
      <c r="E105" s="160">
        <v>113</v>
      </c>
      <c r="F105" s="159" t="s">
        <v>156</v>
      </c>
      <c r="G105" s="160"/>
    </row>
    <row r="106" spans="1:7" s="159" customFormat="1" ht="5">
      <c r="A106" s="159" t="s">
        <v>160</v>
      </c>
      <c r="B106" s="160">
        <v>564</v>
      </c>
      <c r="C106" s="160">
        <v>113</v>
      </c>
      <c r="D106" s="160">
        <v>564</v>
      </c>
      <c r="E106" s="160">
        <v>282</v>
      </c>
      <c r="F106" s="159" t="s">
        <v>156</v>
      </c>
      <c r="G106" s="160"/>
    </row>
    <row r="107" spans="1:7" s="159" customFormat="1" ht="5">
      <c r="A107" s="159" t="s">
        <v>161</v>
      </c>
      <c r="B107" s="160">
        <v>710</v>
      </c>
      <c r="C107" s="160">
        <v>355</v>
      </c>
      <c r="D107" s="160">
        <v>710</v>
      </c>
      <c r="E107" s="160">
        <v>355</v>
      </c>
      <c r="F107" s="159" t="s">
        <v>156</v>
      </c>
      <c r="G107" s="160"/>
    </row>
    <row r="108" spans="1:7" s="159" customFormat="1" ht="5">
      <c r="A108" s="159" t="s">
        <v>162</v>
      </c>
      <c r="B108" s="160">
        <v>1133</v>
      </c>
      <c r="C108" s="160">
        <v>567</v>
      </c>
      <c r="D108" s="160">
        <v>1133</v>
      </c>
      <c r="E108" s="160">
        <v>567</v>
      </c>
      <c r="F108" s="159" t="s">
        <v>156</v>
      </c>
      <c r="G108" s="160"/>
    </row>
    <row r="109" spans="1:7" s="159" customFormat="1" ht="5">
      <c r="A109" s="159" t="s">
        <v>49</v>
      </c>
      <c r="B109" s="195">
        <f t="shared" ref="B109:C110" si="0">D109*$AG$5</f>
        <v>0</v>
      </c>
      <c r="C109" s="195">
        <f t="shared" si="0"/>
        <v>0</v>
      </c>
      <c r="D109" s="160">
        <v>27</v>
      </c>
      <c r="E109" s="160">
        <v>13</v>
      </c>
      <c r="F109" s="159" t="s">
        <v>163</v>
      </c>
      <c r="G109" s="160"/>
    </row>
    <row r="110" spans="1:7" s="159" customFormat="1" ht="5">
      <c r="A110" s="159" t="s">
        <v>164</v>
      </c>
      <c r="B110" s="195">
        <f t="shared" si="0"/>
        <v>0</v>
      </c>
      <c r="C110" s="195">
        <f t="shared" si="0"/>
        <v>0</v>
      </c>
      <c r="D110" s="160">
        <v>27</v>
      </c>
      <c r="E110" s="160">
        <v>13</v>
      </c>
      <c r="F110" s="159" t="s">
        <v>163</v>
      </c>
      <c r="G110" s="160"/>
    </row>
    <row r="111" spans="1:7" s="159" customFormat="1" ht="5">
      <c r="A111" s="159" t="s">
        <v>19</v>
      </c>
      <c r="B111" s="160">
        <v>320</v>
      </c>
      <c r="C111" s="160">
        <v>160</v>
      </c>
      <c r="D111" s="160">
        <v>320</v>
      </c>
      <c r="E111" s="160">
        <v>160</v>
      </c>
      <c r="F111" s="159" t="s">
        <v>156</v>
      </c>
      <c r="G111" s="160"/>
    </row>
    <row r="112" spans="1:7" s="159" customFormat="1" ht="5">
      <c r="A112" s="159" t="s">
        <v>20</v>
      </c>
      <c r="B112" s="160">
        <v>339</v>
      </c>
      <c r="C112" s="160">
        <v>169</v>
      </c>
      <c r="D112" s="160">
        <v>339</v>
      </c>
      <c r="E112" s="160">
        <v>169</v>
      </c>
      <c r="F112" s="159" t="s">
        <v>156</v>
      </c>
      <c r="G112" s="160"/>
    </row>
    <row r="113" spans="1:7" s="159" customFormat="1" ht="5">
      <c r="A113" s="159" t="s">
        <v>21</v>
      </c>
      <c r="B113" s="160">
        <v>311</v>
      </c>
      <c r="C113" s="160">
        <v>156</v>
      </c>
      <c r="D113" s="160">
        <v>311</v>
      </c>
      <c r="E113" s="160">
        <v>156</v>
      </c>
      <c r="F113" s="159" t="s">
        <v>156</v>
      </c>
      <c r="G113" s="160"/>
    </row>
    <row r="114" spans="1:7" s="159" customFormat="1" ht="5">
      <c r="A114" s="159" t="s">
        <v>22</v>
      </c>
      <c r="B114" s="160">
        <v>137</v>
      </c>
      <c r="C114" s="160">
        <v>68</v>
      </c>
      <c r="D114" s="160">
        <v>137</v>
      </c>
      <c r="E114" s="160">
        <v>68</v>
      </c>
      <c r="F114" s="159" t="s">
        <v>156</v>
      </c>
      <c r="G114" s="160"/>
    </row>
    <row r="115" spans="1:7" s="159" customFormat="1" ht="5">
      <c r="A115" s="159" t="s">
        <v>23</v>
      </c>
      <c r="B115" s="160">
        <v>508</v>
      </c>
      <c r="C115" s="160">
        <v>254</v>
      </c>
      <c r="D115" s="160">
        <v>508</v>
      </c>
      <c r="E115" s="160">
        <v>254</v>
      </c>
      <c r="F115" s="159" t="s">
        <v>156</v>
      </c>
      <c r="G115" s="160"/>
    </row>
    <row r="116" spans="1:7" s="159" customFormat="1" ht="5">
      <c r="A116" s="159" t="s">
        <v>24</v>
      </c>
      <c r="B116" s="160">
        <v>204</v>
      </c>
      <c r="C116" s="160">
        <v>102</v>
      </c>
      <c r="D116" s="160">
        <v>204</v>
      </c>
      <c r="E116" s="160">
        <v>102</v>
      </c>
      <c r="F116" s="159" t="s">
        <v>156</v>
      </c>
      <c r="G116" s="160"/>
    </row>
    <row r="117" spans="1:7" s="159" customFormat="1" ht="5">
      <c r="A117" s="159" t="s">
        <v>25</v>
      </c>
      <c r="B117" s="160">
        <v>148</v>
      </c>
      <c r="C117" s="160">
        <v>74</v>
      </c>
      <c r="D117" s="160">
        <v>148</v>
      </c>
      <c r="E117" s="160">
        <v>74</v>
      </c>
      <c r="F117" s="159" t="s">
        <v>156</v>
      </c>
      <c r="G117" s="160"/>
    </row>
    <row r="118" spans="1:7" s="159" customFormat="1" ht="5">
      <c r="A118" s="159" t="s">
        <v>26</v>
      </c>
      <c r="B118" s="160"/>
      <c r="C118" s="160">
        <v>282</v>
      </c>
      <c r="D118" s="160"/>
      <c r="E118" s="160">
        <v>282</v>
      </c>
      <c r="F118" s="159" t="s">
        <v>156</v>
      </c>
      <c r="G118" s="160"/>
    </row>
    <row r="119" spans="1:7" s="159" customFormat="1" ht="5">
      <c r="A119" s="159" t="s">
        <v>165</v>
      </c>
      <c r="B119" s="160">
        <v>33</v>
      </c>
      <c r="C119" s="160">
        <v>16</v>
      </c>
      <c r="D119" s="160">
        <v>33</v>
      </c>
      <c r="E119" s="160">
        <v>16</v>
      </c>
      <c r="F119" s="159" t="s">
        <v>156</v>
      </c>
      <c r="G119" s="160"/>
    </row>
    <row r="120" spans="1:7" s="159" customFormat="1" ht="5">
      <c r="A120" s="159" t="s">
        <v>27</v>
      </c>
      <c r="B120" s="160">
        <v>475</v>
      </c>
      <c r="C120" s="160">
        <v>237</v>
      </c>
      <c r="D120" s="160">
        <v>475</v>
      </c>
      <c r="E120" s="160">
        <v>237</v>
      </c>
      <c r="F120" s="159" t="s">
        <v>156</v>
      </c>
      <c r="G120" s="160"/>
    </row>
    <row r="121" spans="1:7" s="159" customFormat="1" ht="5">
      <c r="A121" s="159" t="s">
        <v>28</v>
      </c>
      <c r="B121" s="160">
        <v>638</v>
      </c>
      <c r="C121" s="160">
        <v>319</v>
      </c>
      <c r="D121" s="160">
        <v>638</v>
      </c>
      <c r="E121" s="160">
        <v>319</v>
      </c>
      <c r="F121" s="159" t="s">
        <v>156</v>
      </c>
      <c r="G121" s="160"/>
    </row>
    <row r="122" spans="1:7" s="159" customFormat="1" ht="5">
      <c r="A122" s="159" t="s">
        <v>29</v>
      </c>
      <c r="B122" s="160">
        <f>D122*$AG$5</f>
        <v>0</v>
      </c>
      <c r="C122" s="160">
        <f>E122*$AG$5</f>
        <v>0</v>
      </c>
      <c r="D122" s="160">
        <v>38</v>
      </c>
      <c r="E122" s="160">
        <v>19</v>
      </c>
      <c r="F122" s="159" t="s">
        <v>163</v>
      </c>
      <c r="G122" s="160"/>
    </row>
    <row r="123" spans="1:7" s="159" customFormat="1" ht="5">
      <c r="A123" s="159" t="s">
        <v>30</v>
      </c>
      <c r="B123" s="160">
        <f>D123*$AG$5</f>
        <v>0</v>
      </c>
      <c r="C123" s="160">
        <f t="shared" ref="C123:C135" si="1">E123*$AG$5</f>
        <v>0</v>
      </c>
      <c r="D123" s="160">
        <v>40</v>
      </c>
      <c r="E123" s="160">
        <v>20</v>
      </c>
      <c r="F123" s="159" t="s">
        <v>163</v>
      </c>
      <c r="G123" s="160"/>
    </row>
    <row r="124" spans="1:7" s="159" customFormat="1" ht="5">
      <c r="A124" s="159" t="s">
        <v>31</v>
      </c>
      <c r="B124" s="160">
        <f t="shared" ref="B124:B135" si="2">D124*$AG$5</f>
        <v>0</v>
      </c>
      <c r="C124" s="160">
        <f t="shared" si="1"/>
        <v>0</v>
      </c>
      <c r="D124" s="160">
        <v>38</v>
      </c>
      <c r="E124" s="160">
        <v>19</v>
      </c>
      <c r="F124" s="159" t="s">
        <v>163</v>
      </c>
      <c r="G124" s="160"/>
    </row>
    <row r="125" spans="1:7" s="159" customFormat="1" ht="5">
      <c r="A125" s="159" t="s">
        <v>32</v>
      </c>
      <c r="B125" s="160">
        <f t="shared" si="2"/>
        <v>0</v>
      </c>
      <c r="C125" s="160">
        <f t="shared" si="1"/>
        <v>0</v>
      </c>
      <c r="D125" s="160">
        <v>48</v>
      </c>
      <c r="E125" s="160">
        <v>24</v>
      </c>
      <c r="F125" s="159" t="s">
        <v>163</v>
      </c>
      <c r="G125" s="160"/>
    </row>
    <row r="126" spans="1:7" s="159" customFormat="1" ht="5">
      <c r="A126" s="159" t="s">
        <v>33</v>
      </c>
      <c r="B126" s="160">
        <f t="shared" si="2"/>
        <v>0</v>
      </c>
      <c r="C126" s="160">
        <f t="shared" si="1"/>
        <v>0</v>
      </c>
      <c r="D126" s="160">
        <v>43</v>
      </c>
      <c r="E126" s="160">
        <v>21</v>
      </c>
      <c r="F126" s="159" t="s">
        <v>163</v>
      </c>
      <c r="G126" s="160"/>
    </row>
    <row r="127" spans="1:7" s="159" customFormat="1" ht="5">
      <c r="A127" s="159" t="s">
        <v>34</v>
      </c>
      <c r="B127" s="160">
        <f t="shared" si="2"/>
        <v>0</v>
      </c>
      <c r="C127" s="160">
        <f t="shared" si="1"/>
        <v>0</v>
      </c>
      <c r="D127" s="160">
        <v>36</v>
      </c>
      <c r="E127" s="160">
        <v>18</v>
      </c>
      <c r="F127" s="159" t="s">
        <v>163</v>
      </c>
      <c r="G127" s="160"/>
    </row>
    <row r="128" spans="1:7" s="159" customFormat="1" ht="5">
      <c r="A128" s="159" t="s">
        <v>166</v>
      </c>
      <c r="B128" s="160">
        <f t="shared" si="2"/>
        <v>0</v>
      </c>
      <c r="C128" s="160">
        <f t="shared" si="1"/>
        <v>0</v>
      </c>
      <c r="D128" s="160">
        <v>37</v>
      </c>
      <c r="E128" s="160">
        <v>19</v>
      </c>
      <c r="F128" s="159" t="s">
        <v>163</v>
      </c>
      <c r="G128" s="160"/>
    </row>
    <row r="129" spans="1:7" s="159" customFormat="1" ht="5">
      <c r="A129" s="159" t="s">
        <v>167</v>
      </c>
      <c r="B129" s="160">
        <f t="shared" si="2"/>
        <v>0</v>
      </c>
      <c r="C129" s="160">
        <f t="shared" si="1"/>
        <v>0</v>
      </c>
      <c r="D129" s="160">
        <v>35</v>
      </c>
      <c r="E129" s="160">
        <v>18</v>
      </c>
      <c r="F129" s="159" t="s">
        <v>163</v>
      </c>
      <c r="G129" s="160"/>
    </row>
    <row r="130" spans="1:7" s="159" customFormat="1" ht="5">
      <c r="A130" s="159" t="s">
        <v>168</v>
      </c>
      <c r="B130" s="160">
        <f t="shared" si="2"/>
        <v>0</v>
      </c>
      <c r="C130" s="160">
        <f t="shared" si="1"/>
        <v>0</v>
      </c>
      <c r="D130" s="160">
        <v>37</v>
      </c>
      <c r="E130" s="160">
        <v>19</v>
      </c>
      <c r="F130" s="159" t="s">
        <v>163</v>
      </c>
      <c r="G130" s="160"/>
    </row>
    <row r="131" spans="1:7" s="159" customFormat="1" ht="5">
      <c r="A131" s="159" t="s">
        <v>169</v>
      </c>
      <c r="B131" s="160">
        <f t="shared" si="2"/>
        <v>0</v>
      </c>
      <c r="C131" s="160">
        <f t="shared" si="1"/>
        <v>0</v>
      </c>
      <c r="D131" s="160">
        <v>35</v>
      </c>
      <c r="E131" s="160">
        <v>18</v>
      </c>
      <c r="F131" s="159" t="s">
        <v>163</v>
      </c>
      <c r="G131" s="160"/>
    </row>
    <row r="132" spans="1:7" s="159" customFormat="1" ht="5">
      <c r="A132" s="159" t="s">
        <v>170</v>
      </c>
      <c r="B132" s="160">
        <f t="shared" si="2"/>
        <v>0</v>
      </c>
      <c r="C132" s="160">
        <f t="shared" si="1"/>
        <v>0</v>
      </c>
      <c r="D132" s="160">
        <v>37</v>
      </c>
      <c r="E132" s="160">
        <v>19</v>
      </c>
      <c r="F132" s="159" t="s">
        <v>163</v>
      </c>
      <c r="G132" s="160"/>
    </row>
    <row r="133" spans="1:7" s="159" customFormat="1" ht="5">
      <c r="A133" s="159" t="s">
        <v>171</v>
      </c>
      <c r="B133" s="160">
        <f t="shared" si="2"/>
        <v>0</v>
      </c>
      <c r="C133" s="160">
        <f t="shared" si="1"/>
        <v>0</v>
      </c>
      <c r="D133" s="160">
        <v>35</v>
      </c>
      <c r="E133" s="160">
        <v>18</v>
      </c>
      <c r="F133" s="159" t="s">
        <v>163</v>
      </c>
      <c r="G133" s="160"/>
    </row>
    <row r="134" spans="1:7" s="159" customFormat="1" ht="5">
      <c r="A134" s="159" t="s">
        <v>172</v>
      </c>
      <c r="B134" s="160">
        <f t="shared" si="2"/>
        <v>0</v>
      </c>
      <c r="C134" s="160">
        <f t="shared" si="1"/>
        <v>0</v>
      </c>
      <c r="D134" s="160">
        <v>37</v>
      </c>
      <c r="E134" s="160">
        <v>19</v>
      </c>
      <c r="F134" s="159" t="s">
        <v>163</v>
      </c>
      <c r="G134" s="160"/>
    </row>
    <row r="135" spans="1:7" s="159" customFormat="1" ht="5">
      <c r="A135" s="159" t="s">
        <v>173</v>
      </c>
      <c r="B135" s="160">
        <f t="shared" si="2"/>
        <v>0</v>
      </c>
      <c r="C135" s="160">
        <f t="shared" si="1"/>
        <v>0</v>
      </c>
      <c r="D135" s="160">
        <v>35</v>
      </c>
      <c r="E135" s="160">
        <v>18</v>
      </c>
      <c r="F135" s="159" t="s">
        <v>163</v>
      </c>
      <c r="G135" s="160"/>
    </row>
    <row r="136" spans="1:7" s="159" customFormat="1" ht="5"/>
    <row r="137" spans="1:7" s="159" customFormat="1" ht="5">
      <c r="A137" s="159" t="s">
        <v>145</v>
      </c>
      <c r="B137" s="159" t="s">
        <v>174</v>
      </c>
    </row>
    <row r="138" spans="1:7" s="159" customFormat="1" ht="5">
      <c r="A138" s="159" t="s">
        <v>146</v>
      </c>
      <c r="B138" s="159">
        <v>0</v>
      </c>
      <c r="C138" s="159" t="b">
        <v>0</v>
      </c>
      <c r="D138" s="159" t="b">
        <v>0</v>
      </c>
      <c r="E138" s="159" t="b">
        <v>0</v>
      </c>
      <c r="F138" s="159">
        <v>0</v>
      </c>
      <c r="G138" s="159">
        <v>0</v>
      </c>
    </row>
    <row r="139" spans="1:7" s="159" customFormat="1" ht="5">
      <c r="A139" s="159" t="s">
        <v>147</v>
      </c>
    </row>
    <row r="140" spans="1:7" s="159" customFormat="1" ht="5">
      <c r="A140" s="159" t="s">
        <v>148</v>
      </c>
    </row>
    <row r="141" spans="1:7" s="159" customFormat="1" ht="5">
      <c r="A141" s="159" t="s">
        <v>149</v>
      </c>
    </row>
    <row r="142" spans="1:7" s="159" customFormat="1" ht="5">
      <c r="A142" s="159" t="s">
        <v>150</v>
      </c>
    </row>
    <row r="143" spans="1:7" s="159" customFormat="1" ht="5">
      <c r="A143" s="159" t="s">
        <v>151</v>
      </c>
    </row>
    <row r="144" spans="1:7" s="159" customFormat="1" ht="5">
      <c r="A144" s="159" t="s">
        <v>152</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topLeftCell="A10" zoomScale="160" zoomScaleNormal="120" zoomScaleSheetLayoutView="160" workbookViewId="0">
      <selection activeCell="C23" sqref="C23"/>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221</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225"/>
      <c r="D8" s="225"/>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225"/>
      <c r="D9" s="225"/>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5"/>
      <c r="U12" s="225"/>
      <c r="V12" s="225"/>
      <c r="W12" s="225"/>
      <c r="X12" s="225"/>
      <c r="Y12" s="225"/>
      <c r="Z12" s="225"/>
      <c r="AA12" s="225"/>
      <c r="AB12" s="225"/>
      <c r="AC12" s="225"/>
      <c r="AD12" s="225"/>
      <c r="AE12" s="225"/>
      <c r="AF12" s="225"/>
      <c r="AG12" s="225"/>
      <c r="AH12" s="225"/>
      <c r="AI12" s="225"/>
      <c r="AJ12" s="225"/>
      <c r="AK12" s="225"/>
      <c r="AL12" s="225"/>
      <c r="AM12" s="225"/>
    </row>
    <row r="13" spans="1:46" s="35" customFormat="1" ht="20.25" customHeight="1">
      <c r="A13" s="54" t="s">
        <v>110</v>
      </c>
      <c r="B13" s="29"/>
      <c r="C13" s="23"/>
      <c r="D13" s="23"/>
      <c r="E13" s="23"/>
      <c r="F13" s="23"/>
      <c r="G13" s="23"/>
      <c r="H13" s="23"/>
      <c r="I13" s="55"/>
      <c r="J13" s="21"/>
      <c r="K13" s="378" t="s">
        <v>75</v>
      </c>
      <c r="L13" s="379"/>
      <c r="M13" s="379"/>
      <c r="N13" s="380"/>
      <c r="O13" s="402" t="str">
        <f>IF(L5="","",VLOOKUP(L5,$A$101:$B$135,2,0))</f>
        <v/>
      </c>
      <c r="P13" s="403"/>
      <c r="Q13" s="403"/>
      <c r="R13" s="379" t="s">
        <v>61</v>
      </c>
      <c r="S13" s="380"/>
      <c r="T13" s="404" t="s">
        <v>206</v>
      </c>
      <c r="U13" s="405"/>
      <c r="V13" s="405"/>
      <c r="W13" s="405"/>
      <c r="X13" s="406"/>
      <c r="Y13" s="407">
        <f>ROUNDDOWN($F$45/1000,0)</f>
        <v>0</v>
      </c>
      <c r="Z13" s="408"/>
      <c r="AA13" s="408"/>
      <c r="AB13" s="409" t="s">
        <v>61</v>
      </c>
      <c r="AC13" s="410"/>
      <c r="AD13" s="404" t="s">
        <v>207</v>
      </c>
      <c r="AE13" s="405"/>
      <c r="AF13" s="405"/>
      <c r="AG13" s="405"/>
      <c r="AH13" s="406"/>
      <c r="AI13" s="407">
        <f>ROUNDDOWN($F$52/1000,0)</f>
        <v>0</v>
      </c>
      <c r="AJ13" s="408"/>
      <c r="AK13" s="408"/>
      <c r="AL13" s="409" t="s">
        <v>61</v>
      </c>
      <c r="AM13" s="410"/>
    </row>
    <row r="14" spans="1:46" s="35" customFormat="1" ht="20.25" customHeight="1">
      <c r="A14" s="56" t="s">
        <v>43</v>
      </c>
      <c r="B14" s="224"/>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225"/>
      <c r="AL14" s="18"/>
      <c r="AM14" s="59"/>
    </row>
    <row r="15" spans="1:46" s="35" customFormat="1" ht="21" customHeight="1">
      <c r="A15" s="60"/>
      <c r="B15" s="12"/>
      <c r="C15" s="423" t="s">
        <v>229</v>
      </c>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46" s="35" customFormat="1" ht="21" customHeight="1">
      <c r="A16" s="61"/>
      <c r="B16" s="11"/>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4"/>
    </row>
    <row r="17" spans="1:39" s="35" customFormat="1" ht="21" customHeight="1">
      <c r="A17" s="61"/>
      <c r="B17" s="11"/>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4"/>
    </row>
    <row r="18" spans="1:39" s="35" customFormat="1" ht="21" customHeight="1">
      <c r="A18" s="61"/>
      <c r="B18" s="11"/>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4"/>
    </row>
    <row r="19" spans="1:39" s="35" customFormat="1" ht="21" customHeight="1">
      <c r="A19" s="61"/>
      <c r="B19" s="11"/>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4"/>
    </row>
    <row r="20" spans="1:39" s="35" customFormat="1" ht="21" customHeight="1">
      <c r="A20" s="61"/>
      <c r="B20" s="11"/>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4"/>
    </row>
    <row r="21" spans="1:39" s="35" customFormat="1" ht="21" customHeight="1">
      <c r="A21" s="61"/>
      <c r="B21" s="11"/>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4"/>
    </row>
    <row r="22" spans="1:39" s="35" customFormat="1" ht="21" customHeight="1">
      <c r="A22" s="62"/>
      <c r="B22" s="14"/>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6"/>
    </row>
    <row r="23" spans="1:39" s="35" customFormat="1" ht="18.75" customHeight="1">
      <c r="A23" s="214" t="s">
        <v>212</v>
      </c>
      <c r="B23" s="18"/>
      <c r="C23" s="18"/>
      <c r="D23" s="18"/>
      <c r="E23" s="1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9"/>
    </row>
    <row r="24" spans="1:39" ht="18" customHeight="1">
      <c r="A24" s="411" t="s">
        <v>44</v>
      </c>
      <c r="B24" s="412"/>
      <c r="C24" s="412"/>
      <c r="D24" s="412"/>
      <c r="E24" s="413"/>
      <c r="F24" s="411" t="s">
        <v>194</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88</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1.25" customHeight="1">
      <c r="A46" s="217"/>
      <c r="B46" s="213"/>
      <c r="C46" s="213"/>
      <c r="D46" s="213"/>
      <c r="E46" s="213"/>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5" t="s">
        <v>213</v>
      </c>
      <c r="B47" s="23"/>
      <c r="C47" s="23"/>
      <c r="D47" s="23"/>
      <c r="E47" s="23"/>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9"/>
    </row>
    <row r="48" spans="1:39" ht="18" customHeight="1">
      <c r="A48" s="411" t="s">
        <v>44</v>
      </c>
      <c r="B48" s="412"/>
      <c r="C48" s="412"/>
      <c r="D48" s="412"/>
      <c r="E48" s="413"/>
      <c r="F48" s="411" t="s">
        <v>195</v>
      </c>
      <c r="G48" s="412"/>
      <c r="H48" s="412"/>
      <c r="I48" s="412"/>
      <c r="J48" s="412"/>
      <c r="K48" s="414" t="s">
        <v>214</v>
      </c>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row>
    <row r="49" spans="1:39" ht="9.75" customHeight="1">
      <c r="A49" s="415"/>
      <c r="B49" s="415"/>
      <c r="C49" s="415"/>
      <c r="D49" s="415"/>
      <c r="E49" s="415"/>
      <c r="F49" s="416"/>
      <c r="G49" s="416"/>
      <c r="H49" s="416"/>
      <c r="I49" s="416"/>
      <c r="J49" s="416"/>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ht="9.75" customHeight="1">
      <c r="A50" s="440"/>
      <c r="B50" s="441"/>
      <c r="C50" s="441"/>
      <c r="D50" s="441"/>
      <c r="E50" s="442"/>
      <c r="F50" s="443"/>
      <c r="G50" s="444"/>
      <c r="H50" s="444"/>
      <c r="I50" s="444"/>
      <c r="J50" s="445"/>
      <c r="K50" s="446"/>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9.75" customHeight="1" thickBot="1">
      <c r="A51" s="415"/>
      <c r="B51" s="415"/>
      <c r="C51" s="415"/>
      <c r="D51" s="415"/>
      <c r="E51" s="415"/>
      <c r="F51" s="416"/>
      <c r="G51" s="416"/>
      <c r="H51" s="416"/>
      <c r="I51" s="416"/>
      <c r="J51" s="416"/>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22.5" customHeight="1" thickTop="1">
      <c r="A52" s="434" t="s">
        <v>88</v>
      </c>
      <c r="B52" s="435"/>
      <c r="C52" s="435"/>
      <c r="D52" s="435"/>
      <c r="E52" s="435"/>
      <c r="F52" s="436">
        <f>SUM(F49:J51)</f>
        <v>0</v>
      </c>
      <c r="G52" s="437"/>
      <c r="H52" s="437"/>
      <c r="I52" s="437"/>
      <c r="J52" s="438"/>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row>
    <row r="53" spans="1:39" ht="11.25" customHeight="1">
      <c r="A53" s="27"/>
      <c r="B53" s="11"/>
      <c r="C53" s="207"/>
      <c r="D53" s="22"/>
      <c r="E53" s="208"/>
      <c r="F53" s="22"/>
      <c r="G53" s="22"/>
      <c r="H53" s="22"/>
      <c r="I53" s="22"/>
      <c r="J53" s="209"/>
      <c r="K53" s="209"/>
      <c r="L53" s="209"/>
      <c r="M53" s="209"/>
      <c r="N53" s="209"/>
      <c r="O53" s="11"/>
      <c r="P53" s="210"/>
      <c r="Q53" s="27"/>
      <c r="R53" s="27"/>
      <c r="S53" s="209"/>
      <c r="T53" s="211"/>
      <c r="U53" s="209"/>
      <c r="V53" s="209"/>
      <c r="W53" s="209"/>
      <c r="X53" s="209"/>
      <c r="Y53" s="22"/>
      <c r="Z53" s="22"/>
      <c r="AA53" s="22"/>
      <c r="AB53" s="11"/>
      <c r="AC53" s="207"/>
      <c r="AD53" s="209"/>
      <c r="AE53" s="209"/>
      <c r="AF53" s="209"/>
      <c r="AG53" s="209"/>
      <c r="AH53" s="209"/>
      <c r="AI53" s="212"/>
      <c r="AJ53" s="212"/>
      <c r="AK53" s="212"/>
      <c r="AL53" s="212"/>
      <c r="AM53" s="209"/>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378" t="s">
        <v>75</v>
      </c>
      <c r="X54" s="379"/>
      <c r="Y54" s="379"/>
      <c r="Z54" s="380"/>
      <c r="AA54" s="402" t="str">
        <f>IF(L5="","",VLOOKUP(L5,$A$101:$C$135,3,FALSE))</f>
        <v/>
      </c>
      <c r="AB54" s="403"/>
      <c r="AC54" s="403"/>
      <c r="AD54" s="379" t="s">
        <v>61</v>
      </c>
      <c r="AE54" s="380"/>
      <c r="AF54" s="378" t="s">
        <v>46</v>
      </c>
      <c r="AG54" s="379"/>
      <c r="AH54" s="380"/>
      <c r="AI54" s="449">
        <f>ROUNDDOWN($F$72/1000,0)</f>
        <v>0</v>
      </c>
      <c r="AJ54" s="450"/>
      <c r="AK54" s="450"/>
      <c r="AL54" s="379" t="s">
        <v>61</v>
      </c>
      <c r="AM54" s="380"/>
    </row>
    <row r="55" spans="1:39" ht="18.75" customHeight="1">
      <c r="A55" s="56" t="s">
        <v>43</v>
      </c>
      <c r="B55" s="224"/>
      <c r="C55" s="18"/>
      <c r="D55" s="18"/>
      <c r="E55" s="18"/>
      <c r="F55" s="18"/>
      <c r="G55" s="18"/>
      <c r="H55" s="418"/>
      <c r="I55" s="419"/>
      <c r="J55" s="420"/>
      <c r="K55" s="421" t="s">
        <v>135</v>
      </c>
      <c r="L55" s="422"/>
      <c r="M55" s="422"/>
      <c r="N55" s="422"/>
      <c r="O55" s="422"/>
      <c r="P55" s="422"/>
      <c r="Q55" s="422"/>
      <c r="R55" s="422"/>
      <c r="S55" s="422"/>
      <c r="T55" s="422"/>
      <c r="U55" s="422"/>
      <c r="V55" s="422"/>
      <c r="W55" s="422"/>
      <c r="X55" s="422"/>
      <c r="Y55" s="422"/>
      <c r="Z55" s="422"/>
      <c r="AA55" s="422"/>
      <c r="AB55" s="422"/>
      <c r="AC55" s="422"/>
      <c r="AD55" s="422"/>
      <c r="AE55" s="422"/>
      <c r="AF55" s="57" t="s">
        <v>74</v>
      </c>
      <c r="AG55" s="58"/>
      <c r="AH55" s="58"/>
      <c r="AI55" s="19"/>
      <c r="AJ55" s="19"/>
      <c r="AK55" s="225"/>
      <c r="AL55" s="18"/>
      <c r="AM55" s="59"/>
    </row>
    <row r="56" spans="1:39" ht="25.5" customHeight="1">
      <c r="A56" s="60"/>
      <c r="B56" s="12"/>
      <c r="C56" s="451" t="s">
        <v>227</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2"/>
    </row>
    <row r="57" spans="1:39" ht="25.5" customHeight="1">
      <c r="A57" s="62"/>
      <c r="B57" s="14"/>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6"/>
    </row>
    <row r="58" spans="1:39" ht="18.75" customHeight="1">
      <c r="A58" s="411" t="s">
        <v>175</v>
      </c>
      <c r="B58" s="412"/>
      <c r="C58" s="412"/>
      <c r="D58" s="412"/>
      <c r="E58" s="412"/>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7"/>
    </row>
    <row r="59" spans="1:39" ht="18" customHeight="1">
      <c r="A59" s="411" t="s">
        <v>44</v>
      </c>
      <c r="B59" s="412"/>
      <c r="C59" s="412"/>
      <c r="D59" s="412"/>
      <c r="E59" s="413"/>
      <c r="F59" s="411" t="s">
        <v>47</v>
      </c>
      <c r="G59" s="412"/>
      <c r="H59" s="412"/>
      <c r="I59" s="412"/>
      <c r="J59" s="412"/>
      <c r="K59" s="414" t="s">
        <v>45</v>
      </c>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row>
    <row r="60" spans="1:39"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39"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39"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39" ht="9.75" customHeight="1">
      <c r="A64" s="415"/>
      <c r="B64" s="415"/>
      <c r="C64" s="415"/>
      <c r="D64" s="415"/>
      <c r="E64" s="415"/>
      <c r="F64" s="416"/>
      <c r="G64" s="416"/>
      <c r="H64" s="416"/>
      <c r="I64" s="416"/>
      <c r="J64" s="416"/>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row>
    <row r="65" spans="1:40" ht="9.75" customHeight="1">
      <c r="A65" s="415"/>
      <c r="B65" s="415"/>
      <c r="C65" s="415"/>
      <c r="D65" s="415"/>
      <c r="E65" s="415"/>
      <c r="F65" s="416"/>
      <c r="G65" s="416"/>
      <c r="H65" s="416"/>
      <c r="I65" s="416"/>
      <c r="J65" s="416"/>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row>
    <row r="66" spans="1:40" ht="9.75" customHeight="1">
      <c r="A66" s="415"/>
      <c r="B66" s="415"/>
      <c r="C66" s="415"/>
      <c r="D66" s="415"/>
      <c r="E66" s="415"/>
      <c r="F66" s="416"/>
      <c r="G66" s="416"/>
      <c r="H66" s="416"/>
      <c r="I66" s="416"/>
      <c r="J66" s="416"/>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row>
    <row r="67" spans="1:40" ht="9.75" customHeight="1">
      <c r="A67" s="415"/>
      <c r="B67" s="415"/>
      <c r="C67" s="415"/>
      <c r="D67" s="415"/>
      <c r="E67" s="415"/>
      <c r="F67" s="416"/>
      <c r="G67" s="416"/>
      <c r="H67" s="416"/>
      <c r="I67" s="416"/>
      <c r="J67" s="416"/>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row>
    <row r="68" spans="1:40" ht="9.75" customHeight="1">
      <c r="A68" s="415"/>
      <c r="B68" s="415"/>
      <c r="C68" s="415"/>
      <c r="D68" s="415"/>
      <c r="E68" s="415"/>
      <c r="F68" s="416"/>
      <c r="G68" s="416"/>
      <c r="H68" s="416"/>
      <c r="I68" s="416"/>
      <c r="J68" s="416"/>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row>
    <row r="69" spans="1:40" ht="9.75" customHeight="1">
      <c r="A69" s="415"/>
      <c r="B69" s="415"/>
      <c r="C69" s="415"/>
      <c r="D69" s="415"/>
      <c r="E69" s="415"/>
      <c r="F69" s="416"/>
      <c r="G69" s="416"/>
      <c r="H69" s="416"/>
      <c r="I69" s="416"/>
      <c r="J69" s="416"/>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row>
    <row r="70" spans="1:40" ht="9.75" customHeight="1">
      <c r="A70" s="415"/>
      <c r="B70" s="415"/>
      <c r="C70" s="415"/>
      <c r="D70" s="415"/>
      <c r="E70" s="415"/>
      <c r="F70" s="416"/>
      <c r="G70" s="416"/>
      <c r="H70" s="416"/>
      <c r="I70" s="416"/>
      <c r="J70" s="416"/>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row>
    <row r="71" spans="1:40" ht="9.75" customHeight="1" thickBot="1">
      <c r="A71" s="427"/>
      <c r="B71" s="428"/>
      <c r="C71" s="428"/>
      <c r="D71" s="428"/>
      <c r="E71" s="429"/>
      <c r="F71" s="430"/>
      <c r="G71" s="431"/>
      <c r="H71" s="431"/>
      <c r="I71" s="431"/>
      <c r="J71" s="431"/>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27"/>
    </row>
    <row r="72" spans="1:40" ht="22.5" customHeight="1" thickTop="1">
      <c r="A72" s="434" t="s">
        <v>196</v>
      </c>
      <c r="B72" s="435"/>
      <c r="C72" s="435"/>
      <c r="D72" s="435"/>
      <c r="E72" s="453"/>
      <c r="F72" s="454">
        <f>SUM(F60:J71)</f>
        <v>0</v>
      </c>
      <c r="G72" s="455"/>
      <c r="H72" s="455"/>
      <c r="I72" s="455"/>
      <c r="J72" s="455"/>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31" t="s">
        <v>117</v>
      </c>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57" t="s">
        <v>127</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73"/>
      <c r="AM80" s="74"/>
    </row>
    <row r="81" spans="1:39" s="75" customFormat="1" ht="11.25" customHeight="1">
      <c r="A81" s="231" t="s">
        <v>120</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73"/>
      <c r="AM81" s="74"/>
    </row>
    <row r="82" spans="1:39" s="75" customFormat="1" ht="11.25" customHeight="1">
      <c r="A82" s="231"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31"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3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59" t="s">
        <v>129</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73"/>
      <c r="AM85" s="74"/>
    </row>
    <row r="86" spans="1:39" s="75" customFormat="1" ht="11.25" customHeight="1">
      <c r="A86" s="231" t="s">
        <v>130</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73"/>
      <c r="AM86" s="74"/>
    </row>
    <row r="87" spans="1:39" s="75" customFormat="1" ht="11.25" customHeight="1">
      <c r="A87" s="231" t="s">
        <v>122</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73"/>
      <c r="AM87" s="74"/>
    </row>
    <row r="88" spans="1:39" s="75" customFormat="1" ht="3" customHeight="1">
      <c r="A88" s="231"/>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73"/>
      <c r="AM88" s="74"/>
    </row>
    <row r="89" spans="1:39" s="75" customFormat="1" ht="11.25" customHeight="1">
      <c r="A89" s="457" t="s">
        <v>116</v>
      </c>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73"/>
      <c r="AM89" s="74"/>
    </row>
    <row r="90" spans="1:39" s="75" customFormat="1" ht="11.25" customHeight="1">
      <c r="A90" s="231"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31"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3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31"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142</v>
      </c>
      <c r="C100" s="159" t="s">
        <v>143</v>
      </c>
      <c r="D100" s="159" t="s">
        <v>153</v>
      </c>
      <c r="E100" s="159" t="s">
        <v>154</v>
      </c>
    </row>
    <row r="101" spans="1:7" s="159" customFormat="1" ht="5">
      <c r="A101" s="159" t="s">
        <v>155</v>
      </c>
      <c r="B101" s="160">
        <v>537</v>
      </c>
      <c r="C101" s="160">
        <v>268</v>
      </c>
      <c r="D101" s="160">
        <v>537</v>
      </c>
      <c r="E101" s="160">
        <v>268</v>
      </c>
      <c r="F101" s="159" t="s">
        <v>156</v>
      </c>
      <c r="G101" s="160"/>
    </row>
    <row r="102" spans="1:7" s="159" customFormat="1" ht="5">
      <c r="A102" s="159" t="s">
        <v>157</v>
      </c>
      <c r="B102" s="160">
        <v>684</v>
      </c>
      <c r="C102" s="160">
        <v>342</v>
      </c>
      <c r="D102" s="160">
        <v>684</v>
      </c>
      <c r="E102" s="160">
        <v>342</v>
      </c>
      <c r="F102" s="159" t="s">
        <v>156</v>
      </c>
      <c r="G102" s="160"/>
    </row>
    <row r="103" spans="1:7" s="159" customFormat="1" ht="5">
      <c r="A103" s="159" t="s">
        <v>158</v>
      </c>
      <c r="B103" s="160">
        <v>889</v>
      </c>
      <c r="C103" s="160">
        <v>445</v>
      </c>
      <c r="D103" s="160">
        <v>889</v>
      </c>
      <c r="E103" s="160">
        <v>445</v>
      </c>
      <c r="F103" s="159" t="s">
        <v>156</v>
      </c>
      <c r="G103" s="160"/>
    </row>
    <row r="104" spans="1:7" s="159" customFormat="1" ht="5">
      <c r="A104" s="159" t="s">
        <v>159</v>
      </c>
      <c r="B104" s="160">
        <v>231</v>
      </c>
      <c r="C104" s="160">
        <v>115</v>
      </c>
      <c r="D104" s="160">
        <v>231</v>
      </c>
      <c r="E104" s="160">
        <v>115</v>
      </c>
      <c r="F104" s="159" t="s">
        <v>156</v>
      </c>
      <c r="G104" s="160"/>
    </row>
    <row r="105" spans="1:7" s="159" customFormat="1" ht="5">
      <c r="A105" s="159" t="s">
        <v>18</v>
      </c>
      <c r="B105" s="160">
        <v>226</v>
      </c>
      <c r="C105" s="160">
        <v>113</v>
      </c>
      <c r="D105" s="160">
        <v>226</v>
      </c>
      <c r="E105" s="160">
        <v>113</v>
      </c>
      <c r="F105" s="159" t="s">
        <v>156</v>
      </c>
      <c r="G105" s="160"/>
    </row>
    <row r="106" spans="1:7" s="159" customFormat="1" ht="5">
      <c r="A106" s="159" t="s">
        <v>160</v>
      </c>
      <c r="B106" s="160">
        <v>564</v>
      </c>
      <c r="C106" s="160">
        <v>113</v>
      </c>
      <c r="D106" s="160">
        <v>564</v>
      </c>
      <c r="E106" s="160">
        <v>282</v>
      </c>
      <c r="F106" s="159" t="s">
        <v>156</v>
      </c>
      <c r="G106" s="160"/>
    </row>
    <row r="107" spans="1:7" s="159" customFormat="1" ht="5">
      <c r="A107" s="159" t="s">
        <v>161</v>
      </c>
      <c r="B107" s="160">
        <v>710</v>
      </c>
      <c r="C107" s="160">
        <v>355</v>
      </c>
      <c r="D107" s="160">
        <v>710</v>
      </c>
      <c r="E107" s="160">
        <v>355</v>
      </c>
      <c r="F107" s="159" t="s">
        <v>156</v>
      </c>
      <c r="G107" s="160"/>
    </row>
    <row r="108" spans="1:7" s="159" customFormat="1" ht="5">
      <c r="A108" s="159" t="s">
        <v>162</v>
      </c>
      <c r="B108" s="160">
        <v>1133</v>
      </c>
      <c r="C108" s="160">
        <v>567</v>
      </c>
      <c r="D108" s="160">
        <v>1133</v>
      </c>
      <c r="E108" s="160">
        <v>567</v>
      </c>
      <c r="F108" s="159" t="s">
        <v>156</v>
      </c>
      <c r="G108" s="160"/>
    </row>
    <row r="109" spans="1:7" s="159" customFormat="1" ht="5">
      <c r="A109" s="159" t="s">
        <v>49</v>
      </c>
      <c r="B109" s="195">
        <f t="shared" ref="B109:C110" si="0">D109*$AG$5</f>
        <v>0</v>
      </c>
      <c r="C109" s="195">
        <f t="shared" si="0"/>
        <v>0</v>
      </c>
      <c r="D109" s="160">
        <v>27</v>
      </c>
      <c r="E109" s="160">
        <v>13</v>
      </c>
      <c r="F109" s="159" t="s">
        <v>163</v>
      </c>
      <c r="G109" s="160"/>
    </row>
    <row r="110" spans="1:7" s="159" customFormat="1" ht="5">
      <c r="A110" s="159" t="s">
        <v>164</v>
      </c>
      <c r="B110" s="195">
        <f t="shared" si="0"/>
        <v>0</v>
      </c>
      <c r="C110" s="195">
        <f t="shared" si="0"/>
        <v>0</v>
      </c>
      <c r="D110" s="160">
        <v>27</v>
      </c>
      <c r="E110" s="160">
        <v>13</v>
      </c>
      <c r="F110" s="159" t="s">
        <v>163</v>
      </c>
      <c r="G110" s="160"/>
    </row>
    <row r="111" spans="1:7" s="159" customFormat="1" ht="5">
      <c r="A111" s="159" t="s">
        <v>19</v>
      </c>
      <c r="B111" s="160">
        <v>320</v>
      </c>
      <c r="C111" s="160">
        <v>160</v>
      </c>
      <c r="D111" s="160">
        <v>320</v>
      </c>
      <c r="E111" s="160">
        <v>160</v>
      </c>
      <c r="F111" s="159" t="s">
        <v>156</v>
      </c>
      <c r="G111" s="160"/>
    </row>
    <row r="112" spans="1:7" s="159" customFormat="1" ht="5">
      <c r="A112" s="159" t="s">
        <v>20</v>
      </c>
      <c r="B112" s="160">
        <v>339</v>
      </c>
      <c r="C112" s="160">
        <v>169</v>
      </c>
      <c r="D112" s="160">
        <v>339</v>
      </c>
      <c r="E112" s="160">
        <v>169</v>
      </c>
      <c r="F112" s="159" t="s">
        <v>156</v>
      </c>
      <c r="G112" s="160"/>
    </row>
    <row r="113" spans="1:7" s="159" customFormat="1" ht="5">
      <c r="A113" s="159" t="s">
        <v>21</v>
      </c>
      <c r="B113" s="160">
        <v>311</v>
      </c>
      <c r="C113" s="160">
        <v>156</v>
      </c>
      <c r="D113" s="160">
        <v>311</v>
      </c>
      <c r="E113" s="160">
        <v>156</v>
      </c>
      <c r="F113" s="159" t="s">
        <v>156</v>
      </c>
      <c r="G113" s="160"/>
    </row>
    <row r="114" spans="1:7" s="159" customFormat="1" ht="5">
      <c r="A114" s="159" t="s">
        <v>22</v>
      </c>
      <c r="B114" s="160">
        <v>137</v>
      </c>
      <c r="C114" s="160">
        <v>68</v>
      </c>
      <c r="D114" s="160">
        <v>137</v>
      </c>
      <c r="E114" s="160">
        <v>68</v>
      </c>
      <c r="F114" s="159" t="s">
        <v>156</v>
      </c>
      <c r="G114" s="160"/>
    </row>
    <row r="115" spans="1:7" s="159" customFormat="1" ht="5">
      <c r="A115" s="159" t="s">
        <v>23</v>
      </c>
      <c r="B115" s="160">
        <v>508</v>
      </c>
      <c r="C115" s="160">
        <v>254</v>
      </c>
      <c r="D115" s="160">
        <v>508</v>
      </c>
      <c r="E115" s="160">
        <v>254</v>
      </c>
      <c r="F115" s="159" t="s">
        <v>156</v>
      </c>
      <c r="G115" s="160"/>
    </row>
    <row r="116" spans="1:7" s="159" customFormat="1" ht="5">
      <c r="A116" s="159" t="s">
        <v>24</v>
      </c>
      <c r="B116" s="160">
        <v>204</v>
      </c>
      <c r="C116" s="160">
        <v>102</v>
      </c>
      <c r="D116" s="160">
        <v>204</v>
      </c>
      <c r="E116" s="160">
        <v>102</v>
      </c>
      <c r="F116" s="159" t="s">
        <v>156</v>
      </c>
      <c r="G116" s="160"/>
    </row>
    <row r="117" spans="1:7" s="159" customFormat="1" ht="5">
      <c r="A117" s="159" t="s">
        <v>25</v>
      </c>
      <c r="B117" s="160">
        <v>148</v>
      </c>
      <c r="C117" s="160">
        <v>74</v>
      </c>
      <c r="D117" s="160">
        <v>148</v>
      </c>
      <c r="E117" s="160">
        <v>74</v>
      </c>
      <c r="F117" s="159" t="s">
        <v>156</v>
      </c>
      <c r="G117" s="160"/>
    </row>
    <row r="118" spans="1:7" s="159" customFormat="1" ht="5">
      <c r="A118" s="159" t="s">
        <v>26</v>
      </c>
      <c r="B118" s="160"/>
      <c r="C118" s="160">
        <v>282</v>
      </c>
      <c r="D118" s="160"/>
      <c r="E118" s="160">
        <v>282</v>
      </c>
      <c r="F118" s="159" t="s">
        <v>156</v>
      </c>
      <c r="G118" s="160"/>
    </row>
    <row r="119" spans="1:7" s="159" customFormat="1" ht="5">
      <c r="A119" s="159" t="s">
        <v>165</v>
      </c>
      <c r="B119" s="160">
        <v>33</v>
      </c>
      <c r="C119" s="160">
        <v>16</v>
      </c>
      <c r="D119" s="160">
        <v>33</v>
      </c>
      <c r="E119" s="160">
        <v>16</v>
      </c>
      <c r="F119" s="159" t="s">
        <v>156</v>
      </c>
      <c r="G119" s="160"/>
    </row>
    <row r="120" spans="1:7" s="159" customFormat="1" ht="5">
      <c r="A120" s="159" t="s">
        <v>27</v>
      </c>
      <c r="B120" s="160">
        <v>475</v>
      </c>
      <c r="C120" s="160">
        <v>237</v>
      </c>
      <c r="D120" s="160">
        <v>475</v>
      </c>
      <c r="E120" s="160">
        <v>237</v>
      </c>
      <c r="F120" s="159" t="s">
        <v>156</v>
      </c>
      <c r="G120" s="160"/>
    </row>
    <row r="121" spans="1:7" s="159" customFormat="1" ht="5">
      <c r="A121" s="159" t="s">
        <v>28</v>
      </c>
      <c r="B121" s="160">
        <v>638</v>
      </c>
      <c r="C121" s="160">
        <v>319</v>
      </c>
      <c r="D121" s="160">
        <v>638</v>
      </c>
      <c r="E121" s="160">
        <v>319</v>
      </c>
      <c r="F121" s="159" t="s">
        <v>156</v>
      </c>
      <c r="G121" s="160"/>
    </row>
    <row r="122" spans="1:7" s="159" customFormat="1" ht="5">
      <c r="A122" s="159" t="s">
        <v>29</v>
      </c>
      <c r="B122" s="160">
        <f>D122*$AG$5</f>
        <v>0</v>
      </c>
      <c r="C122" s="160">
        <f>E122*$AG$5</f>
        <v>0</v>
      </c>
      <c r="D122" s="160">
        <v>38</v>
      </c>
      <c r="E122" s="160">
        <v>19</v>
      </c>
      <c r="F122" s="159" t="s">
        <v>163</v>
      </c>
      <c r="G122" s="160"/>
    </row>
    <row r="123" spans="1:7" s="159" customFormat="1" ht="5">
      <c r="A123" s="159" t="s">
        <v>30</v>
      </c>
      <c r="B123" s="160">
        <f>D123*$AG$5</f>
        <v>0</v>
      </c>
      <c r="C123" s="160">
        <f t="shared" ref="C123:C135" si="1">E123*$AG$5</f>
        <v>0</v>
      </c>
      <c r="D123" s="160">
        <v>40</v>
      </c>
      <c r="E123" s="160">
        <v>20</v>
      </c>
      <c r="F123" s="159" t="s">
        <v>163</v>
      </c>
      <c r="G123" s="160"/>
    </row>
    <row r="124" spans="1:7" s="159" customFormat="1" ht="5">
      <c r="A124" s="159" t="s">
        <v>31</v>
      </c>
      <c r="B124" s="160">
        <f t="shared" ref="B124:B135" si="2">D124*$AG$5</f>
        <v>0</v>
      </c>
      <c r="C124" s="160">
        <f t="shared" si="1"/>
        <v>0</v>
      </c>
      <c r="D124" s="160">
        <v>38</v>
      </c>
      <c r="E124" s="160">
        <v>19</v>
      </c>
      <c r="F124" s="159" t="s">
        <v>163</v>
      </c>
      <c r="G124" s="160"/>
    </row>
    <row r="125" spans="1:7" s="159" customFormat="1" ht="5">
      <c r="A125" s="159" t="s">
        <v>32</v>
      </c>
      <c r="B125" s="160">
        <f t="shared" si="2"/>
        <v>0</v>
      </c>
      <c r="C125" s="160">
        <f t="shared" si="1"/>
        <v>0</v>
      </c>
      <c r="D125" s="160">
        <v>48</v>
      </c>
      <c r="E125" s="160">
        <v>24</v>
      </c>
      <c r="F125" s="159" t="s">
        <v>163</v>
      </c>
      <c r="G125" s="160"/>
    </row>
    <row r="126" spans="1:7" s="159" customFormat="1" ht="5">
      <c r="A126" s="159" t="s">
        <v>33</v>
      </c>
      <c r="B126" s="160">
        <f t="shared" si="2"/>
        <v>0</v>
      </c>
      <c r="C126" s="160">
        <f t="shared" si="1"/>
        <v>0</v>
      </c>
      <c r="D126" s="160">
        <v>43</v>
      </c>
      <c r="E126" s="160">
        <v>21</v>
      </c>
      <c r="F126" s="159" t="s">
        <v>163</v>
      </c>
      <c r="G126" s="160"/>
    </row>
    <row r="127" spans="1:7" s="159" customFormat="1" ht="5">
      <c r="A127" s="159" t="s">
        <v>34</v>
      </c>
      <c r="B127" s="160">
        <f t="shared" si="2"/>
        <v>0</v>
      </c>
      <c r="C127" s="160">
        <f t="shared" si="1"/>
        <v>0</v>
      </c>
      <c r="D127" s="160">
        <v>36</v>
      </c>
      <c r="E127" s="160">
        <v>18</v>
      </c>
      <c r="F127" s="159" t="s">
        <v>163</v>
      </c>
      <c r="G127" s="160"/>
    </row>
    <row r="128" spans="1:7" s="159" customFormat="1" ht="5">
      <c r="A128" s="159" t="s">
        <v>166</v>
      </c>
      <c r="B128" s="160">
        <f t="shared" si="2"/>
        <v>0</v>
      </c>
      <c r="C128" s="160">
        <f t="shared" si="1"/>
        <v>0</v>
      </c>
      <c r="D128" s="160">
        <v>37</v>
      </c>
      <c r="E128" s="160">
        <v>19</v>
      </c>
      <c r="F128" s="159" t="s">
        <v>163</v>
      </c>
      <c r="G128" s="160"/>
    </row>
    <row r="129" spans="1:7" s="159" customFormat="1" ht="5">
      <c r="A129" s="159" t="s">
        <v>167</v>
      </c>
      <c r="B129" s="160">
        <f t="shared" si="2"/>
        <v>0</v>
      </c>
      <c r="C129" s="160">
        <f t="shared" si="1"/>
        <v>0</v>
      </c>
      <c r="D129" s="160">
        <v>35</v>
      </c>
      <c r="E129" s="160">
        <v>18</v>
      </c>
      <c r="F129" s="159" t="s">
        <v>163</v>
      </c>
      <c r="G129" s="160"/>
    </row>
    <row r="130" spans="1:7" s="159" customFormat="1" ht="5">
      <c r="A130" s="159" t="s">
        <v>168</v>
      </c>
      <c r="B130" s="160">
        <f t="shared" si="2"/>
        <v>0</v>
      </c>
      <c r="C130" s="160">
        <f t="shared" si="1"/>
        <v>0</v>
      </c>
      <c r="D130" s="160">
        <v>37</v>
      </c>
      <c r="E130" s="160">
        <v>19</v>
      </c>
      <c r="F130" s="159" t="s">
        <v>163</v>
      </c>
      <c r="G130" s="160"/>
    </row>
    <row r="131" spans="1:7" s="159" customFormat="1" ht="5">
      <c r="A131" s="159" t="s">
        <v>169</v>
      </c>
      <c r="B131" s="160">
        <f t="shared" si="2"/>
        <v>0</v>
      </c>
      <c r="C131" s="160">
        <f t="shared" si="1"/>
        <v>0</v>
      </c>
      <c r="D131" s="160">
        <v>35</v>
      </c>
      <c r="E131" s="160">
        <v>18</v>
      </c>
      <c r="F131" s="159" t="s">
        <v>163</v>
      </c>
      <c r="G131" s="160"/>
    </row>
    <row r="132" spans="1:7" s="159" customFormat="1" ht="5">
      <c r="A132" s="159" t="s">
        <v>170</v>
      </c>
      <c r="B132" s="160">
        <f t="shared" si="2"/>
        <v>0</v>
      </c>
      <c r="C132" s="160">
        <f t="shared" si="1"/>
        <v>0</v>
      </c>
      <c r="D132" s="160">
        <v>37</v>
      </c>
      <c r="E132" s="160">
        <v>19</v>
      </c>
      <c r="F132" s="159" t="s">
        <v>163</v>
      </c>
      <c r="G132" s="160"/>
    </row>
    <row r="133" spans="1:7" s="159" customFormat="1" ht="5">
      <c r="A133" s="159" t="s">
        <v>171</v>
      </c>
      <c r="B133" s="160">
        <f t="shared" si="2"/>
        <v>0</v>
      </c>
      <c r="C133" s="160">
        <f t="shared" si="1"/>
        <v>0</v>
      </c>
      <c r="D133" s="160">
        <v>35</v>
      </c>
      <c r="E133" s="160">
        <v>18</v>
      </c>
      <c r="F133" s="159" t="s">
        <v>163</v>
      </c>
      <c r="G133" s="160"/>
    </row>
    <row r="134" spans="1:7" s="159" customFormat="1" ht="5">
      <c r="A134" s="159" t="s">
        <v>172</v>
      </c>
      <c r="B134" s="160">
        <f t="shared" si="2"/>
        <v>0</v>
      </c>
      <c r="C134" s="160">
        <f t="shared" si="1"/>
        <v>0</v>
      </c>
      <c r="D134" s="160">
        <v>37</v>
      </c>
      <c r="E134" s="160">
        <v>19</v>
      </c>
      <c r="F134" s="159" t="s">
        <v>163</v>
      </c>
      <c r="G134" s="160"/>
    </row>
    <row r="135" spans="1:7" s="159" customFormat="1" ht="5">
      <c r="A135" s="159" t="s">
        <v>173</v>
      </c>
      <c r="B135" s="160">
        <f t="shared" si="2"/>
        <v>0</v>
      </c>
      <c r="C135" s="160">
        <f t="shared" si="1"/>
        <v>0</v>
      </c>
      <c r="D135" s="160">
        <v>35</v>
      </c>
      <c r="E135" s="160">
        <v>18</v>
      </c>
      <c r="F135" s="159" t="s">
        <v>163</v>
      </c>
      <c r="G135" s="160"/>
    </row>
    <row r="136" spans="1:7" s="159" customFormat="1" ht="5"/>
    <row r="137" spans="1:7" s="159" customFormat="1" ht="5">
      <c r="A137" s="159" t="s">
        <v>145</v>
      </c>
      <c r="B137" s="159" t="s">
        <v>174</v>
      </c>
    </row>
    <row r="138" spans="1:7" s="159" customFormat="1" ht="5">
      <c r="A138" s="159" t="s">
        <v>146</v>
      </c>
      <c r="B138" s="159">
        <v>0</v>
      </c>
      <c r="C138" s="159" t="b">
        <v>0</v>
      </c>
      <c r="D138" s="159" t="b">
        <v>0</v>
      </c>
      <c r="E138" s="159" t="b">
        <v>0</v>
      </c>
      <c r="F138" s="159">
        <v>0</v>
      </c>
      <c r="G138" s="159">
        <v>0</v>
      </c>
    </row>
    <row r="139" spans="1:7" s="159" customFormat="1" ht="5">
      <c r="A139" s="159" t="s">
        <v>147</v>
      </c>
    </row>
    <row r="140" spans="1:7" s="159" customFormat="1" ht="5">
      <c r="A140" s="159" t="s">
        <v>148</v>
      </c>
    </row>
    <row r="141" spans="1:7" s="159" customFormat="1" ht="5">
      <c r="A141" s="159" t="s">
        <v>149</v>
      </c>
    </row>
    <row r="142" spans="1:7" s="159" customFormat="1" ht="5">
      <c r="A142" s="159" t="s">
        <v>150</v>
      </c>
    </row>
    <row r="143" spans="1:7" s="159" customFormat="1" ht="5">
      <c r="A143" s="159" t="s">
        <v>151</v>
      </c>
    </row>
    <row r="144" spans="1:7" s="159" customFormat="1" ht="5">
      <c r="A144" s="159" t="s">
        <v>152</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C23" sqref="C23"/>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221</v>
      </c>
    </row>
    <row r="3" spans="1:46" s="35" customFormat="1" ht="12" customHeight="1">
      <c r="A3" s="372" t="s">
        <v>186</v>
      </c>
      <c r="B3" s="31" t="s">
        <v>0</v>
      </c>
      <c r="C3" s="32"/>
      <c r="D3" s="32"/>
      <c r="E3" s="33"/>
      <c r="F3" s="33"/>
      <c r="G3" s="33"/>
      <c r="H3" s="33"/>
      <c r="I3" s="33"/>
      <c r="J3" s="33"/>
      <c r="K3" s="34"/>
      <c r="L3" s="375"/>
      <c r="M3" s="376"/>
      <c r="N3" s="376"/>
      <c r="O3" s="376"/>
      <c r="P3" s="376"/>
      <c r="Q3" s="376"/>
      <c r="R3" s="376"/>
      <c r="S3" s="376"/>
      <c r="T3" s="376"/>
      <c r="U3" s="376"/>
      <c r="V3" s="376"/>
      <c r="W3" s="376"/>
      <c r="X3" s="376"/>
      <c r="Y3" s="376"/>
      <c r="Z3" s="376"/>
      <c r="AA3" s="376"/>
      <c r="AB3" s="376"/>
      <c r="AC3" s="376"/>
      <c r="AD3" s="376"/>
      <c r="AE3" s="376"/>
      <c r="AF3" s="377"/>
      <c r="AG3" s="378" t="s">
        <v>69</v>
      </c>
      <c r="AH3" s="379"/>
      <c r="AI3" s="379"/>
      <c r="AJ3" s="379"/>
      <c r="AK3" s="379"/>
      <c r="AL3" s="379"/>
      <c r="AM3" s="380"/>
    </row>
    <row r="4" spans="1:46" s="35" customFormat="1" ht="20.25" customHeight="1">
      <c r="A4" s="373"/>
      <c r="B4" s="36" t="s">
        <v>187</v>
      </c>
      <c r="C4" s="37"/>
      <c r="D4" s="37"/>
      <c r="E4" s="38"/>
      <c r="F4" s="38"/>
      <c r="G4" s="38"/>
      <c r="H4" s="38"/>
      <c r="I4" s="38"/>
      <c r="J4" s="38"/>
      <c r="K4" s="39"/>
      <c r="L4" s="369"/>
      <c r="M4" s="370"/>
      <c r="N4" s="370"/>
      <c r="O4" s="370"/>
      <c r="P4" s="370"/>
      <c r="Q4" s="370"/>
      <c r="R4" s="370"/>
      <c r="S4" s="370"/>
      <c r="T4" s="370"/>
      <c r="U4" s="370"/>
      <c r="V4" s="370"/>
      <c r="W4" s="370"/>
      <c r="X4" s="370"/>
      <c r="Y4" s="370"/>
      <c r="Z4" s="370"/>
      <c r="AA4" s="370"/>
      <c r="AB4" s="370"/>
      <c r="AC4" s="370"/>
      <c r="AD4" s="370"/>
      <c r="AE4" s="370"/>
      <c r="AF4" s="371"/>
      <c r="AG4" s="381"/>
      <c r="AH4" s="382"/>
      <c r="AI4" s="382"/>
      <c r="AJ4" s="382"/>
      <c r="AK4" s="382"/>
      <c r="AL4" s="382"/>
      <c r="AM4" s="383"/>
      <c r="AP4" s="360"/>
      <c r="AQ4" s="360"/>
      <c r="AR4" s="360"/>
      <c r="AS4" s="360"/>
      <c r="AT4" s="360"/>
    </row>
    <row r="5" spans="1:46" s="35" customFormat="1" ht="20.25" customHeight="1">
      <c r="A5" s="373"/>
      <c r="B5" s="173" t="s">
        <v>81</v>
      </c>
      <c r="C5" s="172"/>
      <c r="D5" s="172"/>
      <c r="E5" s="40"/>
      <c r="F5" s="40"/>
      <c r="G5" s="40"/>
      <c r="H5" s="40"/>
      <c r="I5" s="40"/>
      <c r="J5" s="40"/>
      <c r="K5" s="41"/>
      <c r="L5" s="384"/>
      <c r="M5" s="385"/>
      <c r="N5" s="385"/>
      <c r="O5" s="385"/>
      <c r="P5" s="385"/>
      <c r="Q5" s="385"/>
      <c r="R5" s="385"/>
      <c r="S5" s="385"/>
      <c r="T5" s="385"/>
      <c r="U5" s="385"/>
      <c r="V5" s="385"/>
      <c r="W5" s="385"/>
      <c r="X5" s="385"/>
      <c r="Y5" s="385"/>
      <c r="Z5" s="385"/>
      <c r="AA5" s="385"/>
      <c r="AB5" s="386"/>
      <c r="AC5" s="387" t="s">
        <v>70</v>
      </c>
      <c r="AD5" s="388"/>
      <c r="AE5" s="388"/>
      <c r="AF5" s="389"/>
      <c r="AG5" s="390"/>
      <c r="AH5" s="390"/>
      <c r="AI5" s="390"/>
      <c r="AJ5" s="390"/>
      <c r="AK5" s="390"/>
      <c r="AL5" s="391" t="s">
        <v>71</v>
      </c>
      <c r="AM5" s="392"/>
      <c r="AP5" s="360"/>
      <c r="AQ5" s="360"/>
      <c r="AR5" s="360"/>
      <c r="AS5" s="360"/>
      <c r="AT5" s="360"/>
    </row>
    <row r="6" spans="1:46" s="35" customFormat="1" ht="13.5" customHeight="1">
      <c r="A6" s="373"/>
      <c r="B6" s="361" t="s">
        <v>188</v>
      </c>
      <c r="C6" s="362"/>
      <c r="D6" s="362"/>
      <c r="E6" s="362"/>
      <c r="F6" s="362"/>
      <c r="G6" s="362"/>
      <c r="H6" s="362"/>
      <c r="I6" s="362"/>
      <c r="J6" s="362"/>
      <c r="K6" s="363"/>
      <c r="L6" s="42" t="s">
        <v>7</v>
      </c>
      <c r="M6" s="42"/>
      <c r="N6" s="42"/>
      <c r="O6" s="42"/>
      <c r="P6" s="42"/>
      <c r="Q6" s="367"/>
      <c r="R6" s="367"/>
      <c r="S6" s="42" t="s">
        <v>8</v>
      </c>
      <c r="T6" s="367"/>
      <c r="U6" s="367"/>
      <c r="V6" s="367"/>
      <c r="W6" s="42" t="s">
        <v>9</v>
      </c>
      <c r="X6" s="42"/>
      <c r="Y6" s="42"/>
      <c r="Z6" s="42"/>
      <c r="AA6" s="42"/>
      <c r="AB6" s="42"/>
      <c r="AC6" s="43" t="s">
        <v>72</v>
      </c>
      <c r="AD6" s="42"/>
      <c r="AE6" s="42"/>
      <c r="AF6" s="42"/>
      <c r="AG6" s="42"/>
      <c r="AH6" s="42"/>
      <c r="AI6" s="42"/>
      <c r="AJ6" s="42"/>
      <c r="AK6" s="42"/>
      <c r="AL6" s="42"/>
      <c r="AM6" s="44"/>
      <c r="AP6" s="12"/>
      <c r="AQ6" s="22"/>
      <c r="AR6" s="22"/>
      <c r="AS6" s="22"/>
      <c r="AT6" s="368"/>
    </row>
    <row r="7" spans="1:46" s="35" customFormat="1" ht="20.25" customHeight="1">
      <c r="A7" s="373"/>
      <c r="B7" s="364"/>
      <c r="C7" s="365"/>
      <c r="D7" s="365"/>
      <c r="E7" s="365"/>
      <c r="F7" s="365"/>
      <c r="G7" s="365"/>
      <c r="H7" s="365"/>
      <c r="I7" s="365"/>
      <c r="J7" s="365"/>
      <c r="K7" s="366"/>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1"/>
      <c r="AP7" s="22"/>
      <c r="AQ7" s="22"/>
      <c r="AR7" s="22"/>
      <c r="AS7" s="22"/>
      <c r="AT7" s="368"/>
    </row>
    <row r="8" spans="1:46" s="35" customFormat="1" ht="20.25" customHeight="1">
      <c r="A8" s="373"/>
      <c r="B8" s="45" t="s">
        <v>10</v>
      </c>
      <c r="C8" s="225"/>
      <c r="D8" s="225"/>
      <c r="E8" s="46"/>
      <c r="F8" s="46"/>
      <c r="G8" s="46"/>
      <c r="H8" s="46"/>
      <c r="I8" s="46"/>
      <c r="J8" s="46"/>
      <c r="K8" s="46"/>
      <c r="L8" s="45" t="s">
        <v>11</v>
      </c>
      <c r="M8" s="46"/>
      <c r="N8" s="46"/>
      <c r="O8" s="46"/>
      <c r="P8" s="46"/>
      <c r="Q8" s="46"/>
      <c r="R8" s="47"/>
      <c r="S8" s="393"/>
      <c r="T8" s="394"/>
      <c r="U8" s="394"/>
      <c r="V8" s="394"/>
      <c r="W8" s="394"/>
      <c r="X8" s="394"/>
      <c r="Y8" s="395"/>
      <c r="Z8" s="45" t="s">
        <v>64</v>
      </c>
      <c r="AA8" s="46"/>
      <c r="AB8" s="46"/>
      <c r="AC8" s="46"/>
      <c r="AD8" s="46"/>
      <c r="AE8" s="46"/>
      <c r="AF8" s="47"/>
      <c r="AG8" s="393"/>
      <c r="AH8" s="394"/>
      <c r="AI8" s="394"/>
      <c r="AJ8" s="394"/>
      <c r="AK8" s="394"/>
      <c r="AL8" s="394"/>
      <c r="AM8" s="395"/>
    </row>
    <row r="9" spans="1:46" s="35" customFormat="1" ht="20.25" customHeight="1">
      <c r="A9" s="374"/>
      <c r="B9" s="45" t="s">
        <v>42</v>
      </c>
      <c r="C9" s="225"/>
      <c r="D9" s="225"/>
      <c r="E9" s="46"/>
      <c r="F9" s="46"/>
      <c r="G9" s="46"/>
      <c r="H9" s="46"/>
      <c r="I9" s="46"/>
      <c r="J9" s="46"/>
      <c r="K9" s="46"/>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46" s="35" customFormat="1" ht="18" customHeight="1">
      <c r="A10" s="396" t="s">
        <v>125</v>
      </c>
      <c r="B10" s="397"/>
      <c r="C10" s="397"/>
      <c r="D10" s="397"/>
      <c r="E10" s="397"/>
      <c r="F10" s="397"/>
      <c r="G10" s="397"/>
      <c r="H10" s="398"/>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99"/>
      <c r="B11" s="400"/>
      <c r="C11" s="400"/>
      <c r="D11" s="400"/>
      <c r="E11" s="400"/>
      <c r="F11" s="400"/>
      <c r="G11" s="400"/>
      <c r="H11" s="401"/>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5"/>
      <c r="U12" s="225"/>
      <c r="V12" s="225"/>
      <c r="W12" s="225"/>
      <c r="X12" s="225"/>
      <c r="Y12" s="225"/>
      <c r="Z12" s="225"/>
      <c r="AA12" s="225"/>
      <c r="AB12" s="225"/>
      <c r="AC12" s="225"/>
      <c r="AD12" s="225"/>
      <c r="AE12" s="225"/>
      <c r="AF12" s="225"/>
      <c r="AG12" s="225"/>
      <c r="AH12" s="225"/>
      <c r="AI12" s="225"/>
      <c r="AJ12" s="225"/>
      <c r="AK12" s="225"/>
      <c r="AL12" s="225"/>
      <c r="AM12" s="225"/>
    </row>
    <row r="13" spans="1:46" s="35" customFormat="1" ht="20.25" customHeight="1">
      <c r="A13" s="54" t="s">
        <v>110</v>
      </c>
      <c r="B13" s="29"/>
      <c r="C13" s="23"/>
      <c r="D13" s="23"/>
      <c r="E13" s="23"/>
      <c r="F13" s="23"/>
      <c r="G13" s="23"/>
      <c r="H13" s="23"/>
      <c r="I13" s="55"/>
      <c r="J13" s="21"/>
      <c r="K13" s="378" t="s">
        <v>75</v>
      </c>
      <c r="L13" s="379"/>
      <c r="M13" s="379"/>
      <c r="N13" s="380"/>
      <c r="O13" s="402" t="str">
        <f>IF(L5="","",VLOOKUP(L5,$A$101:$B$135,2,0))</f>
        <v/>
      </c>
      <c r="P13" s="403"/>
      <c r="Q13" s="403"/>
      <c r="R13" s="379" t="s">
        <v>61</v>
      </c>
      <c r="S13" s="380"/>
      <c r="T13" s="404" t="s">
        <v>206</v>
      </c>
      <c r="U13" s="405"/>
      <c r="V13" s="405"/>
      <c r="W13" s="405"/>
      <c r="X13" s="406"/>
      <c r="Y13" s="407">
        <f>ROUNDDOWN($F$45/1000,0)</f>
        <v>0</v>
      </c>
      <c r="Z13" s="408"/>
      <c r="AA13" s="408"/>
      <c r="AB13" s="409" t="s">
        <v>61</v>
      </c>
      <c r="AC13" s="410"/>
      <c r="AD13" s="404" t="s">
        <v>207</v>
      </c>
      <c r="AE13" s="405"/>
      <c r="AF13" s="405"/>
      <c r="AG13" s="405"/>
      <c r="AH13" s="406"/>
      <c r="AI13" s="407">
        <f>ROUNDDOWN($F$52/1000,0)</f>
        <v>0</v>
      </c>
      <c r="AJ13" s="408"/>
      <c r="AK13" s="408"/>
      <c r="AL13" s="409" t="s">
        <v>61</v>
      </c>
      <c r="AM13" s="410"/>
    </row>
    <row r="14" spans="1:46" s="35" customFormat="1" ht="20.25" customHeight="1">
      <c r="A14" s="56" t="s">
        <v>43</v>
      </c>
      <c r="B14" s="224"/>
      <c r="C14" s="18"/>
      <c r="D14" s="18"/>
      <c r="E14" s="18"/>
      <c r="F14" s="18"/>
      <c r="G14" s="18"/>
      <c r="H14" s="418"/>
      <c r="I14" s="419"/>
      <c r="J14" s="420"/>
      <c r="K14" s="421" t="s">
        <v>135</v>
      </c>
      <c r="L14" s="422"/>
      <c r="M14" s="422"/>
      <c r="N14" s="422"/>
      <c r="O14" s="422"/>
      <c r="P14" s="422"/>
      <c r="Q14" s="422"/>
      <c r="R14" s="422"/>
      <c r="S14" s="422"/>
      <c r="T14" s="422"/>
      <c r="U14" s="422"/>
      <c r="V14" s="422"/>
      <c r="W14" s="422"/>
      <c r="X14" s="422"/>
      <c r="Y14" s="422"/>
      <c r="Z14" s="422"/>
      <c r="AA14" s="422"/>
      <c r="AB14" s="422"/>
      <c r="AC14" s="422"/>
      <c r="AD14" s="422"/>
      <c r="AE14" s="422"/>
      <c r="AF14" s="57" t="s">
        <v>73</v>
      </c>
      <c r="AG14" s="58"/>
      <c r="AH14" s="58"/>
      <c r="AI14" s="19"/>
      <c r="AJ14" s="19"/>
      <c r="AK14" s="225"/>
      <c r="AL14" s="18"/>
      <c r="AM14" s="59"/>
    </row>
    <row r="15" spans="1:46" s="35" customFormat="1" ht="21" customHeight="1">
      <c r="A15" s="60"/>
      <c r="B15" s="12"/>
      <c r="C15" s="423" t="s">
        <v>229</v>
      </c>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46" s="35" customFormat="1" ht="21" customHeight="1">
      <c r="A16" s="61"/>
      <c r="B16" s="11"/>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4"/>
    </row>
    <row r="17" spans="1:39" s="35" customFormat="1" ht="21" customHeight="1">
      <c r="A17" s="61"/>
      <c r="B17" s="11"/>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4"/>
    </row>
    <row r="18" spans="1:39" s="35" customFormat="1" ht="21" customHeight="1">
      <c r="A18" s="61"/>
      <c r="B18" s="11"/>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4"/>
    </row>
    <row r="19" spans="1:39" s="35" customFormat="1" ht="21" customHeight="1">
      <c r="A19" s="61"/>
      <c r="B19" s="11"/>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4"/>
    </row>
    <row r="20" spans="1:39" s="35" customFormat="1" ht="21" customHeight="1">
      <c r="A20" s="61"/>
      <c r="B20" s="11"/>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4"/>
    </row>
    <row r="21" spans="1:39" s="35" customFormat="1" ht="21" customHeight="1">
      <c r="A21" s="61"/>
      <c r="B21" s="11"/>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4"/>
    </row>
    <row r="22" spans="1:39" s="35" customFormat="1" ht="21" customHeight="1">
      <c r="A22" s="62"/>
      <c r="B22" s="14"/>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6"/>
    </row>
    <row r="23" spans="1:39" s="35" customFormat="1" ht="18.75" customHeight="1">
      <c r="A23" s="214" t="s">
        <v>212</v>
      </c>
      <c r="B23" s="18"/>
      <c r="C23" s="18"/>
      <c r="D23" s="18"/>
      <c r="E23" s="1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9"/>
    </row>
    <row r="24" spans="1:39" ht="18" customHeight="1">
      <c r="A24" s="411" t="s">
        <v>44</v>
      </c>
      <c r="B24" s="412"/>
      <c r="C24" s="412"/>
      <c r="D24" s="412"/>
      <c r="E24" s="413"/>
      <c r="F24" s="411" t="s">
        <v>194</v>
      </c>
      <c r="G24" s="412"/>
      <c r="H24" s="412"/>
      <c r="I24" s="412"/>
      <c r="J24" s="412"/>
      <c r="K24" s="414" t="s">
        <v>45</v>
      </c>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row>
    <row r="25" spans="1:39" ht="9.75" customHeight="1">
      <c r="A25" s="415"/>
      <c r="B25" s="415"/>
      <c r="C25" s="415"/>
      <c r="D25" s="415"/>
      <c r="E25" s="415"/>
      <c r="F25" s="416"/>
      <c r="G25" s="416"/>
      <c r="H25" s="416"/>
      <c r="I25" s="416"/>
      <c r="J25" s="416"/>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ht="9.75" customHeight="1">
      <c r="A26" s="415"/>
      <c r="B26" s="415"/>
      <c r="C26" s="415"/>
      <c r="D26" s="415"/>
      <c r="E26" s="415"/>
      <c r="F26" s="416"/>
      <c r="G26" s="416"/>
      <c r="H26" s="416"/>
      <c r="I26" s="416"/>
      <c r="J26" s="416"/>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row>
    <row r="27" spans="1:39" ht="9.75" customHeight="1">
      <c r="A27" s="415"/>
      <c r="B27" s="415"/>
      <c r="C27" s="415"/>
      <c r="D27" s="415"/>
      <c r="E27" s="415"/>
      <c r="F27" s="416"/>
      <c r="G27" s="416"/>
      <c r="H27" s="416"/>
      <c r="I27" s="416"/>
      <c r="J27" s="416"/>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row>
    <row r="28" spans="1:39" ht="9.75" customHeight="1">
      <c r="A28" s="415"/>
      <c r="B28" s="415"/>
      <c r="C28" s="415"/>
      <c r="D28" s="415"/>
      <c r="E28" s="415"/>
      <c r="F28" s="416"/>
      <c r="G28" s="416"/>
      <c r="H28" s="416"/>
      <c r="I28" s="416"/>
      <c r="J28" s="416"/>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row>
    <row r="29" spans="1:39" ht="9.75" customHeight="1">
      <c r="A29" s="415"/>
      <c r="B29" s="415"/>
      <c r="C29" s="415"/>
      <c r="D29" s="415"/>
      <c r="E29" s="415"/>
      <c r="F29" s="416"/>
      <c r="G29" s="416"/>
      <c r="H29" s="416"/>
      <c r="I29" s="416"/>
      <c r="J29" s="416"/>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ht="9.75" customHeight="1">
      <c r="A30" s="415"/>
      <c r="B30" s="415"/>
      <c r="C30" s="415"/>
      <c r="D30" s="415"/>
      <c r="E30" s="415"/>
      <c r="F30" s="416"/>
      <c r="G30" s="416"/>
      <c r="H30" s="416"/>
      <c r="I30" s="416"/>
      <c r="J30" s="416"/>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row>
    <row r="31" spans="1:39" ht="9.75" customHeight="1">
      <c r="A31" s="415"/>
      <c r="B31" s="415"/>
      <c r="C31" s="415"/>
      <c r="D31" s="415"/>
      <c r="E31" s="415"/>
      <c r="F31" s="416"/>
      <c r="G31" s="416"/>
      <c r="H31" s="416"/>
      <c r="I31" s="416"/>
      <c r="J31" s="416"/>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ht="9.75" customHeight="1">
      <c r="A32" s="415"/>
      <c r="B32" s="415"/>
      <c r="C32" s="415"/>
      <c r="D32" s="415"/>
      <c r="E32" s="415"/>
      <c r="F32" s="416"/>
      <c r="G32" s="416"/>
      <c r="H32" s="416"/>
      <c r="I32" s="416"/>
      <c r="J32" s="416"/>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row>
    <row r="33" spans="1:39" ht="9.75" customHeight="1">
      <c r="A33" s="415"/>
      <c r="B33" s="415"/>
      <c r="C33" s="415"/>
      <c r="D33" s="415"/>
      <c r="E33" s="415"/>
      <c r="F33" s="416"/>
      <c r="G33" s="416"/>
      <c r="H33" s="416"/>
      <c r="I33" s="416"/>
      <c r="J33" s="416"/>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ht="9.75" customHeight="1">
      <c r="A34" s="415"/>
      <c r="B34" s="415"/>
      <c r="C34" s="415"/>
      <c r="D34" s="415"/>
      <c r="E34" s="415"/>
      <c r="F34" s="416"/>
      <c r="G34" s="416"/>
      <c r="H34" s="416"/>
      <c r="I34" s="416"/>
      <c r="J34" s="416"/>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row>
    <row r="35" spans="1:39" ht="9.75" customHeight="1">
      <c r="A35" s="415"/>
      <c r="B35" s="415"/>
      <c r="C35" s="415"/>
      <c r="D35" s="415"/>
      <c r="E35" s="415"/>
      <c r="F35" s="416"/>
      <c r="G35" s="416"/>
      <c r="H35" s="416"/>
      <c r="I35" s="416"/>
      <c r="J35" s="416"/>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ht="9.75" customHeight="1">
      <c r="A36" s="415"/>
      <c r="B36" s="415"/>
      <c r="C36" s="415"/>
      <c r="D36" s="415"/>
      <c r="E36" s="415"/>
      <c r="F36" s="416"/>
      <c r="G36" s="416"/>
      <c r="H36" s="416"/>
      <c r="I36" s="416"/>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ht="9.75" customHeight="1">
      <c r="A37" s="415"/>
      <c r="B37" s="415"/>
      <c r="C37" s="415"/>
      <c r="D37" s="415"/>
      <c r="E37" s="415"/>
      <c r="F37" s="416"/>
      <c r="G37" s="416"/>
      <c r="H37" s="416"/>
      <c r="I37" s="416"/>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row>
    <row r="38" spans="1:39" ht="9.75" customHeight="1">
      <c r="A38" s="415"/>
      <c r="B38" s="415"/>
      <c r="C38" s="415"/>
      <c r="D38" s="415"/>
      <c r="E38" s="415"/>
      <c r="F38" s="416"/>
      <c r="G38" s="416"/>
      <c r="H38" s="416"/>
      <c r="I38" s="416"/>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ht="9.75" customHeight="1">
      <c r="A39" s="415"/>
      <c r="B39" s="415"/>
      <c r="C39" s="415"/>
      <c r="D39" s="415"/>
      <c r="E39" s="415"/>
      <c r="F39" s="416"/>
      <c r="G39" s="416"/>
      <c r="H39" s="416"/>
      <c r="I39" s="416"/>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row>
    <row r="40" spans="1:39" ht="9.75" customHeight="1">
      <c r="A40" s="415"/>
      <c r="B40" s="415"/>
      <c r="C40" s="415"/>
      <c r="D40" s="415"/>
      <c r="E40" s="415"/>
      <c r="F40" s="416"/>
      <c r="G40" s="416"/>
      <c r="H40" s="416"/>
      <c r="I40" s="416"/>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ht="9.75" customHeight="1">
      <c r="A41" s="415"/>
      <c r="B41" s="415"/>
      <c r="C41" s="415"/>
      <c r="D41" s="415"/>
      <c r="E41" s="415"/>
      <c r="F41" s="416"/>
      <c r="G41" s="416"/>
      <c r="H41" s="416"/>
      <c r="I41" s="416"/>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ht="9.75" customHeight="1">
      <c r="A42" s="415"/>
      <c r="B42" s="415"/>
      <c r="C42" s="415"/>
      <c r="D42" s="415"/>
      <c r="E42" s="415"/>
      <c r="F42" s="416"/>
      <c r="G42" s="416"/>
      <c r="H42" s="416"/>
      <c r="I42" s="416"/>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row>
    <row r="43" spans="1:39" ht="9.75" customHeight="1">
      <c r="A43" s="415"/>
      <c r="B43" s="415"/>
      <c r="C43" s="415"/>
      <c r="D43" s="415"/>
      <c r="E43" s="415"/>
      <c r="F43" s="416"/>
      <c r="G43" s="416"/>
      <c r="H43" s="416"/>
      <c r="I43" s="416"/>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ht="9.75" customHeight="1" thickBot="1">
      <c r="A44" s="427"/>
      <c r="B44" s="428"/>
      <c r="C44" s="428"/>
      <c r="D44" s="428"/>
      <c r="E44" s="429"/>
      <c r="F44" s="430"/>
      <c r="G44" s="431"/>
      <c r="H44" s="431"/>
      <c r="I44" s="431"/>
      <c r="J44" s="432"/>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row>
    <row r="45" spans="1:39" ht="22.5" customHeight="1" thickTop="1">
      <c r="A45" s="434" t="s">
        <v>88</v>
      </c>
      <c r="B45" s="435"/>
      <c r="C45" s="435"/>
      <c r="D45" s="435"/>
      <c r="E45" s="435"/>
      <c r="F45" s="436">
        <f>SUM(F25:J44)</f>
        <v>0</v>
      </c>
      <c r="G45" s="437"/>
      <c r="H45" s="437"/>
      <c r="I45" s="437"/>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1.25" customHeight="1">
      <c r="A46" s="217"/>
      <c r="B46" s="213"/>
      <c r="C46" s="213"/>
      <c r="D46" s="213"/>
      <c r="E46" s="213"/>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5" t="s">
        <v>213</v>
      </c>
      <c r="B47" s="23"/>
      <c r="C47" s="23"/>
      <c r="D47" s="23"/>
      <c r="E47" s="23"/>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9"/>
    </row>
    <row r="48" spans="1:39" ht="18" customHeight="1">
      <c r="A48" s="411" t="s">
        <v>44</v>
      </c>
      <c r="B48" s="412"/>
      <c r="C48" s="412"/>
      <c r="D48" s="412"/>
      <c r="E48" s="413"/>
      <c r="F48" s="411" t="s">
        <v>195</v>
      </c>
      <c r="G48" s="412"/>
      <c r="H48" s="412"/>
      <c r="I48" s="412"/>
      <c r="J48" s="412"/>
      <c r="K48" s="414" t="s">
        <v>214</v>
      </c>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row>
    <row r="49" spans="1:39" ht="9.75" customHeight="1">
      <c r="A49" s="415"/>
      <c r="B49" s="415"/>
      <c r="C49" s="415"/>
      <c r="D49" s="415"/>
      <c r="E49" s="415"/>
      <c r="F49" s="416"/>
      <c r="G49" s="416"/>
      <c r="H49" s="416"/>
      <c r="I49" s="416"/>
      <c r="J49" s="416"/>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ht="9.75" customHeight="1">
      <c r="A50" s="440"/>
      <c r="B50" s="441"/>
      <c r="C50" s="441"/>
      <c r="D50" s="441"/>
      <c r="E50" s="442"/>
      <c r="F50" s="443"/>
      <c r="G50" s="444"/>
      <c r="H50" s="444"/>
      <c r="I50" s="444"/>
      <c r="J50" s="445"/>
      <c r="K50" s="446"/>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9.75" customHeight="1" thickBot="1">
      <c r="A51" s="415"/>
      <c r="B51" s="415"/>
      <c r="C51" s="415"/>
      <c r="D51" s="415"/>
      <c r="E51" s="415"/>
      <c r="F51" s="416"/>
      <c r="G51" s="416"/>
      <c r="H51" s="416"/>
      <c r="I51" s="416"/>
      <c r="J51" s="416"/>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22.5" customHeight="1" thickTop="1">
      <c r="A52" s="434" t="s">
        <v>88</v>
      </c>
      <c r="B52" s="435"/>
      <c r="C52" s="435"/>
      <c r="D52" s="435"/>
      <c r="E52" s="435"/>
      <c r="F52" s="436">
        <f>SUM(F49:J51)</f>
        <v>0</v>
      </c>
      <c r="G52" s="437"/>
      <c r="H52" s="437"/>
      <c r="I52" s="437"/>
      <c r="J52" s="438"/>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row>
    <row r="53" spans="1:39" ht="11.25" customHeight="1">
      <c r="A53" s="27"/>
      <c r="B53" s="11"/>
      <c r="C53" s="207"/>
      <c r="D53" s="22"/>
      <c r="E53" s="208"/>
      <c r="F53" s="22"/>
      <c r="G53" s="22"/>
      <c r="H53" s="22"/>
      <c r="I53" s="22"/>
      <c r="J53" s="209"/>
      <c r="K53" s="209"/>
      <c r="L53" s="209"/>
      <c r="M53" s="209"/>
      <c r="N53" s="209"/>
      <c r="O53" s="11"/>
      <c r="P53" s="210"/>
      <c r="Q53" s="27"/>
      <c r="R53" s="27"/>
      <c r="S53" s="209"/>
      <c r="T53" s="211"/>
      <c r="U53" s="209"/>
      <c r="V53" s="209"/>
      <c r="W53" s="209"/>
      <c r="X53" s="209"/>
      <c r="Y53" s="22"/>
      <c r="Z53" s="22"/>
      <c r="AA53" s="22"/>
      <c r="AB53" s="11"/>
      <c r="AC53" s="207"/>
      <c r="AD53" s="209"/>
      <c r="AE53" s="209"/>
      <c r="AF53" s="209"/>
      <c r="AG53" s="209"/>
      <c r="AH53" s="209"/>
      <c r="AI53" s="212"/>
      <c r="AJ53" s="212"/>
      <c r="AK53" s="212"/>
      <c r="AL53" s="212"/>
      <c r="AM53" s="209"/>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378" t="s">
        <v>75</v>
      </c>
      <c r="X54" s="379"/>
      <c r="Y54" s="379"/>
      <c r="Z54" s="380"/>
      <c r="AA54" s="402" t="str">
        <f>IF(L5="","",VLOOKUP(L5,$A$101:$C$135,3,FALSE))</f>
        <v/>
      </c>
      <c r="AB54" s="403"/>
      <c r="AC54" s="403"/>
      <c r="AD54" s="379" t="s">
        <v>61</v>
      </c>
      <c r="AE54" s="380"/>
      <c r="AF54" s="378" t="s">
        <v>46</v>
      </c>
      <c r="AG54" s="379"/>
      <c r="AH54" s="380"/>
      <c r="AI54" s="449">
        <f>ROUNDDOWN($F$72/1000,0)</f>
        <v>0</v>
      </c>
      <c r="AJ54" s="450"/>
      <c r="AK54" s="450"/>
      <c r="AL54" s="379" t="s">
        <v>61</v>
      </c>
      <c r="AM54" s="380"/>
    </row>
    <row r="55" spans="1:39" ht="18.75" customHeight="1">
      <c r="A55" s="56" t="s">
        <v>43</v>
      </c>
      <c r="B55" s="224"/>
      <c r="C55" s="18"/>
      <c r="D55" s="18"/>
      <c r="E55" s="18"/>
      <c r="F55" s="18"/>
      <c r="G55" s="18"/>
      <c r="H55" s="418"/>
      <c r="I55" s="419"/>
      <c r="J55" s="420"/>
      <c r="K55" s="421" t="s">
        <v>135</v>
      </c>
      <c r="L55" s="422"/>
      <c r="M55" s="422"/>
      <c r="N55" s="422"/>
      <c r="O55" s="422"/>
      <c r="P55" s="422"/>
      <c r="Q55" s="422"/>
      <c r="R55" s="422"/>
      <c r="S55" s="422"/>
      <c r="T55" s="422"/>
      <c r="U55" s="422"/>
      <c r="V55" s="422"/>
      <c r="W55" s="422"/>
      <c r="X55" s="422"/>
      <c r="Y55" s="422"/>
      <c r="Z55" s="422"/>
      <c r="AA55" s="422"/>
      <c r="AB55" s="422"/>
      <c r="AC55" s="422"/>
      <c r="AD55" s="422"/>
      <c r="AE55" s="422"/>
      <c r="AF55" s="57" t="s">
        <v>74</v>
      </c>
      <c r="AG55" s="58"/>
      <c r="AH55" s="58"/>
      <c r="AI55" s="19"/>
      <c r="AJ55" s="19"/>
      <c r="AK55" s="225"/>
      <c r="AL55" s="18"/>
      <c r="AM55" s="59"/>
    </row>
    <row r="56" spans="1:39" ht="25.5" customHeight="1">
      <c r="A56" s="60"/>
      <c r="B56" s="12"/>
      <c r="C56" s="451" t="s">
        <v>227</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2"/>
    </row>
    <row r="57" spans="1:39" ht="25.5" customHeight="1">
      <c r="A57" s="62"/>
      <c r="B57" s="14"/>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6"/>
    </row>
    <row r="58" spans="1:39" ht="18.75" customHeight="1">
      <c r="A58" s="411" t="s">
        <v>175</v>
      </c>
      <c r="B58" s="412"/>
      <c r="C58" s="412"/>
      <c r="D58" s="412"/>
      <c r="E58" s="412"/>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7"/>
    </row>
    <row r="59" spans="1:39" ht="18" customHeight="1">
      <c r="A59" s="411" t="s">
        <v>44</v>
      </c>
      <c r="B59" s="412"/>
      <c r="C59" s="412"/>
      <c r="D59" s="412"/>
      <c r="E59" s="413"/>
      <c r="F59" s="411" t="s">
        <v>47</v>
      </c>
      <c r="G59" s="412"/>
      <c r="H59" s="412"/>
      <c r="I59" s="412"/>
      <c r="J59" s="412"/>
      <c r="K59" s="414" t="s">
        <v>45</v>
      </c>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row>
    <row r="60" spans="1:39" ht="9.75" customHeight="1">
      <c r="A60" s="415"/>
      <c r="B60" s="415"/>
      <c r="C60" s="415"/>
      <c r="D60" s="415"/>
      <c r="E60" s="415"/>
      <c r="F60" s="416"/>
      <c r="G60" s="416"/>
      <c r="H60" s="416"/>
      <c r="I60" s="416"/>
      <c r="J60" s="416"/>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row>
    <row r="61" spans="1:39" ht="9.75" customHeight="1">
      <c r="A61" s="415"/>
      <c r="B61" s="415"/>
      <c r="C61" s="415"/>
      <c r="D61" s="415"/>
      <c r="E61" s="415"/>
      <c r="F61" s="416"/>
      <c r="G61" s="416"/>
      <c r="H61" s="416"/>
      <c r="I61" s="416"/>
      <c r="J61" s="416"/>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415"/>
      <c r="B62" s="415"/>
      <c r="C62" s="415"/>
      <c r="D62" s="415"/>
      <c r="E62" s="415"/>
      <c r="F62" s="416"/>
      <c r="G62" s="416"/>
      <c r="H62" s="416"/>
      <c r="I62" s="416"/>
      <c r="J62" s="416"/>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row r="63" spans="1:39" ht="9.75" customHeight="1">
      <c r="A63" s="415"/>
      <c r="B63" s="415"/>
      <c r="C63" s="415"/>
      <c r="D63" s="415"/>
      <c r="E63" s="415"/>
      <c r="F63" s="416"/>
      <c r="G63" s="416"/>
      <c r="H63" s="416"/>
      <c r="I63" s="416"/>
      <c r="J63" s="416"/>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row>
    <row r="64" spans="1:39" ht="9.75" customHeight="1">
      <c r="A64" s="415"/>
      <c r="B64" s="415"/>
      <c r="C64" s="415"/>
      <c r="D64" s="415"/>
      <c r="E64" s="415"/>
      <c r="F64" s="416"/>
      <c r="G64" s="416"/>
      <c r="H64" s="416"/>
      <c r="I64" s="416"/>
      <c r="J64" s="416"/>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row>
    <row r="65" spans="1:40" ht="9.75" customHeight="1">
      <c r="A65" s="415"/>
      <c r="B65" s="415"/>
      <c r="C65" s="415"/>
      <c r="D65" s="415"/>
      <c r="E65" s="415"/>
      <c r="F65" s="416"/>
      <c r="G65" s="416"/>
      <c r="H65" s="416"/>
      <c r="I65" s="416"/>
      <c r="J65" s="416"/>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row>
    <row r="66" spans="1:40" ht="9.75" customHeight="1">
      <c r="A66" s="415"/>
      <c r="B66" s="415"/>
      <c r="C66" s="415"/>
      <c r="D66" s="415"/>
      <c r="E66" s="415"/>
      <c r="F66" s="416"/>
      <c r="G66" s="416"/>
      <c r="H66" s="416"/>
      <c r="I66" s="416"/>
      <c r="J66" s="416"/>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row>
    <row r="67" spans="1:40" ht="9.75" customHeight="1">
      <c r="A67" s="415"/>
      <c r="B67" s="415"/>
      <c r="C67" s="415"/>
      <c r="D67" s="415"/>
      <c r="E67" s="415"/>
      <c r="F67" s="416"/>
      <c r="G67" s="416"/>
      <c r="H67" s="416"/>
      <c r="I67" s="416"/>
      <c r="J67" s="416"/>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row>
    <row r="68" spans="1:40" ht="9.75" customHeight="1">
      <c r="A68" s="415"/>
      <c r="B68" s="415"/>
      <c r="C68" s="415"/>
      <c r="D68" s="415"/>
      <c r="E68" s="415"/>
      <c r="F68" s="416"/>
      <c r="G68" s="416"/>
      <c r="H68" s="416"/>
      <c r="I68" s="416"/>
      <c r="J68" s="416"/>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row>
    <row r="69" spans="1:40" ht="9.75" customHeight="1">
      <c r="A69" s="415"/>
      <c r="B69" s="415"/>
      <c r="C69" s="415"/>
      <c r="D69" s="415"/>
      <c r="E69" s="415"/>
      <c r="F69" s="416"/>
      <c r="G69" s="416"/>
      <c r="H69" s="416"/>
      <c r="I69" s="416"/>
      <c r="J69" s="416"/>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row>
    <row r="70" spans="1:40" ht="9.75" customHeight="1">
      <c r="A70" s="415"/>
      <c r="B70" s="415"/>
      <c r="C70" s="415"/>
      <c r="D70" s="415"/>
      <c r="E70" s="415"/>
      <c r="F70" s="416"/>
      <c r="G70" s="416"/>
      <c r="H70" s="416"/>
      <c r="I70" s="416"/>
      <c r="J70" s="416"/>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row>
    <row r="71" spans="1:40" ht="9.75" customHeight="1" thickBot="1">
      <c r="A71" s="427"/>
      <c r="B71" s="428"/>
      <c r="C71" s="428"/>
      <c r="D71" s="428"/>
      <c r="E71" s="429"/>
      <c r="F71" s="430"/>
      <c r="G71" s="431"/>
      <c r="H71" s="431"/>
      <c r="I71" s="431"/>
      <c r="J71" s="431"/>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27"/>
    </row>
    <row r="72" spans="1:40" ht="22.5" customHeight="1" thickTop="1">
      <c r="A72" s="434" t="s">
        <v>196</v>
      </c>
      <c r="B72" s="435"/>
      <c r="C72" s="435"/>
      <c r="D72" s="435"/>
      <c r="E72" s="453"/>
      <c r="F72" s="454">
        <f>SUM(F60:J71)</f>
        <v>0</v>
      </c>
      <c r="G72" s="455"/>
      <c r="H72" s="455"/>
      <c r="I72" s="455"/>
      <c r="J72" s="455"/>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31" t="s">
        <v>117</v>
      </c>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57" t="s">
        <v>127</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73"/>
      <c r="AM80" s="74"/>
    </row>
    <row r="81" spans="1:39" s="75" customFormat="1" ht="11.25" customHeight="1">
      <c r="A81" s="231" t="s">
        <v>120</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73"/>
      <c r="AM81" s="74"/>
    </row>
    <row r="82" spans="1:39" s="75" customFormat="1" ht="11.25" customHeight="1">
      <c r="A82" s="231"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31"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3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59" t="s">
        <v>129</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73"/>
      <c r="AM85" s="74"/>
    </row>
    <row r="86" spans="1:39" s="75" customFormat="1" ht="11.25" customHeight="1">
      <c r="A86" s="231" t="s">
        <v>130</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73"/>
      <c r="AM86" s="74"/>
    </row>
    <row r="87" spans="1:39" s="75" customFormat="1" ht="11.25" customHeight="1">
      <c r="A87" s="231" t="s">
        <v>122</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73"/>
      <c r="AM87" s="74"/>
    </row>
    <row r="88" spans="1:39" s="75" customFormat="1" ht="3" customHeight="1">
      <c r="A88" s="231"/>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73"/>
      <c r="AM88" s="74"/>
    </row>
    <row r="89" spans="1:39" s="75" customFormat="1" ht="11.25" customHeight="1">
      <c r="A89" s="457" t="s">
        <v>116</v>
      </c>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73"/>
      <c r="AM89" s="74"/>
    </row>
    <row r="90" spans="1:39" s="75" customFormat="1" ht="11.25" customHeight="1">
      <c r="A90" s="231"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31"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3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31"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142</v>
      </c>
      <c r="C100" s="159" t="s">
        <v>143</v>
      </c>
      <c r="D100" s="159" t="s">
        <v>153</v>
      </c>
      <c r="E100" s="159" t="s">
        <v>154</v>
      </c>
    </row>
    <row r="101" spans="1:7" s="159" customFormat="1" ht="5">
      <c r="A101" s="159" t="s">
        <v>155</v>
      </c>
      <c r="B101" s="160">
        <v>537</v>
      </c>
      <c r="C101" s="160">
        <v>268</v>
      </c>
      <c r="D101" s="160">
        <v>537</v>
      </c>
      <c r="E101" s="160">
        <v>268</v>
      </c>
      <c r="F101" s="159" t="s">
        <v>156</v>
      </c>
      <c r="G101" s="160"/>
    </row>
    <row r="102" spans="1:7" s="159" customFormat="1" ht="5">
      <c r="A102" s="159" t="s">
        <v>157</v>
      </c>
      <c r="B102" s="160">
        <v>684</v>
      </c>
      <c r="C102" s="160">
        <v>342</v>
      </c>
      <c r="D102" s="160">
        <v>684</v>
      </c>
      <c r="E102" s="160">
        <v>342</v>
      </c>
      <c r="F102" s="159" t="s">
        <v>156</v>
      </c>
      <c r="G102" s="160"/>
    </row>
    <row r="103" spans="1:7" s="159" customFormat="1" ht="5">
      <c r="A103" s="159" t="s">
        <v>158</v>
      </c>
      <c r="B103" s="160">
        <v>889</v>
      </c>
      <c r="C103" s="160">
        <v>445</v>
      </c>
      <c r="D103" s="160">
        <v>889</v>
      </c>
      <c r="E103" s="160">
        <v>445</v>
      </c>
      <c r="F103" s="159" t="s">
        <v>156</v>
      </c>
      <c r="G103" s="160"/>
    </row>
    <row r="104" spans="1:7" s="159" customFormat="1" ht="5">
      <c r="A104" s="159" t="s">
        <v>159</v>
      </c>
      <c r="B104" s="160">
        <v>231</v>
      </c>
      <c r="C104" s="160">
        <v>115</v>
      </c>
      <c r="D104" s="160">
        <v>231</v>
      </c>
      <c r="E104" s="160">
        <v>115</v>
      </c>
      <c r="F104" s="159" t="s">
        <v>156</v>
      </c>
      <c r="G104" s="160"/>
    </row>
    <row r="105" spans="1:7" s="159" customFormat="1" ht="5">
      <c r="A105" s="159" t="s">
        <v>18</v>
      </c>
      <c r="B105" s="160">
        <v>226</v>
      </c>
      <c r="C105" s="160">
        <v>113</v>
      </c>
      <c r="D105" s="160">
        <v>226</v>
      </c>
      <c r="E105" s="160">
        <v>113</v>
      </c>
      <c r="F105" s="159" t="s">
        <v>156</v>
      </c>
      <c r="G105" s="160"/>
    </row>
    <row r="106" spans="1:7" s="159" customFormat="1" ht="5">
      <c r="A106" s="159" t="s">
        <v>160</v>
      </c>
      <c r="B106" s="160">
        <v>564</v>
      </c>
      <c r="C106" s="160">
        <v>113</v>
      </c>
      <c r="D106" s="160">
        <v>564</v>
      </c>
      <c r="E106" s="160">
        <v>282</v>
      </c>
      <c r="F106" s="159" t="s">
        <v>156</v>
      </c>
      <c r="G106" s="160"/>
    </row>
    <row r="107" spans="1:7" s="159" customFormat="1" ht="5">
      <c r="A107" s="159" t="s">
        <v>161</v>
      </c>
      <c r="B107" s="160">
        <v>710</v>
      </c>
      <c r="C107" s="160">
        <v>355</v>
      </c>
      <c r="D107" s="160">
        <v>710</v>
      </c>
      <c r="E107" s="160">
        <v>355</v>
      </c>
      <c r="F107" s="159" t="s">
        <v>156</v>
      </c>
      <c r="G107" s="160"/>
    </row>
    <row r="108" spans="1:7" s="159" customFormat="1" ht="5">
      <c r="A108" s="159" t="s">
        <v>162</v>
      </c>
      <c r="B108" s="160">
        <v>1133</v>
      </c>
      <c r="C108" s="160">
        <v>567</v>
      </c>
      <c r="D108" s="160">
        <v>1133</v>
      </c>
      <c r="E108" s="160">
        <v>567</v>
      </c>
      <c r="F108" s="159" t="s">
        <v>156</v>
      </c>
      <c r="G108" s="160"/>
    </row>
    <row r="109" spans="1:7" s="159" customFormat="1" ht="5">
      <c r="A109" s="159" t="s">
        <v>49</v>
      </c>
      <c r="B109" s="195">
        <f t="shared" ref="B109:C110" si="0">D109*$AG$5</f>
        <v>0</v>
      </c>
      <c r="C109" s="195">
        <f t="shared" si="0"/>
        <v>0</v>
      </c>
      <c r="D109" s="160">
        <v>27</v>
      </c>
      <c r="E109" s="160">
        <v>13</v>
      </c>
      <c r="F109" s="159" t="s">
        <v>163</v>
      </c>
      <c r="G109" s="160"/>
    </row>
    <row r="110" spans="1:7" s="159" customFormat="1" ht="5">
      <c r="A110" s="159" t="s">
        <v>164</v>
      </c>
      <c r="B110" s="195">
        <f t="shared" si="0"/>
        <v>0</v>
      </c>
      <c r="C110" s="195">
        <f t="shared" si="0"/>
        <v>0</v>
      </c>
      <c r="D110" s="160">
        <v>27</v>
      </c>
      <c r="E110" s="160">
        <v>13</v>
      </c>
      <c r="F110" s="159" t="s">
        <v>163</v>
      </c>
      <c r="G110" s="160"/>
    </row>
    <row r="111" spans="1:7" s="159" customFormat="1" ht="5">
      <c r="A111" s="159" t="s">
        <v>19</v>
      </c>
      <c r="B111" s="160">
        <v>320</v>
      </c>
      <c r="C111" s="160">
        <v>160</v>
      </c>
      <c r="D111" s="160">
        <v>320</v>
      </c>
      <c r="E111" s="160">
        <v>160</v>
      </c>
      <c r="F111" s="159" t="s">
        <v>156</v>
      </c>
      <c r="G111" s="160"/>
    </row>
    <row r="112" spans="1:7" s="159" customFormat="1" ht="5">
      <c r="A112" s="159" t="s">
        <v>20</v>
      </c>
      <c r="B112" s="160">
        <v>339</v>
      </c>
      <c r="C112" s="160">
        <v>169</v>
      </c>
      <c r="D112" s="160">
        <v>339</v>
      </c>
      <c r="E112" s="160">
        <v>169</v>
      </c>
      <c r="F112" s="159" t="s">
        <v>156</v>
      </c>
      <c r="G112" s="160"/>
    </row>
    <row r="113" spans="1:7" s="159" customFormat="1" ht="5">
      <c r="A113" s="159" t="s">
        <v>21</v>
      </c>
      <c r="B113" s="160">
        <v>311</v>
      </c>
      <c r="C113" s="160">
        <v>156</v>
      </c>
      <c r="D113" s="160">
        <v>311</v>
      </c>
      <c r="E113" s="160">
        <v>156</v>
      </c>
      <c r="F113" s="159" t="s">
        <v>156</v>
      </c>
      <c r="G113" s="160"/>
    </row>
    <row r="114" spans="1:7" s="159" customFormat="1" ht="5">
      <c r="A114" s="159" t="s">
        <v>22</v>
      </c>
      <c r="B114" s="160">
        <v>137</v>
      </c>
      <c r="C114" s="160">
        <v>68</v>
      </c>
      <c r="D114" s="160">
        <v>137</v>
      </c>
      <c r="E114" s="160">
        <v>68</v>
      </c>
      <c r="F114" s="159" t="s">
        <v>156</v>
      </c>
      <c r="G114" s="160"/>
    </row>
    <row r="115" spans="1:7" s="159" customFormat="1" ht="5">
      <c r="A115" s="159" t="s">
        <v>23</v>
      </c>
      <c r="B115" s="160">
        <v>508</v>
      </c>
      <c r="C115" s="160">
        <v>254</v>
      </c>
      <c r="D115" s="160">
        <v>508</v>
      </c>
      <c r="E115" s="160">
        <v>254</v>
      </c>
      <c r="F115" s="159" t="s">
        <v>156</v>
      </c>
      <c r="G115" s="160"/>
    </row>
    <row r="116" spans="1:7" s="159" customFormat="1" ht="5">
      <c r="A116" s="159" t="s">
        <v>24</v>
      </c>
      <c r="B116" s="160">
        <v>204</v>
      </c>
      <c r="C116" s="160">
        <v>102</v>
      </c>
      <c r="D116" s="160">
        <v>204</v>
      </c>
      <c r="E116" s="160">
        <v>102</v>
      </c>
      <c r="F116" s="159" t="s">
        <v>156</v>
      </c>
      <c r="G116" s="160"/>
    </row>
    <row r="117" spans="1:7" s="159" customFormat="1" ht="5">
      <c r="A117" s="159" t="s">
        <v>25</v>
      </c>
      <c r="B117" s="160">
        <v>148</v>
      </c>
      <c r="C117" s="160">
        <v>74</v>
      </c>
      <c r="D117" s="160">
        <v>148</v>
      </c>
      <c r="E117" s="160">
        <v>74</v>
      </c>
      <c r="F117" s="159" t="s">
        <v>156</v>
      </c>
      <c r="G117" s="160"/>
    </row>
    <row r="118" spans="1:7" s="159" customFormat="1" ht="5">
      <c r="A118" s="159" t="s">
        <v>26</v>
      </c>
      <c r="B118" s="160"/>
      <c r="C118" s="160">
        <v>282</v>
      </c>
      <c r="D118" s="160"/>
      <c r="E118" s="160">
        <v>282</v>
      </c>
      <c r="F118" s="159" t="s">
        <v>156</v>
      </c>
      <c r="G118" s="160"/>
    </row>
    <row r="119" spans="1:7" s="159" customFormat="1" ht="5">
      <c r="A119" s="159" t="s">
        <v>165</v>
      </c>
      <c r="B119" s="160">
        <v>33</v>
      </c>
      <c r="C119" s="160">
        <v>16</v>
      </c>
      <c r="D119" s="160">
        <v>33</v>
      </c>
      <c r="E119" s="160">
        <v>16</v>
      </c>
      <c r="F119" s="159" t="s">
        <v>156</v>
      </c>
      <c r="G119" s="160"/>
    </row>
    <row r="120" spans="1:7" s="159" customFormat="1" ht="5">
      <c r="A120" s="159" t="s">
        <v>27</v>
      </c>
      <c r="B120" s="160">
        <v>475</v>
      </c>
      <c r="C120" s="160">
        <v>237</v>
      </c>
      <c r="D120" s="160">
        <v>475</v>
      </c>
      <c r="E120" s="160">
        <v>237</v>
      </c>
      <c r="F120" s="159" t="s">
        <v>156</v>
      </c>
      <c r="G120" s="160"/>
    </row>
    <row r="121" spans="1:7" s="159" customFormat="1" ht="5">
      <c r="A121" s="159" t="s">
        <v>28</v>
      </c>
      <c r="B121" s="160">
        <v>638</v>
      </c>
      <c r="C121" s="160">
        <v>319</v>
      </c>
      <c r="D121" s="160">
        <v>638</v>
      </c>
      <c r="E121" s="160">
        <v>319</v>
      </c>
      <c r="F121" s="159" t="s">
        <v>156</v>
      </c>
      <c r="G121" s="160"/>
    </row>
    <row r="122" spans="1:7" s="159" customFormat="1" ht="5">
      <c r="A122" s="159" t="s">
        <v>29</v>
      </c>
      <c r="B122" s="160">
        <f>D122*$AG$5</f>
        <v>0</v>
      </c>
      <c r="C122" s="160">
        <f>E122*$AG$5</f>
        <v>0</v>
      </c>
      <c r="D122" s="160">
        <v>38</v>
      </c>
      <c r="E122" s="160">
        <v>19</v>
      </c>
      <c r="F122" s="159" t="s">
        <v>163</v>
      </c>
      <c r="G122" s="160"/>
    </row>
    <row r="123" spans="1:7" s="159" customFormat="1" ht="5">
      <c r="A123" s="159" t="s">
        <v>30</v>
      </c>
      <c r="B123" s="160">
        <f>D123*$AG$5</f>
        <v>0</v>
      </c>
      <c r="C123" s="160">
        <f t="shared" ref="C123:C135" si="1">E123*$AG$5</f>
        <v>0</v>
      </c>
      <c r="D123" s="160">
        <v>40</v>
      </c>
      <c r="E123" s="160">
        <v>20</v>
      </c>
      <c r="F123" s="159" t="s">
        <v>163</v>
      </c>
      <c r="G123" s="160"/>
    </row>
    <row r="124" spans="1:7" s="159" customFormat="1" ht="5">
      <c r="A124" s="159" t="s">
        <v>31</v>
      </c>
      <c r="B124" s="160">
        <f t="shared" ref="B124:B135" si="2">D124*$AG$5</f>
        <v>0</v>
      </c>
      <c r="C124" s="160">
        <f t="shared" si="1"/>
        <v>0</v>
      </c>
      <c r="D124" s="160">
        <v>38</v>
      </c>
      <c r="E124" s="160">
        <v>19</v>
      </c>
      <c r="F124" s="159" t="s">
        <v>163</v>
      </c>
      <c r="G124" s="160"/>
    </row>
    <row r="125" spans="1:7" s="159" customFormat="1" ht="5">
      <c r="A125" s="159" t="s">
        <v>32</v>
      </c>
      <c r="B125" s="160">
        <f t="shared" si="2"/>
        <v>0</v>
      </c>
      <c r="C125" s="160">
        <f t="shared" si="1"/>
        <v>0</v>
      </c>
      <c r="D125" s="160">
        <v>48</v>
      </c>
      <c r="E125" s="160">
        <v>24</v>
      </c>
      <c r="F125" s="159" t="s">
        <v>163</v>
      </c>
      <c r="G125" s="160"/>
    </row>
    <row r="126" spans="1:7" s="159" customFormat="1" ht="5">
      <c r="A126" s="159" t="s">
        <v>33</v>
      </c>
      <c r="B126" s="160">
        <f t="shared" si="2"/>
        <v>0</v>
      </c>
      <c r="C126" s="160">
        <f t="shared" si="1"/>
        <v>0</v>
      </c>
      <c r="D126" s="160">
        <v>43</v>
      </c>
      <c r="E126" s="160">
        <v>21</v>
      </c>
      <c r="F126" s="159" t="s">
        <v>163</v>
      </c>
      <c r="G126" s="160"/>
    </row>
    <row r="127" spans="1:7" s="159" customFormat="1" ht="5">
      <c r="A127" s="159" t="s">
        <v>34</v>
      </c>
      <c r="B127" s="160">
        <f t="shared" si="2"/>
        <v>0</v>
      </c>
      <c r="C127" s="160">
        <f t="shared" si="1"/>
        <v>0</v>
      </c>
      <c r="D127" s="160">
        <v>36</v>
      </c>
      <c r="E127" s="160">
        <v>18</v>
      </c>
      <c r="F127" s="159" t="s">
        <v>163</v>
      </c>
      <c r="G127" s="160"/>
    </row>
    <row r="128" spans="1:7" s="159" customFormat="1" ht="5">
      <c r="A128" s="159" t="s">
        <v>166</v>
      </c>
      <c r="B128" s="160">
        <f t="shared" si="2"/>
        <v>0</v>
      </c>
      <c r="C128" s="160">
        <f t="shared" si="1"/>
        <v>0</v>
      </c>
      <c r="D128" s="160">
        <v>37</v>
      </c>
      <c r="E128" s="160">
        <v>19</v>
      </c>
      <c r="F128" s="159" t="s">
        <v>163</v>
      </c>
      <c r="G128" s="160"/>
    </row>
    <row r="129" spans="1:7" s="159" customFormat="1" ht="5">
      <c r="A129" s="159" t="s">
        <v>167</v>
      </c>
      <c r="B129" s="160">
        <f t="shared" si="2"/>
        <v>0</v>
      </c>
      <c r="C129" s="160">
        <f t="shared" si="1"/>
        <v>0</v>
      </c>
      <c r="D129" s="160">
        <v>35</v>
      </c>
      <c r="E129" s="160">
        <v>18</v>
      </c>
      <c r="F129" s="159" t="s">
        <v>163</v>
      </c>
      <c r="G129" s="160"/>
    </row>
    <row r="130" spans="1:7" s="159" customFormat="1" ht="5">
      <c r="A130" s="159" t="s">
        <v>168</v>
      </c>
      <c r="B130" s="160">
        <f t="shared" si="2"/>
        <v>0</v>
      </c>
      <c r="C130" s="160">
        <f t="shared" si="1"/>
        <v>0</v>
      </c>
      <c r="D130" s="160">
        <v>37</v>
      </c>
      <c r="E130" s="160">
        <v>19</v>
      </c>
      <c r="F130" s="159" t="s">
        <v>163</v>
      </c>
      <c r="G130" s="160"/>
    </row>
    <row r="131" spans="1:7" s="159" customFormat="1" ht="5">
      <c r="A131" s="159" t="s">
        <v>169</v>
      </c>
      <c r="B131" s="160">
        <f t="shared" si="2"/>
        <v>0</v>
      </c>
      <c r="C131" s="160">
        <f t="shared" si="1"/>
        <v>0</v>
      </c>
      <c r="D131" s="160">
        <v>35</v>
      </c>
      <c r="E131" s="160">
        <v>18</v>
      </c>
      <c r="F131" s="159" t="s">
        <v>163</v>
      </c>
      <c r="G131" s="160"/>
    </row>
    <row r="132" spans="1:7" s="159" customFormat="1" ht="5">
      <c r="A132" s="159" t="s">
        <v>170</v>
      </c>
      <c r="B132" s="160">
        <f t="shared" si="2"/>
        <v>0</v>
      </c>
      <c r="C132" s="160">
        <f t="shared" si="1"/>
        <v>0</v>
      </c>
      <c r="D132" s="160">
        <v>37</v>
      </c>
      <c r="E132" s="160">
        <v>19</v>
      </c>
      <c r="F132" s="159" t="s">
        <v>163</v>
      </c>
      <c r="G132" s="160"/>
    </row>
    <row r="133" spans="1:7" s="159" customFormat="1" ht="5">
      <c r="A133" s="159" t="s">
        <v>171</v>
      </c>
      <c r="B133" s="160">
        <f t="shared" si="2"/>
        <v>0</v>
      </c>
      <c r="C133" s="160">
        <f t="shared" si="1"/>
        <v>0</v>
      </c>
      <c r="D133" s="160">
        <v>35</v>
      </c>
      <c r="E133" s="160">
        <v>18</v>
      </c>
      <c r="F133" s="159" t="s">
        <v>163</v>
      </c>
      <c r="G133" s="160"/>
    </row>
    <row r="134" spans="1:7" s="159" customFormat="1" ht="5">
      <c r="A134" s="159" t="s">
        <v>172</v>
      </c>
      <c r="B134" s="160">
        <f t="shared" si="2"/>
        <v>0</v>
      </c>
      <c r="C134" s="160">
        <f t="shared" si="1"/>
        <v>0</v>
      </c>
      <c r="D134" s="160">
        <v>37</v>
      </c>
      <c r="E134" s="160">
        <v>19</v>
      </c>
      <c r="F134" s="159" t="s">
        <v>163</v>
      </c>
      <c r="G134" s="160"/>
    </row>
    <row r="135" spans="1:7" s="159" customFormat="1" ht="5">
      <c r="A135" s="159" t="s">
        <v>173</v>
      </c>
      <c r="B135" s="160">
        <f t="shared" si="2"/>
        <v>0</v>
      </c>
      <c r="C135" s="160">
        <f t="shared" si="1"/>
        <v>0</v>
      </c>
      <c r="D135" s="160">
        <v>35</v>
      </c>
      <c r="E135" s="160">
        <v>18</v>
      </c>
      <c r="F135" s="159" t="s">
        <v>163</v>
      </c>
      <c r="G135" s="160"/>
    </row>
    <row r="136" spans="1:7" s="159" customFormat="1" ht="5"/>
    <row r="137" spans="1:7" s="159" customFormat="1" ht="5">
      <c r="A137" s="159" t="s">
        <v>145</v>
      </c>
      <c r="B137" s="159" t="s">
        <v>174</v>
      </c>
    </row>
    <row r="138" spans="1:7" s="159" customFormat="1" ht="5">
      <c r="A138" s="159" t="s">
        <v>146</v>
      </c>
      <c r="B138" s="159">
        <v>0</v>
      </c>
      <c r="C138" s="159" t="b">
        <v>0</v>
      </c>
      <c r="D138" s="159" t="b">
        <v>0</v>
      </c>
      <c r="E138" s="159" t="b">
        <v>0</v>
      </c>
      <c r="F138" s="159">
        <v>0</v>
      </c>
      <c r="G138" s="159">
        <v>0</v>
      </c>
    </row>
    <row r="139" spans="1:7" s="159" customFormat="1" ht="5">
      <c r="A139" s="159" t="s">
        <v>147</v>
      </c>
    </row>
    <row r="140" spans="1:7" s="159" customFormat="1" ht="5">
      <c r="A140" s="159" t="s">
        <v>148</v>
      </c>
    </row>
    <row r="141" spans="1:7" s="159" customFormat="1" ht="5">
      <c r="A141" s="159" t="s">
        <v>149</v>
      </c>
    </row>
    <row r="142" spans="1:7" s="159" customFormat="1" ht="5">
      <c r="A142" s="159" t="s">
        <v>150</v>
      </c>
    </row>
    <row r="143" spans="1:7" s="159" customFormat="1" ht="5">
      <c r="A143" s="159" t="s">
        <v>151</v>
      </c>
    </row>
    <row r="144" spans="1:7" s="159" customFormat="1" ht="5">
      <c r="A144" s="159" t="s">
        <v>152</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6"/>
  <sheetViews>
    <sheetView view="pageBreakPreview" zoomScale="115" zoomScaleNormal="120" zoomScaleSheetLayoutView="115" workbookViewId="0">
      <selection activeCell="AA8" sqref="AA8"/>
    </sheetView>
  </sheetViews>
  <sheetFormatPr defaultColWidth="2.26953125" defaultRowHeight="12"/>
  <cols>
    <col min="1" max="1" width="2.6328125" style="118" customWidth="1"/>
    <col min="2" max="16384" width="2.26953125" style="118"/>
  </cols>
  <sheetData>
    <row r="1" spans="1:39" ht="13.5" customHeight="1">
      <c r="A1" s="115" t="s">
        <v>224</v>
      </c>
      <c r="B1" s="116"/>
      <c r="C1" s="117"/>
      <c r="D1" s="117"/>
    </row>
    <row r="2" spans="1:39" ht="11.25" customHeight="1">
      <c r="B2" s="116"/>
      <c r="C2" s="117"/>
      <c r="D2" s="117"/>
    </row>
    <row r="3" spans="1:39" ht="13.5" customHeight="1">
      <c r="A3" s="266" t="s">
        <v>62</v>
      </c>
      <c r="B3" s="119" t="s">
        <v>5</v>
      </c>
      <c r="C3" s="120"/>
      <c r="D3" s="120"/>
      <c r="E3" s="121"/>
      <c r="F3" s="121"/>
      <c r="G3" s="121"/>
      <c r="H3" s="121"/>
      <c r="I3" s="121"/>
      <c r="J3" s="121"/>
      <c r="K3" s="122"/>
      <c r="L3" s="269"/>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1"/>
    </row>
    <row r="4" spans="1:39" ht="21" customHeight="1">
      <c r="A4" s="267"/>
      <c r="B4" s="123" t="s">
        <v>6</v>
      </c>
      <c r="C4" s="124"/>
      <c r="D4" s="124"/>
      <c r="E4" s="125"/>
      <c r="F4" s="125"/>
      <c r="G4" s="125"/>
      <c r="H4" s="125"/>
      <c r="I4" s="125"/>
      <c r="J4" s="125"/>
      <c r="K4" s="126"/>
      <c r="L4" s="272"/>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4"/>
    </row>
    <row r="5" spans="1:39">
      <c r="A5" s="267"/>
      <c r="B5" s="275" t="s">
        <v>63</v>
      </c>
      <c r="C5" s="276"/>
      <c r="D5" s="276"/>
      <c r="E5" s="276"/>
      <c r="F5" s="276"/>
      <c r="G5" s="276"/>
      <c r="H5" s="276"/>
      <c r="I5" s="276"/>
      <c r="J5" s="276"/>
      <c r="K5" s="277"/>
      <c r="L5" s="127" t="s">
        <v>7</v>
      </c>
      <c r="M5" s="127"/>
      <c r="N5" s="127"/>
      <c r="O5" s="127"/>
      <c r="P5" s="127"/>
      <c r="Q5" s="284"/>
      <c r="R5" s="284"/>
      <c r="S5" s="127" t="s">
        <v>8</v>
      </c>
      <c r="T5" s="284"/>
      <c r="U5" s="284"/>
      <c r="V5" s="284"/>
      <c r="W5" s="127" t="s">
        <v>9</v>
      </c>
      <c r="X5" s="127"/>
      <c r="Y5" s="127"/>
      <c r="Z5" s="127"/>
      <c r="AA5" s="127"/>
      <c r="AB5" s="127"/>
      <c r="AC5" s="127"/>
      <c r="AD5" s="127"/>
      <c r="AE5" s="127"/>
      <c r="AF5" s="127"/>
      <c r="AG5" s="127"/>
      <c r="AH5" s="127"/>
      <c r="AI5" s="127"/>
      <c r="AJ5" s="127"/>
      <c r="AK5" s="127"/>
      <c r="AL5" s="127"/>
      <c r="AM5" s="128"/>
    </row>
    <row r="6" spans="1:39" ht="13.5" customHeight="1">
      <c r="A6" s="267"/>
      <c r="B6" s="278"/>
      <c r="C6" s="279"/>
      <c r="D6" s="279"/>
      <c r="E6" s="279"/>
      <c r="F6" s="279"/>
      <c r="G6" s="279"/>
      <c r="H6" s="279"/>
      <c r="I6" s="279"/>
      <c r="J6" s="279"/>
      <c r="K6" s="280"/>
      <c r="L6" s="285"/>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7"/>
    </row>
    <row r="7" spans="1:39" ht="13.5" customHeight="1">
      <c r="A7" s="267"/>
      <c r="B7" s="281"/>
      <c r="C7" s="282"/>
      <c r="D7" s="282"/>
      <c r="E7" s="282"/>
      <c r="F7" s="282"/>
      <c r="G7" s="282"/>
      <c r="H7" s="282"/>
      <c r="I7" s="282"/>
      <c r="J7" s="282"/>
      <c r="K7" s="283"/>
      <c r="L7" s="288"/>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90"/>
    </row>
    <row r="8" spans="1:39" ht="18" customHeight="1">
      <c r="A8" s="267"/>
      <c r="B8" s="129" t="s">
        <v>10</v>
      </c>
      <c r="C8" s="183"/>
      <c r="D8" s="183"/>
      <c r="E8" s="130"/>
      <c r="F8" s="130"/>
      <c r="G8" s="130"/>
      <c r="H8" s="130"/>
      <c r="I8" s="130"/>
      <c r="J8" s="130"/>
      <c r="K8" s="130"/>
      <c r="L8" s="129" t="s">
        <v>11</v>
      </c>
      <c r="M8" s="130"/>
      <c r="N8" s="130"/>
      <c r="O8" s="130"/>
      <c r="P8" s="130"/>
      <c r="Q8" s="130"/>
      <c r="R8" s="131"/>
      <c r="S8" s="291"/>
      <c r="T8" s="292"/>
      <c r="U8" s="292"/>
      <c r="V8" s="292"/>
      <c r="W8" s="292"/>
      <c r="X8" s="292"/>
      <c r="Y8" s="293"/>
      <c r="Z8" s="129" t="s">
        <v>64</v>
      </c>
      <c r="AA8" s="130"/>
      <c r="AB8" s="130"/>
      <c r="AC8" s="130"/>
      <c r="AD8" s="130"/>
      <c r="AE8" s="130"/>
      <c r="AF8" s="131"/>
      <c r="AG8" s="291"/>
      <c r="AH8" s="292"/>
      <c r="AI8" s="292"/>
      <c r="AJ8" s="292"/>
      <c r="AK8" s="292"/>
      <c r="AL8" s="292"/>
      <c r="AM8" s="293"/>
    </row>
    <row r="9" spans="1:39" ht="18" customHeight="1">
      <c r="A9" s="267"/>
      <c r="B9" s="129" t="s">
        <v>12</v>
      </c>
      <c r="C9" s="183"/>
      <c r="D9" s="183"/>
      <c r="E9" s="130"/>
      <c r="F9" s="130"/>
      <c r="G9" s="130"/>
      <c r="H9" s="130"/>
      <c r="I9" s="130"/>
      <c r="J9" s="130"/>
      <c r="K9" s="130"/>
      <c r="L9" s="129" t="s">
        <v>13</v>
      </c>
      <c r="M9" s="130"/>
      <c r="N9" s="130"/>
      <c r="O9" s="130"/>
      <c r="P9" s="130"/>
      <c r="Q9" s="130"/>
      <c r="R9" s="131"/>
      <c r="S9" s="291"/>
      <c r="T9" s="292"/>
      <c r="U9" s="292"/>
      <c r="V9" s="292"/>
      <c r="W9" s="292"/>
      <c r="X9" s="292"/>
      <c r="Y9" s="293"/>
      <c r="Z9" s="129" t="s">
        <v>14</v>
      </c>
      <c r="AA9" s="130"/>
      <c r="AB9" s="130"/>
      <c r="AC9" s="130"/>
      <c r="AD9" s="130"/>
      <c r="AE9" s="130"/>
      <c r="AF9" s="131"/>
      <c r="AG9" s="291"/>
      <c r="AH9" s="292"/>
      <c r="AI9" s="292"/>
      <c r="AJ9" s="292"/>
      <c r="AK9" s="292"/>
      <c r="AL9" s="292"/>
      <c r="AM9" s="293"/>
    </row>
    <row r="10" spans="1:39" ht="18.75" customHeight="1">
      <c r="A10" s="268"/>
      <c r="B10" s="129" t="s">
        <v>15</v>
      </c>
      <c r="C10" s="183"/>
      <c r="D10" s="183"/>
      <c r="E10" s="130"/>
      <c r="F10" s="130"/>
      <c r="G10" s="130"/>
      <c r="H10" s="130"/>
      <c r="I10" s="130"/>
      <c r="J10" s="130"/>
      <c r="K10" s="130"/>
      <c r="L10" s="129" t="s">
        <v>13</v>
      </c>
      <c r="M10" s="130"/>
      <c r="N10" s="130"/>
      <c r="O10" s="130"/>
      <c r="P10" s="130"/>
      <c r="Q10" s="130"/>
      <c r="R10" s="131"/>
      <c r="S10" s="291"/>
      <c r="T10" s="292"/>
      <c r="U10" s="292"/>
      <c r="V10" s="292"/>
      <c r="W10" s="292"/>
      <c r="X10" s="292"/>
      <c r="Y10" s="293"/>
      <c r="Z10" s="129" t="s">
        <v>14</v>
      </c>
      <c r="AA10" s="130"/>
      <c r="AB10" s="130"/>
      <c r="AC10" s="130"/>
      <c r="AD10" s="130"/>
      <c r="AE10" s="130"/>
      <c r="AF10" s="131"/>
      <c r="AG10" s="291"/>
      <c r="AH10" s="292"/>
      <c r="AI10" s="292"/>
      <c r="AJ10" s="292"/>
      <c r="AK10" s="292"/>
      <c r="AL10" s="292"/>
      <c r="AM10" s="293"/>
    </row>
    <row r="11" spans="1:39" ht="18" customHeight="1">
      <c r="A11" s="129" t="s">
        <v>48</v>
      </c>
      <c r="B11" s="130"/>
      <c r="C11" s="130"/>
      <c r="D11" s="130"/>
      <c r="E11" s="130"/>
      <c r="F11" s="130"/>
      <c r="G11" s="132"/>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1"/>
    </row>
    <row r="12" spans="1:39" ht="22.5" customHeight="1">
      <c r="A12" s="249" t="s">
        <v>40</v>
      </c>
      <c r="B12" s="250"/>
      <c r="C12" s="250"/>
      <c r="D12" s="250"/>
      <c r="E12" s="250"/>
      <c r="F12" s="250"/>
      <c r="G12" s="250"/>
      <c r="H12" s="250"/>
      <c r="I12" s="250"/>
      <c r="J12" s="250"/>
      <c r="K12" s="250"/>
      <c r="L12" s="250"/>
      <c r="M12" s="250"/>
      <c r="N12" s="250"/>
      <c r="O12" s="250"/>
      <c r="P12" s="250"/>
      <c r="Q12" s="250"/>
      <c r="R12" s="250"/>
      <c r="S12" s="251"/>
      <c r="T12" s="258" t="s">
        <v>105</v>
      </c>
      <c r="U12" s="259"/>
      <c r="V12" s="259"/>
      <c r="W12" s="259"/>
      <c r="X12" s="259"/>
      <c r="Y12" s="259"/>
      <c r="Z12" s="259"/>
      <c r="AA12" s="259"/>
      <c r="AB12" s="259"/>
      <c r="AC12" s="259"/>
      <c r="AD12" s="259"/>
      <c r="AE12" s="259"/>
      <c r="AF12" s="259"/>
      <c r="AG12" s="259"/>
      <c r="AH12" s="259"/>
      <c r="AI12" s="259"/>
      <c r="AJ12" s="259"/>
      <c r="AK12" s="259"/>
      <c r="AL12" s="259"/>
      <c r="AM12" s="260"/>
    </row>
    <row r="13" spans="1:39" ht="22.5" customHeight="1">
      <c r="A13" s="252"/>
      <c r="B13" s="253"/>
      <c r="C13" s="253"/>
      <c r="D13" s="253"/>
      <c r="E13" s="253"/>
      <c r="F13" s="253"/>
      <c r="G13" s="253"/>
      <c r="H13" s="253"/>
      <c r="I13" s="253"/>
      <c r="J13" s="253"/>
      <c r="K13" s="253"/>
      <c r="L13" s="253"/>
      <c r="M13" s="253"/>
      <c r="N13" s="253"/>
      <c r="O13" s="253"/>
      <c r="P13" s="253"/>
      <c r="Q13" s="253"/>
      <c r="R13" s="253"/>
      <c r="S13" s="254"/>
      <c r="T13" s="258" t="s">
        <v>106</v>
      </c>
      <c r="U13" s="259"/>
      <c r="V13" s="259"/>
      <c r="W13" s="259"/>
      <c r="X13" s="259"/>
      <c r="Y13" s="259"/>
      <c r="Z13" s="259"/>
      <c r="AA13" s="259"/>
      <c r="AB13" s="259"/>
      <c r="AC13" s="260"/>
      <c r="AD13" s="258" t="s">
        <v>107</v>
      </c>
      <c r="AE13" s="259"/>
      <c r="AF13" s="259"/>
      <c r="AG13" s="259"/>
      <c r="AH13" s="259"/>
      <c r="AI13" s="259"/>
      <c r="AJ13" s="259"/>
      <c r="AK13" s="259"/>
      <c r="AL13" s="259"/>
      <c r="AM13" s="260"/>
    </row>
    <row r="14" spans="1:39" ht="12.75" customHeight="1">
      <c r="A14" s="255"/>
      <c r="B14" s="256"/>
      <c r="C14" s="256"/>
      <c r="D14" s="256"/>
      <c r="E14" s="256"/>
      <c r="F14" s="256"/>
      <c r="G14" s="256"/>
      <c r="H14" s="256"/>
      <c r="I14" s="256"/>
      <c r="J14" s="256"/>
      <c r="K14" s="256"/>
      <c r="L14" s="256"/>
      <c r="M14" s="256"/>
      <c r="N14" s="256"/>
      <c r="O14" s="256"/>
      <c r="P14" s="256"/>
      <c r="Q14" s="256"/>
      <c r="R14" s="256"/>
      <c r="S14" s="257"/>
      <c r="T14" s="261" t="s">
        <v>189</v>
      </c>
      <c r="U14" s="262"/>
      <c r="V14" s="262"/>
      <c r="W14" s="263"/>
      <c r="X14" s="264" t="s">
        <v>16</v>
      </c>
      <c r="Y14" s="264"/>
      <c r="Z14" s="264"/>
      <c r="AA14" s="264"/>
      <c r="AB14" s="264"/>
      <c r="AC14" s="265"/>
      <c r="AD14" s="261" t="s">
        <v>189</v>
      </c>
      <c r="AE14" s="262"/>
      <c r="AF14" s="262"/>
      <c r="AG14" s="263"/>
      <c r="AH14" s="294" t="s">
        <v>16</v>
      </c>
      <c r="AI14" s="294"/>
      <c r="AJ14" s="294"/>
      <c r="AK14" s="294"/>
      <c r="AL14" s="294"/>
      <c r="AM14" s="295"/>
    </row>
    <row r="15" spans="1:39" ht="12.75" customHeight="1">
      <c r="A15" s="267" t="s">
        <v>141</v>
      </c>
      <c r="B15" s="119" t="s">
        <v>50</v>
      </c>
      <c r="C15" s="121"/>
      <c r="D15" s="121"/>
      <c r="E15" s="121"/>
      <c r="F15" s="121"/>
      <c r="G15" s="121"/>
      <c r="H15" s="121"/>
      <c r="I15" s="121"/>
      <c r="J15" s="121"/>
      <c r="K15" s="121"/>
      <c r="L15" s="121"/>
      <c r="M15" s="121"/>
      <c r="N15" s="121"/>
      <c r="O15" s="121"/>
      <c r="P15" s="121"/>
      <c r="Q15" s="121"/>
      <c r="R15" s="121"/>
      <c r="S15" s="122"/>
      <c r="T15" s="296">
        <f ca="1">COUNTIFS('（様式５）申請額一覧 '!$E$6:$E$20,B15,'（様式５）申請額一覧 '!$I$6:$I$20,"&gt;0")</f>
        <v>0</v>
      </c>
      <c r="U15" s="297"/>
      <c r="V15" s="298" t="s">
        <v>17</v>
      </c>
      <c r="W15" s="299"/>
      <c r="X15" s="300">
        <f ca="1">SUMIF('（様式５）申請額一覧 '!$E$6:$E$20,B15,'（様式５）申請額一覧 '!$I$6:$I$20)</f>
        <v>0</v>
      </c>
      <c r="Y15" s="301"/>
      <c r="Z15" s="301"/>
      <c r="AA15" s="301"/>
      <c r="AB15" s="133" t="s">
        <v>80</v>
      </c>
      <c r="AC15" s="134"/>
      <c r="AD15" s="296">
        <f ca="1">COUNTIFS('（様式５）申請額一覧 '!$E$6:$E$20,B15,'（様式５）申請額一覧 '!$L$6:$L$20,"&gt;0")</f>
        <v>0</v>
      </c>
      <c r="AE15" s="297"/>
      <c r="AF15" s="298" t="s">
        <v>17</v>
      </c>
      <c r="AG15" s="299"/>
      <c r="AH15" s="300">
        <f ca="1">SUMIF('（様式５）申請額一覧 '!$E$6:$E$20,B15,'（様式５）申請額一覧 '!$L$6:$L$20)</f>
        <v>0</v>
      </c>
      <c r="AI15" s="301"/>
      <c r="AJ15" s="301"/>
      <c r="AK15" s="301"/>
      <c r="AL15" s="133" t="s">
        <v>80</v>
      </c>
      <c r="AM15" s="134"/>
    </row>
    <row r="16" spans="1:39" ht="12.75" customHeight="1">
      <c r="A16" s="267"/>
      <c r="B16" s="135" t="s">
        <v>51</v>
      </c>
      <c r="C16" s="136"/>
      <c r="D16" s="136"/>
      <c r="E16" s="136"/>
      <c r="F16" s="136"/>
      <c r="G16" s="136"/>
      <c r="H16" s="136"/>
      <c r="I16" s="136"/>
      <c r="J16" s="136"/>
      <c r="K16" s="136"/>
      <c r="L16" s="136"/>
      <c r="M16" s="136"/>
      <c r="N16" s="136"/>
      <c r="O16" s="136"/>
      <c r="P16" s="136"/>
      <c r="Q16" s="136"/>
      <c r="R16" s="136"/>
      <c r="S16" s="137"/>
      <c r="T16" s="302">
        <f ca="1">COUNTIFS('（様式５）申請額一覧 '!$E$6:$E$20,B16,'（様式５）申請額一覧 '!$I$6:$I$20,"&gt;0")</f>
        <v>0</v>
      </c>
      <c r="U16" s="303"/>
      <c r="V16" s="306" t="s">
        <v>17</v>
      </c>
      <c r="W16" s="307"/>
      <c r="X16" s="308">
        <f ca="1">SUMIF('（様式５）申請額一覧 '!$E$6:$E$20,B16,'（様式５）申請額一覧 '!$I$6:$I$20)</f>
        <v>0</v>
      </c>
      <c r="Y16" s="309"/>
      <c r="Z16" s="309"/>
      <c r="AA16" s="309"/>
      <c r="AB16" s="138" t="s">
        <v>80</v>
      </c>
      <c r="AC16" s="139"/>
      <c r="AD16" s="302">
        <f ca="1">COUNTIFS('（様式５）申請額一覧 '!$E$6:$E$20,B16,'（様式５）申請額一覧 '!$L$6:$L$20,"&gt;0")</f>
        <v>0</v>
      </c>
      <c r="AE16" s="303"/>
      <c r="AF16" s="306" t="s">
        <v>17</v>
      </c>
      <c r="AG16" s="307"/>
      <c r="AH16" s="304">
        <f ca="1">SUMIF('（様式５）申請額一覧 '!$E$6:$E$20,B16,'（様式５）申請額一覧 '!$L$6:$L$20)</f>
        <v>0</v>
      </c>
      <c r="AI16" s="305"/>
      <c r="AJ16" s="305"/>
      <c r="AK16" s="305"/>
      <c r="AL16" s="138" t="s">
        <v>80</v>
      </c>
      <c r="AM16" s="139"/>
    </row>
    <row r="17" spans="1:39" ht="12.75" customHeight="1">
      <c r="A17" s="267"/>
      <c r="B17" s="135" t="s">
        <v>52</v>
      </c>
      <c r="C17" s="136"/>
      <c r="D17" s="136"/>
      <c r="E17" s="136"/>
      <c r="F17" s="136"/>
      <c r="G17" s="136"/>
      <c r="H17" s="136"/>
      <c r="I17" s="136"/>
      <c r="J17" s="136"/>
      <c r="K17" s="136"/>
      <c r="L17" s="136"/>
      <c r="M17" s="136"/>
      <c r="N17" s="136"/>
      <c r="O17" s="136"/>
      <c r="P17" s="136"/>
      <c r="Q17" s="136"/>
      <c r="R17" s="136"/>
      <c r="S17" s="137"/>
      <c r="T17" s="302">
        <f ca="1">COUNTIFS('（様式５）申請額一覧 '!$E$6:$E$20,B17,'（様式５）申請額一覧 '!$I$6:$I$20,"&gt;0")</f>
        <v>0</v>
      </c>
      <c r="U17" s="303"/>
      <c r="V17" s="306" t="s">
        <v>17</v>
      </c>
      <c r="W17" s="307"/>
      <c r="X17" s="304">
        <f ca="1">SUMIF('（様式５）申請額一覧 '!$E$6:$E$20,B17,'（様式５）申請額一覧 '!$I$6:$I$20)</f>
        <v>0</v>
      </c>
      <c r="Y17" s="305"/>
      <c r="Z17" s="305"/>
      <c r="AA17" s="305"/>
      <c r="AB17" s="138" t="s">
        <v>80</v>
      </c>
      <c r="AC17" s="139"/>
      <c r="AD17" s="302">
        <f ca="1">COUNTIFS('（様式５）申請額一覧 '!$E$6:$E$20,B17,'（様式５）申請額一覧 '!$L$6:$L$20,"&gt;0")</f>
        <v>0</v>
      </c>
      <c r="AE17" s="303"/>
      <c r="AF17" s="306" t="s">
        <v>17</v>
      </c>
      <c r="AG17" s="307"/>
      <c r="AH17" s="304">
        <f ca="1">SUMIF('（様式５）申請額一覧 '!$E$6:$E$20,B17,'（様式５）申請額一覧 '!$L$6:$L$20)</f>
        <v>0</v>
      </c>
      <c r="AI17" s="305"/>
      <c r="AJ17" s="305"/>
      <c r="AK17" s="305"/>
      <c r="AL17" s="138" t="s">
        <v>80</v>
      </c>
      <c r="AM17" s="139"/>
    </row>
    <row r="18" spans="1:39" ht="12.75" customHeight="1">
      <c r="A18" s="267"/>
      <c r="B18" s="140" t="s">
        <v>68</v>
      </c>
      <c r="C18" s="136"/>
      <c r="D18" s="136"/>
      <c r="E18" s="136"/>
      <c r="F18" s="136"/>
      <c r="G18" s="136"/>
      <c r="H18" s="136"/>
      <c r="I18" s="136"/>
      <c r="J18" s="136"/>
      <c r="K18" s="136"/>
      <c r="L18" s="136"/>
      <c r="M18" s="136"/>
      <c r="N18" s="136"/>
      <c r="O18" s="136"/>
      <c r="P18" s="136"/>
      <c r="Q18" s="136"/>
      <c r="R18" s="136"/>
      <c r="S18" s="136"/>
      <c r="T18" s="302">
        <f ca="1">COUNTIFS('（様式５）申請額一覧 '!$E$6:$E$20,B18,'（様式５）申請額一覧 '!$I$6:$I$20,"&gt;0")</f>
        <v>0</v>
      </c>
      <c r="U18" s="303"/>
      <c r="V18" s="306" t="s">
        <v>17</v>
      </c>
      <c r="W18" s="307"/>
      <c r="X18" s="304">
        <f ca="1">SUMIF('（様式５）申請額一覧 '!$E$6:$E$20,B18,'（様式５）申請額一覧 '!$I$6:$I$20)</f>
        <v>0</v>
      </c>
      <c r="Y18" s="305"/>
      <c r="Z18" s="305"/>
      <c r="AA18" s="305"/>
      <c r="AB18" s="141" t="s">
        <v>80</v>
      </c>
      <c r="AC18" s="139"/>
      <c r="AD18" s="302">
        <f ca="1">COUNTIFS('（様式５）申請額一覧 '!$E$6:$E$20,B18,'（様式５）申請額一覧 '!$L$6:$L$20,"&gt;0")</f>
        <v>0</v>
      </c>
      <c r="AE18" s="303"/>
      <c r="AF18" s="306" t="s">
        <v>17</v>
      </c>
      <c r="AG18" s="307"/>
      <c r="AH18" s="304">
        <f ca="1">SUMIF('（様式５）申請額一覧 '!$E$6:$E$20,B18,'（様式５）申請額一覧 '!$L$6:$L$20)</f>
        <v>0</v>
      </c>
      <c r="AI18" s="305"/>
      <c r="AJ18" s="305"/>
      <c r="AK18" s="305"/>
      <c r="AL18" s="141" t="s">
        <v>80</v>
      </c>
      <c r="AM18" s="139"/>
    </row>
    <row r="19" spans="1:39" ht="12.75" customHeight="1">
      <c r="A19" s="267"/>
      <c r="B19" s="135" t="s">
        <v>18</v>
      </c>
      <c r="C19" s="136"/>
      <c r="D19" s="136"/>
      <c r="E19" s="136"/>
      <c r="F19" s="136"/>
      <c r="G19" s="136"/>
      <c r="H19" s="136"/>
      <c r="I19" s="136"/>
      <c r="J19" s="136"/>
      <c r="K19" s="136"/>
      <c r="L19" s="136"/>
      <c r="M19" s="136"/>
      <c r="N19" s="136"/>
      <c r="O19" s="136"/>
      <c r="P19" s="136"/>
      <c r="Q19" s="136"/>
      <c r="R19" s="136"/>
      <c r="S19" s="136"/>
      <c r="T19" s="302">
        <f ca="1">COUNTIFS('（様式５）申請額一覧 '!$E$6:$E$20,B19,'（様式５）申請額一覧 '!$I$6:$I$20,"&gt;0")</f>
        <v>0</v>
      </c>
      <c r="U19" s="303"/>
      <c r="V19" s="306" t="s">
        <v>17</v>
      </c>
      <c r="W19" s="307"/>
      <c r="X19" s="304">
        <f ca="1">SUMIF('（様式５）申請額一覧 '!$E$6:$E$20,B19,'（様式５）申請額一覧 '!$I$6:$I$20)</f>
        <v>0</v>
      </c>
      <c r="Y19" s="305"/>
      <c r="Z19" s="305"/>
      <c r="AA19" s="305"/>
      <c r="AB19" s="141" t="s">
        <v>80</v>
      </c>
      <c r="AC19" s="139"/>
      <c r="AD19" s="302">
        <f ca="1">COUNTIFS('（様式５）申請額一覧 '!$E$6:$E$20,B19,'（様式５）申請額一覧 '!$L$6:$L$20,"&gt;0")</f>
        <v>0</v>
      </c>
      <c r="AE19" s="303"/>
      <c r="AF19" s="306" t="s">
        <v>17</v>
      </c>
      <c r="AG19" s="307"/>
      <c r="AH19" s="304">
        <f ca="1">SUMIF('（様式５）申請額一覧 '!$E$6:$E$20,B19,'（様式５）申請額一覧 '!$L$6:$L$20)</f>
        <v>0</v>
      </c>
      <c r="AI19" s="305"/>
      <c r="AJ19" s="305"/>
      <c r="AK19" s="305"/>
      <c r="AL19" s="141" t="s">
        <v>80</v>
      </c>
      <c r="AM19" s="139"/>
    </row>
    <row r="20" spans="1:39" ht="12.75" customHeight="1">
      <c r="A20" s="267"/>
      <c r="B20" s="135" t="s">
        <v>136</v>
      </c>
      <c r="C20" s="136"/>
      <c r="D20" s="136"/>
      <c r="E20" s="136"/>
      <c r="F20" s="136"/>
      <c r="G20" s="136"/>
      <c r="H20" s="136"/>
      <c r="I20" s="136"/>
      <c r="J20" s="136"/>
      <c r="K20" s="136"/>
      <c r="L20" s="136"/>
      <c r="M20" s="136"/>
      <c r="N20" s="136"/>
      <c r="O20" s="136"/>
      <c r="P20" s="136"/>
      <c r="Q20" s="136"/>
      <c r="R20" s="136"/>
      <c r="S20" s="136"/>
      <c r="T20" s="302">
        <f ca="1">COUNTIFS('（様式５）申請額一覧 '!$E$6:$E$20,B20,'（様式５）申請額一覧 '!$I$6:$I$20,"&gt;0")</f>
        <v>0</v>
      </c>
      <c r="U20" s="303"/>
      <c r="V20" s="306" t="s">
        <v>17</v>
      </c>
      <c r="W20" s="307"/>
      <c r="X20" s="304">
        <f ca="1">SUMIF('（様式５）申請額一覧 '!$E$6:$E$20,B20,'（様式５）申請額一覧 '!$I$6:$I$20)</f>
        <v>0</v>
      </c>
      <c r="Y20" s="305"/>
      <c r="Z20" s="305"/>
      <c r="AA20" s="305"/>
      <c r="AB20" s="138" t="s">
        <v>80</v>
      </c>
      <c r="AC20" s="139"/>
      <c r="AD20" s="302">
        <f ca="1">COUNTIFS('（様式５）申請額一覧 '!$E$6:$E$20,B20,'（様式５）申請額一覧 '!$L$6:$L$20,"&gt;0")</f>
        <v>0</v>
      </c>
      <c r="AE20" s="303"/>
      <c r="AF20" s="306" t="s">
        <v>17</v>
      </c>
      <c r="AG20" s="307"/>
      <c r="AH20" s="304">
        <f ca="1">SUMIF('（様式５）申請額一覧 '!$E$6:$E$20,B20,'（様式５）申請額一覧 '!$L$6:$L$20)</f>
        <v>0</v>
      </c>
      <c r="AI20" s="305"/>
      <c r="AJ20" s="305"/>
      <c r="AK20" s="305"/>
      <c r="AL20" s="138" t="s">
        <v>80</v>
      </c>
      <c r="AM20" s="139"/>
    </row>
    <row r="21" spans="1:39" ht="12.75" customHeight="1">
      <c r="A21" s="267"/>
      <c r="B21" s="135" t="s">
        <v>137</v>
      </c>
      <c r="C21" s="136"/>
      <c r="D21" s="136"/>
      <c r="E21" s="136"/>
      <c r="F21" s="136"/>
      <c r="G21" s="136"/>
      <c r="H21" s="136"/>
      <c r="I21" s="136"/>
      <c r="J21" s="136"/>
      <c r="K21" s="136"/>
      <c r="L21" s="136"/>
      <c r="M21" s="136"/>
      <c r="N21" s="136"/>
      <c r="O21" s="136"/>
      <c r="P21" s="136"/>
      <c r="Q21" s="136"/>
      <c r="R21" s="136"/>
      <c r="S21" s="136"/>
      <c r="T21" s="302">
        <f ca="1">COUNTIFS('（様式５）申請額一覧 '!$E$6:$E$20,B21,'（様式５）申請額一覧 '!$I$6:$I$20,"&gt;0")</f>
        <v>0</v>
      </c>
      <c r="U21" s="303"/>
      <c r="V21" s="306" t="s">
        <v>17</v>
      </c>
      <c r="W21" s="307"/>
      <c r="X21" s="304">
        <f ca="1">SUMIF('（様式５）申請額一覧 '!$E$6:$E$20,B21,'（様式５）申請額一覧 '!$I$6:$I$20)</f>
        <v>0</v>
      </c>
      <c r="Y21" s="305"/>
      <c r="Z21" s="305"/>
      <c r="AA21" s="305"/>
      <c r="AB21" s="138" t="s">
        <v>80</v>
      </c>
      <c r="AC21" s="139"/>
      <c r="AD21" s="302">
        <f ca="1">COUNTIFS('（様式５）申請額一覧 '!$E$6:$E$20,B21,'（様式５）申請額一覧 '!$L$6:$L$20,"&gt;0")</f>
        <v>0</v>
      </c>
      <c r="AE21" s="303"/>
      <c r="AF21" s="306" t="s">
        <v>17</v>
      </c>
      <c r="AG21" s="307"/>
      <c r="AH21" s="304">
        <f ca="1">SUMIF('（様式５）申請額一覧 '!$E$6:$E$20,B21,'（様式５）申請額一覧 '!$L$6:$L$20)</f>
        <v>0</v>
      </c>
      <c r="AI21" s="305"/>
      <c r="AJ21" s="305"/>
      <c r="AK21" s="305"/>
      <c r="AL21" s="138" t="s">
        <v>80</v>
      </c>
      <c r="AM21" s="139"/>
    </row>
    <row r="22" spans="1:39" ht="12.75" customHeight="1">
      <c r="A22" s="268"/>
      <c r="B22" s="142" t="s">
        <v>138</v>
      </c>
      <c r="C22" s="143"/>
      <c r="D22" s="143"/>
      <c r="E22" s="143"/>
      <c r="F22" s="143"/>
      <c r="G22" s="143"/>
      <c r="H22" s="143"/>
      <c r="I22" s="143"/>
      <c r="J22" s="143"/>
      <c r="K22" s="143"/>
      <c r="L22" s="143"/>
      <c r="M22" s="143"/>
      <c r="N22" s="143"/>
      <c r="O22" s="143"/>
      <c r="P22" s="143"/>
      <c r="Q22" s="143"/>
      <c r="R22" s="143"/>
      <c r="S22" s="143"/>
      <c r="T22" s="310">
        <f ca="1">COUNTIFS('（様式５）申請額一覧 '!$E$6:$E$20,B22,'（様式５）申請額一覧 '!$I$6:$I$20,"&gt;0")</f>
        <v>0</v>
      </c>
      <c r="U22" s="311"/>
      <c r="V22" s="312" t="s">
        <v>17</v>
      </c>
      <c r="W22" s="313"/>
      <c r="X22" s="314">
        <f ca="1">SUMIF('（様式５）申請額一覧 '!$E$6:$E$20,B22,'（様式５）申請額一覧 '!$I$6:$I$20)</f>
        <v>0</v>
      </c>
      <c r="Y22" s="315"/>
      <c r="Z22" s="315"/>
      <c r="AA22" s="315"/>
      <c r="AB22" s="144" t="s">
        <v>80</v>
      </c>
      <c r="AC22" s="145"/>
      <c r="AD22" s="316">
        <f ca="1">COUNTIFS('（様式５）申請額一覧 '!$E$6:$E$20,B22,'（様式５）申請額一覧 '!$L$6:$L$20,"&gt;0")</f>
        <v>0</v>
      </c>
      <c r="AE22" s="317"/>
      <c r="AF22" s="318" t="s">
        <v>17</v>
      </c>
      <c r="AG22" s="319"/>
      <c r="AH22" s="314">
        <f ca="1">SUMIF('（様式５）申請額一覧 '!$E$6:$E$20,B22,'（様式５）申請額一覧 '!$L$6:$L$20)</f>
        <v>0</v>
      </c>
      <c r="AI22" s="315"/>
      <c r="AJ22" s="315"/>
      <c r="AK22" s="315"/>
      <c r="AL22" s="144" t="s">
        <v>80</v>
      </c>
      <c r="AM22" s="145"/>
    </row>
    <row r="23" spans="1:39" ht="12.75" customHeight="1">
      <c r="A23" s="326" t="s">
        <v>65</v>
      </c>
      <c r="B23" s="119" t="s">
        <v>38</v>
      </c>
      <c r="C23" s="121"/>
      <c r="D23" s="121"/>
      <c r="E23" s="121"/>
      <c r="F23" s="121"/>
      <c r="G23" s="121"/>
      <c r="H23" s="121"/>
      <c r="I23" s="121"/>
      <c r="J23" s="121"/>
      <c r="K23" s="121"/>
      <c r="L23" s="121"/>
      <c r="M23" s="121"/>
      <c r="N23" s="121"/>
      <c r="O23" s="121"/>
      <c r="P23" s="121"/>
      <c r="Q23" s="121"/>
      <c r="R23" s="121"/>
      <c r="S23" s="121"/>
      <c r="T23" s="296">
        <f ca="1">COUNTIFS('（様式５）申請額一覧 '!$E$6:$E$20,B23,'（様式５）申請額一覧 '!$I$6:$I$20,"&gt;0")</f>
        <v>0</v>
      </c>
      <c r="U23" s="297"/>
      <c r="V23" s="298" t="s">
        <v>17</v>
      </c>
      <c r="W23" s="299"/>
      <c r="X23" s="300">
        <f ca="1">SUMIF('（様式５）申請額一覧 '!$E$6:$E$20,B23,'（様式５）申請額一覧 '!$I$6:$I$20)</f>
        <v>0</v>
      </c>
      <c r="Y23" s="301"/>
      <c r="Z23" s="301"/>
      <c r="AA23" s="301"/>
      <c r="AB23" s="146" t="s">
        <v>80</v>
      </c>
      <c r="AC23" s="134"/>
      <c r="AD23" s="296">
        <f ca="1">COUNTIFS('（様式５）申請額一覧 '!$E$6:$E$20,B23,'（様式５）申請額一覧 '!$L$6:$L$20,"&gt;0")</f>
        <v>0</v>
      </c>
      <c r="AE23" s="297"/>
      <c r="AF23" s="298" t="s">
        <v>17</v>
      </c>
      <c r="AG23" s="299"/>
      <c r="AH23" s="300">
        <f ca="1">SUMIF('（様式５）申請額一覧 '!$E$6:$E$20,B23,'（様式５）申請額一覧 '!$L$6:$L$20)</f>
        <v>0</v>
      </c>
      <c r="AI23" s="301"/>
      <c r="AJ23" s="301"/>
      <c r="AK23" s="301"/>
      <c r="AL23" s="146" t="s">
        <v>80</v>
      </c>
      <c r="AM23" s="134"/>
    </row>
    <row r="24" spans="1:39" ht="12.75" customHeight="1">
      <c r="A24" s="327"/>
      <c r="B24" s="125" t="s">
        <v>37</v>
      </c>
      <c r="C24" s="125"/>
      <c r="D24" s="125"/>
      <c r="E24" s="125"/>
      <c r="F24" s="125"/>
      <c r="G24" s="125"/>
      <c r="H24" s="125"/>
      <c r="I24" s="125"/>
      <c r="J24" s="125"/>
      <c r="K24" s="125"/>
      <c r="L24" s="125"/>
      <c r="M24" s="125"/>
      <c r="N24" s="125"/>
      <c r="O24" s="125"/>
      <c r="P24" s="125"/>
      <c r="Q24" s="125"/>
      <c r="R24" s="125"/>
      <c r="S24" s="125"/>
      <c r="T24" s="278">
        <f ca="1">COUNTIFS('（様式５）申請額一覧 '!$E$6:$E$20,B24,'（様式５）申請額一覧 '!$I$6:$I$20,"&gt;0")</f>
        <v>0</v>
      </c>
      <c r="U24" s="279"/>
      <c r="V24" s="320" t="s">
        <v>17</v>
      </c>
      <c r="W24" s="321"/>
      <c r="X24" s="322">
        <f ca="1">SUMIF('（様式５）申請額一覧 '!$E$6:$E$20,B24,'（様式５）申請額一覧 '!$I$6:$I$20)</f>
        <v>0</v>
      </c>
      <c r="Y24" s="323"/>
      <c r="Z24" s="323"/>
      <c r="AA24" s="323"/>
      <c r="AB24" s="147" t="s">
        <v>80</v>
      </c>
      <c r="AC24" s="148"/>
      <c r="AD24" s="281">
        <f ca="1">COUNTIFS('（様式５）申請額一覧 '!$E$6:$E$20,B24,'（様式５）申請額一覧 '!$L$6:$L$20,"&gt;0")</f>
        <v>0</v>
      </c>
      <c r="AE24" s="282"/>
      <c r="AF24" s="324" t="s">
        <v>17</v>
      </c>
      <c r="AG24" s="325"/>
      <c r="AH24" s="322">
        <f ca="1">SUMIF('（様式５）申請額一覧 '!$E$6:$E$20,B24,'（様式５）申請額一覧 '!$L$6:$L$20)</f>
        <v>0</v>
      </c>
      <c r="AI24" s="323"/>
      <c r="AJ24" s="323"/>
      <c r="AK24" s="323"/>
      <c r="AL24" s="147" t="s">
        <v>80</v>
      </c>
      <c r="AM24" s="148"/>
    </row>
    <row r="25" spans="1:39" ht="12.75" customHeight="1">
      <c r="A25" s="266" t="s">
        <v>35</v>
      </c>
      <c r="B25" s="121" t="s">
        <v>19</v>
      </c>
      <c r="C25" s="121"/>
      <c r="D25" s="121"/>
      <c r="E25" s="121"/>
      <c r="F25" s="121"/>
      <c r="G25" s="121"/>
      <c r="H25" s="121"/>
      <c r="I25" s="121"/>
      <c r="J25" s="121"/>
      <c r="K25" s="121"/>
      <c r="L25" s="121"/>
      <c r="M25" s="121"/>
      <c r="N25" s="121"/>
      <c r="O25" s="121"/>
      <c r="P25" s="121"/>
      <c r="Q25" s="121"/>
      <c r="R25" s="121"/>
      <c r="S25" s="121"/>
      <c r="T25" s="296">
        <f ca="1">COUNTIFS('（様式５）申請額一覧 '!$E$6:$E$20,B25,'（様式５）申請額一覧 '!$I$6:$I$20,"&gt;0")</f>
        <v>0</v>
      </c>
      <c r="U25" s="297"/>
      <c r="V25" s="298" t="s">
        <v>17</v>
      </c>
      <c r="W25" s="299"/>
      <c r="X25" s="308">
        <f ca="1">SUMIF('（様式５）申請額一覧 '!$E$6:$E$20,B25,'（様式５）申請額一覧 '!$I$6:$I$20)</f>
        <v>0</v>
      </c>
      <c r="Y25" s="309"/>
      <c r="Z25" s="309"/>
      <c r="AA25" s="309"/>
      <c r="AB25" s="149" t="s">
        <v>80</v>
      </c>
      <c r="AC25" s="150"/>
      <c r="AD25" s="328">
        <f ca="1">COUNTIFS('（様式５）申請額一覧 '!$E$6:$E$20,B25,'（様式５）申請額一覧 '!$L$6:$L$20,"&gt;0")</f>
        <v>0</v>
      </c>
      <c r="AE25" s="329"/>
      <c r="AF25" s="330" t="s">
        <v>17</v>
      </c>
      <c r="AG25" s="331"/>
      <c r="AH25" s="308">
        <f ca="1">SUMIF('（様式５）申請額一覧 '!$E$6:$E$20,B25,'（様式５）申請額一覧 '!$L$6:$L$20)</f>
        <v>0</v>
      </c>
      <c r="AI25" s="309"/>
      <c r="AJ25" s="309"/>
      <c r="AK25" s="309"/>
      <c r="AL25" s="149" t="s">
        <v>80</v>
      </c>
      <c r="AM25" s="150"/>
    </row>
    <row r="26" spans="1:39" ht="12.75" customHeight="1">
      <c r="A26" s="267"/>
      <c r="B26" s="136" t="s">
        <v>20</v>
      </c>
      <c r="C26" s="136"/>
      <c r="D26" s="136"/>
      <c r="E26" s="136"/>
      <c r="F26" s="136"/>
      <c r="G26" s="136"/>
      <c r="H26" s="136"/>
      <c r="I26" s="136"/>
      <c r="J26" s="136"/>
      <c r="K26" s="136"/>
      <c r="L26" s="136"/>
      <c r="M26" s="136"/>
      <c r="N26" s="136"/>
      <c r="O26" s="136"/>
      <c r="P26" s="136"/>
      <c r="Q26" s="136"/>
      <c r="R26" s="136"/>
      <c r="S26" s="136"/>
      <c r="T26" s="302">
        <f ca="1">COUNTIFS('（様式５）申請額一覧 '!$E$6:$E$20,B26,'（様式５）申請額一覧 '!$I$6:$I$20,"&gt;0")</f>
        <v>0</v>
      </c>
      <c r="U26" s="303"/>
      <c r="V26" s="306" t="s">
        <v>17</v>
      </c>
      <c r="W26" s="307"/>
      <c r="X26" s="304">
        <f ca="1">SUMIF('（様式５）申請額一覧 '!$E$6:$E$20,B26,'（様式５）申請額一覧 '!$I$6:$I$20)</f>
        <v>0</v>
      </c>
      <c r="Y26" s="305"/>
      <c r="Z26" s="305"/>
      <c r="AA26" s="305"/>
      <c r="AB26" s="138" t="s">
        <v>80</v>
      </c>
      <c r="AC26" s="139"/>
      <c r="AD26" s="302">
        <f ca="1">COUNTIFS('（様式５）申請額一覧 '!$E$6:$E$20,B26,'（様式５）申請額一覧 '!$L$6:$L$20,"&gt;0")</f>
        <v>0</v>
      </c>
      <c r="AE26" s="303"/>
      <c r="AF26" s="306" t="s">
        <v>17</v>
      </c>
      <c r="AG26" s="307"/>
      <c r="AH26" s="304">
        <f ca="1">SUMIF('（様式５）申請額一覧 '!$E$6:$E$20,B26,'（様式５）申請額一覧 '!$L$6:$L$20)</f>
        <v>0</v>
      </c>
      <c r="AI26" s="305"/>
      <c r="AJ26" s="305"/>
      <c r="AK26" s="305"/>
      <c r="AL26" s="138" t="s">
        <v>80</v>
      </c>
      <c r="AM26" s="139"/>
    </row>
    <row r="27" spans="1:39" ht="12.75" customHeight="1">
      <c r="A27" s="267"/>
      <c r="B27" s="136" t="s">
        <v>21</v>
      </c>
      <c r="C27" s="136"/>
      <c r="D27" s="136"/>
      <c r="E27" s="136"/>
      <c r="F27" s="136"/>
      <c r="G27" s="136"/>
      <c r="H27" s="136"/>
      <c r="I27" s="136"/>
      <c r="J27" s="136"/>
      <c r="K27" s="136"/>
      <c r="L27" s="136"/>
      <c r="M27" s="136"/>
      <c r="N27" s="136"/>
      <c r="O27" s="136"/>
      <c r="P27" s="136"/>
      <c r="Q27" s="136"/>
      <c r="R27" s="136"/>
      <c r="S27" s="136"/>
      <c r="T27" s="302">
        <f ca="1">COUNTIFS('（様式５）申請額一覧 '!$E$6:$E$20,B27,'（様式５）申請額一覧 '!$I$6:$I$20,"&gt;0")</f>
        <v>0</v>
      </c>
      <c r="U27" s="303"/>
      <c r="V27" s="306" t="s">
        <v>17</v>
      </c>
      <c r="W27" s="307"/>
      <c r="X27" s="304">
        <f ca="1">SUMIF('（様式５）申請額一覧 '!$E$6:$E$20,B27,'（様式５）申請額一覧 '!$I$6:$I$20)</f>
        <v>0</v>
      </c>
      <c r="Y27" s="305"/>
      <c r="Z27" s="305"/>
      <c r="AA27" s="305"/>
      <c r="AB27" s="138" t="s">
        <v>80</v>
      </c>
      <c r="AC27" s="139"/>
      <c r="AD27" s="302">
        <f ca="1">COUNTIFS('（様式５）申請額一覧 '!$E$6:$E$20,B27,'（様式５）申請額一覧 '!$L$6:$L$20,"&gt;0")</f>
        <v>0</v>
      </c>
      <c r="AE27" s="303"/>
      <c r="AF27" s="306" t="s">
        <v>17</v>
      </c>
      <c r="AG27" s="307"/>
      <c r="AH27" s="304">
        <f ca="1">SUMIF('（様式５）申請額一覧 '!$E$6:$E$20,B27,'（様式５）申請額一覧 '!$L$6:$L$20)</f>
        <v>0</v>
      </c>
      <c r="AI27" s="305"/>
      <c r="AJ27" s="305"/>
      <c r="AK27" s="305"/>
      <c r="AL27" s="138" t="s">
        <v>80</v>
      </c>
      <c r="AM27" s="139"/>
    </row>
    <row r="28" spans="1:39" ht="12.75" customHeight="1">
      <c r="A28" s="267"/>
      <c r="B28" s="136" t="s">
        <v>22</v>
      </c>
      <c r="C28" s="136"/>
      <c r="D28" s="136"/>
      <c r="E28" s="136"/>
      <c r="F28" s="136"/>
      <c r="G28" s="136"/>
      <c r="H28" s="136"/>
      <c r="I28" s="136"/>
      <c r="J28" s="136"/>
      <c r="K28" s="136"/>
      <c r="L28" s="136"/>
      <c r="M28" s="136"/>
      <c r="N28" s="136"/>
      <c r="O28" s="136"/>
      <c r="P28" s="136"/>
      <c r="Q28" s="136"/>
      <c r="R28" s="136"/>
      <c r="S28" s="136"/>
      <c r="T28" s="302">
        <f ca="1">COUNTIFS('（様式５）申請額一覧 '!$E$6:$E$20,B28,'（様式５）申請額一覧 '!$I$6:$I$20,"&gt;0")</f>
        <v>0</v>
      </c>
      <c r="U28" s="303"/>
      <c r="V28" s="306" t="s">
        <v>17</v>
      </c>
      <c r="W28" s="307"/>
      <c r="X28" s="304">
        <f ca="1">SUMIF('（様式５）申請額一覧 '!$E$6:$E$20,B28,'（様式５）申請額一覧 '!$I$6:$I$20)</f>
        <v>0</v>
      </c>
      <c r="Y28" s="305"/>
      <c r="Z28" s="305"/>
      <c r="AA28" s="305"/>
      <c r="AB28" s="138" t="s">
        <v>80</v>
      </c>
      <c r="AC28" s="139"/>
      <c r="AD28" s="302">
        <f ca="1">COUNTIFS('（様式５）申請額一覧 '!$E$6:$E$20,B28,'（様式５）申請額一覧 '!$L$6:$L$20,"&gt;0")</f>
        <v>0</v>
      </c>
      <c r="AE28" s="303"/>
      <c r="AF28" s="306" t="s">
        <v>17</v>
      </c>
      <c r="AG28" s="307"/>
      <c r="AH28" s="304">
        <f ca="1">SUMIF('（様式５）申請額一覧 '!$E$6:$E$20,B28,'（様式５）申請額一覧 '!$L$6:$L$20)</f>
        <v>0</v>
      </c>
      <c r="AI28" s="305"/>
      <c r="AJ28" s="305"/>
      <c r="AK28" s="305"/>
      <c r="AL28" s="138" t="s">
        <v>80</v>
      </c>
      <c r="AM28" s="139"/>
    </row>
    <row r="29" spans="1:39" ht="12.75" customHeight="1">
      <c r="A29" s="267"/>
      <c r="B29" s="136" t="s">
        <v>23</v>
      </c>
      <c r="C29" s="136"/>
      <c r="D29" s="136"/>
      <c r="E29" s="136"/>
      <c r="F29" s="136"/>
      <c r="G29" s="136"/>
      <c r="H29" s="136"/>
      <c r="I29" s="136"/>
      <c r="J29" s="136"/>
      <c r="K29" s="136"/>
      <c r="L29" s="136"/>
      <c r="M29" s="136"/>
      <c r="N29" s="136"/>
      <c r="O29" s="136"/>
      <c r="P29" s="136"/>
      <c r="Q29" s="136"/>
      <c r="R29" s="136"/>
      <c r="S29" s="136"/>
      <c r="T29" s="302">
        <f ca="1">COUNTIFS('（様式５）申請額一覧 '!$E$6:$E$20,B29,'（様式５）申請額一覧 '!$I$6:$I$20,"&gt;0")</f>
        <v>0</v>
      </c>
      <c r="U29" s="303"/>
      <c r="V29" s="306" t="s">
        <v>17</v>
      </c>
      <c r="W29" s="307"/>
      <c r="X29" s="304">
        <f ca="1">SUMIF('（様式５）申請額一覧 '!$E$6:$E$20,B29,'（様式５）申請額一覧 '!$I$6:$I$20)</f>
        <v>0</v>
      </c>
      <c r="Y29" s="305"/>
      <c r="Z29" s="305"/>
      <c r="AA29" s="305"/>
      <c r="AB29" s="138" t="s">
        <v>80</v>
      </c>
      <c r="AC29" s="139"/>
      <c r="AD29" s="302">
        <f ca="1">COUNTIFS('（様式５）申請額一覧 '!$E$6:$E$20,B29,'（様式５）申請額一覧 '!$L$6:$L$20,"&gt;0")</f>
        <v>0</v>
      </c>
      <c r="AE29" s="303"/>
      <c r="AF29" s="306" t="s">
        <v>17</v>
      </c>
      <c r="AG29" s="307"/>
      <c r="AH29" s="304">
        <f ca="1">SUMIF('（様式５）申請額一覧 '!$E$6:$E$20,B29,'（様式５）申請額一覧 '!$L$6:$L$20)</f>
        <v>0</v>
      </c>
      <c r="AI29" s="305"/>
      <c r="AJ29" s="305"/>
      <c r="AK29" s="305"/>
      <c r="AL29" s="138" t="s">
        <v>80</v>
      </c>
      <c r="AM29" s="139"/>
    </row>
    <row r="30" spans="1:39" ht="12.75" customHeight="1">
      <c r="A30" s="267"/>
      <c r="B30" s="136" t="s">
        <v>24</v>
      </c>
      <c r="C30" s="136"/>
      <c r="D30" s="136"/>
      <c r="E30" s="136"/>
      <c r="F30" s="136"/>
      <c r="G30" s="136"/>
      <c r="H30" s="136"/>
      <c r="I30" s="136"/>
      <c r="J30" s="136"/>
      <c r="K30" s="136"/>
      <c r="L30" s="136"/>
      <c r="M30" s="136"/>
      <c r="N30" s="136"/>
      <c r="O30" s="136"/>
      <c r="P30" s="136"/>
      <c r="Q30" s="136"/>
      <c r="R30" s="136"/>
      <c r="S30" s="136"/>
      <c r="T30" s="302">
        <f ca="1">COUNTIFS('（様式５）申請額一覧 '!$E$6:$E$20,B30,'（様式５）申請額一覧 '!$I$6:$I$20,"&gt;0")</f>
        <v>0</v>
      </c>
      <c r="U30" s="303"/>
      <c r="V30" s="306" t="s">
        <v>17</v>
      </c>
      <c r="W30" s="307"/>
      <c r="X30" s="304">
        <f ca="1">SUMIF('（様式５）申請額一覧 '!$E$6:$E$20,B30,'（様式５）申請額一覧 '!$I$6:$I$20)</f>
        <v>0</v>
      </c>
      <c r="Y30" s="305"/>
      <c r="Z30" s="305"/>
      <c r="AA30" s="305"/>
      <c r="AB30" s="138" t="s">
        <v>80</v>
      </c>
      <c r="AC30" s="139"/>
      <c r="AD30" s="302">
        <f ca="1">COUNTIFS('（様式５）申請額一覧 '!$E$6:$E$20,B30,'（様式５）申請額一覧 '!$L$6:$L$20,"&gt;0")</f>
        <v>0</v>
      </c>
      <c r="AE30" s="303"/>
      <c r="AF30" s="306" t="s">
        <v>17</v>
      </c>
      <c r="AG30" s="307"/>
      <c r="AH30" s="304">
        <f ca="1">SUMIF('（様式５）申請額一覧 '!$E$6:$E$20,B30,'（様式５）申請額一覧 '!$L$6:$L$20)</f>
        <v>0</v>
      </c>
      <c r="AI30" s="305"/>
      <c r="AJ30" s="305"/>
      <c r="AK30" s="305"/>
      <c r="AL30" s="138" t="s">
        <v>80</v>
      </c>
      <c r="AM30" s="139"/>
    </row>
    <row r="31" spans="1:39" ht="12.75" customHeight="1">
      <c r="A31" s="267"/>
      <c r="B31" s="136" t="s">
        <v>25</v>
      </c>
      <c r="C31" s="136"/>
      <c r="D31" s="136"/>
      <c r="E31" s="136"/>
      <c r="F31" s="136"/>
      <c r="G31" s="136"/>
      <c r="H31" s="136"/>
      <c r="I31" s="136"/>
      <c r="J31" s="136"/>
      <c r="K31" s="136"/>
      <c r="L31" s="136"/>
      <c r="M31" s="136"/>
      <c r="N31" s="136"/>
      <c r="O31" s="136"/>
      <c r="P31" s="136"/>
      <c r="Q31" s="136"/>
      <c r="R31" s="136"/>
      <c r="S31" s="136"/>
      <c r="T31" s="302">
        <f ca="1">COUNTIFS('（様式５）申請額一覧 '!$E$6:$E$20,B31,'（様式５）申請額一覧 '!$I$6:$I$20,"&gt;0")</f>
        <v>0</v>
      </c>
      <c r="U31" s="303"/>
      <c r="V31" s="306" t="s">
        <v>17</v>
      </c>
      <c r="W31" s="307"/>
      <c r="X31" s="304">
        <f ca="1">SUMIF('（様式５）申請額一覧 '!$E$6:$E$20,B31,'（様式５）申請額一覧 '!$I$6:$I$20)</f>
        <v>0</v>
      </c>
      <c r="Y31" s="305"/>
      <c r="Z31" s="305"/>
      <c r="AA31" s="305"/>
      <c r="AB31" s="138" t="s">
        <v>80</v>
      </c>
      <c r="AC31" s="139"/>
      <c r="AD31" s="302">
        <f ca="1">COUNTIFS('（様式５）申請額一覧 '!$E$6:$E$20,B31,'（様式５）申請額一覧 '!$L$6:$L$20,"&gt;0")</f>
        <v>0</v>
      </c>
      <c r="AE31" s="303"/>
      <c r="AF31" s="306" t="s">
        <v>17</v>
      </c>
      <c r="AG31" s="307"/>
      <c r="AH31" s="304">
        <f ca="1">SUMIF('（様式５）申請額一覧 '!$E$6:$E$20,B31,'（様式５）申請額一覧 '!$L$6:$L$20)</f>
        <v>0</v>
      </c>
      <c r="AI31" s="305"/>
      <c r="AJ31" s="305"/>
      <c r="AK31" s="305"/>
      <c r="AL31" s="138" t="s">
        <v>80</v>
      </c>
      <c r="AM31" s="139"/>
    </row>
    <row r="32" spans="1:39" ht="12.75" customHeight="1">
      <c r="A32" s="267"/>
      <c r="B32" s="136" t="s">
        <v>26</v>
      </c>
      <c r="C32" s="136"/>
      <c r="D32" s="136"/>
      <c r="E32" s="136"/>
      <c r="F32" s="136"/>
      <c r="G32" s="136"/>
      <c r="H32" s="136"/>
      <c r="I32" s="136"/>
      <c r="J32" s="136"/>
      <c r="K32" s="136"/>
      <c r="L32" s="136"/>
      <c r="M32" s="136"/>
      <c r="N32" s="136"/>
      <c r="O32" s="136"/>
      <c r="P32" s="136"/>
      <c r="Q32" s="136"/>
      <c r="R32" s="136"/>
      <c r="S32" s="136"/>
      <c r="T32" s="332" t="s">
        <v>103</v>
      </c>
      <c r="U32" s="333"/>
      <c r="V32" s="306" t="s">
        <v>104</v>
      </c>
      <c r="W32" s="307"/>
      <c r="X32" s="334" t="s">
        <v>103</v>
      </c>
      <c r="Y32" s="335"/>
      <c r="Z32" s="335"/>
      <c r="AA32" s="335"/>
      <c r="AB32" s="138" t="s">
        <v>80</v>
      </c>
      <c r="AC32" s="139"/>
      <c r="AD32" s="302">
        <f ca="1">COUNTIFS('（様式５）申請額一覧 '!$E$6:$E$20,B32,'（様式５）申請額一覧 '!$L$6:$L$20,"&gt;0")</f>
        <v>0</v>
      </c>
      <c r="AE32" s="303"/>
      <c r="AF32" s="306" t="s">
        <v>17</v>
      </c>
      <c r="AG32" s="307"/>
      <c r="AH32" s="304">
        <f ca="1">SUMIF('（様式５）申請額一覧 '!$E$6:$E$20,B32,'（様式５）申請額一覧 '!$L$6:$L$20)</f>
        <v>0</v>
      </c>
      <c r="AI32" s="305"/>
      <c r="AJ32" s="305"/>
      <c r="AK32" s="305"/>
      <c r="AL32" s="138" t="s">
        <v>80</v>
      </c>
      <c r="AM32" s="139"/>
    </row>
    <row r="33" spans="1:39" ht="12.75" customHeight="1">
      <c r="A33" s="268"/>
      <c r="B33" s="143" t="s">
        <v>67</v>
      </c>
      <c r="C33" s="143"/>
      <c r="D33" s="143"/>
      <c r="E33" s="143"/>
      <c r="F33" s="143"/>
      <c r="G33" s="143"/>
      <c r="H33" s="143"/>
      <c r="I33" s="143"/>
      <c r="J33" s="143"/>
      <c r="K33" s="143"/>
      <c r="L33" s="143"/>
      <c r="M33" s="143"/>
      <c r="N33" s="143"/>
      <c r="O33" s="143"/>
      <c r="P33" s="143"/>
      <c r="Q33" s="143"/>
      <c r="R33" s="143"/>
      <c r="S33" s="143"/>
      <c r="T33" s="310">
        <f ca="1">COUNTIFS('（様式５）申請額一覧 '!$E$6:$E$20,B33,'（様式５）申請額一覧 '!$I$6:$I$20,"&gt;0")</f>
        <v>0</v>
      </c>
      <c r="U33" s="311"/>
      <c r="V33" s="312" t="s">
        <v>17</v>
      </c>
      <c r="W33" s="313"/>
      <c r="X33" s="314">
        <f ca="1">SUMIF('（様式５）申請額一覧 '!$E$6:$E$20,B33,'（様式５）申請額一覧 '!$I$6:$I$20)</f>
        <v>0</v>
      </c>
      <c r="Y33" s="315"/>
      <c r="Z33" s="315"/>
      <c r="AA33" s="315"/>
      <c r="AB33" s="144" t="s">
        <v>80</v>
      </c>
      <c r="AC33" s="145"/>
      <c r="AD33" s="316">
        <f ca="1">COUNTIFS('（様式５）申請額一覧 '!$E$6:$E$20,B33,'（様式５）申請額一覧 '!$L$6:$L$20,"&gt;0")</f>
        <v>0</v>
      </c>
      <c r="AE33" s="317"/>
      <c r="AF33" s="318" t="s">
        <v>17</v>
      </c>
      <c r="AG33" s="319"/>
      <c r="AH33" s="314">
        <f ca="1">SUMIF('（様式５）申請額一覧 '!$E$6:$E$20,B33,'（様式５）申請額一覧 '!$L$6:$L$20)</f>
        <v>0</v>
      </c>
      <c r="AI33" s="315"/>
      <c r="AJ33" s="315"/>
      <c r="AK33" s="315"/>
      <c r="AL33" s="144" t="s">
        <v>80</v>
      </c>
      <c r="AM33" s="145"/>
    </row>
    <row r="34" spans="1:39" ht="12.75" customHeight="1">
      <c r="A34" s="326" t="s">
        <v>66</v>
      </c>
      <c r="B34" s="121" t="s">
        <v>27</v>
      </c>
      <c r="C34" s="121"/>
      <c r="D34" s="121"/>
      <c r="E34" s="121"/>
      <c r="F34" s="121"/>
      <c r="G34" s="121"/>
      <c r="H34" s="121"/>
      <c r="I34" s="121"/>
      <c r="J34" s="121"/>
      <c r="K34" s="121"/>
      <c r="L34" s="121"/>
      <c r="M34" s="121"/>
      <c r="N34" s="121"/>
      <c r="O34" s="121"/>
      <c r="P34" s="121"/>
      <c r="Q34" s="121"/>
      <c r="R34" s="121"/>
      <c r="S34" s="121"/>
      <c r="T34" s="296">
        <f ca="1">COUNTIFS('（様式５）申請額一覧 '!$E$6:$E$20,B34,'（様式５）申請額一覧 '!$I$6:$I$20,"&gt;0")</f>
        <v>0</v>
      </c>
      <c r="U34" s="297"/>
      <c r="V34" s="298" t="s">
        <v>17</v>
      </c>
      <c r="W34" s="299"/>
      <c r="X34" s="300">
        <f ca="1">SUMIF('（様式５）申請額一覧 '!$E$6:$E$20,B34,'（様式５）申請額一覧 '!$I$6:$I$20)</f>
        <v>0</v>
      </c>
      <c r="Y34" s="301"/>
      <c r="Z34" s="301"/>
      <c r="AA34" s="301"/>
      <c r="AB34" s="146" t="s">
        <v>80</v>
      </c>
      <c r="AC34" s="134"/>
      <c r="AD34" s="296">
        <f ca="1">COUNTIFS('（様式５）申請額一覧 '!$E$6:$E$20,B34,'（様式５）申請額一覧 '!$L$6:$L$20,"&gt;0")</f>
        <v>0</v>
      </c>
      <c r="AE34" s="297"/>
      <c r="AF34" s="298" t="s">
        <v>17</v>
      </c>
      <c r="AG34" s="299"/>
      <c r="AH34" s="300">
        <f ca="1">SUMIF('（様式５）申請額一覧 '!$E$6:$E$20,B34,'（様式５）申請額一覧 '!$L$6:$L$20)</f>
        <v>0</v>
      </c>
      <c r="AI34" s="301"/>
      <c r="AJ34" s="301"/>
      <c r="AK34" s="301"/>
      <c r="AL34" s="146" t="s">
        <v>80</v>
      </c>
      <c r="AM34" s="134"/>
    </row>
    <row r="35" spans="1:39" ht="12.75" customHeight="1">
      <c r="A35" s="327"/>
      <c r="B35" s="125" t="s">
        <v>28</v>
      </c>
      <c r="C35" s="125"/>
      <c r="D35" s="125"/>
      <c r="E35" s="125"/>
      <c r="F35" s="125"/>
      <c r="G35" s="125"/>
      <c r="H35" s="125"/>
      <c r="I35" s="125"/>
      <c r="J35" s="125"/>
      <c r="K35" s="125"/>
      <c r="L35" s="125"/>
      <c r="M35" s="125"/>
      <c r="N35" s="125"/>
      <c r="O35" s="125"/>
      <c r="P35" s="125"/>
      <c r="Q35" s="125"/>
      <c r="R35" s="125"/>
      <c r="S35" s="125"/>
      <c r="T35" s="281">
        <f ca="1">COUNTIFS('（様式５）申請額一覧 '!$E$6:$E$20,B35,'（様式５）申請額一覧 '!$I$6:$I$20,"&gt;0")</f>
        <v>0</v>
      </c>
      <c r="U35" s="282"/>
      <c r="V35" s="324" t="s">
        <v>17</v>
      </c>
      <c r="W35" s="325"/>
      <c r="X35" s="322">
        <f ca="1">SUMIF('（様式５）申請額一覧 '!$E$6:$E$20,B35,'（様式５）申請額一覧 '!$I$6:$I$20)</f>
        <v>0</v>
      </c>
      <c r="Y35" s="323"/>
      <c r="Z35" s="323"/>
      <c r="AA35" s="323"/>
      <c r="AB35" s="147" t="s">
        <v>80</v>
      </c>
      <c r="AC35" s="148"/>
      <c r="AD35" s="281">
        <f ca="1">COUNTIFS('（様式５）申請額一覧 '!$E$6:$E$20,B35,'（様式５）申請額一覧 '!$L$6:$L$20,"&gt;0")</f>
        <v>0</v>
      </c>
      <c r="AE35" s="282"/>
      <c r="AF35" s="324" t="s">
        <v>17</v>
      </c>
      <c r="AG35" s="325"/>
      <c r="AH35" s="322">
        <f ca="1">SUMIF('（様式５）申請額一覧 '!$E$6:$E$20,B35,'（様式５）申請額一覧 '!$L$6:$L$20)</f>
        <v>0</v>
      </c>
      <c r="AI35" s="323"/>
      <c r="AJ35" s="323"/>
      <c r="AK35" s="323"/>
      <c r="AL35" s="147" t="s">
        <v>80</v>
      </c>
      <c r="AM35" s="148"/>
    </row>
    <row r="36" spans="1:39" ht="12.75" customHeight="1">
      <c r="A36" s="266" t="s">
        <v>36</v>
      </c>
      <c r="B36" s="119" t="s">
        <v>29</v>
      </c>
      <c r="C36" s="121"/>
      <c r="D36" s="121"/>
      <c r="E36" s="121"/>
      <c r="F36" s="121"/>
      <c r="G36" s="121"/>
      <c r="H36" s="121"/>
      <c r="I36" s="121"/>
      <c r="J36" s="121"/>
      <c r="K36" s="121"/>
      <c r="L36" s="121"/>
      <c r="M36" s="121"/>
      <c r="N36" s="121"/>
      <c r="O36" s="121"/>
      <c r="P36" s="121"/>
      <c r="Q36" s="121"/>
      <c r="R36" s="121"/>
      <c r="S36" s="121"/>
      <c r="T36" s="328">
        <f ca="1">COUNTIFS('（様式５）申請額一覧 '!$E$6:$E$20,B36,'（様式５）申請額一覧 '!$I$6:$I$20,"&gt;0")</f>
        <v>0</v>
      </c>
      <c r="U36" s="329"/>
      <c r="V36" s="330" t="s">
        <v>17</v>
      </c>
      <c r="W36" s="331"/>
      <c r="X36" s="308">
        <f ca="1">SUMIF('（様式５）申請額一覧 '!$E$6:$E$20,B36,'（様式５）申請額一覧 '!$I$6:$I$20)</f>
        <v>0</v>
      </c>
      <c r="Y36" s="309"/>
      <c r="Z36" s="309"/>
      <c r="AA36" s="309"/>
      <c r="AB36" s="149" t="s">
        <v>80</v>
      </c>
      <c r="AC36" s="150"/>
      <c r="AD36" s="328">
        <f ca="1">COUNTIFS('（様式５）申請額一覧 '!$E$6:$E$20,B36,'（様式５）申請額一覧 '!$L$6:$L$20,"&gt;0")</f>
        <v>0</v>
      </c>
      <c r="AE36" s="329"/>
      <c r="AF36" s="330" t="s">
        <v>17</v>
      </c>
      <c r="AG36" s="331"/>
      <c r="AH36" s="308">
        <f ca="1">SUMIF('（様式５）申請額一覧 '!$E$6:$E$20,B36,'（様式５）申請額一覧 '!$L$6:$L$20)</f>
        <v>0</v>
      </c>
      <c r="AI36" s="309"/>
      <c r="AJ36" s="309"/>
      <c r="AK36" s="309"/>
      <c r="AL36" s="149" t="s">
        <v>80</v>
      </c>
      <c r="AM36" s="150"/>
    </row>
    <row r="37" spans="1:39" ht="12.75" customHeight="1">
      <c r="A37" s="267"/>
      <c r="B37" s="135" t="s">
        <v>30</v>
      </c>
      <c r="C37" s="136"/>
      <c r="D37" s="136"/>
      <c r="E37" s="136"/>
      <c r="F37" s="136"/>
      <c r="G37" s="136"/>
      <c r="H37" s="136"/>
      <c r="I37" s="136"/>
      <c r="J37" s="136"/>
      <c r="K37" s="136"/>
      <c r="L37" s="136"/>
      <c r="M37" s="136"/>
      <c r="N37" s="136"/>
      <c r="O37" s="136"/>
      <c r="P37" s="136"/>
      <c r="Q37" s="136"/>
      <c r="R37" s="136"/>
      <c r="S37" s="136"/>
      <c r="T37" s="302">
        <f ca="1">COUNTIFS('（様式５）申請額一覧 '!$E$6:$E$20,B37,'（様式５）申請額一覧 '!$I$6:$I$20,"&gt;0")</f>
        <v>0</v>
      </c>
      <c r="U37" s="303"/>
      <c r="V37" s="306" t="s">
        <v>17</v>
      </c>
      <c r="W37" s="307"/>
      <c r="X37" s="304">
        <f ca="1">SUMIF('（様式５）申請額一覧 '!$E$6:$E$20,B37,'（様式５）申請額一覧 '!$I$6:$I$20)</f>
        <v>0</v>
      </c>
      <c r="Y37" s="305"/>
      <c r="Z37" s="305"/>
      <c r="AA37" s="305"/>
      <c r="AB37" s="138" t="s">
        <v>80</v>
      </c>
      <c r="AC37" s="139"/>
      <c r="AD37" s="302">
        <f ca="1">COUNTIFS('（様式５）申請額一覧 '!$E$6:$E$20,B37,'（様式５）申請額一覧 '!$L$6:$L$20,"&gt;0")</f>
        <v>0</v>
      </c>
      <c r="AE37" s="303"/>
      <c r="AF37" s="306" t="s">
        <v>17</v>
      </c>
      <c r="AG37" s="307"/>
      <c r="AH37" s="304">
        <f ca="1">SUMIF('（様式５）申請額一覧 '!$E$6:$E$20,B37,'（様式５）申請額一覧 '!$L$6:$L$20)</f>
        <v>0</v>
      </c>
      <c r="AI37" s="305"/>
      <c r="AJ37" s="305"/>
      <c r="AK37" s="305"/>
      <c r="AL37" s="138" t="s">
        <v>80</v>
      </c>
      <c r="AM37" s="139"/>
    </row>
    <row r="38" spans="1:39" ht="12.75" customHeight="1">
      <c r="A38" s="267"/>
      <c r="B38" s="135" t="s">
        <v>31</v>
      </c>
      <c r="C38" s="136"/>
      <c r="D38" s="136"/>
      <c r="E38" s="136"/>
      <c r="F38" s="136"/>
      <c r="G38" s="136"/>
      <c r="H38" s="136"/>
      <c r="I38" s="136"/>
      <c r="J38" s="136"/>
      <c r="K38" s="136"/>
      <c r="L38" s="136"/>
      <c r="M38" s="136"/>
      <c r="N38" s="136"/>
      <c r="O38" s="136"/>
      <c r="P38" s="136"/>
      <c r="Q38" s="136"/>
      <c r="R38" s="136"/>
      <c r="S38" s="136"/>
      <c r="T38" s="302">
        <f ca="1">COUNTIFS('（様式５）申請額一覧 '!$E$6:$E$20,B38,'（様式５）申請額一覧 '!$I$6:$I$20,"&gt;0")</f>
        <v>0</v>
      </c>
      <c r="U38" s="303"/>
      <c r="V38" s="306" t="s">
        <v>17</v>
      </c>
      <c r="W38" s="307"/>
      <c r="X38" s="304">
        <f ca="1">SUMIF('（様式５）申請額一覧 '!$E$6:$E$20,B38,'（様式５）申請額一覧 '!$I$6:$I$20)</f>
        <v>0</v>
      </c>
      <c r="Y38" s="305"/>
      <c r="Z38" s="305"/>
      <c r="AA38" s="305"/>
      <c r="AB38" s="138" t="s">
        <v>80</v>
      </c>
      <c r="AC38" s="139"/>
      <c r="AD38" s="302">
        <f ca="1">COUNTIFS('（様式５）申請額一覧 '!$E$6:$E$20,B38,'（様式５）申請額一覧 '!$L$6:$L$20,"&gt;0")</f>
        <v>0</v>
      </c>
      <c r="AE38" s="303"/>
      <c r="AF38" s="306" t="s">
        <v>17</v>
      </c>
      <c r="AG38" s="307"/>
      <c r="AH38" s="304">
        <f ca="1">SUMIF('（様式５）申請額一覧 '!$E$6:$E$20,B38,'（様式５）申請額一覧 '!$L$6:$L$20)</f>
        <v>0</v>
      </c>
      <c r="AI38" s="305"/>
      <c r="AJ38" s="305"/>
      <c r="AK38" s="305"/>
      <c r="AL38" s="138" t="s">
        <v>80</v>
      </c>
      <c r="AM38" s="139"/>
    </row>
    <row r="39" spans="1:39" ht="12.75" customHeight="1">
      <c r="A39" s="267"/>
      <c r="B39" s="135" t="s">
        <v>32</v>
      </c>
      <c r="C39" s="136"/>
      <c r="D39" s="136"/>
      <c r="E39" s="136"/>
      <c r="F39" s="136"/>
      <c r="G39" s="136"/>
      <c r="H39" s="136"/>
      <c r="I39" s="136"/>
      <c r="J39" s="136"/>
      <c r="K39" s="136"/>
      <c r="L39" s="136"/>
      <c r="M39" s="136"/>
      <c r="N39" s="136"/>
      <c r="O39" s="136"/>
      <c r="P39" s="136"/>
      <c r="Q39" s="136"/>
      <c r="R39" s="136"/>
      <c r="S39" s="136"/>
      <c r="T39" s="302">
        <f ca="1">COUNTIFS('（様式５）申請額一覧 '!$E$6:$E$20,B39,'（様式５）申請額一覧 '!$I$6:$I$20,"&gt;0")</f>
        <v>0</v>
      </c>
      <c r="U39" s="303"/>
      <c r="V39" s="306" t="s">
        <v>17</v>
      </c>
      <c r="W39" s="307"/>
      <c r="X39" s="304">
        <f ca="1">SUMIF('（様式５）申請額一覧 '!$E$6:$E$20,B39,'（様式５）申請額一覧 '!$I$6:$I$20)</f>
        <v>0</v>
      </c>
      <c r="Y39" s="305"/>
      <c r="Z39" s="305"/>
      <c r="AA39" s="305"/>
      <c r="AB39" s="138" t="s">
        <v>80</v>
      </c>
      <c r="AC39" s="139"/>
      <c r="AD39" s="302">
        <f ca="1">COUNTIFS('（様式５）申請額一覧 '!$E$6:$E$20,B39,'（様式５）申請額一覧 '!$L$6:$L$20,"&gt;0")</f>
        <v>0</v>
      </c>
      <c r="AE39" s="303"/>
      <c r="AF39" s="306" t="s">
        <v>17</v>
      </c>
      <c r="AG39" s="307"/>
      <c r="AH39" s="304">
        <f ca="1">SUMIF('（様式５）申請額一覧 '!$E$6:$E$20,B39,'（様式５）申請額一覧 '!$L$6:$L$20)</f>
        <v>0</v>
      </c>
      <c r="AI39" s="305"/>
      <c r="AJ39" s="305"/>
      <c r="AK39" s="305"/>
      <c r="AL39" s="138" t="s">
        <v>80</v>
      </c>
      <c r="AM39" s="139"/>
    </row>
    <row r="40" spans="1:39" ht="12.75" customHeight="1">
      <c r="A40" s="267"/>
      <c r="B40" s="135" t="s">
        <v>33</v>
      </c>
      <c r="C40" s="136"/>
      <c r="D40" s="136"/>
      <c r="E40" s="136"/>
      <c r="F40" s="136"/>
      <c r="G40" s="136"/>
      <c r="H40" s="136"/>
      <c r="I40" s="136"/>
      <c r="J40" s="136"/>
      <c r="K40" s="136"/>
      <c r="L40" s="136"/>
      <c r="M40" s="136"/>
      <c r="N40" s="136"/>
      <c r="O40" s="136"/>
      <c r="P40" s="136"/>
      <c r="Q40" s="136"/>
      <c r="R40" s="136"/>
      <c r="S40" s="136"/>
      <c r="T40" s="302">
        <f ca="1">COUNTIFS('（様式５）申請額一覧 '!$E$6:$E$20,B40,'（様式５）申請額一覧 '!$I$6:$I$20,"&gt;0")</f>
        <v>0</v>
      </c>
      <c r="U40" s="303"/>
      <c r="V40" s="306" t="s">
        <v>17</v>
      </c>
      <c r="W40" s="307"/>
      <c r="X40" s="304">
        <f ca="1">SUMIF('（様式５）申請額一覧 '!$E$6:$E$20,B40,'（様式５）申請額一覧 '!$I$6:$I$20)</f>
        <v>0</v>
      </c>
      <c r="Y40" s="305"/>
      <c r="Z40" s="305"/>
      <c r="AA40" s="305"/>
      <c r="AB40" s="138" t="s">
        <v>80</v>
      </c>
      <c r="AC40" s="139"/>
      <c r="AD40" s="302">
        <f ca="1">COUNTIFS('（様式５）申請額一覧 '!$E$6:$E$20,B40,'（様式５）申請額一覧 '!$L$6:$L$20,"&gt;0")</f>
        <v>0</v>
      </c>
      <c r="AE40" s="303"/>
      <c r="AF40" s="306" t="s">
        <v>17</v>
      </c>
      <c r="AG40" s="307"/>
      <c r="AH40" s="304">
        <f ca="1">SUMIF('（様式５）申請額一覧 '!$E$6:$E$20,B40,'（様式５）申請額一覧 '!$L$6:$L$20)</f>
        <v>0</v>
      </c>
      <c r="AI40" s="305"/>
      <c r="AJ40" s="305"/>
      <c r="AK40" s="305"/>
      <c r="AL40" s="138" t="s">
        <v>80</v>
      </c>
      <c r="AM40" s="139"/>
    </row>
    <row r="41" spans="1:39" ht="12.75" customHeight="1">
      <c r="A41" s="267"/>
      <c r="B41" s="135" t="s">
        <v>34</v>
      </c>
      <c r="C41" s="136"/>
      <c r="D41" s="136"/>
      <c r="E41" s="136"/>
      <c r="F41" s="136"/>
      <c r="G41" s="136"/>
      <c r="H41" s="136"/>
      <c r="I41" s="136"/>
      <c r="J41" s="136"/>
      <c r="K41" s="136"/>
      <c r="L41" s="136"/>
      <c r="M41" s="136"/>
      <c r="N41" s="136"/>
      <c r="O41" s="136"/>
      <c r="P41" s="136"/>
      <c r="Q41" s="136"/>
      <c r="R41" s="136"/>
      <c r="S41" s="136"/>
      <c r="T41" s="302">
        <f ca="1">COUNTIFS('（様式５）申請額一覧 '!$E$6:$E$20,B41,'（様式５）申請額一覧 '!$I$6:$I$20,"&gt;0")</f>
        <v>0</v>
      </c>
      <c r="U41" s="303"/>
      <c r="V41" s="306" t="s">
        <v>17</v>
      </c>
      <c r="W41" s="307"/>
      <c r="X41" s="304">
        <f ca="1">SUMIF('（様式５）申請額一覧 '!$E$6:$E$20,B41,'（様式５）申請額一覧 '!$I$6:$I$20)</f>
        <v>0</v>
      </c>
      <c r="Y41" s="305"/>
      <c r="Z41" s="305"/>
      <c r="AA41" s="305"/>
      <c r="AB41" s="138" t="s">
        <v>80</v>
      </c>
      <c r="AC41" s="139"/>
      <c r="AD41" s="302">
        <f ca="1">COUNTIFS('（様式５）申請額一覧 '!$E$6:$E$20,B41,'（様式５）申請額一覧 '!$L$6:$L$20,"&gt;0")</f>
        <v>0</v>
      </c>
      <c r="AE41" s="303"/>
      <c r="AF41" s="306" t="s">
        <v>17</v>
      </c>
      <c r="AG41" s="307"/>
      <c r="AH41" s="304">
        <f ca="1">SUMIF('（様式５）申請額一覧 '!$E$6:$E$20,B41,'（様式５）申請額一覧 '!$L$6:$L$20)</f>
        <v>0</v>
      </c>
      <c r="AI41" s="305"/>
      <c r="AJ41" s="305"/>
      <c r="AK41" s="305"/>
      <c r="AL41" s="138" t="s">
        <v>80</v>
      </c>
      <c r="AM41" s="139"/>
    </row>
    <row r="42" spans="1:39" ht="12.75" customHeight="1">
      <c r="A42" s="267"/>
      <c r="B42" s="135" t="s">
        <v>53</v>
      </c>
      <c r="C42" s="136"/>
      <c r="D42" s="136"/>
      <c r="E42" s="136"/>
      <c r="F42" s="136"/>
      <c r="G42" s="136"/>
      <c r="H42" s="136"/>
      <c r="I42" s="136"/>
      <c r="J42" s="136"/>
      <c r="K42" s="136"/>
      <c r="L42" s="136"/>
      <c r="M42" s="136"/>
      <c r="N42" s="136"/>
      <c r="O42" s="136"/>
      <c r="P42" s="136"/>
      <c r="Q42" s="136"/>
      <c r="R42" s="136"/>
      <c r="S42" s="136"/>
      <c r="T42" s="302">
        <f ca="1">COUNTIFS('（様式５）申請額一覧 '!$E$6:$E$20,B42,'（様式５）申請額一覧 '!$I$6:$I$20,"&gt;0")</f>
        <v>0</v>
      </c>
      <c r="U42" s="303"/>
      <c r="V42" s="306" t="s">
        <v>17</v>
      </c>
      <c r="W42" s="307"/>
      <c r="X42" s="304">
        <f ca="1">SUMIF('（様式５）申請額一覧 '!$E$6:$E$20,B42,'（様式５）申請額一覧 '!$I$6:$I$20)</f>
        <v>0</v>
      </c>
      <c r="Y42" s="305"/>
      <c r="Z42" s="305"/>
      <c r="AA42" s="305"/>
      <c r="AB42" s="138" t="s">
        <v>80</v>
      </c>
      <c r="AC42" s="139"/>
      <c r="AD42" s="302">
        <f ca="1">COUNTIFS('（様式５）申請額一覧 '!$E$6:$E$20,B42,'（様式５）申請額一覧 '!$L$6:$L$20,"&gt;0")</f>
        <v>0</v>
      </c>
      <c r="AE42" s="303"/>
      <c r="AF42" s="306" t="s">
        <v>17</v>
      </c>
      <c r="AG42" s="307"/>
      <c r="AH42" s="304">
        <f ca="1">SUMIF('（様式５）申請額一覧 '!$E$6:$E$20,B42,'（様式５）申請額一覧 '!$L$6:$L$20)</f>
        <v>0</v>
      </c>
      <c r="AI42" s="305"/>
      <c r="AJ42" s="305"/>
      <c r="AK42" s="305"/>
      <c r="AL42" s="138" t="s">
        <v>80</v>
      </c>
      <c r="AM42" s="139"/>
    </row>
    <row r="43" spans="1:39" ht="12.75" customHeight="1">
      <c r="A43" s="267"/>
      <c r="B43" s="135" t="s">
        <v>54</v>
      </c>
      <c r="C43" s="136"/>
      <c r="D43" s="136"/>
      <c r="E43" s="136"/>
      <c r="F43" s="136"/>
      <c r="G43" s="136"/>
      <c r="H43" s="136"/>
      <c r="I43" s="136"/>
      <c r="J43" s="136"/>
      <c r="K43" s="136"/>
      <c r="L43" s="136"/>
      <c r="M43" s="136"/>
      <c r="N43" s="136"/>
      <c r="O43" s="136"/>
      <c r="P43" s="136"/>
      <c r="Q43" s="136"/>
      <c r="R43" s="136"/>
      <c r="S43" s="136"/>
      <c r="T43" s="302">
        <f ca="1">COUNTIFS('（様式５）申請額一覧 '!$E$6:$E$20,B43,'（様式５）申請額一覧 '!$I$6:$I$20,"&gt;0")</f>
        <v>0</v>
      </c>
      <c r="U43" s="303"/>
      <c r="V43" s="306" t="s">
        <v>17</v>
      </c>
      <c r="W43" s="307"/>
      <c r="X43" s="304">
        <f ca="1">SUMIF('（様式５）申請額一覧 '!$E$6:$E$20,B43,'（様式５）申請額一覧 '!$I$6:$I$20)</f>
        <v>0</v>
      </c>
      <c r="Y43" s="305"/>
      <c r="Z43" s="305"/>
      <c r="AA43" s="305"/>
      <c r="AB43" s="138" t="s">
        <v>80</v>
      </c>
      <c r="AC43" s="139"/>
      <c r="AD43" s="302">
        <f ca="1">COUNTIFS('（様式５）申請額一覧 '!$E$6:$E$20,B43,'（様式５）申請額一覧 '!$L$6:$L$20,"&gt;0")</f>
        <v>0</v>
      </c>
      <c r="AE43" s="303"/>
      <c r="AF43" s="306" t="s">
        <v>17</v>
      </c>
      <c r="AG43" s="307"/>
      <c r="AH43" s="304">
        <f ca="1">SUMIF('（様式５）申請額一覧 '!$E$6:$E$20,B43,'（様式５）申請額一覧 '!$L$6:$L$20)</f>
        <v>0</v>
      </c>
      <c r="AI43" s="305"/>
      <c r="AJ43" s="305"/>
      <c r="AK43" s="305"/>
      <c r="AL43" s="138" t="s">
        <v>80</v>
      </c>
      <c r="AM43" s="139"/>
    </row>
    <row r="44" spans="1:39" ht="12.75" customHeight="1">
      <c r="A44" s="267"/>
      <c r="B44" s="135" t="s">
        <v>55</v>
      </c>
      <c r="C44" s="136"/>
      <c r="D44" s="136"/>
      <c r="E44" s="136"/>
      <c r="F44" s="136"/>
      <c r="G44" s="136"/>
      <c r="H44" s="136"/>
      <c r="I44" s="136"/>
      <c r="J44" s="136"/>
      <c r="K44" s="136"/>
      <c r="L44" s="136"/>
      <c r="M44" s="136"/>
      <c r="N44" s="136"/>
      <c r="O44" s="136"/>
      <c r="P44" s="136"/>
      <c r="Q44" s="136"/>
      <c r="R44" s="136"/>
      <c r="S44" s="136"/>
      <c r="T44" s="302">
        <f ca="1">COUNTIFS('（様式５）申請額一覧 '!$E$6:$E$20,B44,'（様式５）申請額一覧 '!$I$6:$I$20,"&gt;0")</f>
        <v>0</v>
      </c>
      <c r="U44" s="303"/>
      <c r="V44" s="306" t="s">
        <v>17</v>
      </c>
      <c r="W44" s="307"/>
      <c r="X44" s="304">
        <f ca="1">SUMIF('（様式５）申請額一覧 '!$E$6:$E$20,B44,'（様式５）申請額一覧 '!$I$6:$I$20)</f>
        <v>0</v>
      </c>
      <c r="Y44" s="305"/>
      <c r="Z44" s="305"/>
      <c r="AA44" s="305"/>
      <c r="AB44" s="138" t="s">
        <v>80</v>
      </c>
      <c r="AC44" s="139"/>
      <c r="AD44" s="302">
        <f ca="1">COUNTIFS('（様式５）申請額一覧 '!$E$6:$E$20,B44,'（様式５）申請額一覧 '!$L$6:$L$20,"&gt;0")</f>
        <v>0</v>
      </c>
      <c r="AE44" s="303"/>
      <c r="AF44" s="306" t="s">
        <v>17</v>
      </c>
      <c r="AG44" s="307"/>
      <c r="AH44" s="304">
        <f ca="1">SUMIF('（様式５）申請額一覧 '!$E$6:$E$20,B44,'（様式５）申請額一覧 '!$L$6:$L$20)</f>
        <v>0</v>
      </c>
      <c r="AI44" s="305"/>
      <c r="AJ44" s="305"/>
      <c r="AK44" s="305"/>
      <c r="AL44" s="138" t="s">
        <v>80</v>
      </c>
      <c r="AM44" s="139"/>
    </row>
    <row r="45" spans="1:39" ht="12.75" customHeight="1">
      <c r="A45" s="267"/>
      <c r="B45" s="135" t="s">
        <v>56</v>
      </c>
      <c r="C45" s="136"/>
      <c r="D45" s="136"/>
      <c r="E45" s="136"/>
      <c r="F45" s="136"/>
      <c r="G45" s="136"/>
      <c r="H45" s="136"/>
      <c r="I45" s="136"/>
      <c r="J45" s="136"/>
      <c r="K45" s="136"/>
      <c r="L45" s="136"/>
      <c r="M45" s="136"/>
      <c r="N45" s="136"/>
      <c r="O45" s="136"/>
      <c r="P45" s="136"/>
      <c r="Q45" s="136"/>
      <c r="R45" s="136"/>
      <c r="S45" s="136"/>
      <c r="T45" s="302">
        <f ca="1">COUNTIFS('（様式５）申請額一覧 '!$E$6:$E$20,B45,'（様式５）申請額一覧 '!$I$6:$I$20,"&gt;0")</f>
        <v>0</v>
      </c>
      <c r="U45" s="303"/>
      <c r="V45" s="306" t="s">
        <v>17</v>
      </c>
      <c r="W45" s="307"/>
      <c r="X45" s="304">
        <f ca="1">SUMIF('（様式５）申請額一覧 '!$E$6:$E$20,B45,'（様式５）申請額一覧 '!$I$6:$I$20)</f>
        <v>0</v>
      </c>
      <c r="Y45" s="305"/>
      <c r="Z45" s="305"/>
      <c r="AA45" s="305"/>
      <c r="AB45" s="138" t="s">
        <v>80</v>
      </c>
      <c r="AC45" s="139"/>
      <c r="AD45" s="302">
        <f ca="1">COUNTIFS('（様式５）申請額一覧 '!$E$6:$E$20,B45,'（様式５）申請額一覧 '!$L$6:$L$20,"&gt;0")</f>
        <v>0</v>
      </c>
      <c r="AE45" s="303"/>
      <c r="AF45" s="306" t="s">
        <v>17</v>
      </c>
      <c r="AG45" s="307"/>
      <c r="AH45" s="304">
        <f ca="1">SUMIF('（様式５）申請額一覧 '!$E$6:$E$20,B45,'（様式５）申請額一覧 '!$L$6:$L$20)</f>
        <v>0</v>
      </c>
      <c r="AI45" s="305"/>
      <c r="AJ45" s="305"/>
      <c r="AK45" s="305"/>
      <c r="AL45" s="138" t="s">
        <v>80</v>
      </c>
      <c r="AM45" s="139"/>
    </row>
    <row r="46" spans="1:39" ht="12.75" customHeight="1">
      <c r="A46" s="267"/>
      <c r="B46" s="135" t="s">
        <v>57</v>
      </c>
      <c r="C46" s="136"/>
      <c r="D46" s="136"/>
      <c r="E46" s="136"/>
      <c r="F46" s="136"/>
      <c r="G46" s="136"/>
      <c r="H46" s="136"/>
      <c r="I46" s="136"/>
      <c r="J46" s="136"/>
      <c r="K46" s="136"/>
      <c r="L46" s="136"/>
      <c r="M46" s="136"/>
      <c r="N46" s="136"/>
      <c r="O46" s="136"/>
      <c r="P46" s="136"/>
      <c r="Q46" s="136"/>
      <c r="R46" s="136"/>
      <c r="S46" s="136"/>
      <c r="T46" s="302">
        <f ca="1">COUNTIFS('（様式５）申請額一覧 '!$E$6:$E$20,B46,'（様式５）申請額一覧 '!$I$6:$I$20,"&gt;0")</f>
        <v>0</v>
      </c>
      <c r="U46" s="303"/>
      <c r="V46" s="306" t="s">
        <v>17</v>
      </c>
      <c r="W46" s="307"/>
      <c r="X46" s="304">
        <f ca="1">SUMIF('（様式５）申請額一覧 '!$E$6:$E$20,B46,'（様式５）申請額一覧 '!$I$6:$I$20)</f>
        <v>0</v>
      </c>
      <c r="Y46" s="305"/>
      <c r="Z46" s="305"/>
      <c r="AA46" s="305"/>
      <c r="AB46" s="138" t="s">
        <v>80</v>
      </c>
      <c r="AC46" s="139"/>
      <c r="AD46" s="302">
        <f ca="1">COUNTIFS('（様式５）申請額一覧 '!$E$6:$E$20,B46,'（様式５）申請額一覧 '!$L$6:$L$20,"&gt;0")</f>
        <v>0</v>
      </c>
      <c r="AE46" s="303"/>
      <c r="AF46" s="306" t="s">
        <v>17</v>
      </c>
      <c r="AG46" s="307"/>
      <c r="AH46" s="304">
        <f ca="1">SUMIF('（様式５）申請額一覧 '!$E$6:$E$20,B46,'（様式５）申請額一覧 '!$L$6:$L$20)</f>
        <v>0</v>
      </c>
      <c r="AI46" s="305"/>
      <c r="AJ46" s="305"/>
      <c r="AK46" s="305"/>
      <c r="AL46" s="138" t="s">
        <v>80</v>
      </c>
      <c r="AM46" s="139"/>
    </row>
    <row r="47" spans="1:39" ht="12.75" customHeight="1">
      <c r="A47" s="267"/>
      <c r="B47" s="135" t="s">
        <v>58</v>
      </c>
      <c r="C47" s="151"/>
      <c r="D47" s="151"/>
      <c r="E47" s="151"/>
      <c r="F47" s="151"/>
      <c r="G47" s="151"/>
      <c r="H47" s="151"/>
      <c r="I47" s="151"/>
      <c r="J47" s="151"/>
      <c r="K47" s="151"/>
      <c r="L47" s="151"/>
      <c r="M47" s="151"/>
      <c r="N47" s="151"/>
      <c r="O47" s="151"/>
      <c r="P47" s="151"/>
      <c r="Q47" s="151"/>
      <c r="R47" s="151"/>
      <c r="S47" s="151"/>
      <c r="T47" s="302">
        <f ca="1">COUNTIFS('（様式５）申請額一覧 '!$E$6:$E$20,B47,'（様式５）申請額一覧 '!$I$6:$I$20,"&gt;0")</f>
        <v>0</v>
      </c>
      <c r="U47" s="303"/>
      <c r="V47" s="306" t="s">
        <v>17</v>
      </c>
      <c r="W47" s="307"/>
      <c r="X47" s="304">
        <f ca="1">SUMIF('（様式５）申請額一覧 '!$E$6:$E$20,B47,'（様式５）申請額一覧 '!$I$6:$I$20)</f>
        <v>0</v>
      </c>
      <c r="Y47" s="305"/>
      <c r="Z47" s="305"/>
      <c r="AA47" s="305"/>
      <c r="AB47" s="138" t="s">
        <v>80</v>
      </c>
      <c r="AC47" s="139"/>
      <c r="AD47" s="302">
        <f ca="1">COUNTIFS('（様式５）申請額一覧 '!$E$6:$E$20,B47,'（様式５）申請額一覧 '!$L$6:$L$20,"&gt;0")</f>
        <v>0</v>
      </c>
      <c r="AE47" s="303"/>
      <c r="AF47" s="306" t="s">
        <v>17</v>
      </c>
      <c r="AG47" s="307"/>
      <c r="AH47" s="304">
        <f ca="1">SUMIF('（様式５）申請額一覧 '!$E$6:$E$20,B47,'（様式５）申請額一覧 '!$L$6:$L$20)</f>
        <v>0</v>
      </c>
      <c r="AI47" s="305"/>
      <c r="AJ47" s="305"/>
      <c r="AK47" s="305"/>
      <c r="AL47" s="138" t="s">
        <v>80</v>
      </c>
      <c r="AM47" s="139"/>
    </row>
    <row r="48" spans="1:39" ht="12.75" customHeight="1">
      <c r="A48" s="267"/>
      <c r="B48" s="152" t="s">
        <v>59</v>
      </c>
      <c r="C48" s="151"/>
      <c r="D48" s="151"/>
      <c r="E48" s="151"/>
      <c r="F48" s="151"/>
      <c r="G48" s="151"/>
      <c r="H48" s="151"/>
      <c r="I48" s="151"/>
      <c r="J48" s="151"/>
      <c r="K48" s="151"/>
      <c r="L48" s="151"/>
      <c r="M48" s="151"/>
      <c r="N48" s="151"/>
      <c r="O48" s="151"/>
      <c r="P48" s="151"/>
      <c r="Q48" s="151"/>
      <c r="R48" s="151"/>
      <c r="S48" s="151"/>
      <c r="T48" s="302">
        <f ca="1">COUNTIFS('（様式５）申請額一覧 '!$E$6:$E$20,B48,'（様式５）申請額一覧 '!$I$6:$I$20,"&gt;0")</f>
        <v>0</v>
      </c>
      <c r="U48" s="303"/>
      <c r="V48" s="306" t="s">
        <v>17</v>
      </c>
      <c r="W48" s="307"/>
      <c r="X48" s="304">
        <f ca="1">SUMIF('（様式５）申請額一覧 '!$E$6:$E$20,B48,'（様式５）申請額一覧 '!$I$6:$I$20)</f>
        <v>0</v>
      </c>
      <c r="Y48" s="305"/>
      <c r="Z48" s="305"/>
      <c r="AA48" s="305"/>
      <c r="AB48" s="138" t="s">
        <v>80</v>
      </c>
      <c r="AC48" s="139"/>
      <c r="AD48" s="302">
        <f ca="1">COUNTIFS('（様式５）申請額一覧 '!$E$6:$E$20,B48,'（様式５）申請額一覧 '!$L$6:$L$20,"&gt;0")</f>
        <v>0</v>
      </c>
      <c r="AE48" s="303"/>
      <c r="AF48" s="306" t="s">
        <v>17</v>
      </c>
      <c r="AG48" s="307"/>
      <c r="AH48" s="304">
        <f ca="1">SUMIF('（様式５）申請額一覧 '!$E$6:$E$20,B48,'（様式５）申請額一覧 '!$L$6:$L$20)</f>
        <v>0</v>
      </c>
      <c r="AI48" s="305"/>
      <c r="AJ48" s="305"/>
      <c r="AK48" s="305"/>
      <c r="AL48" s="138" t="s">
        <v>80</v>
      </c>
      <c r="AM48" s="139"/>
    </row>
    <row r="49" spans="1:39" ht="12.75" customHeight="1">
      <c r="A49" s="267"/>
      <c r="B49" s="152" t="s">
        <v>60</v>
      </c>
      <c r="C49" s="151"/>
      <c r="D49" s="151"/>
      <c r="E49" s="151"/>
      <c r="F49" s="151"/>
      <c r="G49" s="151"/>
      <c r="H49" s="151"/>
      <c r="I49" s="151"/>
      <c r="J49" s="151"/>
      <c r="K49" s="151"/>
      <c r="L49" s="151"/>
      <c r="M49" s="151"/>
      <c r="N49" s="151"/>
      <c r="O49" s="151"/>
      <c r="P49" s="151"/>
      <c r="Q49" s="151"/>
      <c r="R49" s="151"/>
      <c r="S49" s="151"/>
      <c r="T49" s="316">
        <f ca="1">COUNTIFS('（様式５）申請額一覧 '!$E$6:$E$20,B49,'（様式５）申請額一覧 '!$I$6:$I$20,"&gt;0")</f>
        <v>0</v>
      </c>
      <c r="U49" s="317"/>
      <c r="V49" s="318" t="s">
        <v>17</v>
      </c>
      <c r="W49" s="319"/>
      <c r="X49" s="336">
        <f ca="1">SUMIF('（様式５）申請額一覧 '!$E$6:$E$20,B49,'（様式５）申請額一覧 '!$I$6:$I$20)</f>
        <v>0</v>
      </c>
      <c r="Y49" s="337"/>
      <c r="Z49" s="337"/>
      <c r="AA49" s="337"/>
      <c r="AB49" s="144" t="s">
        <v>80</v>
      </c>
      <c r="AC49" s="145"/>
      <c r="AD49" s="316">
        <f ca="1">COUNTIFS('（様式５）申請額一覧 '!$E$6:$E$20,B49,'（様式５）申請額一覧 '!$L$6:$L$20,"&gt;0")</f>
        <v>0</v>
      </c>
      <c r="AE49" s="317"/>
      <c r="AF49" s="318" t="s">
        <v>17</v>
      </c>
      <c r="AG49" s="319"/>
      <c r="AH49" s="336">
        <f ca="1">SUMIF('（様式５）申請額一覧 '!$E$6:$E$20,B49,'（様式５）申請額一覧 '!$L$6:$L$20)</f>
        <v>0</v>
      </c>
      <c r="AI49" s="337"/>
      <c r="AJ49" s="337"/>
      <c r="AK49" s="337"/>
      <c r="AL49" s="144" t="s">
        <v>80</v>
      </c>
      <c r="AM49" s="145"/>
    </row>
    <row r="50" spans="1:39" ht="15.75" customHeight="1">
      <c r="A50" s="340" t="s">
        <v>39</v>
      </c>
      <c r="B50" s="341"/>
      <c r="C50" s="341"/>
      <c r="D50" s="341"/>
      <c r="E50" s="341"/>
      <c r="F50" s="341"/>
      <c r="G50" s="341"/>
      <c r="H50" s="341"/>
      <c r="I50" s="341"/>
      <c r="J50" s="341"/>
      <c r="K50" s="341"/>
      <c r="L50" s="341"/>
      <c r="M50" s="341"/>
      <c r="N50" s="341"/>
      <c r="O50" s="341"/>
      <c r="P50" s="341"/>
      <c r="Q50" s="341"/>
      <c r="R50" s="341"/>
      <c r="S50" s="342"/>
      <c r="T50" s="345">
        <f ca="1">SUM(T15:U49)</f>
        <v>0</v>
      </c>
      <c r="U50" s="346"/>
      <c r="V50" s="347" t="s">
        <v>17</v>
      </c>
      <c r="W50" s="348"/>
      <c r="X50" s="338">
        <f ca="1">SUM(X15:AA49)</f>
        <v>0</v>
      </c>
      <c r="Y50" s="339"/>
      <c r="Z50" s="339"/>
      <c r="AA50" s="339"/>
      <c r="AB50" s="184" t="s">
        <v>80</v>
      </c>
      <c r="AC50" s="153"/>
      <c r="AD50" s="345">
        <f ca="1">SUM(AD15:AE49)</f>
        <v>0</v>
      </c>
      <c r="AE50" s="346"/>
      <c r="AF50" s="347" t="s">
        <v>17</v>
      </c>
      <c r="AG50" s="348"/>
      <c r="AH50" s="338">
        <f ca="1">SUM(AH15:AK49)</f>
        <v>0</v>
      </c>
      <c r="AI50" s="339"/>
      <c r="AJ50" s="339"/>
      <c r="AK50" s="339"/>
      <c r="AL50" s="184" t="s">
        <v>80</v>
      </c>
      <c r="AM50" s="153"/>
    </row>
    <row r="51" spans="1:39" ht="15.75" customHeight="1">
      <c r="A51" s="340" t="s">
        <v>41</v>
      </c>
      <c r="B51" s="341"/>
      <c r="C51" s="341"/>
      <c r="D51" s="341"/>
      <c r="E51" s="341"/>
      <c r="F51" s="341"/>
      <c r="G51" s="341"/>
      <c r="H51" s="341"/>
      <c r="I51" s="341"/>
      <c r="J51" s="341"/>
      <c r="K51" s="341"/>
      <c r="L51" s="341"/>
      <c r="M51" s="341"/>
      <c r="N51" s="341"/>
      <c r="O51" s="341"/>
      <c r="P51" s="341"/>
      <c r="Q51" s="341"/>
      <c r="R51" s="341"/>
      <c r="S51" s="342"/>
      <c r="T51" s="343">
        <f ca="1">X50+AH50</f>
        <v>0</v>
      </c>
      <c r="U51" s="344"/>
      <c r="V51" s="344"/>
      <c r="W51" s="344"/>
      <c r="X51" s="344"/>
      <c r="Y51" s="344"/>
      <c r="Z51" s="344"/>
      <c r="AA51" s="344"/>
      <c r="AB51" s="344"/>
      <c r="AC51" s="344"/>
      <c r="AD51" s="344"/>
      <c r="AE51" s="344"/>
      <c r="AF51" s="344"/>
      <c r="AG51" s="344"/>
      <c r="AH51" s="344"/>
      <c r="AI51" s="344"/>
      <c r="AJ51" s="344"/>
      <c r="AK51" s="344"/>
      <c r="AL51" s="184" t="s">
        <v>80</v>
      </c>
      <c r="AM51" s="153"/>
    </row>
    <row r="52" spans="1:39">
      <c r="A52" s="154" t="s">
        <v>208</v>
      </c>
      <c r="B52" s="154"/>
      <c r="C52" s="154"/>
      <c r="D52" s="154"/>
      <c r="E52" s="154"/>
      <c r="F52" s="154"/>
      <c r="G52" s="154"/>
      <c r="H52" s="154"/>
      <c r="I52" s="154"/>
      <c r="J52" s="154"/>
      <c r="K52" s="154"/>
      <c r="L52" s="154"/>
    </row>
    <row r="53" spans="1:39">
      <c r="A53" s="154"/>
      <c r="B53" s="154"/>
      <c r="C53" s="154" t="s">
        <v>209</v>
      </c>
      <c r="D53" s="154"/>
      <c r="E53" s="154"/>
      <c r="F53" s="154"/>
      <c r="G53" s="154"/>
      <c r="H53" s="154"/>
      <c r="I53" s="154"/>
      <c r="J53" s="154"/>
      <c r="K53" s="154"/>
      <c r="L53" s="154"/>
    </row>
    <row r="54" spans="1:39" s="154" customFormat="1" ht="9.5">
      <c r="A54" s="155" t="s">
        <v>111</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row>
    <row r="55" spans="1:39">
      <c r="A55" s="154" t="s">
        <v>113</v>
      </c>
      <c r="B55" s="154"/>
      <c r="C55" s="154"/>
      <c r="D55" s="154"/>
      <c r="E55" s="154"/>
      <c r="F55" s="154"/>
      <c r="G55" s="154"/>
      <c r="H55" s="154"/>
      <c r="I55" s="154"/>
      <c r="J55" s="154"/>
      <c r="K55" s="154"/>
      <c r="L55" s="154"/>
    </row>
    <row r="56" spans="1:39" s="154" customFormat="1" ht="9.5">
      <c r="C56" s="154" t="s">
        <v>114</v>
      </c>
    </row>
  </sheetData>
  <mergeCells count="246">
    <mergeCell ref="AH45:AK45"/>
    <mergeCell ref="AH46:AK46"/>
    <mergeCell ref="AH47:AK47"/>
    <mergeCell ref="AH48:AK48"/>
    <mergeCell ref="AH49:AK49"/>
    <mergeCell ref="T51:AK51"/>
    <mergeCell ref="AH36:AK36"/>
    <mergeCell ref="AH37:AK37"/>
    <mergeCell ref="AH38:AK38"/>
    <mergeCell ref="AH39:AK39"/>
    <mergeCell ref="AH40:AK40"/>
    <mergeCell ref="AH41:AK41"/>
    <mergeCell ref="AH42:AK42"/>
    <mergeCell ref="AH43:AK43"/>
    <mergeCell ref="AH44:AK44"/>
    <mergeCell ref="X39:AA39"/>
    <mergeCell ref="X40:AA40"/>
    <mergeCell ref="X41:AA41"/>
    <mergeCell ref="X42:AA42"/>
    <mergeCell ref="X43:AA43"/>
    <mergeCell ref="X44:AA44"/>
    <mergeCell ref="X45:AA45"/>
    <mergeCell ref="X46:AA46"/>
    <mergeCell ref="X47:AA47"/>
    <mergeCell ref="AH27:AK27"/>
    <mergeCell ref="AH28:AK28"/>
    <mergeCell ref="AH29:AK29"/>
    <mergeCell ref="AH30:AK30"/>
    <mergeCell ref="AH31:AK31"/>
    <mergeCell ref="AH32:AK32"/>
    <mergeCell ref="AH33:AK33"/>
    <mergeCell ref="AH34:AK34"/>
    <mergeCell ref="AH35:AK35"/>
    <mergeCell ref="AH18:AK18"/>
    <mergeCell ref="AH19:AK19"/>
    <mergeCell ref="AH20:AK20"/>
    <mergeCell ref="AH21:AK21"/>
    <mergeCell ref="AH22:AK22"/>
    <mergeCell ref="AH23:AK23"/>
    <mergeCell ref="AH24:AK24"/>
    <mergeCell ref="AH25:AK25"/>
    <mergeCell ref="AH26:AK26"/>
    <mergeCell ref="S10:Y10"/>
    <mergeCell ref="AG10:AM10"/>
    <mergeCell ref="A3:A10"/>
    <mergeCell ref="S8:Y8"/>
    <mergeCell ref="AG8:AM8"/>
    <mergeCell ref="S9:Y9"/>
    <mergeCell ref="AG9:AM9"/>
    <mergeCell ref="Q5:R5"/>
    <mergeCell ref="T5:V5"/>
    <mergeCell ref="L6:AM6"/>
    <mergeCell ref="L7:AM7"/>
    <mergeCell ref="L4:AM4"/>
    <mergeCell ref="L3:AM3"/>
    <mergeCell ref="B5:K7"/>
    <mergeCell ref="A15:A22"/>
    <mergeCell ref="A25:A33"/>
    <mergeCell ref="A36:A49"/>
    <mergeCell ref="AF16:AG16"/>
    <mergeCell ref="AD16:AE16"/>
    <mergeCell ref="AF15:AG15"/>
    <mergeCell ref="AD15:AE15"/>
    <mergeCell ref="T15:U15"/>
    <mergeCell ref="V15:W15"/>
    <mergeCell ref="T18:U18"/>
    <mergeCell ref="T19:U19"/>
    <mergeCell ref="T20:U20"/>
    <mergeCell ref="T21:U21"/>
    <mergeCell ref="T22:U22"/>
    <mergeCell ref="T23:U23"/>
    <mergeCell ref="T24:U24"/>
    <mergeCell ref="V16:W16"/>
    <mergeCell ref="V18:W18"/>
    <mergeCell ref="AD18:AE18"/>
    <mergeCell ref="AF18:AG18"/>
    <mergeCell ref="T17:U17"/>
    <mergeCell ref="X18:AA18"/>
    <mergeCell ref="X19:AA19"/>
    <mergeCell ref="X20:AA20"/>
    <mergeCell ref="V17:W17"/>
    <mergeCell ref="AD17:AE17"/>
    <mergeCell ref="AF17:AG17"/>
    <mergeCell ref="T16:U16"/>
    <mergeCell ref="AH14:AM14"/>
    <mergeCell ref="X14:AC14"/>
    <mergeCell ref="T14:W14"/>
    <mergeCell ref="X15:AA15"/>
    <mergeCell ref="X16:AA16"/>
    <mergeCell ref="X17:AA17"/>
    <mergeCell ref="AH15:AK15"/>
    <mergeCell ref="AH16:AK16"/>
    <mergeCell ref="AH17:AK17"/>
    <mergeCell ref="AD14:AG14"/>
    <mergeCell ref="V20:W20"/>
    <mergeCell ref="AD20:AE20"/>
    <mergeCell ref="AF20:AG20"/>
    <mergeCell ref="V19:W19"/>
    <mergeCell ref="AD19:AE19"/>
    <mergeCell ref="AF19:AG19"/>
    <mergeCell ref="V23:W23"/>
    <mergeCell ref="AD23:AE23"/>
    <mergeCell ref="AF23:AG23"/>
    <mergeCell ref="V22:W22"/>
    <mergeCell ref="AD22:AE22"/>
    <mergeCell ref="AF22:AG22"/>
    <mergeCell ref="V21:W21"/>
    <mergeCell ref="AD21:AE21"/>
    <mergeCell ref="AF21:AG21"/>
    <mergeCell ref="X21:AA21"/>
    <mergeCell ref="X22:AA22"/>
    <mergeCell ref="X23:AA23"/>
    <mergeCell ref="T26:U26"/>
    <mergeCell ref="V26:W26"/>
    <mergeCell ref="AD26:AE26"/>
    <mergeCell ref="AF26:AG26"/>
    <mergeCell ref="T25:U25"/>
    <mergeCell ref="V25:W25"/>
    <mergeCell ref="AD25:AE25"/>
    <mergeCell ref="AF25:AG25"/>
    <mergeCell ref="V24:W24"/>
    <mergeCell ref="AD24:AE24"/>
    <mergeCell ref="AF24:AG24"/>
    <mergeCell ref="X24:AA24"/>
    <mergeCell ref="X25:AA25"/>
    <mergeCell ref="X26:AA26"/>
    <mergeCell ref="T29:U29"/>
    <mergeCell ref="V29:W29"/>
    <mergeCell ref="AD29:AE29"/>
    <mergeCell ref="AF29:AG29"/>
    <mergeCell ref="T28:U28"/>
    <mergeCell ref="V28:W28"/>
    <mergeCell ref="AD28:AE28"/>
    <mergeCell ref="AF28:AG28"/>
    <mergeCell ref="T27:U27"/>
    <mergeCell ref="V27:W27"/>
    <mergeCell ref="AD27:AE27"/>
    <mergeCell ref="AF27:AG27"/>
    <mergeCell ref="X27:AA27"/>
    <mergeCell ref="X28:AA28"/>
    <mergeCell ref="X29:AA29"/>
    <mergeCell ref="T31:U31"/>
    <mergeCell ref="V31:W31"/>
    <mergeCell ref="AD31:AE31"/>
    <mergeCell ref="AF31:AG31"/>
    <mergeCell ref="T30:U30"/>
    <mergeCell ref="V30:W30"/>
    <mergeCell ref="AD30:AE30"/>
    <mergeCell ref="AF30:AG30"/>
    <mergeCell ref="X30:AA30"/>
    <mergeCell ref="X31:AA31"/>
    <mergeCell ref="T33:U33"/>
    <mergeCell ref="V33:W33"/>
    <mergeCell ref="AD33:AE33"/>
    <mergeCell ref="AF33:AG33"/>
    <mergeCell ref="X33:AA33"/>
    <mergeCell ref="X34:AA34"/>
    <mergeCell ref="X35:AA35"/>
    <mergeCell ref="T32:U32"/>
    <mergeCell ref="V32:W32"/>
    <mergeCell ref="AD32:AE32"/>
    <mergeCell ref="AF32:AG32"/>
    <mergeCell ref="X32:AA32"/>
    <mergeCell ref="X36:AA36"/>
    <mergeCell ref="X37:AA37"/>
    <mergeCell ref="X38:AA38"/>
    <mergeCell ref="T35:U35"/>
    <mergeCell ref="V35:W35"/>
    <mergeCell ref="AD35:AE35"/>
    <mergeCell ref="AF35:AG35"/>
    <mergeCell ref="T34:U34"/>
    <mergeCell ref="V34:W34"/>
    <mergeCell ref="AD34:AE34"/>
    <mergeCell ref="AF34:AG34"/>
    <mergeCell ref="A50:S50"/>
    <mergeCell ref="A12:S14"/>
    <mergeCell ref="A51:S51"/>
    <mergeCell ref="T50:U50"/>
    <mergeCell ref="V50:W50"/>
    <mergeCell ref="AD50:AE50"/>
    <mergeCell ref="AF50:AG50"/>
    <mergeCell ref="T49:U49"/>
    <mergeCell ref="V49:W49"/>
    <mergeCell ref="AD49:AE49"/>
    <mergeCell ref="AF49:AG49"/>
    <mergeCell ref="T46:U46"/>
    <mergeCell ref="V46:W46"/>
    <mergeCell ref="AD46:AE46"/>
    <mergeCell ref="AF46:AG46"/>
    <mergeCell ref="AF42:AG42"/>
    <mergeCell ref="T41:U41"/>
    <mergeCell ref="V41:W41"/>
    <mergeCell ref="AD41:AE41"/>
    <mergeCell ref="AF41:AG41"/>
    <mergeCell ref="T40:U40"/>
    <mergeCell ref="V40:W40"/>
    <mergeCell ref="AD40:AE40"/>
    <mergeCell ref="A23:A24"/>
    <mergeCell ref="A34:A35"/>
    <mergeCell ref="T43:U43"/>
    <mergeCell ref="V43:W43"/>
    <mergeCell ref="AD43:AE43"/>
    <mergeCell ref="AF43:AG43"/>
    <mergeCell ref="T45:U45"/>
    <mergeCell ref="V45:W45"/>
    <mergeCell ref="AD45:AE45"/>
    <mergeCell ref="AF45:AG45"/>
    <mergeCell ref="T44:U44"/>
    <mergeCell ref="V44:W44"/>
    <mergeCell ref="AD44:AE44"/>
    <mergeCell ref="AF44:AG44"/>
    <mergeCell ref="T42:U42"/>
    <mergeCell ref="V42:W42"/>
    <mergeCell ref="AD42:AE42"/>
    <mergeCell ref="AF40:AG40"/>
    <mergeCell ref="T39:U39"/>
    <mergeCell ref="V39:W39"/>
    <mergeCell ref="AD39:AE39"/>
    <mergeCell ref="AF39:AG39"/>
    <mergeCell ref="T38:U38"/>
    <mergeCell ref="V38:W38"/>
    <mergeCell ref="AF36:AG36"/>
    <mergeCell ref="T13:AC13"/>
    <mergeCell ref="AD13:AM13"/>
    <mergeCell ref="T12:AM12"/>
    <mergeCell ref="X50:AA50"/>
    <mergeCell ref="AH50:AK50"/>
    <mergeCell ref="T47:U47"/>
    <mergeCell ref="V47:W47"/>
    <mergeCell ref="AD47:AE47"/>
    <mergeCell ref="AF47:AG47"/>
    <mergeCell ref="T48:U48"/>
    <mergeCell ref="V48:W48"/>
    <mergeCell ref="AD48:AE48"/>
    <mergeCell ref="AF48:AG48"/>
    <mergeCell ref="X48:AA48"/>
    <mergeCell ref="X49:AA49"/>
    <mergeCell ref="AD38:AE38"/>
    <mergeCell ref="AF38:AG38"/>
    <mergeCell ref="T37:U37"/>
    <mergeCell ref="V37:W37"/>
    <mergeCell ref="AD37:AE37"/>
    <mergeCell ref="AF37:AG37"/>
    <mergeCell ref="T36:U36"/>
    <mergeCell ref="V36:W36"/>
    <mergeCell ref="AD36:AE36"/>
  </mergeCells>
  <phoneticPr fontId="2"/>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（はじめにお読みください）</vt:lpstr>
      <vt:lpstr>申請書（R５）</vt:lpstr>
      <vt:lpstr>（様式１）総括表 (令和５年５月８日以降)</vt:lpstr>
      <vt:lpstr>（様式２）申請額一覧  (令和５年５月８日以降)</vt:lpstr>
      <vt:lpstr>（様式３）(令和５年５月８日以降)</vt:lpstr>
      <vt:lpstr>個票１</vt:lpstr>
      <vt:lpstr>個票２</vt:lpstr>
      <vt:lpstr>個票３</vt:lpstr>
      <vt:lpstr>（様式４）総括表</vt:lpstr>
      <vt:lpstr>（様式５）申請額一覧 </vt:lpstr>
      <vt:lpstr>（様式６）(令和５年４月１日～５月７日)</vt:lpstr>
      <vt:lpstr>R5個票１</vt:lpstr>
      <vt:lpstr>R5個票２</vt:lpstr>
      <vt:lpstr>R5個票３</vt:lpstr>
      <vt:lpstr>申請書（R５） (2)</vt:lpstr>
      <vt:lpstr>（様式７）総括表</vt:lpstr>
      <vt:lpstr>（様式８）申請額一覧</vt:lpstr>
      <vt:lpstr>（様式９）</vt:lpstr>
      <vt:lpstr>R4個票１</vt:lpstr>
      <vt:lpstr>R4個票２</vt:lpstr>
      <vt:lpstr>R4個票３</vt:lpstr>
      <vt:lpstr>'（はじめにお読みください）'!Print_Area</vt:lpstr>
      <vt:lpstr>'（様式１）総括表 (令和５年５月８日以降)'!Print_Area</vt:lpstr>
      <vt:lpstr>'（様式２）申請額一覧  (令和５年５月８日以降)'!Print_Area</vt:lpstr>
      <vt:lpstr>'（様式４）総括表'!Print_Area</vt:lpstr>
      <vt:lpstr>'（様式５）申請額一覧 '!Print_Area</vt:lpstr>
      <vt:lpstr>'（様式７）総括表'!Print_Area</vt:lpstr>
      <vt:lpstr>'（様式８）申請額一覧'!Print_Area</vt:lpstr>
      <vt:lpstr>'R4個票１'!Print_Area</vt:lpstr>
      <vt:lpstr>'R4個票２'!Print_Area</vt:lpstr>
      <vt:lpstr>'R4個票３'!Print_Area</vt:lpstr>
      <vt:lpstr>'R5個票１'!Print_Area</vt:lpstr>
      <vt:lpstr>'R5個票２'!Print_Area</vt:lpstr>
      <vt:lpstr>'R5個票３'!Print_Area</vt:lpstr>
      <vt:lpstr>個票１!Print_Area</vt:lpstr>
      <vt:lpstr>個票２!Print_Area</vt:lpstr>
      <vt:lpstr>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SG19200のC20-3678</cp:lastModifiedBy>
  <cp:lastPrinted>2023-06-08T01:56:26Z</cp:lastPrinted>
  <dcterms:created xsi:type="dcterms:W3CDTF">2018-06-19T01:27:02Z</dcterms:created>
  <dcterms:modified xsi:type="dcterms:W3CDTF">2023-06-08T01:56:29Z</dcterms:modified>
</cp:coreProperties>
</file>