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11-学校一覧\学校一覧R3\HP掲載データ\Excel\"/>
    </mc:Choice>
  </mc:AlternateContent>
  <bookViews>
    <workbookView xWindow="0" yWindow="0" windowWidth="19200" windowHeight="6610"/>
  </bookViews>
  <sheets>
    <sheet name="高校(学校別)" sheetId="1" r:id="rId1"/>
  </sheets>
  <definedNames>
    <definedName name="_xlnm.Print_Area" localSheetId="0">'高校(学校別)'!$A$1:$AJ$53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1" l="1"/>
  <c r="AG51" i="1"/>
  <c r="AC51" i="1"/>
  <c r="Y51" i="1"/>
  <c r="B51" i="1"/>
  <c r="B53" i="1" s="1"/>
  <c r="AJ50" i="1"/>
  <c r="AJ52" i="1" s="1"/>
  <c r="AI50" i="1"/>
  <c r="AI52" i="1" s="1"/>
  <c r="AH50" i="1"/>
  <c r="AH52" i="1" s="1"/>
  <c r="AG50" i="1"/>
  <c r="AG52" i="1" s="1"/>
  <c r="AF50" i="1"/>
  <c r="AF52" i="1" s="1"/>
  <c r="AE50" i="1"/>
  <c r="AE52" i="1" s="1"/>
  <c r="AC50" i="1"/>
  <c r="AC52" i="1" s="1"/>
  <c r="AB50" i="1"/>
  <c r="AB52" i="1" s="1"/>
  <c r="AA50" i="1"/>
  <c r="AA52" i="1" s="1"/>
  <c r="Z50" i="1"/>
  <c r="Z52" i="1" s="1"/>
  <c r="Y50" i="1"/>
  <c r="Y52" i="1" s="1"/>
  <c r="X50" i="1"/>
  <c r="X52" i="1" s="1"/>
  <c r="S50" i="1"/>
  <c r="S52" i="1" s="1"/>
  <c r="R50" i="1"/>
  <c r="R52" i="1" s="1"/>
  <c r="Q50" i="1"/>
  <c r="Q52" i="1" s="1"/>
  <c r="P50" i="1"/>
  <c r="P52" i="1" s="1"/>
  <c r="N50" i="1"/>
  <c r="N52" i="1" s="1"/>
  <c r="M50" i="1"/>
  <c r="M52" i="1" s="1"/>
  <c r="L50" i="1"/>
  <c r="L52" i="1" s="1"/>
  <c r="K50" i="1"/>
  <c r="K52" i="1" s="1"/>
  <c r="J50" i="1"/>
  <c r="J52" i="1" s="1"/>
  <c r="H50" i="1"/>
  <c r="H52" i="1" s="1"/>
  <c r="G50" i="1"/>
  <c r="G52" i="1" s="1"/>
  <c r="AD49" i="1"/>
  <c r="W49" i="1"/>
  <c r="T49" i="1"/>
  <c r="O49" i="1"/>
  <c r="AD48" i="1"/>
  <c r="W48" i="1"/>
  <c r="V48" i="1"/>
  <c r="U48" i="1"/>
  <c r="T48" i="1"/>
  <c r="O48" i="1"/>
  <c r="I48" i="1"/>
  <c r="F48" i="1"/>
  <c r="AD47" i="1"/>
  <c r="W47" i="1"/>
  <c r="V47" i="1"/>
  <c r="U47" i="1"/>
  <c r="T47" i="1"/>
  <c r="O47" i="1"/>
  <c r="I47" i="1"/>
  <c r="AD46" i="1"/>
  <c r="W46" i="1"/>
  <c r="V46" i="1"/>
  <c r="U46" i="1"/>
  <c r="T46" i="1" s="1"/>
  <c r="I46" i="1"/>
  <c r="F46" i="1"/>
  <c r="AD45" i="1"/>
  <c r="W45" i="1"/>
  <c r="V45" i="1"/>
  <c r="T45" i="1" s="1"/>
  <c r="U45" i="1"/>
  <c r="I45" i="1"/>
  <c r="AD44" i="1"/>
  <c r="W44" i="1"/>
  <c r="V44" i="1"/>
  <c r="U44" i="1"/>
  <c r="T44" i="1"/>
  <c r="I44" i="1"/>
  <c r="F44" i="1"/>
  <c r="AD43" i="1"/>
  <c r="W43" i="1"/>
  <c r="V43" i="1"/>
  <c r="U43" i="1"/>
  <c r="T43" i="1" s="1"/>
  <c r="I43" i="1"/>
  <c r="F43" i="1"/>
  <c r="AD42" i="1"/>
  <c r="W42" i="1"/>
  <c r="V42" i="1"/>
  <c r="T42" i="1" s="1"/>
  <c r="U42" i="1"/>
  <c r="I42" i="1"/>
  <c r="F42" i="1"/>
  <c r="AD41" i="1"/>
  <c r="W41" i="1"/>
  <c r="V41" i="1"/>
  <c r="U41" i="1"/>
  <c r="U50" i="1" s="1"/>
  <c r="U52" i="1" s="1"/>
  <c r="I41" i="1"/>
  <c r="T41" i="1" s="1"/>
  <c r="F41" i="1"/>
  <c r="AD40" i="1"/>
  <c r="W40" i="1"/>
  <c r="V40" i="1"/>
  <c r="U40" i="1"/>
  <c r="T40" i="1"/>
  <c r="I40" i="1"/>
  <c r="F40" i="1"/>
  <c r="AD39" i="1"/>
  <c r="W39" i="1"/>
  <c r="V39" i="1"/>
  <c r="U39" i="1"/>
  <c r="T39" i="1" s="1"/>
  <c r="I39" i="1"/>
  <c r="F39" i="1"/>
  <c r="AD38" i="1"/>
  <c r="W38" i="1"/>
  <c r="V38" i="1"/>
  <c r="T38" i="1" s="1"/>
  <c r="U38" i="1"/>
  <c r="O38" i="1"/>
  <c r="O50" i="1" s="1"/>
  <c r="O52" i="1" s="1"/>
  <c r="I38" i="1"/>
  <c r="I50" i="1" s="1"/>
  <c r="I52" i="1" s="1"/>
  <c r="F38" i="1"/>
  <c r="AD37" i="1"/>
  <c r="AD50" i="1" s="1"/>
  <c r="AD52" i="1" s="1"/>
  <c r="W37" i="1"/>
  <c r="W50" i="1" s="1"/>
  <c r="W52" i="1" s="1"/>
  <c r="V37" i="1"/>
  <c r="T37" i="1" s="1"/>
  <c r="U37" i="1"/>
  <c r="I37" i="1"/>
  <c r="F37" i="1"/>
  <c r="F50" i="1" s="1"/>
  <c r="F52" i="1" s="1"/>
  <c r="AD36" i="1"/>
  <c r="W36" i="1"/>
  <c r="V36" i="1"/>
  <c r="U36" i="1"/>
  <c r="T36" i="1" s="1"/>
  <c r="I36" i="1"/>
  <c r="F36" i="1"/>
  <c r="AJ35" i="1"/>
  <c r="AJ51" i="1" s="1"/>
  <c r="AJ53" i="1" s="1"/>
  <c r="AI35" i="1"/>
  <c r="AI51" i="1" s="1"/>
  <c r="AI53" i="1" s="1"/>
  <c r="AH35" i="1"/>
  <c r="AH51" i="1" s="1"/>
  <c r="AG35" i="1"/>
  <c r="AF35" i="1"/>
  <c r="AF51" i="1" s="1"/>
  <c r="AF53" i="1" s="1"/>
  <c r="AE35" i="1"/>
  <c r="AE51" i="1" s="1"/>
  <c r="AE53" i="1" s="1"/>
  <c r="AC35" i="1"/>
  <c r="AB35" i="1"/>
  <c r="AB51" i="1" s="1"/>
  <c r="AB53" i="1" s="1"/>
  <c r="AA35" i="1"/>
  <c r="AA51" i="1" s="1"/>
  <c r="AA53" i="1" s="1"/>
  <c r="Z35" i="1"/>
  <c r="Z51" i="1" s="1"/>
  <c r="Z53" i="1" s="1"/>
  <c r="Y35" i="1"/>
  <c r="X35" i="1"/>
  <c r="X51" i="1" s="1"/>
  <c r="X53" i="1" s="1"/>
  <c r="H35" i="1"/>
  <c r="H51" i="1" s="1"/>
  <c r="H53" i="1" s="1"/>
  <c r="G35" i="1"/>
  <c r="G51" i="1" s="1"/>
  <c r="AD34" i="1"/>
  <c r="W34" i="1"/>
  <c r="U34" i="1"/>
  <c r="T34" i="1" s="1"/>
  <c r="O34" i="1"/>
  <c r="L34" i="1"/>
  <c r="V34" i="1"/>
  <c r="I34" i="1"/>
  <c r="F34" i="1"/>
  <c r="AD33" i="1"/>
  <c r="W33" i="1"/>
  <c r="O33" i="1"/>
  <c r="V33" i="1"/>
  <c r="U33" i="1"/>
  <c r="T33" i="1" s="1"/>
  <c r="I33" i="1"/>
  <c r="F33" i="1"/>
  <c r="AD32" i="1"/>
  <c r="W32" i="1"/>
  <c r="U32" i="1"/>
  <c r="O32" i="1"/>
  <c r="L32" i="1"/>
  <c r="V32" i="1"/>
  <c r="I32" i="1"/>
  <c r="F32" i="1"/>
  <c r="AD31" i="1"/>
  <c r="W31" i="1"/>
  <c r="V31" i="1"/>
  <c r="O31" i="1"/>
  <c r="L31" i="1"/>
  <c r="U31" i="1"/>
  <c r="T31" i="1" s="1"/>
  <c r="F31" i="1"/>
  <c r="AD30" i="1"/>
  <c r="W30" i="1"/>
  <c r="U30" i="1"/>
  <c r="O30" i="1"/>
  <c r="L30" i="1"/>
  <c r="I30" i="1"/>
  <c r="F30" i="1"/>
  <c r="AD29" i="1"/>
  <c r="W29" i="1"/>
  <c r="V29" i="1"/>
  <c r="O29" i="1"/>
  <c r="L29" i="1"/>
  <c r="I29" i="1"/>
  <c r="F29" i="1"/>
  <c r="AD28" i="1"/>
  <c r="W28" i="1"/>
  <c r="U28" i="1"/>
  <c r="O28" i="1"/>
  <c r="L28" i="1"/>
  <c r="V28" i="1"/>
  <c r="I28" i="1"/>
  <c r="F28" i="1"/>
  <c r="AD27" i="1"/>
  <c r="W27" i="1"/>
  <c r="V27" i="1"/>
  <c r="O27" i="1"/>
  <c r="L27" i="1"/>
  <c r="U27" i="1"/>
  <c r="T27" i="1" s="1"/>
  <c r="F27" i="1"/>
  <c r="AD26" i="1"/>
  <c r="W26" i="1"/>
  <c r="U26" i="1"/>
  <c r="O26" i="1"/>
  <c r="L26" i="1"/>
  <c r="V26" i="1"/>
  <c r="I26" i="1"/>
  <c r="F26" i="1"/>
  <c r="AD25" i="1"/>
  <c r="W25" i="1"/>
  <c r="V25" i="1"/>
  <c r="U25" i="1"/>
  <c r="T25" i="1" s="1"/>
  <c r="L25" i="1"/>
  <c r="I25" i="1"/>
  <c r="F25" i="1"/>
  <c r="AD24" i="1"/>
  <c r="W24" i="1"/>
  <c r="U24" i="1"/>
  <c r="O24" i="1"/>
  <c r="L24" i="1"/>
  <c r="I24" i="1"/>
  <c r="F24" i="1"/>
  <c r="AD23" i="1"/>
  <c r="W23" i="1"/>
  <c r="V23" i="1"/>
  <c r="O23" i="1"/>
  <c r="L23" i="1"/>
  <c r="I23" i="1"/>
  <c r="F23" i="1"/>
  <c r="AD22" i="1"/>
  <c r="W22" i="1"/>
  <c r="U22" i="1"/>
  <c r="T22" i="1" s="1"/>
  <c r="O22" i="1"/>
  <c r="L22" i="1"/>
  <c r="V22" i="1"/>
  <c r="I22" i="1"/>
  <c r="F22" i="1"/>
  <c r="AD21" i="1"/>
  <c r="W21" i="1"/>
  <c r="V21" i="1"/>
  <c r="O21" i="1"/>
  <c r="L21" i="1"/>
  <c r="U21" i="1"/>
  <c r="T21" i="1" s="1"/>
  <c r="F21" i="1"/>
  <c r="AD20" i="1"/>
  <c r="W20" i="1"/>
  <c r="U20" i="1"/>
  <c r="O20" i="1"/>
  <c r="L20" i="1"/>
  <c r="I20" i="1"/>
  <c r="F20" i="1"/>
  <c r="AD19" i="1"/>
  <c r="W19" i="1"/>
  <c r="V19" i="1"/>
  <c r="O19" i="1"/>
  <c r="L19" i="1"/>
  <c r="I19" i="1"/>
  <c r="F19" i="1"/>
  <c r="AD18" i="1"/>
  <c r="W18" i="1"/>
  <c r="U18" i="1"/>
  <c r="O18" i="1"/>
  <c r="L18" i="1"/>
  <c r="V18" i="1"/>
  <c r="I18" i="1"/>
  <c r="F18" i="1"/>
  <c r="AD17" i="1"/>
  <c r="W17" i="1"/>
  <c r="V17" i="1"/>
  <c r="O17" i="1"/>
  <c r="L17" i="1"/>
  <c r="U17" i="1"/>
  <c r="T17" i="1" s="1"/>
  <c r="F17" i="1"/>
  <c r="AD16" i="1"/>
  <c r="W16" i="1"/>
  <c r="U16" i="1"/>
  <c r="S35" i="1"/>
  <c r="S51" i="1" s="1"/>
  <c r="S53" i="1" s="1"/>
  <c r="R35" i="1"/>
  <c r="R51" i="1" s="1"/>
  <c r="R53" i="1" s="1"/>
  <c r="O16" i="1"/>
  <c r="L16" i="1"/>
  <c r="V16" i="1"/>
  <c r="I16" i="1"/>
  <c r="F16" i="1"/>
  <c r="AD15" i="1"/>
  <c r="W15" i="1"/>
  <c r="V15" i="1"/>
  <c r="O15" i="1"/>
  <c r="L15" i="1"/>
  <c r="U15" i="1"/>
  <c r="T15" i="1" s="1"/>
  <c r="F15" i="1"/>
  <c r="AD14" i="1"/>
  <c r="W14" i="1"/>
  <c r="U14" i="1"/>
  <c r="O14" i="1"/>
  <c r="L14" i="1"/>
  <c r="V14" i="1"/>
  <c r="I14" i="1"/>
  <c r="F14" i="1"/>
  <c r="AD13" i="1"/>
  <c r="W13" i="1"/>
  <c r="V13" i="1"/>
  <c r="O13" i="1"/>
  <c r="L13" i="1"/>
  <c r="U13" i="1"/>
  <c r="T13" i="1" s="1"/>
  <c r="I13" i="1"/>
  <c r="F13" i="1"/>
  <c r="AD12" i="1"/>
  <c r="W12" i="1"/>
  <c r="O12" i="1"/>
  <c r="L12" i="1"/>
  <c r="V12" i="1"/>
  <c r="I12" i="1"/>
  <c r="F12" i="1"/>
  <c r="AD11" i="1"/>
  <c r="W11" i="1"/>
  <c r="O11" i="1"/>
  <c r="L11" i="1"/>
  <c r="U11" i="1"/>
  <c r="I11" i="1"/>
  <c r="F11" i="1"/>
  <c r="AD10" i="1"/>
  <c r="W10" i="1"/>
  <c r="U10" i="1"/>
  <c r="O10" i="1"/>
  <c r="L10" i="1"/>
  <c r="V10" i="1"/>
  <c r="I10" i="1"/>
  <c r="F10" i="1"/>
  <c r="AD9" i="1"/>
  <c r="W9" i="1"/>
  <c r="V9" i="1"/>
  <c r="O9" i="1"/>
  <c r="L9" i="1"/>
  <c r="U9" i="1"/>
  <c r="T9" i="1" s="1"/>
  <c r="F9" i="1"/>
  <c r="AD8" i="1"/>
  <c r="W8" i="1"/>
  <c r="U8" i="1"/>
  <c r="O8" i="1"/>
  <c r="L8" i="1"/>
  <c r="I8" i="1"/>
  <c r="F8" i="1"/>
  <c r="AD7" i="1"/>
  <c r="W7" i="1"/>
  <c r="V7" i="1"/>
  <c r="O7" i="1"/>
  <c r="U7" i="1"/>
  <c r="T7" i="1" s="1"/>
  <c r="L7" i="1"/>
  <c r="I7" i="1"/>
  <c r="F7" i="1"/>
  <c r="AD6" i="1"/>
  <c r="AD35" i="1" s="1"/>
  <c r="AD51" i="1" s="1"/>
  <c r="W6" i="1"/>
  <c r="U6" i="1"/>
  <c r="O6" i="1"/>
  <c r="N35" i="1"/>
  <c r="N51" i="1" s="1"/>
  <c r="N53" i="1" s="1"/>
  <c r="L6" i="1"/>
  <c r="K35" i="1"/>
  <c r="K51" i="1" s="1"/>
  <c r="K53" i="1" s="1"/>
  <c r="J35" i="1"/>
  <c r="J51" i="1" s="1"/>
  <c r="J53" i="1" s="1"/>
  <c r="I6" i="1"/>
  <c r="F6" i="1"/>
  <c r="F35" i="1" s="1"/>
  <c r="F51" i="1" s="1"/>
  <c r="F53" i="1" s="1"/>
  <c r="AJ1" i="1"/>
  <c r="Y53" i="1" l="1"/>
  <c r="AC53" i="1"/>
  <c r="AD53" i="1"/>
  <c r="T10" i="1"/>
  <c r="T16" i="1"/>
  <c r="T26" i="1"/>
  <c r="AH53" i="1"/>
  <c r="T50" i="1"/>
  <c r="T52" i="1" s="1"/>
  <c r="AG53" i="1"/>
  <c r="T24" i="1"/>
  <c r="T14" i="1"/>
  <c r="T18" i="1"/>
  <c r="T20" i="1"/>
  <c r="T28" i="1"/>
  <c r="T32" i="1"/>
  <c r="G53" i="1"/>
  <c r="P35" i="1"/>
  <c r="P51" i="1" s="1"/>
  <c r="P53" i="1" s="1"/>
  <c r="V6" i="1"/>
  <c r="V8" i="1"/>
  <c r="T8" i="1" s="1"/>
  <c r="I9" i="1"/>
  <c r="I35" i="1" s="1"/>
  <c r="I51" i="1" s="1"/>
  <c r="I53" i="1" s="1"/>
  <c r="I15" i="1"/>
  <c r="I17" i="1"/>
  <c r="U19" i="1"/>
  <c r="T19" i="1" s="1"/>
  <c r="V20" i="1"/>
  <c r="I21" i="1"/>
  <c r="U23" i="1"/>
  <c r="T23" i="1" s="1"/>
  <c r="V24" i="1"/>
  <c r="I27" i="1"/>
  <c r="U29" i="1"/>
  <c r="T29" i="1" s="1"/>
  <c r="V30" i="1"/>
  <c r="T30" i="1" s="1"/>
  <c r="I31" i="1"/>
  <c r="M35" i="1"/>
  <c r="M51" i="1" s="1"/>
  <c r="M53" i="1" s="1"/>
  <c r="Q35" i="1"/>
  <c r="Q51" i="1" s="1"/>
  <c r="Q53" i="1" s="1"/>
  <c r="V50" i="1"/>
  <c r="V52" i="1" s="1"/>
  <c r="U12" i="1"/>
  <c r="T12" i="1" s="1"/>
  <c r="L33" i="1"/>
  <c r="L35" i="1" s="1"/>
  <c r="L51" i="1" s="1"/>
  <c r="L53" i="1" s="1"/>
  <c r="V11" i="1"/>
  <c r="T11" i="1" s="1"/>
  <c r="O25" i="1"/>
  <c r="O35" i="1" s="1"/>
  <c r="O51" i="1" s="1"/>
  <c r="O53" i="1" s="1"/>
  <c r="W35" i="1"/>
  <c r="W51" i="1" s="1"/>
  <c r="W53" i="1" s="1"/>
  <c r="U35" i="1" l="1"/>
  <c r="U51" i="1" s="1"/>
  <c r="U53" i="1" s="1"/>
  <c r="V35" i="1"/>
  <c r="V51" i="1" s="1"/>
  <c r="V53" i="1" s="1"/>
  <c r="T6" i="1"/>
  <c r="T35" i="1" s="1"/>
  <c r="T51" i="1" s="1"/>
  <c r="T53" i="1" s="1"/>
</calcChain>
</file>

<file path=xl/sharedStrings.xml><?xml version="1.0" encoding="utf-8"?>
<sst xmlns="http://schemas.openxmlformats.org/spreadsheetml/2006/main" count="235" uniqueCount="198">
  <si>
    <t>令和３年度学校一覧　高等学校</t>
    <rPh sb="5" eb="7">
      <t>ガッコウ</t>
    </rPh>
    <rPh sb="7" eb="9">
      <t>イチラン</t>
    </rPh>
    <phoneticPr fontId="4"/>
  </si>
  <si>
    <r>
      <rPr>
        <sz val="9"/>
        <rFont val="ＭＳ Ｐゴシック"/>
        <family val="3"/>
        <charset val="128"/>
      </rPr>
      <t>設置者</t>
    </r>
    <rPh sb="0" eb="3">
      <t>セッチシャ</t>
    </rPh>
    <phoneticPr fontId="4"/>
  </si>
  <si>
    <r>
      <rPr>
        <sz val="9"/>
        <rFont val="ＭＳ Ｐゴシック"/>
        <family val="3"/>
        <charset val="128"/>
      </rPr>
      <t>学校名</t>
    </r>
    <rPh sb="0" eb="2">
      <t>ガッコウ</t>
    </rPh>
    <rPh sb="2" eb="3">
      <t>メイ</t>
    </rPh>
    <phoneticPr fontId="4"/>
  </si>
  <si>
    <r>
      <rPr>
        <sz val="9"/>
        <rFont val="ＭＳ Ｐゴシック"/>
        <family val="3"/>
        <charset val="128"/>
      </rPr>
      <t>郵便番号</t>
    </r>
    <rPh sb="0" eb="4">
      <t>ユウビンバンゴウ</t>
    </rPh>
    <phoneticPr fontId="4"/>
  </si>
  <si>
    <r>
      <rPr>
        <sz val="9"/>
        <rFont val="ＭＳ Ｐゴシック"/>
        <family val="3"/>
        <charset val="128"/>
      </rPr>
      <t>所在地</t>
    </r>
    <rPh sb="0" eb="3">
      <t>ショザイチ</t>
    </rPh>
    <phoneticPr fontId="4"/>
  </si>
  <si>
    <r>
      <rPr>
        <sz val="9"/>
        <rFont val="ＭＳ Ｐゴシック"/>
        <family val="3"/>
        <charset val="128"/>
      </rPr>
      <t>電話番号</t>
    </r>
    <rPh sb="0" eb="2">
      <t>デンワ</t>
    </rPh>
    <rPh sb="2" eb="4">
      <t>バンゴウ</t>
    </rPh>
    <phoneticPr fontId="4"/>
  </si>
  <si>
    <r>
      <rPr>
        <sz val="9"/>
        <rFont val="ＭＳ Ｐゴシック"/>
        <family val="3"/>
        <charset val="128"/>
      </rPr>
      <t>学級数</t>
    </r>
    <phoneticPr fontId="4"/>
  </si>
  <si>
    <r>
      <rPr>
        <sz val="9"/>
        <rFont val="ＭＳ Ｐゴシック"/>
        <family val="3"/>
        <charset val="128"/>
      </rPr>
      <t>生</t>
    </r>
    <rPh sb="0" eb="1">
      <t>セイト</t>
    </rPh>
    <phoneticPr fontId="4"/>
  </si>
  <si>
    <r>
      <rPr>
        <sz val="9"/>
        <rFont val="ＭＳ Ｐゴシック"/>
        <family val="3"/>
        <charset val="128"/>
      </rPr>
      <t>徒　　　　　　　　　　　　数</t>
    </r>
    <rPh sb="0" eb="14">
      <t>セイトスウ</t>
    </rPh>
    <phoneticPr fontId="4"/>
  </si>
  <si>
    <r>
      <rPr>
        <sz val="9"/>
        <rFont val="ＭＳ Ｐゴシック"/>
        <family val="3"/>
        <charset val="128"/>
      </rPr>
      <t>本務教員数</t>
    </r>
    <rPh sb="0" eb="2">
      <t>ホンム</t>
    </rPh>
    <rPh sb="2" eb="5">
      <t>キョウインスウ</t>
    </rPh>
    <phoneticPr fontId="4"/>
  </si>
  <si>
    <r>
      <rPr>
        <sz val="9"/>
        <rFont val="ＭＳ Ｐゴシック"/>
        <family val="3"/>
        <charset val="128"/>
      </rPr>
      <t>本務職員数</t>
    </r>
    <rPh sb="0" eb="2">
      <t>ホンム</t>
    </rPh>
    <rPh sb="2" eb="5">
      <t>ショクインスウ</t>
    </rPh>
    <phoneticPr fontId="4"/>
  </si>
  <si>
    <r>
      <rPr>
        <sz val="9"/>
        <rFont val="ＭＳ Ｐゴシック"/>
        <family val="3"/>
        <charset val="128"/>
      </rPr>
      <t>計</t>
    </r>
    <rPh sb="0" eb="1">
      <t>ケイ</t>
    </rPh>
    <phoneticPr fontId="4"/>
  </si>
  <si>
    <r>
      <rPr>
        <sz val="9"/>
        <rFont val="ＭＳ Ｐゴシック"/>
        <family val="3"/>
        <charset val="128"/>
      </rPr>
      <t>全日制</t>
    </r>
    <rPh sb="0" eb="3">
      <t>ゼンニチセイ</t>
    </rPh>
    <phoneticPr fontId="4"/>
  </si>
  <si>
    <r>
      <rPr>
        <sz val="9"/>
        <rFont val="ＭＳ Ｐゴシック"/>
        <family val="3"/>
        <charset val="128"/>
      </rPr>
      <t>定時制</t>
    </r>
    <rPh sb="0" eb="3">
      <t>テイジセイ</t>
    </rPh>
    <phoneticPr fontId="4"/>
  </si>
  <si>
    <r>
      <rPr>
        <sz val="9"/>
        <rFont val="ＭＳ Ｐゴシック"/>
        <family val="3"/>
        <charset val="128"/>
      </rPr>
      <t>　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本</t>
    </r>
    <rPh sb="2" eb="3">
      <t>ホン</t>
    </rPh>
    <phoneticPr fontId="4"/>
  </si>
  <si>
    <r>
      <rPr>
        <sz val="9"/>
        <rFont val="ＭＳ Ｐゴシック"/>
        <family val="3"/>
        <charset val="128"/>
      </rPr>
      <t>科</t>
    </r>
    <rPh sb="0" eb="1">
      <t>ホンカ</t>
    </rPh>
    <phoneticPr fontId="4"/>
  </si>
  <si>
    <r>
      <rPr>
        <sz val="9"/>
        <rFont val="ＭＳ Ｐゴシック"/>
        <family val="3"/>
        <charset val="128"/>
      </rPr>
      <t>専攻科</t>
    </r>
    <rPh sb="0" eb="3">
      <t>センコウカ</t>
    </rPh>
    <phoneticPr fontId="4"/>
  </si>
  <si>
    <r>
      <rPr>
        <sz val="9"/>
        <rFont val="ＭＳ Ｐゴシック"/>
        <family val="3"/>
        <charset val="128"/>
      </rPr>
      <t>合　計</t>
    </r>
    <rPh sb="0" eb="1">
      <t>ゴウ</t>
    </rPh>
    <rPh sb="2" eb="3">
      <t>ケイ</t>
    </rPh>
    <phoneticPr fontId="4"/>
  </si>
  <si>
    <r>
      <rPr>
        <sz val="9"/>
        <rFont val="ＭＳ Ｐゴシック"/>
        <family val="3"/>
        <charset val="128"/>
      </rPr>
      <t>通信制</t>
    </r>
    <rPh sb="0" eb="2">
      <t>ツウシン</t>
    </rPh>
    <rPh sb="2" eb="3">
      <t>セイ</t>
    </rPh>
    <phoneticPr fontId="4"/>
  </si>
  <si>
    <r>
      <rPr>
        <sz val="9"/>
        <rFont val="ＭＳ Ｐゴシック"/>
        <family val="3"/>
        <charset val="128"/>
      </rPr>
      <t>計</t>
    </r>
  </si>
  <si>
    <r>
      <rPr>
        <sz val="9"/>
        <rFont val="ＭＳ Ｐゴシック"/>
        <family val="3"/>
        <charset val="128"/>
      </rPr>
      <t>男</t>
    </r>
  </si>
  <si>
    <r>
      <rPr>
        <sz val="9"/>
        <rFont val="ＭＳ Ｐゴシック"/>
        <family val="3"/>
        <charset val="128"/>
      </rPr>
      <t>女</t>
    </r>
  </si>
  <si>
    <r>
      <rPr>
        <sz val="9"/>
        <rFont val="ＭＳ Ｐゴシック"/>
        <family val="3"/>
        <charset val="128"/>
      </rPr>
      <t>県</t>
    </r>
    <rPh sb="0" eb="1">
      <t>ケン</t>
    </rPh>
    <phoneticPr fontId="4"/>
  </si>
  <si>
    <r>
      <rPr>
        <sz val="9"/>
        <rFont val="ＭＳ Ｐゴシック"/>
        <family val="3"/>
        <charset val="128"/>
      </rPr>
      <t>小豆島中央高等学校</t>
    </r>
    <rPh sb="0" eb="3">
      <t>ショウドシマ</t>
    </rPh>
    <rPh sb="3" eb="5">
      <t>チュウオウ</t>
    </rPh>
    <rPh sb="5" eb="7">
      <t>コウトウ</t>
    </rPh>
    <rPh sb="7" eb="9">
      <t>ガッコウ</t>
    </rPh>
    <phoneticPr fontId="8"/>
  </si>
  <si>
    <t>761-4302</t>
  </si>
  <si>
    <r>
      <rPr>
        <sz val="9"/>
        <rFont val="ＭＳ Ｐゴシック"/>
        <family val="3"/>
        <charset val="128"/>
      </rPr>
      <t>小豆郡小豆島町蒲生甲</t>
    </r>
    <r>
      <rPr>
        <sz val="9"/>
        <rFont val="Arial"/>
        <family val="2"/>
      </rPr>
      <t>1001</t>
    </r>
    <phoneticPr fontId="8"/>
  </si>
  <si>
    <t>0879-61-9100</t>
  </si>
  <si>
    <r>
      <rPr>
        <sz val="9"/>
        <rFont val="ＭＳ Ｐゴシック"/>
        <family val="3"/>
        <charset val="128"/>
      </rPr>
      <t>三本松高等学校</t>
    </r>
    <rPh sb="3" eb="7">
      <t>コ</t>
    </rPh>
    <phoneticPr fontId="4"/>
  </si>
  <si>
    <t>769-2601</t>
    <phoneticPr fontId="4"/>
  </si>
  <si>
    <r>
      <rPr>
        <sz val="9"/>
        <rFont val="ＭＳ Ｐゴシック"/>
        <family val="3"/>
        <charset val="128"/>
      </rPr>
      <t>東かがわ市三本松</t>
    </r>
    <r>
      <rPr>
        <sz val="9"/>
        <rFont val="Arial"/>
        <family val="2"/>
      </rPr>
      <t>1500-1</t>
    </r>
    <rPh sb="0" eb="1">
      <t>ヒガシ</t>
    </rPh>
    <rPh sb="4" eb="5">
      <t>シ</t>
    </rPh>
    <rPh sb="5" eb="8">
      <t>サンボンマツ</t>
    </rPh>
    <phoneticPr fontId="4"/>
  </si>
  <si>
    <t>0879-25-4147</t>
    <phoneticPr fontId="8"/>
  </si>
  <si>
    <r>
      <rPr>
        <sz val="9"/>
        <rFont val="ＭＳ Ｐゴシック"/>
        <family val="3"/>
        <charset val="128"/>
      </rPr>
      <t>石田高等学校</t>
    </r>
    <rPh sb="0" eb="2">
      <t>イシダ</t>
    </rPh>
    <rPh sb="2" eb="6">
      <t>コ</t>
    </rPh>
    <phoneticPr fontId="4"/>
  </si>
  <si>
    <t>769-2321</t>
    <phoneticPr fontId="4"/>
  </si>
  <si>
    <r>
      <rPr>
        <sz val="9"/>
        <rFont val="ＭＳ Ｐゴシック"/>
        <family val="3"/>
        <charset val="128"/>
      </rPr>
      <t>さぬき市寒川町石田東甲</t>
    </r>
    <r>
      <rPr>
        <sz val="9"/>
        <rFont val="Arial"/>
        <family val="2"/>
      </rPr>
      <t>1065</t>
    </r>
    <rPh sb="3" eb="4">
      <t>シ</t>
    </rPh>
    <phoneticPr fontId="4"/>
  </si>
  <si>
    <t>0879-43-2530</t>
    <phoneticPr fontId="8"/>
  </si>
  <si>
    <r>
      <rPr>
        <sz val="9"/>
        <rFont val="ＭＳ Ｐゴシック"/>
        <family val="3"/>
        <charset val="128"/>
      </rPr>
      <t>志度高等学校</t>
    </r>
    <rPh sb="2" eb="6">
      <t>コ</t>
    </rPh>
    <phoneticPr fontId="4"/>
  </si>
  <si>
    <t>769-2101</t>
    <phoneticPr fontId="4"/>
  </si>
  <si>
    <r>
      <rPr>
        <sz val="9"/>
        <rFont val="ＭＳ Ｐゴシック"/>
        <family val="3"/>
        <charset val="128"/>
      </rPr>
      <t>さぬき市志度</t>
    </r>
    <r>
      <rPr>
        <sz val="9"/>
        <rFont val="Arial"/>
        <family val="2"/>
      </rPr>
      <t>366-5</t>
    </r>
    <rPh sb="3" eb="4">
      <t>シ</t>
    </rPh>
    <rPh sb="4" eb="6">
      <t>７６９ー２１０１</t>
    </rPh>
    <phoneticPr fontId="4"/>
  </si>
  <si>
    <t>087-894-1101</t>
    <phoneticPr fontId="8"/>
  </si>
  <si>
    <r>
      <rPr>
        <sz val="9"/>
        <rFont val="ＭＳ Ｐゴシック"/>
        <family val="3"/>
        <charset val="128"/>
      </rPr>
      <t>津田高等学校</t>
    </r>
    <rPh sb="0" eb="2">
      <t>ツダ</t>
    </rPh>
    <rPh sb="2" eb="6">
      <t>コ</t>
    </rPh>
    <phoneticPr fontId="4"/>
  </si>
  <si>
    <t>769-2401</t>
    <phoneticPr fontId="4"/>
  </si>
  <si>
    <r>
      <rPr>
        <sz val="9"/>
        <rFont val="ＭＳ Ｐゴシック"/>
        <family val="3"/>
        <charset val="128"/>
      </rPr>
      <t>さぬき市津田町津田</t>
    </r>
    <r>
      <rPr>
        <sz val="9"/>
        <rFont val="Arial"/>
        <family val="2"/>
      </rPr>
      <t>1632-1</t>
    </r>
    <rPh sb="3" eb="4">
      <t>シ</t>
    </rPh>
    <rPh sb="4" eb="7">
      <t>ツタチョウ</t>
    </rPh>
    <rPh sb="7" eb="9">
      <t>ツタ</t>
    </rPh>
    <phoneticPr fontId="4"/>
  </si>
  <si>
    <t>0879-42-3125</t>
    <phoneticPr fontId="8"/>
  </si>
  <si>
    <r>
      <rPr>
        <sz val="9"/>
        <rFont val="ＭＳ Ｐゴシック"/>
        <family val="3"/>
        <charset val="128"/>
      </rPr>
      <t>三木高等学校</t>
    </r>
    <rPh sb="2" eb="6">
      <t>コ</t>
    </rPh>
    <phoneticPr fontId="4"/>
  </si>
  <si>
    <t>761-0702</t>
    <phoneticPr fontId="4"/>
  </si>
  <si>
    <r>
      <rPr>
        <sz val="9"/>
        <rFont val="ＭＳ Ｐゴシック"/>
        <family val="3"/>
        <charset val="128"/>
      </rPr>
      <t>木田郡三木町平木</t>
    </r>
    <r>
      <rPr>
        <sz val="9"/>
        <rFont val="Arial"/>
        <family val="2"/>
      </rPr>
      <t>750</t>
    </r>
    <rPh sb="0" eb="8">
      <t>７６１ー０７０２</t>
    </rPh>
    <phoneticPr fontId="4"/>
  </si>
  <si>
    <t>087-891-1100</t>
    <phoneticPr fontId="8"/>
  </si>
  <si>
    <r>
      <rPr>
        <sz val="9"/>
        <rFont val="ＭＳ Ｐゴシック"/>
        <family val="3"/>
        <charset val="128"/>
      </rPr>
      <t>高松高等学校</t>
    </r>
    <rPh sb="2" eb="6">
      <t>コ</t>
    </rPh>
    <phoneticPr fontId="4"/>
  </si>
  <si>
    <t>760-0017</t>
    <phoneticPr fontId="4"/>
  </si>
  <si>
    <r>
      <rPr>
        <sz val="9"/>
        <rFont val="ＭＳ Ｐゴシック"/>
        <family val="3"/>
        <charset val="128"/>
      </rPr>
      <t>高松市番町</t>
    </r>
    <r>
      <rPr>
        <sz val="9"/>
        <rFont val="Arial"/>
        <family val="2"/>
      </rPr>
      <t>3-1-1</t>
    </r>
    <rPh sb="0" eb="5">
      <t>７６０ー００１７</t>
    </rPh>
    <phoneticPr fontId="4"/>
  </si>
  <si>
    <t>087-831-7251</t>
    <phoneticPr fontId="8"/>
  </si>
  <si>
    <r>
      <rPr>
        <sz val="9"/>
        <rFont val="ＭＳ Ｐゴシック"/>
        <family val="3"/>
        <charset val="128"/>
      </rPr>
      <t>高松工芸高等学校</t>
    </r>
    <rPh sb="4" eb="8">
      <t>コ</t>
    </rPh>
    <phoneticPr fontId="4"/>
  </si>
  <si>
    <r>
      <rPr>
        <sz val="9"/>
        <rFont val="ＭＳ Ｐゴシック"/>
        <family val="3"/>
        <charset val="128"/>
      </rPr>
      <t>高松市番町</t>
    </r>
    <r>
      <rPr>
        <sz val="9"/>
        <rFont val="Arial"/>
        <family val="2"/>
      </rPr>
      <t>2-9-30</t>
    </r>
    <rPh sb="0" eb="3">
      <t>タカマツシ</t>
    </rPh>
    <rPh sb="3" eb="5">
      <t>バンチョウ</t>
    </rPh>
    <phoneticPr fontId="4"/>
  </si>
  <si>
    <t>087-851-4144</t>
    <phoneticPr fontId="8"/>
  </si>
  <si>
    <r>
      <rPr>
        <sz val="9"/>
        <rFont val="ＭＳ Ｐゴシック"/>
        <family val="3"/>
        <charset val="128"/>
      </rPr>
      <t>高松商業高等学校</t>
    </r>
    <rPh sb="4" eb="8">
      <t>コ</t>
    </rPh>
    <phoneticPr fontId="4"/>
  </si>
  <si>
    <t>760-0068</t>
    <phoneticPr fontId="4"/>
  </si>
  <si>
    <r>
      <rPr>
        <sz val="9"/>
        <rFont val="ＭＳ Ｐゴシック"/>
        <family val="3"/>
        <charset val="128"/>
      </rPr>
      <t>高松市松島町</t>
    </r>
    <r>
      <rPr>
        <sz val="9"/>
        <rFont val="Arial"/>
        <family val="2"/>
      </rPr>
      <t>1-18-54</t>
    </r>
    <rPh sb="0" eb="3">
      <t>タカマツシ</t>
    </rPh>
    <rPh sb="3" eb="6">
      <t>７６０ー００６８</t>
    </rPh>
    <phoneticPr fontId="4"/>
  </si>
  <si>
    <t>087-833-1971</t>
    <phoneticPr fontId="8"/>
  </si>
  <si>
    <r>
      <rPr>
        <sz val="9"/>
        <rFont val="ＭＳ Ｐゴシック"/>
        <family val="3"/>
        <charset val="128"/>
      </rPr>
      <t>高松東高等学校</t>
    </r>
    <rPh sb="3" eb="7">
      <t>コ</t>
    </rPh>
    <phoneticPr fontId="4"/>
  </si>
  <si>
    <t>761-0322</t>
    <phoneticPr fontId="4"/>
  </si>
  <si>
    <r>
      <rPr>
        <sz val="9"/>
        <rFont val="ＭＳ Ｐゴシック"/>
        <family val="3"/>
        <charset val="128"/>
      </rPr>
      <t>高松市前田東町</t>
    </r>
    <r>
      <rPr>
        <sz val="9"/>
        <rFont val="Arial"/>
        <family val="2"/>
      </rPr>
      <t>690-1</t>
    </r>
    <rPh sb="0" eb="3">
      <t>タカマツシ</t>
    </rPh>
    <rPh sb="3" eb="7">
      <t>７６１ー０３２２</t>
    </rPh>
    <phoneticPr fontId="4"/>
  </si>
  <si>
    <t>087-847-6221</t>
    <phoneticPr fontId="8"/>
  </si>
  <si>
    <r>
      <rPr>
        <sz val="9"/>
        <rFont val="ＭＳ Ｐゴシック"/>
        <family val="3"/>
        <charset val="128"/>
      </rPr>
      <t>高松南高等学校</t>
    </r>
    <rPh sb="3" eb="7">
      <t>コ</t>
    </rPh>
    <phoneticPr fontId="4"/>
  </si>
  <si>
    <t>761-8084</t>
    <phoneticPr fontId="4"/>
  </si>
  <si>
    <r>
      <rPr>
        <sz val="9"/>
        <rFont val="ＭＳ Ｐゴシック"/>
        <family val="3"/>
        <charset val="128"/>
      </rPr>
      <t>高松市一宮町</t>
    </r>
    <r>
      <rPr>
        <sz val="9"/>
        <rFont val="Arial"/>
        <family val="2"/>
      </rPr>
      <t>531</t>
    </r>
    <rPh sb="0" eb="3">
      <t>タカマツシ</t>
    </rPh>
    <rPh sb="3" eb="6">
      <t>７６１ー８０８４</t>
    </rPh>
    <phoneticPr fontId="4"/>
  </si>
  <si>
    <t>087-885-1131</t>
    <phoneticPr fontId="8"/>
  </si>
  <si>
    <r>
      <rPr>
        <sz val="9"/>
        <rFont val="ＭＳ Ｐゴシック"/>
        <family val="3"/>
        <charset val="128"/>
      </rPr>
      <t>高松西高等学校</t>
    </r>
    <rPh sb="3" eb="7">
      <t>コ</t>
    </rPh>
    <phoneticPr fontId="4"/>
  </si>
  <si>
    <t>761-8025</t>
    <phoneticPr fontId="4"/>
  </si>
  <si>
    <r>
      <rPr>
        <sz val="9"/>
        <rFont val="ＭＳ Ｐゴシック"/>
        <family val="3"/>
        <charset val="128"/>
      </rPr>
      <t>高松市鬼無町山口</t>
    </r>
    <r>
      <rPr>
        <sz val="9"/>
        <rFont val="Arial"/>
        <family val="2"/>
      </rPr>
      <t>257-1</t>
    </r>
    <rPh sb="0" eb="3">
      <t>タカマツシ</t>
    </rPh>
    <rPh sb="3" eb="8">
      <t>７６１ー８０２５</t>
    </rPh>
    <phoneticPr fontId="4"/>
  </si>
  <si>
    <t>087-882-6411</t>
    <phoneticPr fontId="8"/>
  </si>
  <si>
    <r>
      <rPr>
        <sz val="9"/>
        <rFont val="ＭＳ Ｐゴシック"/>
        <family val="3"/>
        <charset val="128"/>
      </rPr>
      <t>高松北高等学校</t>
    </r>
    <rPh sb="3" eb="7">
      <t>コ</t>
    </rPh>
    <phoneticPr fontId="4"/>
  </si>
  <si>
    <t>761-0121</t>
    <phoneticPr fontId="4"/>
  </si>
  <si>
    <r>
      <rPr>
        <sz val="9"/>
        <rFont val="ＭＳ Ｐゴシック"/>
        <family val="3"/>
        <charset val="128"/>
      </rPr>
      <t>高松市牟礼町牟礼</t>
    </r>
    <r>
      <rPr>
        <sz val="9"/>
        <rFont val="Arial"/>
        <family val="2"/>
      </rPr>
      <t>1583-1</t>
    </r>
    <rPh sb="0" eb="3">
      <t>タカマツシ</t>
    </rPh>
    <rPh sb="3" eb="8">
      <t>７６１ー０１２１</t>
    </rPh>
    <phoneticPr fontId="4"/>
  </si>
  <si>
    <t>087-845-2155</t>
    <phoneticPr fontId="8"/>
  </si>
  <si>
    <r>
      <rPr>
        <sz val="9"/>
        <rFont val="ＭＳ Ｐゴシック"/>
        <family val="3"/>
        <charset val="128"/>
      </rPr>
      <t>香川中央高等学校</t>
    </r>
    <rPh sb="4" eb="8">
      <t>コ</t>
    </rPh>
    <phoneticPr fontId="4"/>
  </si>
  <si>
    <t>761-1794</t>
    <phoneticPr fontId="4"/>
  </si>
  <si>
    <r>
      <rPr>
        <sz val="9"/>
        <rFont val="ＭＳ Ｐゴシック"/>
        <family val="3"/>
        <charset val="128"/>
      </rPr>
      <t>高松市香川町大野</t>
    </r>
    <r>
      <rPr>
        <sz val="9"/>
        <rFont val="Arial"/>
        <family val="2"/>
      </rPr>
      <t>2001</t>
    </r>
    <rPh sb="0" eb="3">
      <t>タカマツシ</t>
    </rPh>
    <rPh sb="3" eb="6">
      <t>カガワチョウ</t>
    </rPh>
    <rPh sb="6" eb="8">
      <t>オオノ</t>
    </rPh>
    <phoneticPr fontId="4"/>
  </si>
  <si>
    <t>087-886-7151</t>
    <phoneticPr fontId="8"/>
  </si>
  <si>
    <r>
      <rPr>
        <sz val="9"/>
        <rFont val="ＭＳ Ｐゴシック"/>
        <family val="3"/>
        <charset val="128"/>
      </rPr>
      <t>高松桜井高等学校</t>
    </r>
    <rPh sb="4" eb="8">
      <t>コ</t>
    </rPh>
    <phoneticPr fontId="4"/>
  </si>
  <si>
    <t>761-8076</t>
    <phoneticPr fontId="4"/>
  </si>
  <si>
    <r>
      <rPr>
        <sz val="9"/>
        <rFont val="ＭＳ Ｐゴシック"/>
        <family val="3"/>
        <charset val="128"/>
      </rPr>
      <t>高松市多肥上町</t>
    </r>
    <r>
      <rPr>
        <sz val="9"/>
        <rFont val="Arial"/>
        <family val="2"/>
      </rPr>
      <t>1250</t>
    </r>
    <rPh sb="0" eb="3">
      <t>タカマツシ</t>
    </rPh>
    <rPh sb="3" eb="7">
      <t>７６１ー８０７６</t>
    </rPh>
    <phoneticPr fontId="4"/>
  </si>
  <si>
    <t>087-869-1010</t>
    <phoneticPr fontId="8"/>
  </si>
  <si>
    <r>
      <rPr>
        <sz val="9"/>
        <rFont val="ＭＳ Ｐゴシック"/>
        <family val="3"/>
        <charset val="128"/>
      </rPr>
      <t>農業経営高等学校</t>
    </r>
    <rPh sb="4" eb="8">
      <t>コ</t>
    </rPh>
    <phoneticPr fontId="4"/>
  </si>
  <si>
    <t>761-2395</t>
    <phoneticPr fontId="4"/>
  </si>
  <si>
    <r>
      <rPr>
        <sz val="9"/>
        <rFont val="ＭＳ Ｐゴシック"/>
        <family val="3"/>
        <charset val="128"/>
      </rPr>
      <t>綾歌郡綾川町北</t>
    </r>
    <r>
      <rPr>
        <sz val="9"/>
        <rFont val="Arial"/>
        <family val="2"/>
      </rPr>
      <t>1023-1</t>
    </r>
    <rPh sb="0" eb="3">
      <t>アヤウタグン</t>
    </rPh>
    <rPh sb="3" eb="5">
      <t>アヤカワ</t>
    </rPh>
    <rPh sb="5" eb="6">
      <t>マチ</t>
    </rPh>
    <rPh sb="6" eb="7">
      <t>キタ</t>
    </rPh>
    <phoneticPr fontId="4"/>
  </si>
  <si>
    <t>087-876-1161</t>
    <phoneticPr fontId="8"/>
  </si>
  <si>
    <r>
      <rPr>
        <sz val="9"/>
        <rFont val="ＭＳ Ｐゴシック"/>
        <family val="3"/>
        <charset val="128"/>
      </rPr>
      <t>坂出商業高等学校</t>
    </r>
    <rPh sb="4" eb="8">
      <t>コ</t>
    </rPh>
    <phoneticPr fontId="4"/>
  </si>
  <si>
    <t>762-0037</t>
    <phoneticPr fontId="4"/>
  </si>
  <si>
    <r>
      <rPr>
        <sz val="9"/>
        <rFont val="ＭＳ Ｐゴシック"/>
        <family val="3"/>
        <charset val="128"/>
      </rPr>
      <t>坂出市青葉町</t>
    </r>
    <r>
      <rPr>
        <sz val="9"/>
        <rFont val="Arial"/>
        <family val="2"/>
      </rPr>
      <t>1-13</t>
    </r>
    <rPh sb="0" eb="6">
      <t>７６２ー００３７</t>
    </rPh>
    <phoneticPr fontId="4"/>
  </si>
  <si>
    <t>0877-46-5671</t>
    <phoneticPr fontId="8"/>
  </si>
  <si>
    <r>
      <rPr>
        <sz val="9"/>
        <rFont val="ＭＳ Ｐゴシック"/>
        <family val="3"/>
        <charset val="128"/>
      </rPr>
      <t>坂出高等学校</t>
    </r>
    <rPh sb="2" eb="6">
      <t>コ</t>
    </rPh>
    <phoneticPr fontId="4"/>
  </si>
  <si>
    <t>762-0031</t>
    <phoneticPr fontId="4"/>
  </si>
  <si>
    <r>
      <rPr>
        <sz val="9"/>
        <rFont val="ＭＳ Ｐゴシック"/>
        <family val="3"/>
        <charset val="128"/>
      </rPr>
      <t>坂出市文京町</t>
    </r>
    <r>
      <rPr>
        <sz val="9"/>
        <rFont val="Arial"/>
        <family val="2"/>
      </rPr>
      <t>2-1-5</t>
    </r>
    <rPh sb="0" eb="3">
      <t>サカイデシ</t>
    </rPh>
    <rPh sb="3" eb="6">
      <t>７６２ー００３１</t>
    </rPh>
    <phoneticPr fontId="4"/>
  </si>
  <si>
    <t>0877-46-5125</t>
    <phoneticPr fontId="8"/>
  </si>
  <si>
    <r>
      <rPr>
        <sz val="9"/>
        <rFont val="ＭＳ Ｐゴシック"/>
        <family val="3"/>
        <charset val="128"/>
      </rPr>
      <t>坂出工業高等学校</t>
    </r>
    <rPh sb="4" eb="8">
      <t>コ</t>
    </rPh>
    <phoneticPr fontId="4"/>
  </si>
  <si>
    <t>762-0051</t>
    <phoneticPr fontId="4"/>
  </si>
  <si>
    <r>
      <rPr>
        <sz val="9"/>
        <rFont val="ＭＳ Ｐゴシック"/>
        <family val="3"/>
        <charset val="128"/>
      </rPr>
      <t>坂出市御供所町</t>
    </r>
    <r>
      <rPr>
        <sz val="9"/>
        <rFont val="Arial"/>
        <family val="2"/>
      </rPr>
      <t>1-1-2</t>
    </r>
    <rPh sb="0" eb="3">
      <t>サカイデシ</t>
    </rPh>
    <rPh sb="3" eb="7">
      <t>７６２ー００５１</t>
    </rPh>
    <phoneticPr fontId="4"/>
  </si>
  <si>
    <t>0877-46-5191</t>
    <phoneticPr fontId="8"/>
  </si>
  <si>
    <r>
      <rPr>
        <sz val="9"/>
        <rFont val="ＭＳ Ｐゴシック"/>
        <family val="3"/>
        <charset val="128"/>
      </rPr>
      <t>丸亀高等学校</t>
    </r>
    <rPh sb="2" eb="6">
      <t>コ</t>
    </rPh>
    <phoneticPr fontId="4"/>
  </si>
  <si>
    <t>763-8512</t>
    <phoneticPr fontId="4"/>
  </si>
  <si>
    <r>
      <rPr>
        <sz val="9"/>
        <rFont val="ＭＳ Ｐゴシック"/>
        <family val="3"/>
        <charset val="128"/>
      </rPr>
      <t>丸亀市六番丁</t>
    </r>
    <r>
      <rPr>
        <sz val="9"/>
        <rFont val="Arial"/>
        <family val="2"/>
      </rPr>
      <t>1</t>
    </r>
    <rPh sb="0" eb="3">
      <t>７６３</t>
    </rPh>
    <rPh sb="3" eb="6">
      <t>ロクバンチョウ</t>
    </rPh>
    <phoneticPr fontId="4"/>
  </si>
  <si>
    <t>0877-23-5248</t>
    <phoneticPr fontId="8"/>
  </si>
  <si>
    <r>
      <rPr>
        <sz val="9"/>
        <rFont val="ＭＳ Ｐゴシック"/>
        <family val="3"/>
        <charset val="128"/>
      </rPr>
      <t>飯山高等学校</t>
    </r>
    <rPh sb="2" eb="6">
      <t>コ</t>
    </rPh>
    <phoneticPr fontId="4"/>
  </si>
  <si>
    <t>762-0083</t>
    <phoneticPr fontId="4"/>
  </si>
  <si>
    <r>
      <rPr>
        <sz val="9"/>
        <rFont val="ＭＳ Ｐゴシック"/>
        <family val="3"/>
        <charset val="128"/>
      </rPr>
      <t>丸亀市飯山町下法軍寺</t>
    </r>
    <r>
      <rPr>
        <sz val="9"/>
        <rFont val="Arial"/>
        <family val="2"/>
      </rPr>
      <t>664-1</t>
    </r>
    <rPh sb="0" eb="3">
      <t>マルガメシ</t>
    </rPh>
    <rPh sb="3" eb="6">
      <t>イイヤママチ</t>
    </rPh>
    <rPh sb="6" eb="10">
      <t>シモホウグンジ</t>
    </rPh>
    <phoneticPr fontId="4"/>
  </si>
  <si>
    <t>0877-98-2525</t>
    <phoneticPr fontId="8"/>
  </si>
  <si>
    <r>
      <rPr>
        <sz val="9"/>
        <rFont val="ＭＳ Ｐゴシック"/>
        <family val="3"/>
        <charset val="128"/>
      </rPr>
      <t>丸亀城西高等学校</t>
    </r>
    <rPh sb="4" eb="8">
      <t>コ</t>
    </rPh>
    <phoneticPr fontId="4"/>
  </si>
  <si>
    <t>763-0052</t>
    <phoneticPr fontId="4"/>
  </si>
  <si>
    <r>
      <rPr>
        <sz val="9"/>
        <rFont val="ＭＳ Ｐゴシック"/>
        <family val="3"/>
        <charset val="128"/>
      </rPr>
      <t>丸亀市津森町位</t>
    </r>
    <r>
      <rPr>
        <sz val="9"/>
        <rFont val="Arial"/>
        <family val="2"/>
      </rPr>
      <t>267</t>
    </r>
    <rPh sb="0" eb="3">
      <t>マルガメシ</t>
    </rPh>
    <rPh sb="3" eb="6">
      <t>７６３ー００５２</t>
    </rPh>
    <rPh sb="6" eb="7">
      <t>クライ</t>
    </rPh>
    <phoneticPr fontId="4"/>
  </si>
  <si>
    <t>0877-23-5138</t>
    <phoneticPr fontId="8"/>
  </si>
  <si>
    <r>
      <rPr>
        <sz val="9"/>
        <rFont val="ＭＳ Ｐゴシック"/>
        <family val="3"/>
        <charset val="128"/>
      </rPr>
      <t>善通寺第一高等学校</t>
    </r>
    <rPh sb="5" eb="9">
      <t>コ</t>
    </rPh>
    <phoneticPr fontId="4"/>
  </si>
  <si>
    <t>765-0013</t>
    <phoneticPr fontId="4"/>
  </si>
  <si>
    <r>
      <rPr>
        <sz val="9"/>
        <rFont val="ＭＳ Ｐゴシック"/>
        <family val="3"/>
        <charset val="128"/>
      </rPr>
      <t>善通寺市文京町</t>
    </r>
    <r>
      <rPr>
        <sz val="9"/>
        <rFont val="Arial"/>
        <family val="2"/>
      </rPr>
      <t>1-1-5</t>
    </r>
    <rPh sb="0" eb="7">
      <t>７６５ー００１３</t>
    </rPh>
    <phoneticPr fontId="4"/>
  </si>
  <si>
    <t>0877-62-1456</t>
    <phoneticPr fontId="8"/>
  </si>
  <si>
    <r>
      <rPr>
        <sz val="9"/>
        <rFont val="ＭＳ Ｐゴシック"/>
        <family val="3"/>
        <charset val="128"/>
      </rPr>
      <t>琴平高等学校</t>
    </r>
    <rPh sb="2" eb="6">
      <t>コ</t>
    </rPh>
    <phoneticPr fontId="4"/>
  </si>
  <si>
    <t>766-0002</t>
    <phoneticPr fontId="4"/>
  </si>
  <si>
    <r>
      <rPr>
        <sz val="9"/>
        <rFont val="ＭＳ Ｐゴシック"/>
        <family val="3"/>
        <charset val="128"/>
      </rPr>
      <t>仲多度郡琴平町</t>
    </r>
    <r>
      <rPr>
        <sz val="9"/>
        <rFont val="Arial"/>
        <family val="2"/>
      </rPr>
      <t>142-2</t>
    </r>
    <rPh sb="0" eb="7">
      <t>７６６ー０００２</t>
    </rPh>
    <phoneticPr fontId="4"/>
  </si>
  <si>
    <t>0877-73-2261</t>
    <phoneticPr fontId="8"/>
  </si>
  <si>
    <r>
      <rPr>
        <sz val="9"/>
        <rFont val="ＭＳ Ｐゴシック"/>
        <family val="3"/>
        <charset val="128"/>
      </rPr>
      <t>多度津高等学校</t>
    </r>
    <rPh sb="3" eb="7">
      <t>コ</t>
    </rPh>
    <phoneticPr fontId="4"/>
  </si>
  <si>
    <t>764-0011</t>
    <phoneticPr fontId="4"/>
  </si>
  <si>
    <r>
      <rPr>
        <sz val="9"/>
        <rFont val="ＭＳ Ｐゴシック"/>
        <family val="3"/>
        <charset val="128"/>
      </rPr>
      <t>仲多度郡多度津町栄町</t>
    </r>
    <r>
      <rPr>
        <sz val="9"/>
        <rFont val="Arial"/>
        <family val="2"/>
      </rPr>
      <t>1-1-82</t>
    </r>
    <rPh sb="0" eb="4">
      <t>ナカタドグン</t>
    </rPh>
    <rPh sb="4" eb="10">
      <t>７６４ー００１１</t>
    </rPh>
    <phoneticPr fontId="4"/>
  </si>
  <si>
    <t>0877-33-2131</t>
    <phoneticPr fontId="8"/>
  </si>
  <si>
    <r>
      <rPr>
        <sz val="9"/>
        <rFont val="ＭＳ Ｐゴシック"/>
        <family val="3"/>
        <charset val="128"/>
      </rPr>
      <t>笠田高等学校</t>
    </r>
    <rPh sb="2" eb="6">
      <t>コ</t>
    </rPh>
    <phoneticPr fontId="4"/>
  </si>
  <si>
    <t>769-1503</t>
    <phoneticPr fontId="4"/>
  </si>
  <si>
    <r>
      <rPr>
        <sz val="9"/>
        <rFont val="ＭＳ Ｐゴシック"/>
        <family val="3"/>
        <charset val="128"/>
      </rPr>
      <t>三豊市豊中町笠田竹田</t>
    </r>
    <r>
      <rPr>
        <sz val="9"/>
        <rFont val="Arial"/>
        <family val="2"/>
      </rPr>
      <t>251</t>
    </r>
    <rPh sb="0" eb="3">
      <t>ミトヨシ</t>
    </rPh>
    <rPh sb="3" eb="10">
      <t>７６９ー１５０３</t>
    </rPh>
    <phoneticPr fontId="4"/>
  </si>
  <si>
    <t>0875-62-3345</t>
    <phoneticPr fontId="8"/>
  </si>
  <si>
    <r>
      <rPr>
        <sz val="9"/>
        <rFont val="ＭＳ Ｐゴシック"/>
        <family val="3"/>
        <charset val="128"/>
      </rPr>
      <t>高瀬高等学校</t>
    </r>
    <rPh sb="2" eb="6">
      <t>コ</t>
    </rPh>
    <phoneticPr fontId="4"/>
  </si>
  <si>
    <t>767-0011</t>
    <phoneticPr fontId="4"/>
  </si>
  <si>
    <r>
      <rPr>
        <sz val="9"/>
        <rFont val="ＭＳ Ｐゴシック"/>
        <family val="3"/>
        <charset val="128"/>
      </rPr>
      <t>三豊市高瀬町下勝間</t>
    </r>
    <r>
      <rPr>
        <sz val="9"/>
        <rFont val="Arial"/>
        <family val="2"/>
      </rPr>
      <t>2093</t>
    </r>
    <rPh sb="0" eb="3">
      <t>ミトヨシ</t>
    </rPh>
    <rPh sb="3" eb="6">
      <t>タカセチョウ</t>
    </rPh>
    <rPh sb="6" eb="9">
      <t>シモカツマ</t>
    </rPh>
    <phoneticPr fontId="4"/>
  </si>
  <si>
    <t>0875-72-5100</t>
    <phoneticPr fontId="8"/>
  </si>
  <si>
    <r>
      <rPr>
        <sz val="9"/>
        <rFont val="ＭＳ Ｐゴシック"/>
        <family val="3"/>
        <charset val="128"/>
      </rPr>
      <t>観音寺第一高等学校</t>
    </r>
    <rPh sb="5" eb="9">
      <t>コ</t>
    </rPh>
    <phoneticPr fontId="4"/>
  </si>
  <si>
    <t>768-0069</t>
    <phoneticPr fontId="4"/>
  </si>
  <si>
    <r>
      <rPr>
        <sz val="9"/>
        <rFont val="ＭＳ Ｐゴシック"/>
        <family val="3"/>
        <charset val="128"/>
      </rPr>
      <t>観音寺市茂木町</t>
    </r>
    <r>
      <rPr>
        <sz val="9"/>
        <rFont val="Arial"/>
        <family val="2"/>
      </rPr>
      <t>4-2-38</t>
    </r>
    <rPh sb="0" eb="4">
      <t>カンオンジシ</t>
    </rPh>
    <rPh sb="4" eb="6">
      <t>モテギ</t>
    </rPh>
    <rPh sb="6" eb="7">
      <t>マチ</t>
    </rPh>
    <phoneticPr fontId="4"/>
  </si>
  <si>
    <t>0875-25-4155</t>
    <phoneticPr fontId="8"/>
  </si>
  <si>
    <r>
      <rPr>
        <sz val="9"/>
        <rFont val="ＭＳ Ｐゴシック"/>
        <family val="3"/>
        <charset val="128"/>
      </rPr>
      <t>観音寺総合高等学校</t>
    </r>
    <rPh sb="0" eb="3">
      <t>カンオンジ</t>
    </rPh>
    <rPh sb="3" eb="5">
      <t>ソウゴウ</t>
    </rPh>
    <rPh sb="5" eb="7">
      <t>コウトウ</t>
    </rPh>
    <rPh sb="7" eb="9">
      <t>ガッコウ</t>
    </rPh>
    <phoneticPr fontId="8"/>
  </si>
  <si>
    <t>768-0068</t>
  </si>
  <si>
    <r>
      <rPr>
        <sz val="9"/>
        <rFont val="ＭＳ Ｐゴシック"/>
        <family val="3"/>
        <charset val="128"/>
      </rPr>
      <t>観音寺市天神町</t>
    </r>
    <r>
      <rPr>
        <sz val="9"/>
        <rFont val="Arial"/>
        <family val="2"/>
      </rPr>
      <t>1-1-15</t>
    </r>
    <phoneticPr fontId="8"/>
  </si>
  <si>
    <t>0875-25-3168</t>
    <phoneticPr fontId="8"/>
  </si>
  <si>
    <t>高松市</t>
  </si>
  <si>
    <t>高松第一高等学校</t>
  </si>
  <si>
    <t>760-0074</t>
  </si>
  <si>
    <t>高松市桜町2-5-10</t>
  </si>
  <si>
    <t>087-861-0244</t>
  </si>
  <si>
    <r>
      <rPr>
        <sz val="9"/>
        <rFont val="ＭＳ Ｐゴシック"/>
        <family val="3"/>
        <charset val="128"/>
      </rPr>
      <t>私立</t>
    </r>
    <rPh sb="0" eb="2">
      <t>シリツ</t>
    </rPh>
    <phoneticPr fontId="4"/>
  </si>
  <si>
    <t>英明高等学校</t>
  </si>
  <si>
    <t>760-0006</t>
  </si>
  <si>
    <t>高松市亀岡町1-10</t>
  </si>
  <si>
    <t>087-833-3737</t>
  </si>
  <si>
    <t>高松中央高等学校</t>
  </si>
  <si>
    <t>760-0068</t>
  </si>
  <si>
    <t>高松市松島町1-14-8</t>
  </si>
  <si>
    <t>087-831-1291</t>
  </si>
  <si>
    <t>大手前高松高等学校</t>
  </si>
  <si>
    <t>761-8062</t>
  </si>
  <si>
    <t>高松市室新町1166</t>
  </si>
  <si>
    <t>087-867-5970</t>
  </si>
  <si>
    <t>香川誠陵高等学校</t>
  </si>
  <si>
    <t>761-8022</t>
  </si>
  <si>
    <t>高松市鬼無町佐料469-1</t>
  </si>
  <si>
    <t>087-881-7800</t>
  </si>
  <si>
    <t>大手前丸亀高等学校</t>
  </si>
  <si>
    <t>763-0034</t>
  </si>
  <si>
    <t>丸亀市大手町1-6-1</t>
  </si>
  <si>
    <t>0877-23-3161</t>
  </si>
  <si>
    <t>香川県藤井高等学校</t>
  </si>
  <si>
    <t>763-0063</t>
  </si>
  <si>
    <t>丸亀市新浜町1-3-1</t>
  </si>
  <si>
    <t>0877-22-2328</t>
  </si>
  <si>
    <t>坂出第一高等学校</t>
  </si>
  <si>
    <t>762-0032</t>
  </si>
  <si>
    <t>坂出市駒止町2-1-3</t>
  </si>
  <si>
    <t>0877-46-2157</t>
  </si>
  <si>
    <t>尽誠学園高等学校</t>
  </si>
  <si>
    <t>765-0053</t>
  </si>
  <si>
    <t>善通寺市生野町855-1</t>
  </si>
  <si>
    <t>0877-62-1515</t>
  </si>
  <si>
    <r>
      <rPr>
        <sz val="9"/>
        <rFont val="ＭＳ Ｐゴシック"/>
        <family val="3"/>
        <charset val="128"/>
      </rPr>
      <t>四国学院大学
香川西高等学校</t>
    </r>
    <rPh sb="0" eb="2">
      <t>シコク</t>
    </rPh>
    <rPh sb="2" eb="4">
      <t>ガクイン</t>
    </rPh>
    <rPh sb="4" eb="6">
      <t>ダイガク</t>
    </rPh>
    <rPh sb="7" eb="9">
      <t>カガワ</t>
    </rPh>
    <rPh sb="9" eb="10">
      <t>ニシ</t>
    </rPh>
    <rPh sb="10" eb="14">
      <t>コ</t>
    </rPh>
    <phoneticPr fontId="4"/>
  </si>
  <si>
    <t>767-8513</t>
  </si>
  <si>
    <r>
      <t>三豊市高瀬町下勝間</t>
    </r>
    <r>
      <rPr>
        <sz val="9"/>
        <rFont val="Arial"/>
        <family val="2"/>
      </rPr>
      <t>2379</t>
    </r>
    <phoneticPr fontId="8"/>
  </si>
  <si>
    <t>0875-72-5193</t>
  </si>
  <si>
    <t>藤井学園寒川高等学校</t>
  </si>
  <si>
    <t>769-2322</t>
  </si>
  <si>
    <t>さぬき市寒川町石田西280-1</t>
  </si>
  <si>
    <t>0879-43-2571</t>
  </si>
  <si>
    <t>村上学園高等学校</t>
  </si>
  <si>
    <t>763-0048</t>
  </si>
  <si>
    <r>
      <rPr>
        <sz val="9"/>
        <rFont val="ＭＳ Ｐゴシック"/>
        <family val="3"/>
        <charset val="128"/>
      </rPr>
      <t>香川県丸亀市幸町</t>
    </r>
    <r>
      <rPr>
        <sz val="9"/>
        <rFont val="Arial"/>
        <family val="2"/>
      </rPr>
      <t>1-10-16</t>
    </r>
    <phoneticPr fontId="8"/>
  </si>
  <si>
    <t>0877-43-4777</t>
  </si>
  <si>
    <t>RITA学園高等学校</t>
  </si>
  <si>
    <t>764-0015</t>
  </si>
  <si>
    <t>仲多度郡多度津町西浜12-44</t>
  </si>
  <si>
    <t>0877-32-3000</t>
  </si>
  <si>
    <t>穴吹学園高等学校</t>
    <rPh sb="0" eb="8">
      <t>アナブキガクエンコウトウガッコウ</t>
    </rPh>
    <phoneticPr fontId="11"/>
  </si>
  <si>
    <t>760-0017</t>
  </si>
  <si>
    <t>香川県高松市番町2-4-14</t>
    <rPh sb="0" eb="3">
      <t>カガワケン</t>
    </rPh>
    <rPh sb="3" eb="6">
      <t>タカマツシ</t>
    </rPh>
    <rPh sb="6" eb="8">
      <t>バンチョウ</t>
    </rPh>
    <phoneticPr fontId="11"/>
  </si>
  <si>
    <t>087-802-3655</t>
  </si>
  <si>
    <r>
      <rPr>
        <sz val="9"/>
        <rFont val="ＭＳ Ｐゴシック"/>
        <family val="3"/>
        <charset val="128"/>
      </rPr>
      <t>公立</t>
    </r>
    <rPh sb="0" eb="2">
      <t>コウリツ</t>
    </rPh>
    <phoneticPr fontId="4"/>
  </si>
  <si>
    <r>
      <rPr>
        <sz val="9"/>
        <rFont val="ＭＳ Ｐゴシック"/>
        <family val="3"/>
        <charset val="128"/>
      </rPr>
      <t>合計</t>
    </r>
    <rPh sb="0" eb="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</si>
</sst>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#,##0;[Red]\-#,##0"/>
    <numFmt numFmtId="177" formatCode="[$-411]General"/>
    <numFmt numFmtId="178" formatCode="#&quot;校&quot;"/>
  </numFmts>
  <fonts count="12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sz val="9"/>
      <name val="Arial"/>
      <family val="2"/>
    </font>
    <font>
      <sz val="8"/>
      <name val="Arial"/>
      <family val="2"/>
    </font>
    <font>
      <sz val="7"/>
      <name val="ＭＳ 明朝"/>
      <family val="1"/>
      <charset val="128"/>
    </font>
    <font>
      <i/>
      <sz val="11"/>
      <color rgb="FF7F7F7F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/>
      <top style="hair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5" fillId="0" borderId="0"/>
  </cellStyleXfs>
  <cellXfs count="208">
    <xf numFmtId="0" fontId="0" fillId="0" borderId="0" xfId="0"/>
    <xf numFmtId="38" fontId="2" fillId="0" borderId="0" xfId="1" applyFont="1" applyFill="1" applyBorder="1" applyAlignment="1" applyProtection="1">
      <alignment horizontal="left" vertical="center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7" fillId="0" borderId="0" xfId="0" applyFont="1" applyFill="1" applyAlignment="1" applyProtection="1">
      <alignment horizontal="distributed" vertical="center" shrinkToFit="1"/>
    </xf>
    <xf numFmtId="38" fontId="6" fillId="0" borderId="0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1" applyFont="1" applyFill="1" applyBorder="1" applyAlignment="1" applyProtection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 shrinkToFit="1"/>
    </xf>
    <xf numFmtId="38" fontId="6" fillId="0" borderId="2" xfId="1" applyFont="1" applyFill="1" applyBorder="1" applyAlignment="1" applyProtection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38" fontId="6" fillId="0" borderId="4" xfId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38" fontId="6" fillId="0" borderId="5" xfId="1" applyFont="1" applyFill="1" applyBorder="1" applyAlignment="1" applyProtection="1">
      <alignment horizontal="left" vertical="center"/>
    </xf>
    <xf numFmtId="38" fontId="6" fillId="0" borderId="6" xfId="1" applyFont="1" applyFill="1" applyBorder="1" applyAlignment="1" applyProtection="1">
      <alignment horizontal="center" vertical="center"/>
    </xf>
    <xf numFmtId="38" fontId="6" fillId="0" borderId="7" xfId="1" applyFont="1" applyFill="1" applyBorder="1" applyAlignment="1" applyProtection="1">
      <alignment horizontal="center" vertical="center"/>
    </xf>
    <xf numFmtId="38" fontId="6" fillId="0" borderId="8" xfId="1" applyFont="1" applyFill="1" applyBorder="1" applyAlignment="1" applyProtection="1">
      <alignment horizontal="center" vertical="center"/>
    </xf>
    <xf numFmtId="38" fontId="6" fillId="0" borderId="6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 shrinkToFit="1"/>
    </xf>
    <xf numFmtId="38" fontId="6" fillId="0" borderId="11" xfId="1" applyFont="1" applyFill="1" applyBorder="1" applyAlignment="1" applyProtection="1">
      <alignment horizontal="center" vertical="center" shrinkToFit="1"/>
    </xf>
    <xf numFmtId="38" fontId="6" fillId="0" borderId="12" xfId="1" applyFont="1" applyFill="1" applyBorder="1" applyAlignment="1">
      <alignment horizontal="center" vertical="center" textRotation="255"/>
    </xf>
    <xf numFmtId="38" fontId="6" fillId="0" borderId="12" xfId="1" applyFont="1" applyFill="1" applyBorder="1" applyAlignment="1" applyProtection="1">
      <alignment horizontal="center" vertical="center" textRotation="255"/>
    </xf>
    <xf numFmtId="38" fontId="6" fillId="0" borderId="13" xfId="1" applyFont="1" applyFill="1" applyBorder="1" applyAlignment="1">
      <alignment horizontal="center" vertical="center" textRotation="255"/>
    </xf>
    <xf numFmtId="38" fontId="6" fillId="0" borderId="14" xfId="1" applyFont="1" applyFill="1" applyBorder="1" applyAlignment="1">
      <alignment vertical="center"/>
    </xf>
    <xf numFmtId="38" fontId="6" fillId="0" borderId="15" xfId="1" applyFont="1" applyFill="1" applyBorder="1" applyAlignment="1" applyProtection="1">
      <alignment horizontal="left" vertical="center"/>
    </xf>
    <xf numFmtId="38" fontId="6" fillId="0" borderId="15" xfId="1" applyFont="1" applyFill="1" applyBorder="1" applyAlignment="1">
      <alignment vertical="center"/>
    </xf>
    <xf numFmtId="38" fontId="6" fillId="0" borderId="13" xfId="1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38" fontId="6" fillId="0" borderId="17" xfId="1" applyFont="1" applyFill="1" applyBorder="1" applyAlignment="1" applyProtection="1">
      <alignment horizontal="center" vertical="center"/>
    </xf>
    <xf numFmtId="38" fontId="6" fillId="0" borderId="14" xfId="1" applyFont="1" applyFill="1" applyBorder="1" applyAlignment="1" applyProtection="1">
      <alignment horizontal="center" vertical="center"/>
    </xf>
    <xf numFmtId="38" fontId="6" fillId="0" borderId="15" xfId="1" applyFont="1" applyFill="1" applyBorder="1" applyAlignment="1" applyProtection="1">
      <alignment horizontal="center" vertical="center"/>
    </xf>
    <xf numFmtId="38" fontId="6" fillId="0" borderId="18" xfId="1" applyFont="1" applyFill="1" applyBorder="1" applyAlignment="1" applyProtection="1">
      <alignment horizontal="center" vertical="center"/>
    </xf>
    <xf numFmtId="38" fontId="6" fillId="0" borderId="14" xfId="1" applyFont="1" applyFill="1" applyBorder="1" applyAlignment="1">
      <alignment horizontal="center" vertical="center"/>
    </xf>
    <xf numFmtId="38" fontId="6" fillId="0" borderId="15" xfId="1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20" xfId="0" applyFont="1" applyFill="1" applyBorder="1" applyAlignment="1">
      <alignment horizontal="center" vertical="center" textRotation="255"/>
    </xf>
    <xf numFmtId="0" fontId="6" fillId="0" borderId="21" xfId="0" applyFont="1" applyFill="1" applyBorder="1" applyAlignment="1">
      <alignment horizontal="center" vertical="center"/>
    </xf>
    <xf numFmtId="38" fontId="6" fillId="0" borderId="22" xfId="1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38" fontId="6" fillId="0" borderId="21" xfId="1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38" fontId="6" fillId="0" borderId="12" xfId="1" applyFont="1" applyFill="1" applyBorder="1" applyAlignment="1" applyProtection="1">
      <alignment horizontal="distributed" vertical="center"/>
    </xf>
    <xf numFmtId="38" fontId="6" fillId="0" borderId="21" xfId="1" applyFont="1" applyFill="1" applyBorder="1" applyAlignment="1" applyProtection="1">
      <alignment horizontal="center" vertical="center"/>
    </xf>
    <xf numFmtId="38" fontId="6" fillId="0" borderId="23" xfId="1" applyFont="1" applyFill="1" applyBorder="1" applyAlignment="1" applyProtection="1">
      <alignment horizontal="center" vertical="center"/>
    </xf>
    <xf numFmtId="38" fontId="6" fillId="0" borderId="25" xfId="1" applyFont="1" applyFill="1" applyBorder="1" applyAlignment="1" applyProtection="1">
      <alignment horizontal="center" vertical="center"/>
    </xf>
    <xf numFmtId="38" fontId="6" fillId="0" borderId="11" xfId="1" applyFont="1" applyFill="1" applyBorder="1" applyAlignment="1" applyProtection="1">
      <alignment horizontal="center" vertical="center"/>
    </xf>
    <xf numFmtId="38" fontId="6" fillId="0" borderId="26" xfId="1" applyFont="1" applyFill="1" applyBorder="1" applyAlignment="1" applyProtection="1">
      <alignment horizontal="center" vertical="center"/>
    </xf>
    <xf numFmtId="38" fontId="6" fillId="0" borderId="12" xfId="1" applyFont="1" applyFill="1" applyBorder="1" applyAlignment="1" applyProtection="1">
      <alignment horizontal="center" vertical="center"/>
    </xf>
    <xf numFmtId="38" fontId="6" fillId="0" borderId="27" xfId="1" applyFont="1" applyFill="1" applyBorder="1" applyAlignment="1" applyProtection="1">
      <alignment horizontal="distributed" vertical="center"/>
    </xf>
    <xf numFmtId="38" fontId="6" fillId="0" borderId="28" xfId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2" xfId="3" applyFont="1" applyFill="1" applyBorder="1" applyAlignment="1" applyProtection="1">
      <alignment horizontal="distributed" vertical="center" shrinkToFit="1"/>
    </xf>
    <xf numFmtId="38" fontId="6" fillId="0" borderId="2" xfId="3" applyFont="1" applyFill="1" applyBorder="1" applyAlignment="1" applyProtection="1">
      <alignment horizontal="center" vertical="center" shrinkToFit="1"/>
    </xf>
    <xf numFmtId="38" fontId="6" fillId="0" borderId="2" xfId="3" applyFont="1" applyFill="1" applyBorder="1" applyAlignment="1" applyProtection="1">
      <alignment horizontal="left" vertical="center" shrinkToFit="1"/>
    </xf>
    <xf numFmtId="38" fontId="7" fillId="0" borderId="2" xfId="3" applyFont="1" applyFill="1" applyBorder="1" applyAlignment="1" applyProtection="1">
      <alignment horizontal="distributed" vertical="center" shrinkToFit="1"/>
    </xf>
    <xf numFmtId="38" fontId="6" fillId="0" borderId="2" xfId="3" applyFont="1" applyFill="1" applyBorder="1" applyAlignment="1" applyProtection="1">
      <alignment vertical="center" shrinkToFit="1"/>
    </xf>
    <xf numFmtId="38" fontId="6" fillId="0" borderId="2" xfId="3" applyFont="1" applyFill="1" applyBorder="1" applyAlignment="1" applyProtection="1">
      <alignment vertical="center" shrinkToFit="1"/>
      <protection locked="0"/>
    </xf>
    <xf numFmtId="38" fontId="6" fillId="0" borderId="2" xfId="1" applyFont="1" applyFill="1" applyBorder="1" applyAlignment="1" applyProtection="1">
      <alignment vertical="center" shrinkToFit="1"/>
    </xf>
    <xf numFmtId="38" fontId="6" fillId="0" borderId="2" xfId="1" applyFont="1" applyFill="1" applyBorder="1" applyAlignment="1" applyProtection="1">
      <alignment vertical="center" shrinkToFit="1"/>
      <protection locked="0"/>
    </xf>
    <xf numFmtId="38" fontId="6" fillId="0" borderId="29" xfId="1" applyFont="1" applyFill="1" applyBorder="1" applyAlignment="1" applyProtection="1">
      <alignment vertical="center" shrinkToFit="1"/>
    </xf>
    <xf numFmtId="0" fontId="6" fillId="0" borderId="10" xfId="0" applyFont="1" applyFill="1" applyBorder="1" applyAlignment="1">
      <alignment vertical="center"/>
    </xf>
    <xf numFmtId="38" fontId="6" fillId="0" borderId="11" xfId="3" applyFont="1" applyFill="1" applyBorder="1" applyAlignment="1" applyProtection="1">
      <alignment horizontal="distributed" vertical="center" shrinkToFit="1"/>
    </xf>
    <xf numFmtId="38" fontId="6" fillId="0" borderId="11" xfId="3" applyFont="1" applyFill="1" applyBorder="1" applyAlignment="1" applyProtection="1">
      <alignment horizontal="center" vertical="center" shrinkToFit="1"/>
    </xf>
    <xf numFmtId="38" fontId="6" fillId="0" borderId="11" xfId="3" applyFont="1" applyFill="1" applyBorder="1" applyAlignment="1" applyProtection="1">
      <alignment horizontal="left" vertical="center" shrinkToFit="1"/>
    </xf>
    <xf numFmtId="38" fontId="7" fillId="0" borderId="11" xfId="3" applyFont="1" applyFill="1" applyBorder="1" applyAlignment="1" applyProtection="1">
      <alignment horizontal="distributed" vertical="center" shrinkToFit="1"/>
    </xf>
    <xf numFmtId="38" fontId="6" fillId="0" borderId="11" xfId="3" applyFont="1" applyFill="1" applyBorder="1" applyAlignment="1" applyProtection="1">
      <alignment vertical="center" shrinkToFit="1"/>
      <protection locked="0"/>
    </xf>
    <xf numFmtId="38" fontId="6" fillId="0" borderId="11" xfId="1" applyFont="1" applyFill="1" applyBorder="1" applyAlignment="1" applyProtection="1">
      <alignment vertical="center" shrinkToFit="1"/>
    </xf>
    <xf numFmtId="38" fontId="6" fillId="0" borderId="11" xfId="1" applyFont="1" applyFill="1" applyBorder="1" applyAlignment="1" applyProtection="1">
      <alignment vertical="center" shrinkToFit="1"/>
      <protection locked="0"/>
    </xf>
    <xf numFmtId="38" fontId="6" fillId="0" borderId="28" xfId="1" applyFont="1" applyFill="1" applyBorder="1" applyAlignment="1" applyProtection="1">
      <alignment vertical="center" shrinkToFit="1"/>
    </xf>
    <xf numFmtId="38" fontId="6" fillId="0" borderId="11" xfId="3" applyFont="1" applyFill="1" applyBorder="1" applyAlignment="1" applyProtection="1">
      <alignment vertical="center" shrinkToFit="1"/>
    </xf>
    <xf numFmtId="38" fontId="6" fillId="0" borderId="30" xfId="3" applyFont="1" applyFill="1" applyBorder="1" applyAlignment="1" applyProtection="1">
      <alignment horizontal="distributed" vertical="center" shrinkToFit="1"/>
    </xf>
    <xf numFmtId="38" fontId="6" fillId="0" borderId="30" xfId="3" applyFont="1" applyFill="1" applyBorder="1" applyAlignment="1" applyProtection="1">
      <alignment horizontal="center" vertical="center" shrinkToFit="1"/>
    </xf>
    <xf numFmtId="38" fontId="6" fillId="0" borderId="30" xfId="3" applyFont="1" applyFill="1" applyBorder="1" applyAlignment="1" applyProtection="1">
      <alignment horizontal="left" vertical="center" shrinkToFit="1"/>
    </xf>
    <xf numFmtId="38" fontId="7" fillId="0" borderId="30" xfId="3" applyFont="1" applyFill="1" applyBorder="1" applyAlignment="1" applyProtection="1">
      <alignment horizontal="distributed" vertical="center" shrinkToFit="1"/>
    </xf>
    <xf numFmtId="38" fontId="6" fillId="0" borderId="30" xfId="3" applyFont="1" applyFill="1" applyBorder="1" applyAlignment="1" applyProtection="1">
      <alignment vertical="center" shrinkToFit="1"/>
    </xf>
    <xf numFmtId="38" fontId="6" fillId="0" borderId="30" xfId="3" applyFont="1" applyFill="1" applyBorder="1" applyAlignment="1" applyProtection="1">
      <alignment vertical="center" shrinkToFit="1"/>
      <protection locked="0"/>
    </xf>
    <xf numFmtId="38" fontId="6" fillId="0" borderId="30" xfId="1" applyFont="1" applyFill="1" applyBorder="1" applyAlignment="1" applyProtection="1">
      <alignment vertical="center" shrinkToFit="1"/>
    </xf>
    <xf numFmtId="38" fontId="6" fillId="0" borderId="30" xfId="1" applyFont="1" applyFill="1" applyBorder="1" applyAlignment="1" applyProtection="1">
      <alignment vertical="center" shrinkToFit="1"/>
      <protection locked="0"/>
    </xf>
    <xf numFmtId="38" fontId="6" fillId="0" borderId="31" xfId="1" applyFont="1" applyFill="1" applyBorder="1" applyAlignment="1" applyProtection="1">
      <alignment vertical="center" shrinkToFit="1"/>
    </xf>
    <xf numFmtId="38" fontId="6" fillId="0" borderId="12" xfId="1" applyFont="1" applyFill="1" applyBorder="1" applyAlignment="1" applyProtection="1">
      <alignment vertical="center" shrinkToFit="1"/>
    </xf>
    <xf numFmtId="38" fontId="6" fillId="0" borderId="28" xfId="1" applyFont="1" applyFill="1" applyBorder="1" applyAlignment="1" applyProtection="1">
      <alignment vertical="center" shrinkToFit="1"/>
      <protection locked="0"/>
    </xf>
    <xf numFmtId="38" fontId="6" fillId="0" borderId="31" xfId="1" applyFont="1" applyFill="1" applyBorder="1" applyAlignment="1" applyProtection="1">
      <alignment vertical="center" shrinkToFit="1"/>
      <protection locked="0"/>
    </xf>
    <xf numFmtId="0" fontId="6" fillId="0" borderId="32" xfId="0" applyFont="1" applyFill="1" applyBorder="1" applyAlignment="1">
      <alignment vertical="center"/>
    </xf>
    <xf numFmtId="38" fontId="6" fillId="0" borderId="26" xfId="3" applyFont="1" applyFill="1" applyBorder="1" applyAlignment="1">
      <alignment horizontal="center" vertical="center" shrinkToFit="1"/>
    </xf>
    <xf numFmtId="38" fontId="6" fillId="0" borderId="33" xfId="3" applyFont="1" applyFill="1" applyBorder="1" applyAlignment="1">
      <alignment horizontal="center" vertical="center" shrinkToFit="1"/>
    </xf>
    <xf numFmtId="38" fontId="6" fillId="0" borderId="34" xfId="3" applyFont="1" applyFill="1" applyBorder="1" applyAlignment="1">
      <alignment horizontal="center" vertical="center" shrinkToFit="1"/>
    </xf>
    <xf numFmtId="0" fontId="6" fillId="0" borderId="35" xfId="4" applyFont="1" applyFill="1" applyBorder="1" applyAlignment="1">
      <alignment horizontal="center" vertical="center" shrinkToFit="1"/>
    </xf>
    <xf numFmtId="38" fontId="6" fillId="0" borderId="36" xfId="3" applyFont="1" applyFill="1" applyBorder="1" applyAlignment="1" applyProtection="1">
      <alignment horizontal="distributed" vertical="center" shrinkToFit="1"/>
    </xf>
    <xf numFmtId="38" fontId="6" fillId="0" borderId="37" xfId="3" applyFont="1" applyFill="1" applyBorder="1" applyAlignment="1" applyProtection="1">
      <alignment horizontal="center" vertical="center" shrinkToFit="1"/>
    </xf>
    <xf numFmtId="38" fontId="6" fillId="0" borderId="37" xfId="3" applyFont="1" applyFill="1" applyBorder="1" applyAlignment="1" applyProtection="1">
      <alignment horizontal="left" vertical="center" shrinkToFit="1"/>
    </xf>
    <xf numFmtId="38" fontId="7" fillId="0" borderId="37" xfId="3" applyFont="1" applyFill="1" applyBorder="1" applyAlignment="1" applyProtection="1">
      <alignment horizontal="distributed" vertical="center" shrinkToFit="1"/>
    </xf>
    <xf numFmtId="38" fontId="6" fillId="0" borderId="37" xfId="3" applyFont="1" applyFill="1" applyBorder="1" applyAlignment="1" applyProtection="1">
      <alignment vertical="center" shrinkToFit="1"/>
    </xf>
    <xf numFmtId="38" fontId="6" fillId="0" borderId="37" xfId="3" applyFont="1" applyFill="1" applyBorder="1" applyAlignment="1" applyProtection="1">
      <alignment vertical="center" shrinkToFit="1"/>
      <protection locked="0"/>
    </xf>
    <xf numFmtId="38" fontId="6" fillId="0" borderId="37" xfId="1" applyFont="1" applyFill="1" applyBorder="1" applyAlignment="1" applyProtection="1">
      <alignment vertical="center" shrinkToFit="1"/>
    </xf>
    <xf numFmtId="38" fontId="6" fillId="0" borderId="38" xfId="1" applyFont="1" applyFill="1" applyBorder="1" applyAlignment="1" applyProtection="1">
      <alignment vertical="center" shrinkToFit="1"/>
      <protection locked="0"/>
    </xf>
    <xf numFmtId="38" fontId="6" fillId="0" borderId="37" xfId="1" applyFont="1" applyFill="1" applyBorder="1" applyAlignment="1" applyProtection="1">
      <alignment vertical="center" shrinkToFit="1"/>
      <protection locked="0"/>
    </xf>
    <xf numFmtId="38" fontId="6" fillId="0" borderId="38" xfId="1" applyFont="1" applyFill="1" applyBorder="1" applyAlignment="1" applyProtection="1">
      <alignment vertical="center" shrinkToFit="1"/>
    </xf>
    <xf numFmtId="38" fontId="6" fillId="0" borderId="39" xfId="1" applyFont="1" applyFill="1" applyBorder="1" applyAlignment="1" applyProtection="1">
      <alignment vertical="center" shrinkToFit="1"/>
      <protection locked="0"/>
    </xf>
    <xf numFmtId="0" fontId="6" fillId="0" borderId="1" xfId="0" applyFont="1" applyFill="1" applyBorder="1" applyAlignment="1">
      <alignment horizontal="distributed" vertical="center" shrinkToFit="1"/>
    </xf>
    <xf numFmtId="176" fontId="6" fillId="0" borderId="8" xfId="3" applyNumberFormat="1" applyFont="1" applyFill="1" applyBorder="1" applyAlignment="1" applyProtection="1">
      <alignment horizontal="distributed" vertical="center" shrinkToFit="1"/>
    </xf>
    <xf numFmtId="176" fontId="6" fillId="0" borderId="2" xfId="3" applyNumberFormat="1" applyFont="1" applyFill="1" applyBorder="1" applyAlignment="1" applyProtection="1">
      <alignment horizontal="center" vertical="center" shrinkToFit="1"/>
    </xf>
    <xf numFmtId="176" fontId="6" fillId="0" borderId="2" xfId="3" applyNumberFormat="1" applyFont="1" applyFill="1" applyBorder="1" applyAlignment="1" applyProtection="1">
      <alignment horizontal="left" vertical="center" shrinkToFit="1"/>
    </xf>
    <xf numFmtId="176" fontId="7" fillId="0" borderId="2" xfId="3" applyNumberFormat="1" applyFont="1" applyFill="1" applyBorder="1" applyAlignment="1" applyProtection="1">
      <alignment horizontal="distributed" vertical="center" shrinkToFit="1"/>
    </xf>
    <xf numFmtId="176" fontId="6" fillId="0" borderId="2" xfId="2" applyNumberFormat="1" applyFont="1" applyFill="1" applyBorder="1" applyAlignment="1" applyProtection="1">
      <alignment vertical="center" shrinkToFit="1"/>
      <protection locked="0"/>
    </xf>
    <xf numFmtId="176" fontId="6" fillId="0" borderId="2" xfId="2" applyNumberFormat="1" applyFont="1" applyFill="1" applyBorder="1" applyAlignment="1" applyProtection="1">
      <alignment horizontal="right" vertical="center" shrinkToFit="1"/>
      <protection locked="0"/>
    </xf>
    <xf numFmtId="176" fontId="6" fillId="0" borderId="2" xfId="1" applyNumberFormat="1" applyFont="1" applyFill="1" applyBorder="1" applyAlignment="1" applyProtection="1">
      <alignment vertical="center" shrinkToFit="1"/>
    </xf>
    <xf numFmtId="176" fontId="6" fillId="0" borderId="2" xfId="1" applyNumberFormat="1" applyFont="1" applyFill="1" applyBorder="1" applyAlignment="1" applyProtection="1">
      <alignment vertical="center" shrinkToFit="1"/>
      <protection locked="0"/>
    </xf>
    <xf numFmtId="176" fontId="6" fillId="0" borderId="6" xfId="1" applyNumberFormat="1" applyFont="1" applyFill="1" applyBorder="1" applyAlignment="1" applyProtection="1">
      <alignment vertical="center" shrinkToFit="1"/>
    </xf>
    <xf numFmtId="176" fontId="6" fillId="0" borderId="29" xfId="1" applyNumberFormat="1" applyFont="1" applyFill="1" applyBorder="1" applyAlignment="1" applyProtection="1">
      <alignment vertical="center" shrinkToFit="1"/>
      <protection locked="0"/>
    </xf>
    <xf numFmtId="176" fontId="6" fillId="0" borderId="40" xfId="3" applyNumberFormat="1" applyFont="1" applyFill="1" applyBorder="1" applyAlignment="1" applyProtection="1">
      <alignment horizontal="distributed" vertical="center" shrinkToFit="1"/>
    </xf>
    <xf numFmtId="176" fontId="6" fillId="0" borderId="11" xfId="3" applyNumberFormat="1" applyFont="1" applyFill="1" applyBorder="1" applyAlignment="1" applyProtection="1">
      <alignment horizontal="center" vertical="center" shrinkToFit="1"/>
    </xf>
    <xf numFmtId="176" fontId="6" fillId="0" borderId="11" xfId="3" applyNumberFormat="1" applyFont="1" applyFill="1" applyBorder="1" applyAlignment="1" applyProtection="1">
      <alignment horizontal="left" vertical="center" shrinkToFit="1"/>
    </xf>
    <xf numFmtId="176" fontId="7" fillId="0" borderId="11" xfId="3" applyNumberFormat="1" applyFont="1" applyFill="1" applyBorder="1" applyAlignment="1" applyProtection="1">
      <alignment horizontal="distributed" vertical="center" shrinkToFit="1"/>
    </xf>
    <xf numFmtId="176" fontId="6" fillId="0" borderId="11" xfId="2" applyNumberFormat="1" applyFont="1" applyFill="1" applyBorder="1" applyAlignment="1" applyProtection="1">
      <alignment vertical="center" shrinkToFit="1"/>
      <protection locked="0"/>
    </xf>
    <xf numFmtId="176" fontId="6" fillId="0" borderId="11" xfId="2" applyNumberFormat="1" applyFont="1" applyFill="1" applyBorder="1" applyAlignment="1" applyProtection="1">
      <alignment horizontal="right" vertical="center" shrinkToFit="1"/>
      <protection locked="0"/>
    </xf>
    <xf numFmtId="176" fontId="6" fillId="0" borderId="11" xfId="1" applyNumberFormat="1" applyFont="1" applyFill="1" applyBorder="1" applyAlignment="1" applyProtection="1">
      <alignment vertical="center" shrinkToFit="1"/>
    </xf>
    <xf numFmtId="176" fontId="6" fillId="0" borderId="20" xfId="1" applyNumberFormat="1" applyFont="1" applyFill="1" applyBorder="1" applyAlignment="1" applyProtection="1">
      <alignment vertical="center" shrinkToFit="1"/>
      <protection locked="0"/>
    </xf>
    <xf numFmtId="176" fontId="6" fillId="0" borderId="11" xfId="1" applyNumberFormat="1" applyFont="1" applyFill="1" applyBorder="1" applyAlignment="1" applyProtection="1">
      <alignment vertical="center" shrinkToFit="1"/>
      <protection locked="0"/>
    </xf>
    <xf numFmtId="176" fontId="6" fillId="0" borderId="20" xfId="1" applyNumberFormat="1" applyFont="1" applyFill="1" applyBorder="1" applyAlignment="1" applyProtection="1">
      <alignment vertical="center" shrinkToFit="1"/>
    </xf>
    <xf numFmtId="176" fontId="6" fillId="0" borderId="28" xfId="1" applyNumberFormat="1" applyFont="1" applyFill="1" applyBorder="1" applyAlignment="1" applyProtection="1">
      <alignment vertical="center" shrinkToFit="1"/>
      <protection locked="0"/>
    </xf>
    <xf numFmtId="0" fontId="6" fillId="0" borderId="0" xfId="4" applyFont="1" applyFill="1" applyAlignment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0" fontId="6" fillId="0" borderId="0" xfId="4" applyFont="1" applyFill="1" applyAlignment="1">
      <alignment vertical="center"/>
    </xf>
    <xf numFmtId="177" fontId="6" fillId="0" borderId="40" xfId="3" applyNumberFormat="1" applyFont="1" applyFill="1" applyBorder="1" applyAlignment="1" applyProtection="1">
      <alignment horizontal="distributed" vertical="center" shrinkToFit="1"/>
    </xf>
    <xf numFmtId="176" fontId="6" fillId="0" borderId="11" xfId="3" applyNumberFormat="1" applyFont="1" applyFill="1" applyBorder="1" applyAlignment="1" applyProtection="1">
      <alignment vertical="center" shrinkToFit="1"/>
    </xf>
    <xf numFmtId="176" fontId="6" fillId="0" borderId="41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41" xfId="1" applyNumberFormat="1" applyFont="1" applyFill="1" applyBorder="1" applyAlignment="1" applyProtection="1">
      <alignment vertical="center" shrinkToFit="1"/>
      <protection locked="0"/>
    </xf>
    <xf numFmtId="176" fontId="6" fillId="0" borderId="41" xfId="1" applyNumberFormat="1" applyFont="1" applyFill="1" applyBorder="1" applyAlignment="1" applyProtection="1">
      <alignment vertical="center" shrinkToFit="1"/>
    </xf>
    <xf numFmtId="176" fontId="6" fillId="0" borderId="42" xfId="1" applyNumberFormat="1" applyFont="1" applyFill="1" applyBorder="1" applyAlignment="1" applyProtection="1">
      <alignment vertical="center" shrinkToFit="1"/>
      <protection locked="0"/>
    </xf>
    <xf numFmtId="176" fontId="6" fillId="0" borderId="42" xfId="1" applyNumberFormat="1" applyFont="1" applyFill="1" applyBorder="1" applyAlignment="1" applyProtection="1">
      <alignment vertical="center" shrinkToFit="1"/>
    </xf>
    <xf numFmtId="176" fontId="6" fillId="0" borderId="43" xfId="1" applyNumberFormat="1" applyFont="1" applyFill="1" applyBorder="1" applyAlignment="1" applyProtection="1">
      <alignment vertical="center" shrinkToFit="1"/>
      <protection locked="0"/>
    </xf>
    <xf numFmtId="176" fontId="6" fillId="0" borderId="18" xfId="3" applyNumberFormat="1" applyFont="1" applyFill="1" applyBorder="1" applyAlignment="1" applyProtection="1">
      <alignment horizontal="distributed" vertical="center" shrinkToFit="1"/>
    </xf>
    <xf numFmtId="176" fontId="6" fillId="0" borderId="30" xfId="3" applyNumberFormat="1" applyFont="1" applyFill="1" applyBorder="1" applyAlignment="1" applyProtection="1">
      <alignment horizontal="center" vertical="center" shrinkToFit="1"/>
    </xf>
    <xf numFmtId="176" fontId="6" fillId="0" borderId="30" xfId="3" applyNumberFormat="1" applyFont="1" applyFill="1" applyBorder="1" applyAlignment="1" applyProtection="1">
      <alignment horizontal="left" vertical="center" shrinkToFit="1"/>
    </xf>
    <xf numFmtId="176" fontId="7" fillId="0" borderId="30" xfId="3" applyNumberFormat="1" applyFont="1" applyFill="1" applyBorder="1" applyAlignment="1" applyProtection="1">
      <alignment horizontal="distributed" vertical="center" shrinkToFit="1"/>
    </xf>
    <xf numFmtId="176" fontId="6" fillId="0" borderId="30" xfId="3" applyNumberFormat="1" applyFont="1" applyFill="1" applyBorder="1" applyAlignment="1" applyProtection="1">
      <alignment vertical="center" shrinkToFit="1"/>
    </xf>
    <xf numFmtId="176" fontId="6" fillId="0" borderId="30" xfId="3" applyNumberFormat="1" applyFont="1" applyFill="1" applyBorder="1" applyAlignment="1" applyProtection="1">
      <alignment horizontal="right" vertical="center" shrinkToFit="1"/>
    </xf>
    <xf numFmtId="176" fontId="6" fillId="0" borderId="30" xfId="1" applyNumberFormat="1" applyFont="1" applyFill="1" applyBorder="1" applyAlignment="1" applyProtection="1">
      <alignment vertical="center" shrinkToFit="1"/>
    </xf>
    <xf numFmtId="176" fontId="6" fillId="0" borderId="30" xfId="1" applyNumberFormat="1" applyFont="1" applyFill="1" applyBorder="1" applyAlignment="1" applyProtection="1">
      <alignment vertical="center" shrinkToFit="1"/>
      <protection locked="0"/>
    </xf>
    <xf numFmtId="176" fontId="6" fillId="0" borderId="31" xfId="1" applyNumberFormat="1" applyFont="1" applyFill="1" applyBorder="1" applyAlignment="1" applyProtection="1">
      <alignment vertical="center" shrinkToFit="1"/>
    </xf>
    <xf numFmtId="176" fontId="6" fillId="0" borderId="11" xfId="3" applyNumberFormat="1" applyFont="1" applyFill="1" applyBorder="1" applyAlignment="1" applyProtection="1">
      <alignment horizontal="distributed" vertical="center" shrinkToFit="1"/>
    </xf>
    <xf numFmtId="176" fontId="6" fillId="0" borderId="12" xfId="3" applyNumberFormat="1" applyFont="1" applyFill="1" applyBorder="1" applyAlignment="1" applyProtection="1">
      <alignment vertical="center" shrinkToFit="1"/>
    </xf>
    <xf numFmtId="176" fontId="6" fillId="0" borderId="11" xfId="3" applyNumberFormat="1" applyFont="1" applyFill="1" applyBorder="1" applyAlignment="1" applyProtection="1">
      <alignment horizontal="right" vertical="center" shrinkToFit="1"/>
    </xf>
    <xf numFmtId="0" fontId="6" fillId="0" borderId="0" xfId="0" applyFont="1" applyFill="1" applyBorder="1" applyAlignment="1">
      <alignment vertical="center"/>
    </xf>
    <xf numFmtId="176" fontId="6" fillId="0" borderId="41" xfId="3" applyNumberFormat="1" applyFont="1" applyFill="1" applyBorder="1" applyAlignment="1" applyProtection="1">
      <alignment horizontal="distributed" vertical="center" shrinkToFit="1"/>
      <protection locked="0"/>
    </xf>
    <xf numFmtId="176" fontId="6" fillId="0" borderId="41" xfId="3" applyNumberFormat="1" applyFont="1" applyFill="1" applyBorder="1" applyAlignment="1" applyProtection="1">
      <alignment horizontal="center" vertical="center" shrinkToFit="1"/>
      <protection locked="0"/>
    </xf>
    <xf numFmtId="176" fontId="6" fillId="0" borderId="41" xfId="3" applyNumberFormat="1" applyFont="1" applyFill="1" applyBorder="1" applyAlignment="1" applyProtection="1">
      <alignment horizontal="left" vertical="center" shrinkToFit="1"/>
      <protection locked="0"/>
    </xf>
    <xf numFmtId="176" fontId="7" fillId="0" borderId="41" xfId="3" applyNumberFormat="1" applyFont="1" applyFill="1" applyBorder="1" applyAlignment="1" applyProtection="1">
      <alignment horizontal="distributed" vertical="center" shrinkToFit="1"/>
      <protection locked="0"/>
    </xf>
    <xf numFmtId="176" fontId="6" fillId="0" borderId="44" xfId="1" applyNumberFormat="1" applyFont="1" applyFill="1" applyBorder="1" applyAlignment="1" applyProtection="1">
      <alignment vertical="center" shrinkToFit="1"/>
      <protection locked="0"/>
    </xf>
    <xf numFmtId="38" fontId="6" fillId="0" borderId="45" xfId="3" applyFont="1" applyFill="1" applyBorder="1" applyAlignment="1" applyProtection="1">
      <alignment horizontal="distributed" vertical="center" wrapText="1" shrinkToFit="1"/>
    </xf>
    <xf numFmtId="176" fontId="6" fillId="0" borderId="45" xfId="3" applyNumberFormat="1" applyFont="1" applyFill="1" applyBorder="1" applyAlignment="1" applyProtection="1">
      <alignment horizontal="center" vertical="center" shrinkToFit="1"/>
    </xf>
    <xf numFmtId="176" fontId="2" fillId="0" borderId="45" xfId="3" applyNumberFormat="1" applyFont="1" applyFill="1" applyBorder="1" applyAlignment="1" applyProtection="1">
      <alignment horizontal="left" vertical="center" shrinkToFit="1"/>
    </xf>
    <xf numFmtId="176" fontId="7" fillId="0" borderId="45" xfId="3" applyNumberFormat="1" applyFont="1" applyFill="1" applyBorder="1" applyAlignment="1" applyProtection="1">
      <alignment horizontal="distributed" vertical="center" shrinkToFit="1"/>
    </xf>
    <xf numFmtId="176" fontId="6" fillId="0" borderId="45" xfId="3" applyNumberFormat="1" applyFont="1" applyFill="1" applyBorder="1" applyAlignment="1" applyProtection="1">
      <alignment vertical="center" shrinkToFit="1"/>
    </xf>
    <xf numFmtId="176" fontId="6" fillId="0" borderId="45" xfId="3" applyNumberFormat="1" applyFont="1" applyFill="1" applyBorder="1" applyAlignment="1" applyProtection="1">
      <alignment horizontal="right" vertical="center" shrinkToFit="1"/>
    </xf>
    <xf numFmtId="176" fontId="6" fillId="0" borderId="45" xfId="1" applyNumberFormat="1" applyFont="1" applyFill="1" applyBorder="1" applyAlignment="1" applyProtection="1">
      <alignment vertical="center" shrinkToFit="1"/>
    </xf>
    <xf numFmtId="176" fontId="6" fillId="0" borderId="45" xfId="1" applyNumberFormat="1" applyFont="1" applyFill="1" applyBorder="1" applyAlignment="1" applyProtection="1">
      <alignment vertical="center" shrinkToFit="1"/>
      <protection locked="0"/>
    </xf>
    <xf numFmtId="176" fontId="6" fillId="0" borderId="46" xfId="1" applyNumberFormat="1" applyFont="1" applyFill="1" applyBorder="1" applyAlignment="1" applyProtection="1">
      <alignment vertical="center" shrinkToFit="1"/>
    </xf>
    <xf numFmtId="176" fontId="6" fillId="0" borderId="30" xfId="3" applyNumberFormat="1" applyFont="1" applyFill="1" applyBorder="1" applyAlignment="1" applyProtection="1">
      <alignment horizontal="distributed" vertical="center" shrinkToFit="1"/>
    </xf>
    <xf numFmtId="176" fontId="7" fillId="0" borderId="18" xfId="3" applyNumberFormat="1" applyFont="1" applyFill="1" applyBorder="1" applyAlignment="1" applyProtection="1">
      <alignment horizontal="distributed" vertical="center" shrinkToFit="1"/>
    </xf>
    <xf numFmtId="176" fontId="6" fillId="0" borderId="40" xfId="3" applyNumberFormat="1" applyFont="1" applyFill="1" applyBorder="1" applyAlignment="1" applyProtection="1">
      <alignment horizontal="center" vertical="center" shrinkToFit="1"/>
    </xf>
    <xf numFmtId="176" fontId="6" fillId="0" borderId="40" xfId="3" applyNumberFormat="1" applyFont="1" applyFill="1" applyBorder="1" applyAlignment="1" applyProtection="1">
      <alignment horizontal="left" vertical="center" shrinkToFit="1"/>
    </xf>
    <xf numFmtId="176" fontId="6" fillId="0" borderId="47" xfId="1" applyNumberFormat="1" applyFont="1" applyFill="1" applyBorder="1" applyAlignment="1" applyProtection="1">
      <alignment vertical="center" shrinkToFit="1"/>
      <protection locked="0"/>
    </xf>
    <xf numFmtId="176" fontId="6" fillId="0" borderId="48" xfId="1" applyNumberFormat="1" applyFont="1" applyFill="1" applyBorder="1" applyAlignment="1" applyProtection="1">
      <alignment vertical="center" shrinkToFit="1"/>
      <protection locked="0"/>
    </xf>
    <xf numFmtId="176" fontId="6" fillId="0" borderId="48" xfId="1" applyNumberFormat="1" applyFont="1" applyFill="1" applyBorder="1" applyAlignment="1" applyProtection="1">
      <alignment vertical="center" shrinkToFit="1"/>
    </xf>
    <xf numFmtId="176" fontId="6" fillId="0" borderId="49" xfId="1" applyNumberFormat="1" applyFont="1" applyFill="1" applyBorder="1" applyAlignment="1" applyProtection="1">
      <alignment vertical="center" shrinkToFit="1"/>
    </xf>
    <xf numFmtId="176" fontId="6" fillId="0" borderId="50" xfId="1" applyNumberFormat="1" applyFont="1" applyFill="1" applyBorder="1" applyAlignment="1" applyProtection="1">
      <alignment vertical="center" shrinkToFit="1"/>
      <protection locked="0"/>
    </xf>
    <xf numFmtId="176" fontId="6" fillId="0" borderId="0" xfId="3" applyNumberFormat="1" applyFont="1" applyFill="1" applyBorder="1" applyAlignment="1" applyProtection="1">
      <alignment horizontal="center" vertical="center" shrinkToFit="1"/>
    </xf>
    <xf numFmtId="176" fontId="6" fillId="0" borderId="14" xfId="3" applyNumberFormat="1" applyFont="1" applyFill="1" applyBorder="1" applyAlignment="1" applyProtection="1">
      <alignment horizontal="left" vertical="center" shrinkToFit="1"/>
    </xf>
    <xf numFmtId="38" fontId="6" fillId="0" borderId="51" xfId="3" applyFont="1" applyFill="1" applyBorder="1" applyAlignment="1">
      <alignment horizontal="center" vertical="center" shrinkToFit="1"/>
    </xf>
    <xf numFmtId="38" fontId="6" fillId="0" borderId="52" xfId="3" applyFont="1" applyFill="1" applyBorder="1" applyAlignment="1">
      <alignment horizontal="center" vertical="center" shrinkToFit="1"/>
    </xf>
    <xf numFmtId="38" fontId="6" fillId="0" borderId="53" xfId="3" applyFont="1" applyFill="1" applyBorder="1" applyAlignment="1">
      <alignment horizontal="center" vertical="center" shrinkToFit="1"/>
    </xf>
    <xf numFmtId="38" fontId="6" fillId="0" borderId="54" xfId="3" applyFont="1" applyFill="1" applyBorder="1" applyAlignment="1" applyProtection="1">
      <alignment vertical="center" shrinkToFit="1"/>
    </xf>
    <xf numFmtId="38" fontId="6" fillId="0" borderId="54" xfId="1" applyFont="1" applyFill="1" applyBorder="1" applyAlignment="1" applyProtection="1">
      <alignment vertical="center" shrinkToFit="1"/>
    </xf>
    <xf numFmtId="38" fontId="6" fillId="0" borderId="55" xfId="1" applyFont="1" applyFill="1" applyBorder="1" applyAlignment="1" applyProtection="1">
      <alignment vertical="center" shrinkToFit="1"/>
    </xf>
    <xf numFmtId="0" fontId="6" fillId="0" borderId="10" xfId="0" applyFont="1" applyFill="1" applyBorder="1" applyAlignment="1">
      <alignment horizontal="distributed" vertical="center"/>
    </xf>
    <xf numFmtId="178" fontId="6" fillId="0" borderId="56" xfId="3" applyNumberFormat="1" applyFont="1" applyFill="1" applyBorder="1" applyAlignment="1" applyProtection="1">
      <alignment vertical="center" shrinkToFit="1"/>
    </xf>
    <xf numFmtId="38" fontId="6" fillId="0" borderId="0" xfId="3" applyFont="1" applyFill="1" applyBorder="1" applyAlignment="1" applyProtection="1">
      <alignment horizontal="center" vertical="center"/>
    </xf>
    <xf numFmtId="38" fontId="7" fillId="0" borderId="40" xfId="3" applyFont="1" applyFill="1" applyBorder="1" applyAlignment="1" applyProtection="1">
      <alignment horizontal="distributed" vertical="center" shrinkToFit="1"/>
    </xf>
    <xf numFmtId="38" fontId="6" fillId="0" borderId="27" xfId="3" applyFont="1" applyFill="1" applyBorder="1" applyAlignment="1" applyProtection="1">
      <alignment vertical="center" shrinkToFit="1"/>
    </xf>
    <xf numFmtId="38" fontId="6" fillId="0" borderId="27" xfId="1" applyFont="1" applyFill="1" applyBorder="1" applyAlignment="1" applyProtection="1">
      <alignment vertical="center" shrinkToFit="1"/>
    </xf>
    <xf numFmtId="38" fontId="6" fillId="0" borderId="57" xfId="1" applyFont="1" applyFill="1" applyBorder="1" applyAlignment="1" applyProtection="1">
      <alignment vertical="center" shrinkToFit="1"/>
    </xf>
    <xf numFmtId="0" fontId="6" fillId="0" borderId="35" xfId="0" applyFont="1" applyFill="1" applyBorder="1" applyAlignment="1">
      <alignment horizontal="distributed" vertical="center"/>
    </xf>
    <xf numFmtId="178" fontId="6" fillId="0" borderId="38" xfId="3" applyNumberFormat="1" applyFont="1" applyFill="1" applyBorder="1" applyAlignment="1" applyProtection="1">
      <alignment vertical="center" shrinkToFit="1"/>
    </xf>
    <xf numFmtId="38" fontId="6" fillId="0" borderId="58" xfId="3" applyFont="1" applyFill="1" applyBorder="1" applyAlignment="1" applyProtection="1">
      <alignment horizontal="center" vertical="center"/>
    </xf>
    <xf numFmtId="38" fontId="7" fillId="0" borderId="36" xfId="3" applyFont="1" applyFill="1" applyBorder="1" applyAlignment="1" applyProtection="1">
      <alignment horizontal="distributed" vertical="center" shrinkToFit="1"/>
    </xf>
    <xf numFmtId="38" fontId="6" fillId="0" borderId="39" xfId="1" applyFont="1" applyFill="1" applyBorder="1" applyAlignment="1" applyProtection="1">
      <alignment vertical="center" shrinkToFit="1"/>
    </xf>
    <xf numFmtId="0" fontId="6" fillId="0" borderId="32" xfId="0" applyFont="1" applyFill="1" applyBorder="1" applyAlignment="1">
      <alignment horizontal="distributed" vertical="center"/>
    </xf>
    <xf numFmtId="178" fontId="6" fillId="0" borderId="33" xfId="0" applyNumberFormat="1" applyFont="1" applyFill="1" applyBorder="1" applyAlignment="1">
      <alignment vertical="center" shrinkToFit="1"/>
    </xf>
    <xf numFmtId="0" fontId="6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 applyProtection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shrinkToFit="1"/>
    </xf>
    <xf numFmtId="0" fontId="6" fillId="0" borderId="0" xfId="0" applyFont="1" applyFill="1" applyAlignment="1">
      <alignment horizontal="center" shrinkToFit="1"/>
    </xf>
    <xf numFmtId="0" fontId="7" fillId="0" borderId="0" xfId="0" applyFont="1" applyFill="1" applyAlignment="1" applyProtection="1">
      <alignment horizontal="distributed" shrinkToFit="1"/>
    </xf>
    <xf numFmtId="0" fontId="6" fillId="0" borderId="0" xfId="0" applyFont="1" applyFill="1" applyAlignment="1">
      <alignment horizontal="center"/>
    </xf>
  </cellXfs>
  <cellStyles count="5">
    <cellStyle name="桁区切り" xfId="1" builtinId="6"/>
    <cellStyle name="桁区切り 3" xfId="3"/>
    <cellStyle name="説明文" xfId="2" builtinId="53"/>
    <cellStyle name="標準" xfId="0" builtinId="0"/>
    <cellStyle name="標準_21原稿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  <pageSetUpPr fitToPage="1"/>
  </sheetPr>
  <dimension ref="A1:AM53"/>
  <sheetViews>
    <sheetView showGridLines="0" showZeros="0" tabSelected="1" view="pageBreakPreview" zoomScale="115" zoomScaleNormal="100" zoomScaleSheetLayoutView="115" workbookViewId="0">
      <pane xSplit="2" ySplit="5" topLeftCell="C6" activePane="bottomRight" state="frozen"/>
      <selection activeCell="I154" sqref="I154"/>
      <selection pane="topRight" activeCell="I154" sqref="I154"/>
      <selection pane="bottomLeft" activeCell="I154" sqref="I154"/>
      <selection pane="bottomRight" activeCell="AK2" sqref="AK2"/>
    </sheetView>
  </sheetViews>
  <sheetFormatPr defaultColWidth="8.78515625" defaultRowHeight="11.5" x14ac:dyDescent="0.25"/>
  <cols>
    <col min="1" max="1" width="5" style="203" customWidth="1"/>
    <col min="2" max="2" width="15.0703125" style="204" customWidth="1"/>
    <col min="3" max="3" width="6.7109375" style="205" customWidth="1"/>
    <col min="4" max="4" width="16.42578125" style="204" customWidth="1"/>
    <col min="5" max="5" width="8.7109375" style="206" customWidth="1"/>
    <col min="6" max="8" width="2.7109375" style="203" customWidth="1"/>
    <col min="9" max="11" width="5.0703125" style="203" customWidth="1"/>
    <col min="12" max="14" width="2.78515625" style="203" customWidth="1"/>
    <col min="15" max="19" width="3.0703125" style="203" customWidth="1"/>
    <col min="20" max="20" width="5.42578125" style="203" customWidth="1"/>
    <col min="21" max="22" width="5.0703125" style="203" customWidth="1"/>
    <col min="23" max="23" width="4.5" style="203" customWidth="1"/>
    <col min="24" max="24" width="4.5703125" style="203" customWidth="1"/>
    <col min="25" max="25" width="4" style="203" customWidth="1"/>
    <col min="26" max="29" width="2.42578125" style="203" customWidth="1"/>
    <col min="30" max="32" width="2.92578125" style="203" customWidth="1"/>
    <col min="33" max="36" width="2.0703125" style="203" customWidth="1"/>
    <col min="37" max="37" width="3.7109375" style="207" customWidth="1"/>
    <col min="38" max="39" width="3.7109375" style="203" customWidth="1"/>
    <col min="40" max="16384" width="8.78515625" style="203"/>
  </cols>
  <sheetData>
    <row r="1" spans="1:37" s="6" customFormat="1" ht="18.75" customHeight="1" x14ac:dyDescent="0.25">
      <c r="A1" s="1" t="s">
        <v>0</v>
      </c>
      <c r="B1" s="2"/>
      <c r="C1" s="3"/>
      <c r="D1" s="2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C1" s="5"/>
      <c r="AE1" s="5"/>
      <c r="AF1" s="5"/>
      <c r="AG1" s="5"/>
      <c r="AH1" s="5"/>
      <c r="AI1" s="5"/>
      <c r="AJ1" s="7" t="str">
        <f>A1</f>
        <v>令和３年度学校一覧　高等学校</v>
      </c>
      <c r="AK1" s="8"/>
    </row>
    <row r="2" spans="1:37" s="6" customFormat="1" ht="15" customHeight="1" x14ac:dyDescent="0.25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/>
      <c r="G2" s="13" t="s">
        <v>6</v>
      </c>
      <c r="H2" s="14"/>
      <c r="I2" s="15"/>
      <c r="J2" s="16" t="s">
        <v>7</v>
      </c>
      <c r="K2" s="17"/>
      <c r="L2" s="16"/>
      <c r="M2" s="16"/>
      <c r="N2" s="16"/>
      <c r="O2" s="16"/>
      <c r="P2" s="16" t="s">
        <v>8</v>
      </c>
      <c r="Q2" s="16"/>
      <c r="R2" s="17"/>
      <c r="S2" s="17"/>
      <c r="T2" s="16"/>
      <c r="U2" s="17"/>
      <c r="V2" s="16"/>
      <c r="W2" s="18" t="s">
        <v>9</v>
      </c>
      <c r="X2" s="19"/>
      <c r="Y2" s="19"/>
      <c r="Z2" s="19"/>
      <c r="AA2" s="19"/>
      <c r="AB2" s="19"/>
      <c r="AC2" s="20"/>
      <c r="AD2" s="21" t="s">
        <v>10</v>
      </c>
      <c r="AE2" s="22"/>
      <c r="AF2" s="22"/>
      <c r="AG2" s="22"/>
      <c r="AH2" s="22"/>
      <c r="AI2" s="22"/>
      <c r="AJ2" s="23"/>
      <c r="AK2" s="24"/>
    </row>
    <row r="3" spans="1:37" s="6" customFormat="1" ht="15" customHeight="1" x14ac:dyDescent="0.25">
      <c r="A3" s="25"/>
      <c r="B3" s="26"/>
      <c r="C3" s="26"/>
      <c r="D3" s="26"/>
      <c r="E3" s="27"/>
      <c r="F3" s="28" t="s">
        <v>11</v>
      </c>
      <c r="G3" s="29" t="s">
        <v>12</v>
      </c>
      <c r="H3" s="30" t="s">
        <v>13</v>
      </c>
      <c r="I3" s="31"/>
      <c r="J3" s="32" t="s">
        <v>14</v>
      </c>
      <c r="K3" s="32"/>
      <c r="L3" s="33"/>
      <c r="M3" s="33"/>
      <c r="N3" s="33"/>
      <c r="O3" s="33" t="s">
        <v>15</v>
      </c>
      <c r="P3" s="33"/>
      <c r="Q3" s="33"/>
      <c r="R3" s="34" t="s">
        <v>16</v>
      </c>
      <c r="S3" s="35"/>
      <c r="T3" s="34" t="s">
        <v>17</v>
      </c>
      <c r="U3" s="36"/>
      <c r="V3" s="36"/>
      <c r="W3" s="37"/>
      <c r="X3" s="38"/>
      <c r="Y3" s="38"/>
      <c r="Z3" s="38"/>
      <c r="AA3" s="38"/>
      <c r="AB3" s="38"/>
      <c r="AC3" s="39"/>
      <c r="AD3" s="40"/>
      <c r="AE3" s="41"/>
      <c r="AF3" s="41"/>
      <c r="AG3" s="41"/>
      <c r="AH3" s="41"/>
      <c r="AI3" s="41"/>
      <c r="AJ3" s="42"/>
      <c r="AK3" s="24"/>
    </row>
    <row r="4" spans="1:37" s="6" customFormat="1" ht="15" customHeight="1" x14ac:dyDescent="0.25">
      <c r="A4" s="25"/>
      <c r="B4" s="26"/>
      <c r="C4" s="26"/>
      <c r="D4" s="26"/>
      <c r="E4" s="27"/>
      <c r="F4" s="43"/>
      <c r="G4" s="43"/>
      <c r="H4" s="44"/>
      <c r="I4" s="45"/>
      <c r="J4" s="46" t="s">
        <v>12</v>
      </c>
      <c r="K4" s="47"/>
      <c r="L4" s="45"/>
      <c r="M4" s="46" t="s">
        <v>13</v>
      </c>
      <c r="N4" s="48"/>
      <c r="O4" s="49"/>
      <c r="P4" s="50" t="s">
        <v>18</v>
      </c>
      <c r="Q4" s="48"/>
      <c r="R4" s="51"/>
      <c r="S4" s="52"/>
      <c r="T4" s="37"/>
      <c r="U4" s="38"/>
      <c r="V4" s="39"/>
      <c r="W4" s="53" t="s">
        <v>19</v>
      </c>
      <c r="X4" s="54" t="s">
        <v>12</v>
      </c>
      <c r="Y4" s="55"/>
      <c r="Z4" s="54" t="s">
        <v>13</v>
      </c>
      <c r="AA4" s="55"/>
      <c r="AB4" s="54" t="s">
        <v>18</v>
      </c>
      <c r="AC4" s="55"/>
      <c r="AD4" s="53" t="s">
        <v>19</v>
      </c>
      <c r="AE4" s="54" t="s">
        <v>12</v>
      </c>
      <c r="AF4" s="55"/>
      <c r="AG4" s="54" t="s">
        <v>13</v>
      </c>
      <c r="AH4" s="55"/>
      <c r="AI4" s="54" t="s">
        <v>18</v>
      </c>
      <c r="AJ4" s="56"/>
      <c r="AK4" s="24"/>
    </row>
    <row r="5" spans="1:37" s="6" customFormat="1" ht="15" customHeight="1" x14ac:dyDescent="0.25">
      <c r="A5" s="25"/>
      <c r="B5" s="26"/>
      <c r="C5" s="26"/>
      <c r="D5" s="26"/>
      <c r="E5" s="27"/>
      <c r="F5" s="43"/>
      <c r="G5" s="43"/>
      <c r="H5" s="43"/>
      <c r="I5" s="57" t="s">
        <v>19</v>
      </c>
      <c r="J5" s="57" t="s">
        <v>20</v>
      </c>
      <c r="K5" s="57" t="s">
        <v>21</v>
      </c>
      <c r="L5" s="58" t="s">
        <v>19</v>
      </c>
      <c r="M5" s="59" t="s">
        <v>20</v>
      </c>
      <c r="N5" s="57" t="s">
        <v>21</v>
      </c>
      <c r="O5" s="57" t="s">
        <v>19</v>
      </c>
      <c r="P5" s="57" t="s">
        <v>20</v>
      </c>
      <c r="Q5" s="57" t="s">
        <v>21</v>
      </c>
      <c r="R5" s="57" t="s">
        <v>20</v>
      </c>
      <c r="S5" s="57" t="s">
        <v>21</v>
      </c>
      <c r="T5" s="57" t="s">
        <v>19</v>
      </c>
      <c r="U5" s="57" t="s">
        <v>20</v>
      </c>
      <c r="V5" s="57" t="s">
        <v>21</v>
      </c>
      <c r="W5" s="60"/>
      <c r="X5" s="57" t="s">
        <v>20</v>
      </c>
      <c r="Y5" s="57" t="s">
        <v>21</v>
      </c>
      <c r="Z5" s="57" t="s">
        <v>20</v>
      </c>
      <c r="AA5" s="57" t="s">
        <v>21</v>
      </c>
      <c r="AB5" s="57" t="s">
        <v>20</v>
      </c>
      <c r="AC5" s="57" t="s">
        <v>21</v>
      </c>
      <c r="AD5" s="60"/>
      <c r="AE5" s="57" t="s">
        <v>20</v>
      </c>
      <c r="AF5" s="57" t="s">
        <v>21</v>
      </c>
      <c r="AG5" s="57" t="s">
        <v>20</v>
      </c>
      <c r="AH5" s="57" t="s">
        <v>21</v>
      </c>
      <c r="AI5" s="57" t="s">
        <v>20</v>
      </c>
      <c r="AJ5" s="61" t="s">
        <v>21</v>
      </c>
      <c r="AK5" s="24"/>
    </row>
    <row r="6" spans="1:37" s="6" customFormat="1" ht="17.149999999999999" customHeight="1" x14ac:dyDescent="0.25">
      <c r="A6" s="62" t="s">
        <v>22</v>
      </c>
      <c r="B6" s="63" t="s">
        <v>23</v>
      </c>
      <c r="C6" s="64" t="s">
        <v>24</v>
      </c>
      <c r="D6" s="65" t="s">
        <v>25</v>
      </c>
      <c r="E6" s="66" t="s">
        <v>26</v>
      </c>
      <c r="F6" s="67">
        <f>SUM(G6:H6)</f>
        <v>18</v>
      </c>
      <c r="G6" s="68">
        <v>14</v>
      </c>
      <c r="H6" s="68">
        <v>4</v>
      </c>
      <c r="I6" s="69">
        <f>SUM(J6:K6)</f>
        <v>477</v>
      </c>
      <c r="J6" s="69">
        <v>265</v>
      </c>
      <c r="K6" s="69">
        <v>212</v>
      </c>
      <c r="L6" s="69">
        <f>SUM(M6:N6)</f>
        <v>18</v>
      </c>
      <c r="M6" s="69">
        <v>10</v>
      </c>
      <c r="N6" s="69">
        <v>8</v>
      </c>
      <c r="O6" s="69">
        <f>SUM(P6:Q6)</f>
        <v>0</v>
      </c>
      <c r="P6" s="69"/>
      <c r="Q6" s="69"/>
      <c r="R6" s="69"/>
      <c r="S6" s="69"/>
      <c r="T6" s="69">
        <f>SUM(U6:V6)</f>
        <v>495</v>
      </c>
      <c r="U6" s="69">
        <f>SUM(R6,P6,M6,J6)</f>
        <v>275</v>
      </c>
      <c r="V6" s="69">
        <f>SUM(K6,N6,Q6,S6)</f>
        <v>220</v>
      </c>
      <c r="W6" s="69">
        <f>SUM(X6:AC6)</f>
        <v>48</v>
      </c>
      <c r="X6" s="70">
        <v>26</v>
      </c>
      <c r="Y6" s="70">
        <v>16</v>
      </c>
      <c r="Z6" s="70">
        <v>5</v>
      </c>
      <c r="AA6" s="70">
        <v>1</v>
      </c>
      <c r="AB6" s="69"/>
      <c r="AC6" s="69"/>
      <c r="AD6" s="69">
        <f>SUM(AE6:AJ6)</f>
        <v>11</v>
      </c>
      <c r="AE6" s="70">
        <v>5</v>
      </c>
      <c r="AF6" s="70">
        <v>6</v>
      </c>
      <c r="AG6" s="70"/>
      <c r="AH6" s="70"/>
      <c r="AI6" s="69"/>
      <c r="AJ6" s="71"/>
      <c r="AK6" s="8"/>
    </row>
    <row r="7" spans="1:37" s="6" customFormat="1" ht="17.149999999999999" customHeight="1" x14ac:dyDescent="0.25">
      <c r="A7" s="72"/>
      <c r="B7" s="73" t="s">
        <v>27</v>
      </c>
      <c r="C7" s="74" t="s">
        <v>28</v>
      </c>
      <c r="D7" s="75" t="s">
        <v>29</v>
      </c>
      <c r="E7" s="76" t="s">
        <v>30</v>
      </c>
      <c r="F7" s="6">
        <f t="shared" ref="F7:F34" si="0">SUM(G7:H7)</f>
        <v>16</v>
      </c>
      <c r="G7" s="77">
        <v>12</v>
      </c>
      <c r="H7" s="77">
        <v>4</v>
      </c>
      <c r="I7" s="78">
        <f t="shared" ref="I7:I34" si="1">SUM(J7:K7)</f>
        <v>402</v>
      </c>
      <c r="J7" s="78">
        <v>205</v>
      </c>
      <c r="K7" s="78">
        <v>197</v>
      </c>
      <c r="L7" s="78">
        <f t="shared" ref="L7:L34" si="2">SUM(M7:N7)</f>
        <v>18</v>
      </c>
      <c r="M7" s="78">
        <v>8</v>
      </c>
      <c r="N7" s="78">
        <v>10</v>
      </c>
      <c r="O7" s="78">
        <f t="shared" ref="O7:O34" si="3">SUM(P7:Q7)</f>
        <v>0</v>
      </c>
      <c r="P7" s="78"/>
      <c r="Q7" s="78"/>
      <c r="R7" s="78"/>
      <c r="S7" s="78"/>
      <c r="T7" s="78">
        <f t="shared" ref="T7:T34" si="4">SUM(U7:V7)</f>
        <v>420</v>
      </c>
      <c r="U7" s="78">
        <f t="shared" ref="U7:U34" si="5">SUM(R7,P7,M7,J7)</f>
        <v>213</v>
      </c>
      <c r="V7" s="78">
        <f t="shared" ref="V7:V34" si="6">SUM(K7,N7,Q7,S7)</f>
        <v>207</v>
      </c>
      <c r="W7" s="78">
        <f>SUM(X7:AC7)</f>
        <v>38</v>
      </c>
      <c r="X7" s="79">
        <v>19</v>
      </c>
      <c r="Y7" s="79">
        <v>14</v>
      </c>
      <c r="Z7" s="79">
        <v>2</v>
      </c>
      <c r="AA7" s="79">
        <v>3</v>
      </c>
      <c r="AB7" s="78"/>
      <c r="AC7" s="78"/>
      <c r="AD7" s="78">
        <f t="shared" ref="AD7:AD34" si="7">SUM(AE7:AJ7)</f>
        <v>6</v>
      </c>
      <c r="AE7" s="79">
        <v>1</v>
      </c>
      <c r="AF7" s="79">
        <v>5</v>
      </c>
      <c r="AG7" s="79"/>
      <c r="AH7" s="79"/>
      <c r="AI7" s="78"/>
      <c r="AJ7" s="80"/>
      <c r="AK7" s="8"/>
    </row>
    <row r="8" spans="1:37" s="6" customFormat="1" ht="17.149999999999999" customHeight="1" x14ac:dyDescent="0.25">
      <c r="A8" s="72"/>
      <c r="B8" s="73" t="s">
        <v>31</v>
      </c>
      <c r="C8" s="74" t="s">
        <v>32</v>
      </c>
      <c r="D8" s="75" t="s">
        <v>33</v>
      </c>
      <c r="E8" s="76" t="s">
        <v>34</v>
      </c>
      <c r="F8" s="81">
        <f t="shared" si="0"/>
        <v>12</v>
      </c>
      <c r="G8" s="77">
        <v>12</v>
      </c>
      <c r="H8" s="77"/>
      <c r="I8" s="78">
        <f t="shared" si="1"/>
        <v>342</v>
      </c>
      <c r="J8" s="78">
        <v>206</v>
      </c>
      <c r="K8" s="78">
        <v>136</v>
      </c>
      <c r="L8" s="78">
        <f t="shared" si="2"/>
        <v>0</v>
      </c>
      <c r="M8" s="78"/>
      <c r="N8" s="78"/>
      <c r="O8" s="78">
        <f t="shared" si="3"/>
        <v>0</v>
      </c>
      <c r="P8" s="78"/>
      <c r="Q8" s="78"/>
      <c r="R8" s="78"/>
      <c r="S8" s="78"/>
      <c r="T8" s="78">
        <f>SUM(U8:V8)</f>
        <v>342</v>
      </c>
      <c r="U8" s="78">
        <f t="shared" si="5"/>
        <v>206</v>
      </c>
      <c r="V8" s="78">
        <f t="shared" si="6"/>
        <v>136</v>
      </c>
      <c r="W8" s="78">
        <f t="shared" ref="W8:W35" si="8">SUM(X8:AC8)</f>
        <v>35</v>
      </c>
      <c r="X8" s="79">
        <v>19</v>
      </c>
      <c r="Y8" s="79">
        <v>16</v>
      </c>
      <c r="Z8" s="79"/>
      <c r="AA8" s="79"/>
      <c r="AB8" s="78"/>
      <c r="AC8" s="78"/>
      <c r="AD8" s="78">
        <f t="shared" si="7"/>
        <v>16</v>
      </c>
      <c r="AE8" s="79">
        <v>11</v>
      </c>
      <c r="AF8" s="79">
        <v>5</v>
      </c>
      <c r="AG8" s="79"/>
      <c r="AH8" s="79"/>
      <c r="AI8" s="78"/>
      <c r="AJ8" s="80"/>
      <c r="AK8" s="8"/>
    </row>
    <row r="9" spans="1:37" s="6" customFormat="1" ht="17.149999999999999" customHeight="1" x14ac:dyDescent="0.25">
      <c r="A9" s="72"/>
      <c r="B9" s="73" t="s">
        <v>35</v>
      </c>
      <c r="C9" s="74" t="s">
        <v>36</v>
      </c>
      <c r="D9" s="75" t="s">
        <v>37</v>
      </c>
      <c r="E9" s="76" t="s">
        <v>38</v>
      </c>
      <c r="F9" s="81">
        <f t="shared" si="0"/>
        <v>11</v>
      </c>
      <c r="G9" s="77">
        <v>11</v>
      </c>
      <c r="H9" s="77"/>
      <c r="I9" s="78">
        <f t="shared" si="1"/>
        <v>341</v>
      </c>
      <c r="J9" s="78">
        <v>215</v>
      </c>
      <c r="K9" s="78">
        <v>126</v>
      </c>
      <c r="L9" s="78">
        <f t="shared" si="2"/>
        <v>0</v>
      </c>
      <c r="M9" s="78"/>
      <c r="N9" s="78"/>
      <c r="O9" s="78">
        <f t="shared" si="3"/>
        <v>0</v>
      </c>
      <c r="P9" s="78"/>
      <c r="Q9" s="78"/>
      <c r="R9" s="78"/>
      <c r="S9" s="78"/>
      <c r="T9" s="78">
        <f t="shared" si="4"/>
        <v>341</v>
      </c>
      <c r="U9" s="78">
        <f t="shared" si="5"/>
        <v>215</v>
      </c>
      <c r="V9" s="78">
        <f t="shared" si="6"/>
        <v>126</v>
      </c>
      <c r="W9" s="78">
        <f t="shared" si="8"/>
        <v>32</v>
      </c>
      <c r="X9" s="79">
        <v>21</v>
      </c>
      <c r="Y9" s="79">
        <v>11</v>
      </c>
      <c r="Z9" s="79"/>
      <c r="AA9" s="79"/>
      <c r="AB9" s="78"/>
      <c r="AC9" s="78"/>
      <c r="AD9" s="78">
        <f t="shared" si="7"/>
        <v>10</v>
      </c>
      <c r="AE9" s="79">
        <v>5</v>
      </c>
      <c r="AF9" s="79">
        <v>5</v>
      </c>
      <c r="AG9" s="79"/>
      <c r="AH9" s="79"/>
      <c r="AI9" s="78"/>
      <c r="AJ9" s="80"/>
      <c r="AK9" s="8"/>
    </row>
    <row r="10" spans="1:37" s="6" customFormat="1" ht="17.149999999999999" customHeight="1" x14ac:dyDescent="0.25">
      <c r="A10" s="72"/>
      <c r="B10" s="82" t="s">
        <v>39</v>
      </c>
      <c r="C10" s="83" t="s">
        <v>40</v>
      </c>
      <c r="D10" s="84" t="s">
        <v>41</v>
      </c>
      <c r="E10" s="85" t="s">
        <v>42</v>
      </c>
      <c r="F10" s="86">
        <f t="shared" si="0"/>
        <v>9</v>
      </c>
      <c r="G10" s="87">
        <v>9</v>
      </c>
      <c r="H10" s="87"/>
      <c r="I10" s="88">
        <f t="shared" si="1"/>
        <v>293</v>
      </c>
      <c r="J10" s="88">
        <v>111</v>
      </c>
      <c r="K10" s="88">
        <v>182</v>
      </c>
      <c r="L10" s="88">
        <f t="shared" si="2"/>
        <v>0</v>
      </c>
      <c r="M10" s="88"/>
      <c r="N10" s="88"/>
      <c r="O10" s="88">
        <f t="shared" si="3"/>
        <v>0</v>
      </c>
      <c r="P10" s="88"/>
      <c r="Q10" s="88"/>
      <c r="R10" s="88"/>
      <c r="S10" s="88"/>
      <c r="T10" s="88">
        <f t="shared" si="4"/>
        <v>293</v>
      </c>
      <c r="U10" s="78">
        <f t="shared" si="5"/>
        <v>111</v>
      </c>
      <c r="V10" s="78">
        <f t="shared" si="6"/>
        <v>182</v>
      </c>
      <c r="W10" s="88">
        <f t="shared" si="8"/>
        <v>32</v>
      </c>
      <c r="X10" s="89">
        <v>16</v>
      </c>
      <c r="Y10" s="89">
        <v>16</v>
      </c>
      <c r="Z10" s="89"/>
      <c r="AA10" s="89"/>
      <c r="AB10" s="88"/>
      <c r="AC10" s="88"/>
      <c r="AD10" s="88">
        <f t="shared" si="7"/>
        <v>7</v>
      </c>
      <c r="AE10" s="89">
        <v>3</v>
      </c>
      <c r="AF10" s="89">
        <v>4</v>
      </c>
      <c r="AG10" s="89"/>
      <c r="AH10" s="89"/>
      <c r="AI10" s="88"/>
      <c r="AJ10" s="90"/>
      <c r="AK10" s="8"/>
    </row>
    <row r="11" spans="1:37" s="6" customFormat="1" ht="17.149999999999999" customHeight="1" x14ac:dyDescent="0.25">
      <c r="A11" s="72"/>
      <c r="B11" s="73" t="s">
        <v>43</v>
      </c>
      <c r="C11" s="74" t="s">
        <v>44</v>
      </c>
      <c r="D11" s="75" t="s">
        <v>45</v>
      </c>
      <c r="E11" s="76" t="s">
        <v>46</v>
      </c>
      <c r="F11" s="81">
        <f t="shared" si="0"/>
        <v>16</v>
      </c>
      <c r="G11" s="77">
        <v>12</v>
      </c>
      <c r="H11" s="77">
        <v>4</v>
      </c>
      <c r="I11" s="78">
        <f t="shared" si="1"/>
        <v>428</v>
      </c>
      <c r="J11" s="78">
        <v>179</v>
      </c>
      <c r="K11" s="78">
        <v>249</v>
      </c>
      <c r="L11" s="78">
        <f t="shared" si="2"/>
        <v>37</v>
      </c>
      <c r="M11" s="78">
        <v>11</v>
      </c>
      <c r="N11" s="78">
        <v>26</v>
      </c>
      <c r="O11" s="78">
        <f t="shared" si="3"/>
        <v>0</v>
      </c>
      <c r="P11" s="78"/>
      <c r="Q11" s="78"/>
      <c r="R11" s="78"/>
      <c r="S11" s="78"/>
      <c r="T11" s="78">
        <f t="shared" si="4"/>
        <v>465</v>
      </c>
      <c r="U11" s="91">
        <f t="shared" si="5"/>
        <v>190</v>
      </c>
      <c r="V11" s="91">
        <f t="shared" si="6"/>
        <v>275</v>
      </c>
      <c r="W11" s="78">
        <f>SUM(X11:AC11)</f>
        <v>50</v>
      </c>
      <c r="X11" s="79">
        <v>20</v>
      </c>
      <c r="Y11" s="79">
        <v>18</v>
      </c>
      <c r="Z11" s="79">
        <v>9</v>
      </c>
      <c r="AA11" s="79">
        <v>3</v>
      </c>
      <c r="AB11" s="78"/>
      <c r="AC11" s="78"/>
      <c r="AD11" s="78">
        <f t="shared" si="7"/>
        <v>7</v>
      </c>
      <c r="AE11" s="79">
        <v>2</v>
      </c>
      <c r="AF11" s="79">
        <v>5</v>
      </c>
      <c r="AG11" s="79"/>
      <c r="AH11" s="79"/>
      <c r="AI11" s="78"/>
      <c r="AJ11" s="80"/>
      <c r="AK11" s="8"/>
    </row>
    <row r="12" spans="1:37" s="6" customFormat="1" ht="17.149999999999999" customHeight="1" x14ac:dyDescent="0.25">
      <c r="A12" s="72"/>
      <c r="B12" s="73" t="s">
        <v>47</v>
      </c>
      <c r="C12" s="74" t="s">
        <v>48</v>
      </c>
      <c r="D12" s="75" t="s">
        <v>49</v>
      </c>
      <c r="E12" s="76" t="s">
        <v>50</v>
      </c>
      <c r="F12" s="81">
        <f t="shared" si="0"/>
        <v>27</v>
      </c>
      <c r="G12" s="77">
        <v>23</v>
      </c>
      <c r="H12" s="77">
        <v>4</v>
      </c>
      <c r="I12" s="78">
        <f t="shared" si="1"/>
        <v>918</v>
      </c>
      <c r="J12" s="78">
        <v>442</v>
      </c>
      <c r="K12" s="78">
        <v>476</v>
      </c>
      <c r="L12" s="78">
        <f t="shared" si="2"/>
        <v>22</v>
      </c>
      <c r="M12" s="78">
        <v>11</v>
      </c>
      <c r="N12" s="78">
        <v>11</v>
      </c>
      <c r="O12" s="78">
        <f>SUM(P12:Q12)</f>
        <v>142</v>
      </c>
      <c r="P12" s="78">
        <v>47</v>
      </c>
      <c r="Q12" s="78">
        <v>95</v>
      </c>
      <c r="R12" s="78"/>
      <c r="S12" s="78"/>
      <c r="T12" s="78">
        <f t="shared" si="4"/>
        <v>1082</v>
      </c>
      <c r="U12" s="78">
        <f t="shared" si="5"/>
        <v>500</v>
      </c>
      <c r="V12" s="78">
        <f t="shared" si="6"/>
        <v>582</v>
      </c>
      <c r="W12" s="78">
        <f t="shared" si="8"/>
        <v>79</v>
      </c>
      <c r="X12" s="79">
        <v>43</v>
      </c>
      <c r="Y12" s="79">
        <v>22</v>
      </c>
      <c r="Z12" s="79">
        <v>5</v>
      </c>
      <c r="AA12" s="79">
        <v>2</v>
      </c>
      <c r="AB12" s="79">
        <v>6</v>
      </c>
      <c r="AC12" s="79">
        <v>1</v>
      </c>
      <c r="AD12" s="78">
        <f t="shared" si="7"/>
        <v>20</v>
      </c>
      <c r="AE12" s="79">
        <v>8</v>
      </c>
      <c r="AF12" s="79">
        <v>11</v>
      </c>
      <c r="AG12" s="79"/>
      <c r="AH12" s="79"/>
      <c r="AI12" s="79">
        <v>0</v>
      </c>
      <c r="AJ12" s="92">
        <v>1</v>
      </c>
      <c r="AK12" s="8"/>
    </row>
    <row r="13" spans="1:37" s="6" customFormat="1" ht="17.149999999999999" customHeight="1" x14ac:dyDescent="0.25">
      <c r="A13" s="72"/>
      <c r="B13" s="73" t="s">
        <v>51</v>
      </c>
      <c r="C13" s="74" t="s">
        <v>48</v>
      </c>
      <c r="D13" s="75" t="s">
        <v>52</v>
      </c>
      <c r="E13" s="76" t="s">
        <v>53</v>
      </c>
      <c r="F13" s="81">
        <f t="shared" si="0"/>
        <v>36</v>
      </c>
      <c r="G13" s="77">
        <v>24</v>
      </c>
      <c r="H13" s="77">
        <v>12</v>
      </c>
      <c r="I13" s="78">
        <f t="shared" si="1"/>
        <v>796</v>
      </c>
      <c r="J13" s="78">
        <v>478</v>
      </c>
      <c r="K13" s="78">
        <v>318</v>
      </c>
      <c r="L13" s="78">
        <f t="shared" si="2"/>
        <v>53</v>
      </c>
      <c r="M13" s="78">
        <v>38</v>
      </c>
      <c r="N13" s="78">
        <v>15</v>
      </c>
      <c r="O13" s="78">
        <f t="shared" si="3"/>
        <v>0</v>
      </c>
      <c r="P13" s="78"/>
      <c r="Q13" s="78"/>
      <c r="R13" s="78"/>
      <c r="S13" s="78"/>
      <c r="T13" s="78">
        <f t="shared" si="4"/>
        <v>849</v>
      </c>
      <c r="U13" s="78">
        <f t="shared" si="5"/>
        <v>516</v>
      </c>
      <c r="V13" s="78">
        <f t="shared" si="6"/>
        <v>333</v>
      </c>
      <c r="W13" s="78">
        <f t="shared" si="8"/>
        <v>90</v>
      </c>
      <c r="X13" s="79">
        <v>53</v>
      </c>
      <c r="Y13" s="79">
        <v>21</v>
      </c>
      <c r="Z13" s="79">
        <v>14</v>
      </c>
      <c r="AA13" s="79">
        <v>2</v>
      </c>
      <c r="AB13" s="78"/>
      <c r="AC13" s="78"/>
      <c r="AD13" s="78">
        <f t="shared" si="7"/>
        <v>25</v>
      </c>
      <c r="AE13" s="79">
        <v>15</v>
      </c>
      <c r="AF13" s="79">
        <v>7</v>
      </c>
      <c r="AG13" s="79">
        <v>3</v>
      </c>
      <c r="AH13" s="79"/>
      <c r="AI13" s="78"/>
      <c r="AJ13" s="80"/>
      <c r="AK13" s="8"/>
    </row>
    <row r="14" spans="1:37" s="6" customFormat="1" ht="17.149999999999999" customHeight="1" x14ac:dyDescent="0.25">
      <c r="A14" s="72"/>
      <c r="B14" s="73" t="s">
        <v>54</v>
      </c>
      <c r="C14" s="74" t="s">
        <v>55</v>
      </c>
      <c r="D14" s="75" t="s">
        <v>56</v>
      </c>
      <c r="E14" s="76" t="s">
        <v>57</v>
      </c>
      <c r="F14" s="81">
        <f t="shared" si="0"/>
        <v>28</v>
      </c>
      <c r="G14" s="77">
        <v>24</v>
      </c>
      <c r="H14" s="77">
        <v>4</v>
      </c>
      <c r="I14" s="78">
        <f t="shared" si="1"/>
        <v>891</v>
      </c>
      <c r="J14" s="78">
        <v>335</v>
      </c>
      <c r="K14" s="78">
        <v>556</v>
      </c>
      <c r="L14" s="78">
        <f t="shared" si="2"/>
        <v>21</v>
      </c>
      <c r="M14" s="78">
        <v>12</v>
      </c>
      <c r="N14" s="78">
        <v>9</v>
      </c>
      <c r="O14" s="78">
        <f t="shared" si="3"/>
        <v>0</v>
      </c>
      <c r="P14" s="78"/>
      <c r="Q14" s="78"/>
      <c r="R14" s="78"/>
      <c r="S14" s="78"/>
      <c r="T14" s="78">
        <f t="shared" si="4"/>
        <v>912</v>
      </c>
      <c r="U14" s="78">
        <f t="shared" si="5"/>
        <v>347</v>
      </c>
      <c r="V14" s="78">
        <f t="shared" si="6"/>
        <v>565</v>
      </c>
      <c r="W14" s="78">
        <f t="shared" si="8"/>
        <v>69</v>
      </c>
      <c r="X14" s="79">
        <v>38</v>
      </c>
      <c r="Y14" s="79">
        <v>25</v>
      </c>
      <c r="Z14" s="79">
        <v>4</v>
      </c>
      <c r="AA14" s="79">
        <v>2</v>
      </c>
      <c r="AB14" s="78"/>
      <c r="AC14" s="78"/>
      <c r="AD14" s="78">
        <f t="shared" si="7"/>
        <v>11</v>
      </c>
      <c r="AE14" s="79">
        <v>4</v>
      </c>
      <c r="AF14" s="79">
        <v>7</v>
      </c>
      <c r="AG14" s="79"/>
      <c r="AH14" s="79"/>
      <c r="AI14" s="78"/>
      <c r="AJ14" s="80"/>
      <c r="AK14" s="8"/>
    </row>
    <row r="15" spans="1:37" s="6" customFormat="1" ht="17.149999999999999" customHeight="1" x14ac:dyDescent="0.25">
      <c r="A15" s="72"/>
      <c r="B15" s="82" t="s">
        <v>58</v>
      </c>
      <c r="C15" s="83" t="s">
        <v>59</v>
      </c>
      <c r="D15" s="84" t="s">
        <v>60</v>
      </c>
      <c r="E15" s="85" t="s">
        <v>61</v>
      </c>
      <c r="F15" s="86">
        <f t="shared" si="0"/>
        <v>19</v>
      </c>
      <c r="G15" s="87">
        <v>19</v>
      </c>
      <c r="H15" s="87"/>
      <c r="I15" s="88">
        <f t="shared" si="1"/>
        <v>695</v>
      </c>
      <c r="J15" s="88">
        <v>334</v>
      </c>
      <c r="K15" s="88">
        <v>361</v>
      </c>
      <c r="L15" s="88">
        <f t="shared" si="2"/>
        <v>0</v>
      </c>
      <c r="M15" s="88"/>
      <c r="N15" s="88"/>
      <c r="O15" s="88">
        <f t="shared" si="3"/>
        <v>0</v>
      </c>
      <c r="P15" s="88"/>
      <c r="Q15" s="88"/>
      <c r="R15" s="88"/>
      <c r="S15" s="88"/>
      <c r="T15" s="88">
        <f t="shared" si="4"/>
        <v>695</v>
      </c>
      <c r="U15" s="88">
        <f t="shared" si="5"/>
        <v>334</v>
      </c>
      <c r="V15" s="88">
        <f t="shared" si="6"/>
        <v>361</v>
      </c>
      <c r="W15" s="88">
        <f t="shared" si="8"/>
        <v>52</v>
      </c>
      <c r="X15" s="89">
        <v>27</v>
      </c>
      <c r="Y15" s="89">
        <v>25</v>
      </c>
      <c r="Z15" s="89"/>
      <c r="AA15" s="89"/>
      <c r="AB15" s="88"/>
      <c r="AC15" s="88"/>
      <c r="AD15" s="88">
        <f t="shared" si="7"/>
        <v>8</v>
      </c>
      <c r="AE15" s="89">
        <v>4</v>
      </c>
      <c r="AF15" s="89">
        <v>4</v>
      </c>
      <c r="AG15" s="89"/>
      <c r="AH15" s="89"/>
      <c r="AI15" s="88"/>
      <c r="AJ15" s="90"/>
      <c r="AK15" s="8"/>
    </row>
    <row r="16" spans="1:37" s="6" customFormat="1" ht="17.149999999999999" customHeight="1" x14ac:dyDescent="0.25">
      <c r="A16" s="72"/>
      <c r="B16" s="73" t="s">
        <v>62</v>
      </c>
      <c r="C16" s="74" t="s">
        <v>63</v>
      </c>
      <c r="D16" s="75" t="s">
        <v>64</v>
      </c>
      <c r="E16" s="76" t="s">
        <v>65</v>
      </c>
      <c r="F16" s="81">
        <f t="shared" si="0"/>
        <v>24</v>
      </c>
      <c r="G16" s="77">
        <v>24</v>
      </c>
      <c r="H16" s="77"/>
      <c r="I16" s="78">
        <f t="shared" si="1"/>
        <v>816</v>
      </c>
      <c r="J16" s="78">
        <v>258</v>
      </c>
      <c r="K16" s="78">
        <v>558</v>
      </c>
      <c r="L16" s="78">
        <f t="shared" si="2"/>
        <v>0</v>
      </c>
      <c r="M16" s="78"/>
      <c r="N16" s="78"/>
      <c r="O16" s="78">
        <f t="shared" si="3"/>
        <v>0</v>
      </c>
      <c r="P16" s="78"/>
      <c r="Q16" s="78"/>
      <c r="R16" s="78">
        <v>2</v>
      </c>
      <c r="S16" s="78">
        <v>63</v>
      </c>
      <c r="T16" s="78">
        <f t="shared" si="4"/>
        <v>881</v>
      </c>
      <c r="U16" s="91">
        <f t="shared" si="5"/>
        <v>260</v>
      </c>
      <c r="V16" s="91">
        <f t="shared" si="6"/>
        <v>621</v>
      </c>
      <c r="W16" s="78">
        <f t="shared" si="8"/>
        <v>74</v>
      </c>
      <c r="X16" s="79">
        <v>34</v>
      </c>
      <c r="Y16" s="79">
        <v>40</v>
      </c>
      <c r="Z16" s="79"/>
      <c r="AA16" s="79"/>
      <c r="AB16" s="78"/>
      <c r="AC16" s="78"/>
      <c r="AD16" s="78">
        <f t="shared" si="7"/>
        <v>18</v>
      </c>
      <c r="AE16" s="79">
        <v>10</v>
      </c>
      <c r="AF16" s="79">
        <v>8</v>
      </c>
      <c r="AG16" s="79"/>
      <c r="AH16" s="79"/>
      <c r="AI16" s="78"/>
      <c r="AJ16" s="80"/>
      <c r="AK16" s="8"/>
    </row>
    <row r="17" spans="1:37" s="6" customFormat="1" ht="17.149999999999999" customHeight="1" x14ac:dyDescent="0.25">
      <c r="A17" s="72"/>
      <c r="B17" s="73" t="s">
        <v>66</v>
      </c>
      <c r="C17" s="74" t="s">
        <v>67</v>
      </c>
      <c r="D17" s="75" t="s">
        <v>68</v>
      </c>
      <c r="E17" s="76" t="s">
        <v>69</v>
      </c>
      <c r="F17" s="81">
        <f t="shared" si="0"/>
        <v>21</v>
      </c>
      <c r="G17" s="77">
        <v>21</v>
      </c>
      <c r="H17" s="77"/>
      <c r="I17" s="78">
        <f t="shared" si="1"/>
        <v>835</v>
      </c>
      <c r="J17" s="78">
        <v>437</v>
      </c>
      <c r="K17" s="78">
        <v>398</v>
      </c>
      <c r="L17" s="78">
        <f t="shared" si="2"/>
        <v>0</v>
      </c>
      <c r="M17" s="78"/>
      <c r="N17" s="78"/>
      <c r="O17" s="78">
        <f t="shared" si="3"/>
        <v>0</v>
      </c>
      <c r="P17" s="78"/>
      <c r="Q17" s="78"/>
      <c r="R17" s="78"/>
      <c r="S17" s="78"/>
      <c r="T17" s="78">
        <f t="shared" si="4"/>
        <v>835</v>
      </c>
      <c r="U17" s="78">
        <f t="shared" si="5"/>
        <v>437</v>
      </c>
      <c r="V17" s="78">
        <f t="shared" si="6"/>
        <v>398</v>
      </c>
      <c r="W17" s="78">
        <f t="shared" si="8"/>
        <v>55</v>
      </c>
      <c r="X17" s="79">
        <v>29</v>
      </c>
      <c r="Y17" s="79">
        <v>26</v>
      </c>
      <c r="Z17" s="79"/>
      <c r="AA17" s="79"/>
      <c r="AB17" s="78"/>
      <c r="AC17" s="78"/>
      <c r="AD17" s="78">
        <f t="shared" si="7"/>
        <v>9</v>
      </c>
      <c r="AE17" s="79">
        <v>2</v>
      </c>
      <c r="AF17" s="79">
        <v>7</v>
      </c>
      <c r="AG17" s="79"/>
      <c r="AH17" s="79"/>
      <c r="AI17" s="78"/>
      <c r="AJ17" s="80"/>
      <c r="AK17" s="8"/>
    </row>
    <row r="18" spans="1:37" s="6" customFormat="1" ht="17.149999999999999" customHeight="1" x14ac:dyDescent="0.25">
      <c r="A18" s="72"/>
      <c r="B18" s="73" t="s">
        <v>70</v>
      </c>
      <c r="C18" s="74" t="s">
        <v>71</v>
      </c>
      <c r="D18" s="75" t="s">
        <v>72</v>
      </c>
      <c r="E18" s="76" t="s">
        <v>73</v>
      </c>
      <c r="F18" s="81">
        <f t="shared" si="0"/>
        <v>18</v>
      </c>
      <c r="G18" s="77">
        <v>18</v>
      </c>
      <c r="H18" s="77"/>
      <c r="I18" s="78">
        <f t="shared" si="1"/>
        <v>670</v>
      </c>
      <c r="J18" s="78">
        <v>341</v>
      </c>
      <c r="K18" s="78">
        <v>329</v>
      </c>
      <c r="L18" s="78">
        <f t="shared" si="2"/>
        <v>0</v>
      </c>
      <c r="M18" s="78"/>
      <c r="N18" s="78"/>
      <c r="O18" s="78">
        <f t="shared" si="3"/>
        <v>0</v>
      </c>
      <c r="P18" s="78"/>
      <c r="Q18" s="78"/>
      <c r="R18" s="78"/>
      <c r="S18" s="78"/>
      <c r="T18" s="78">
        <f t="shared" si="4"/>
        <v>670</v>
      </c>
      <c r="U18" s="78">
        <f t="shared" si="5"/>
        <v>341</v>
      </c>
      <c r="V18" s="78">
        <f t="shared" si="6"/>
        <v>329</v>
      </c>
      <c r="W18" s="78">
        <f t="shared" si="8"/>
        <v>54</v>
      </c>
      <c r="X18" s="79">
        <v>31</v>
      </c>
      <c r="Y18" s="79">
        <v>23</v>
      </c>
      <c r="Z18" s="79"/>
      <c r="AA18" s="79"/>
      <c r="AB18" s="78"/>
      <c r="AC18" s="78"/>
      <c r="AD18" s="78">
        <f t="shared" si="7"/>
        <v>8</v>
      </c>
      <c r="AE18" s="79">
        <v>3</v>
      </c>
      <c r="AF18" s="79">
        <v>5</v>
      </c>
      <c r="AG18" s="79"/>
      <c r="AH18" s="79"/>
      <c r="AI18" s="78"/>
      <c r="AJ18" s="80"/>
      <c r="AK18" s="8"/>
    </row>
    <row r="19" spans="1:37" s="6" customFormat="1" ht="17.149999999999999" customHeight="1" x14ac:dyDescent="0.25">
      <c r="A19" s="72"/>
      <c r="B19" s="73" t="s">
        <v>74</v>
      </c>
      <c r="C19" s="74" t="s">
        <v>75</v>
      </c>
      <c r="D19" s="75" t="s">
        <v>76</v>
      </c>
      <c r="E19" s="76" t="s">
        <v>77</v>
      </c>
      <c r="F19" s="81">
        <f t="shared" si="0"/>
        <v>21</v>
      </c>
      <c r="G19" s="77">
        <v>21</v>
      </c>
      <c r="H19" s="77"/>
      <c r="I19" s="78">
        <f t="shared" si="1"/>
        <v>834</v>
      </c>
      <c r="J19" s="78">
        <v>479</v>
      </c>
      <c r="K19" s="78">
        <v>355</v>
      </c>
      <c r="L19" s="78">
        <f t="shared" si="2"/>
        <v>0</v>
      </c>
      <c r="M19" s="78"/>
      <c r="N19" s="78"/>
      <c r="O19" s="78">
        <f t="shared" si="3"/>
        <v>0</v>
      </c>
      <c r="P19" s="78"/>
      <c r="Q19" s="78"/>
      <c r="R19" s="78"/>
      <c r="S19" s="78"/>
      <c r="T19" s="78">
        <f t="shared" si="4"/>
        <v>834</v>
      </c>
      <c r="U19" s="78">
        <f t="shared" si="5"/>
        <v>479</v>
      </c>
      <c r="V19" s="78">
        <f t="shared" si="6"/>
        <v>355</v>
      </c>
      <c r="W19" s="78">
        <f t="shared" si="8"/>
        <v>54</v>
      </c>
      <c r="X19" s="79">
        <v>28</v>
      </c>
      <c r="Y19" s="79">
        <v>26</v>
      </c>
      <c r="Z19" s="79"/>
      <c r="AA19" s="79"/>
      <c r="AB19" s="78"/>
      <c r="AC19" s="78"/>
      <c r="AD19" s="78">
        <f t="shared" si="7"/>
        <v>8</v>
      </c>
      <c r="AE19" s="79">
        <v>3</v>
      </c>
      <c r="AF19" s="79">
        <v>5</v>
      </c>
      <c r="AG19" s="79"/>
      <c r="AH19" s="79"/>
      <c r="AI19" s="78"/>
      <c r="AJ19" s="80"/>
      <c r="AK19" s="8"/>
    </row>
    <row r="20" spans="1:37" s="6" customFormat="1" ht="17.149999999999999" customHeight="1" x14ac:dyDescent="0.25">
      <c r="A20" s="72"/>
      <c r="B20" s="82" t="s">
        <v>78</v>
      </c>
      <c r="C20" s="83" t="s">
        <v>79</v>
      </c>
      <c r="D20" s="84" t="s">
        <v>80</v>
      </c>
      <c r="E20" s="85" t="s">
        <v>81</v>
      </c>
      <c r="F20" s="86">
        <f t="shared" si="0"/>
        <v>21</v>
      </c>
      <c r="G20" s="87">
        <v>21</v>
      </c>
      <c r="H20" s="87"/>
      <c r="I20" s="88">
        <f t="shared" si="1"/>
        <v>828</v>
      </c>
      <c r="J20" s="88">
        <v>360</v>
      </c>
      <c r="K20" s="88">
        <v>468</v>
      </c>
      <c r="L20" s="88">
        <f t="shared" si="2"/>
        <v>0</v>
      </c>
      <c r="M20" s="88"/>
      <c r="N20" s="88"/>
      <c r="O20" s="88">
        <f t="shared" si="3"/>
        <v>0</v>
      </c>
      <c r="P20" s="88"/>
      <c r="Q20" s="88"/>
      <c r="R20" s="88"/>
      <c r="S20" s="88"/>
      <c r="T20" s="88">
        <f t="shared" si="4"/>
        <v>828</v>
      </c>
      <c r="U20" s="88">
        <f t="shared" si="5"/>
        <v>360</v>
      </c>
      <c r="V20" s="88">
        <f t="shared" si="6"/>
        <v>468</v>
      </c>
      <c r="W20" s="88">
        <f t="shared" si="8"/>
        <v>52</v>
      </c>
      <c r="X20" s="89">
        <v>29</v>
      </c>
      <c r="Y20" s="89">
        <v>23</v>
      </c>
      <c r="Z20" s="89"/>
      <c r="AA20" s="89"/>
      <c r="AB20" s="88"/>
      <c r="AC20" s="88"/>
      <c r="AD20" s="88">
        <f t="shared" si="7"/>
        <v>9</v>
      </c>
      <c r="AE20" s="89">
        <v>2</v>
      </c>
      <c r="AF20" s="89">
        <v>7</v>
      </c>
      <c r="AG20" s="89"/>
      <c r="AH20" s="89"/>
      <c r="AI20" s="88"/>
      <c r="AJ20" s="90"/>
      <c r="AK20" s="8"/>
    </row>
    <row r="21" spans="1:37" s="6" customFormat="1" ht="17.149999999999999" customHeight="1" x14ac:dyDescent="0.25">
      <c r="A21" s="72"/>
      <c r="B21" s="73" t="s">
        <v>82</v>
      </c>
      <c r="C21" s="74" t="s">
        <v>83</v>
      </c>
      <c r="D21" s="75" t="s">
        <v>84</v>
      </c>
      <c r="E21" s="76" t="s">
        <v>85</v>
      </c>
      <c r="F21" s="81">
        <f t="shared" si="0"/>
        <v>12</v>
      </c>
      <c r="G21" s="77">
        <v>12</v>
      </c>
      <c r="H21" s="77"/>
      <c r="I21" s="78">
        <f t="shared" si="1"/>
        <v>272</v>
      </c>
      <c r="J21" s="78">
        <v>170</v>
      </c>
      <c r="K21" s="78">
        <v>102</v>
      </c>
      <c r="L21" s="78">
        <f t="shared" si="2"/>
        <v>0</v>
      </c>
      <c r="M21" s="78"/>
      <c r="N21" s="78"/>
      <c r="O21" s="78">
        <f t="shared" si="3"/>
        <v>0</v>
      </c>
      <c r="P21" s="78"/>
      <c r="Q21" s="78"/>
      <c r="R21" s="78"/>
      <c r="S21" s="78"/>
      <c r="T21" s="78">
        <f t="shared" si="4"/>
        <v>272</v>
      </c>
      <c r="U21" s="91">
        <f t="shared" si="5"/>
        <v>170</v>
      </c>
      <c r="V21" s="91">
        <f t="shared" si="6"/>
        <v>102</v>
      </c>
      <c r="W21" s="78">
        <f t="shared" si="8"/>
        <v>39</v>
      </c>
      <c r="X21" s="79">
        <v>26</v>
      </c>
      <c r="Y21" s="79">
        <v>13</v>
      </c>
      <c r="Z21" s="79"/>
      <c r="AA21" s="79"/>
      <c r="AB21" s="78"/>
      <c r="AC21" s="78"/>
      <c r="AD21" s="78">
        <f t="shared" si="7"/>
        <v>29</v>
      </c>
      <c r="AE21" s="79">
        <v>23</v>
      </c>
      <c r="AF21" s="79">
        <v>6</v>
      </c>
      <c r="AG21" s="79"/>
      <c r="AH21" s="79"/>
      <c r="AI21" s="78"/>
      <c r="AJ21" s="80"/>
      <c r="AK21" s="8"/>
    </row>
    <row r="22" spans="1:37" s="6" customFormat="1" ht="17.149999999999999" customHeight="1" x14ac:dyDescent="0.25">
      <c r="A22" s="72"/>
      <c r="B22" s="73" t="s">
        <v>86</v>
      </c>
      <c r="C22" s="74" t="s">
        <v>87</v>
      </c>
      <c r="D22" s="75" t="s">
        <v>88</v>
      </c>
      <c r="E22" s="76" t="s">
        <v>89</v>
      </c>
      <c r="F22" s="81">
        <f t="shared" si="0"/>
        <v>15</v>
      </c>
      <c r="G22" s="77">
        <v>15</v>
      </c>
      <c r="H22" s="77"/>
      <c r="I22" s="78">
        <f t="shared" si="1"/>
        <v>494</v>
      </c>
      <c r="J22" s="78">
        <v>234</v>
      </c>
      <c r="K22" s="78">
        <v>260</v>
      </c>
      <c r="L22" s="78">
        <f t="shared" si="2"/>
        <v>0</v>
      </c>
      <c r="M22" s="78"/>
      <c r="N22" s="78"/>
      <c r="O22" s="78">
        <f t="shared" si="3"/>
        <v>0</v>
      </c>
      <c r="P22" s="78"/>
      <c r="Q22" s="78"/>
      <c r="R22" s="78"/>
      <c r="S22" s="78"/>
      <c r="T22" s="78">
        <f t="shared" si="4"/>
        <v>494</v>
      </c>
      <c r="U22" s="78">
        <f t="shared" si="5"/>
        <v>234</v>
      </c>
      <c r="V22" s="78">
        <f t="shared" si="6"/>
        <v>260</v>
      </c>
      <c r="W22" s="78">
        <f t="shared" si="8"/>
        <v>43</v>
      </c>
      <c r="X22" s="79">
        <v>27</v>
      </c>
      <c r="Y22" s="79">
        <v>16</v>
      </c>
      <c r="Z22" s="79"/>
      <c r="AA22" s="79"/>
      <c r="AB22" s="78"/>
      <c r="AC22" s="78"/>
      <c r="AD22" s="78">
        <f t="shared" si="7"/>
        <v>9</v>
      </c>
      <c r="AE22" s="79">
        <v>4</v>
      </c>
      <c r="AF22" s="79">
        <v>5</v>
      </c>
      <c r="AG22" s="79"/>
      <c r="AH22" s="79"/>
      <c r="AI22" s="78"/>
      <c r="AJ22" s="80"/>
      <c r="AK22" s="8"/>
    </row>
    <row r="23" spans="1:37" s="6" customFormat="1" ht="17.149999999999999" customHeight="1" x14ac:dyDescent="0.25">
      <c r="A23" s="72"/>
      <c r="B23" s="73" t="s">
        <v>90</v>
      </c>
      <c r="C23" s="74" t="s">
        <v>91</v>
      </c>
      <c r="D23" s="75" t="s">
        <v>92</v>
      </c>
      <c r="E23" s="76" t="s">
        <v>93</v>
      </c>
      <c r="F23" s="81">
        <f t="shared" si="0"/>
        <v>21</v>
      </c>
      <c r="G23" s="77">
        <v>21</v>
      </c>
      <c r="H23" s="77"/>
      <c r="I23" s="78">
        <f t="shared" si="1"/>
        <v>753</v>
      </c>
      <c r="J23" s="78">
        <v>272</v>
      </c>
      <c r="K23" s="78">
        <v>481</v>
      </c>
      <c r="L23" s="78">
        <f t="shared" si="2"/>
        <v>0</v>
      </c>
      <c r="M23" s="78"/>
      <c r="N23" s="78"/>
      <c r="O23" s="78">
        <f t="shared" si="3"/>
        <v>0</v>
      </c>
      <c r="P23" s="78"/>
      <c r="Q23" s="78"/>
      <c r="R23" s="78"/>
      <c r="S23" s="78"/>
      <c r="T23" s="78">
        <f t="shared" si="4"/>
        <v>753</v>
      </c>
      <c r="U23" s="78">
        <f t="shared" si="5"/>
        <v>272</v>
      </c>
      <c r="V23" s="78">
        <f t="shared" si="6"/>
        <v>481</v>
      </c>
      <c r="W23" s="78">
        <f t="shared" si="8"/>
        <v>57</v>
      </c>
      <c r="X23" s="79">
        <v>30</v>
      </c>
      <c r="Y23" s="79">
        <v>27</v>
      </c>
      <c r="Z23" s="79"/>
      <c r="AA23" s="79"/>
      <c r="AB23" s="78"/>
      <c r="AC23" s="78"/>
      <c r="AD23" s="78">
        <f t="shared" si="7"/>
        <v>8</v>
      </c>
      <c r="AE23" s="79">
        <v>2</v>
      </c>
      <c r="AF23" s="79">
        <v>6</v>
      </c>
      <c r="AG23" s="79"/>
      <c r="AH23" s="79"/>
      <c r="AI23" s="78"/>
      <c r="AJ23" s="80"/>
      <c r="AK23" s="8"/>
    </row>
    <row r="24" spans="1:37" s="6" customFormat="1" ht="17.149999999999999" customHeight="1" x14ac:dyDescent="0.25">
      <c r="A24" s="72"/>
      <c r="B24" s="73" t="s">
        <v>94</v>
      </c>
      <c r="C24" s="74" t="s">
        <v>95</v>
      </c>
      <c r="D24" s="75" t="s">
        <v>96</v>
      </c>
      <c r="E24" s="76" t="s">
        <v>97</v>
      </c>
      <c r="F24" s="81">
        <f t="shared" si="0"/>
        <v>12</v>
      </c>
      <c r="G24" s="77">
        <v>12</v>
      </c>
      <c r="H24" s="77"/>
      <c r="I24" s="78">
        <f t="shared" si="1"/>
        <v>357</v>
      </c>
      <c r="J24" s="78">
        <v>328</v>
      </c>
      <c r="K24" s="78">
        <v>29</v>
      </c>
      <c r="L24" s="78">
        <f t="shared" si="2"/>
        <v>0</v>
      </c>
      <c r="M24" s="78"/>
      <c r="N24" s="78"/>
      <c r="O24" s="78">
        <f t="shared" si="3"/>
        <v>0</v>
      </c>
      <c r="P24" s="78"/>
      <c r="Q24" s="78"/>
      <c r="R24" s="78"/>
      <c r="S24" s="78"/>
      <c r="T24" s="78">
        <f t="shared" si="4"/>
        <v>357</v>
      </c>
      <c r="U24" s="78">
        <f t="shared" si="5"/>
        <v>328</v>
      </c>
      <c r="V24" s="78">
        <f t="shared" si="6"/>
        <v>29</v>
      </c>
      <c r="W24" s="78">
        <f t="shared" si="8"/>
        <v>37</v>
      </c>
      <c r="X24" s="79">
        <v>31</v>
      </c>
      <c r="Y24" s="79">
        <v>6</v>
      </c>
      <c r="Z24" s="79"/>
      <c r="AA24" s="79"/>
      <c r="AB24" s="78"/>
      <c r="AC24" s="78"/>
      <c r="AD24" s="78">
        <f t="shared" si="7"/>
        <v>14</v>
      </c>
      <c r="AE24" s="79">
        <v>8</v>
      </c>
      <c r="AF24" s="79">
        <v>6</v>
      </c>
      <c r="AG24" s="79"/>
      <c r="AH24" s="79"/>
      <c r="AI24" s="78"/>
      <c r="AJ24" s="80"/>
      <c r="AK24" s="8"/>
    </row>
    <row r="25" spans="1:37" s="6" customFormat="1" ht="17.149999999999999" customHeight="1" x14ac:dyDescent="0.25">
      <c r="A25" s="72"/>
      <c r="B25" s="82" t="s">
        <v>98</v>
      </c>
      <c r="C25" s="83" t="s">
        <v>99</v>
      </c>
      <c r="D25" s="84" t="s">
        <v>100</v>
      </c>
      <c r="E25" s="85" t="s">
        <v>101</v>
      </c>
      <c r="F25" s="86">
        <f t="shared" si="0"/>
        <v>26</v>
      </c>
      <c r="G25" s="87">
        <v>21</v>
      </c>
      <c r="H25" s="87">
        <v>5</v>
      </c>
      <c r="I25" s="88">
        <f t="shared" si="1"/>
        <v>832</v>
      </c>
      <c r="J25" s="88">
        <v>396</v>
      </c>
      <c r="K25" s="88">
        <v>436</v>
      </c>
      <c r="L25" s="88">
        <f t="shared" si="2"/>
        <v>33</v>
      </c>
      <c r="M25" s="88">
        <v>16</v>
      </c>
      <c r="N25" s="88">
        <v>17</v>
      </c>
      <c r="O25" s="88">
        <f>SUM(P25:Q25)</f>
        <v>187</v>
      </c>
      <c r="P25" s="88">
        <v>84</v>
      </c>
      <c r="Q25" s="88">
        <v>103</v>
      </c>
      <c r="R25" s="88"/>
      <c r="S25" s="88"/>
      <c r="T25" s="88">
        <f t="shared" si="4"/>
        <v>1052</v>
      </c>
      <c r="U25" s="88">
        <f t="shared" si="5"/>
        <v>496</v>
      </c>
      <c r="V25" s="88">
        <f t="shared" si="6"/>
        <v>556</v>
      </c>
      <c r="W25" s="88">
        <f t="shared" si="8"/>
        <v>75</v>
      </c>
      <c r="X25" s="89">
        <v>31</v>
      </c>
      <c r="Y25" s="89">
        <v>24</v>
      </c>
      <c r="Z25" s="89">
        <v>6</v>
      </c>
      <c r="AA25" s="89">
        <v>5</v>
      </c>
      <c r="AB25" s="89">
        <v>8</v>
      </c>
      <c r="AC25" s="89">
        <v>1</v>
      </c>
      <c r="AD25" s="88">
        <f t="shared" si="7"/>
        <v>9</v>
      </c>
      <c r="AE25" s="89">
        <v>5</v>
      </c>
      <c r="AF25" s="89">
        <v>3</v>
      </c>
      <c r="AG25" s="89"/>
      <c r="AH25" s="89"/>
      <c r="AI25" s="89">
        <v>0</v>
      </c>
      <c r="AJ25" s="93">
        <v>1</v>
      </c>
      <c r="AK25" s="8"/>
    </row>
    <row r="26" spans="1:37" s="6" customFormat="1" ht="17.149999999999999" customHeight="1" x14ac:dyDescent="0.25">
      <c r="A26" s="72"/>
      <c r="B26" s="73" t="s">
        <v>102</v>
      </c>
      <c r="C26" s="74" t="s">
        <v>103</v>
      </c>
      <c r="D26" s="75" t="s">
        <v>104</v>
      </c>
      <c r="E26" s="76" t="s">
        <v>105</v>
      </c>
      <c r="F26" s="81">
        <f t="shared" si="0"/>
        <v>15</v>
      </c>
      <c r="G26" s="77">
        <v>15</v>
      </c>
      <c r="H26" s="77"/>
      <c r="I26" s="78">
        <f t="shared" si="1"/>
        <v>488</v>
      </c>
      <c r="J26" s="78">
        <v>133</v>
      </c>
      <c r="K26" s="78">
        <v>355</v>
      </c>
      <c r="L26" s="78">
        <f t="shared" si="2"/>
        <v>0</v>
      </c>
      <c r="M26" s="78"/>
      <c r="N26" s="78"/>
      <c r="O26" s="78">
        <f t="shared" si="3"/>
        <v>0</v>
      </c>
      <c r="P26" s="78"/>
      <c r="Q26" s="78"/>
      <c r="R26" s="78">
        <v>5</v>
      </c>
      <c r="S26" s="78">
        <v>51</v>
      </c>
      <c r="T26" s="78">
        <f t="shared" si="4"/>
        <v>544</v>
      </c>
      <c r="U26" s="91">
        <f t="shared" si="5"/>
        <v>138</v>
      </c>
      <c r="V26" s="91">
        <f t="shared" si="6"/>
        <v>406</v>
      </c>
      <c r="W26" s="78">
        <f t="shared" si="8"/>
        <v>50</v>
      </c>
      <c r="X26" s="79">
        <v>17</v>
      </c>
      <c r="Y26" s="79">
        <v>33</v>
      </c>
      <c r="Z26" s="79"/>
      <c r="AA26" s="79"/>
      <c r="AB26" s="78"/>
      <c r="AC26" s="78"/>
      <c r="AD26" s="78">
        <f t="shared" si="7"/>
        <v>13</v>
      </c>
      <c r="AE26" s="79">
        <v>5</v>
      </c>
      <c r="AF26" s="79">
        <v>8</v>
      </c>
      <c r="AG26" s="79"/>
      <c r="AH26" s="79"/>
      <c r="AI26" s="78"/>
      <c r="AJ26" s="80"/>
      <c r="AK26" s="8"/>
    </row>
    <row r="27" spans="1:37" s="6" customFormat="1" ht="17.149999999999999" customHeight="1" x14ac:dyDescent="0.25">
      <c r="A27" s="72"/>
      <c r="B27" s="73" t="s">
        <v>106</v>
      </c>
      <c r="C27" s="74" t="s">
        <v>107</v>
      </c>
      <c r="D27" s="75" t="s">
        <v>108</v>
      </c>
      <c r="E27" s="76" t="s">
        <v>109</v>
      </c>
      <c r="F27" s="81">
        <f t="shared" si="0"/>
        <v>16</v>
      </c>
      <c r="G27" s="77">
        <v>16</v>
      </c>
      <c r="H27" s="77"/>
      <c r="I27" s="78">
        <f t="shared" si="1"/>
        <v>587</v>
      </c>
      <c r="J27" s="78">
        <v>212</v>
      </c>
      <c r="K27" s="78">
        <v>375</v>
      </c>
      <c r="L27" s="78">
        <f t="shared" si="2"/>
        <v>0</v>
      </c>
      <c r="M27" s="78"/>
      <c r="N27" s="78"/>
      <c r="O27" s="78">
        <f t="shared" si="3"/>
        <v>0</v>
      </c>
      <c r="P27" s="78"/>
      <c r="Q27" s="78"/>
      <c r="R27" s="78"/>
      <c r="S27" s="78"/>
      <c r="T27" s="78">
        <f t="shared" si="4"/>
        <v>587</v>
      </c>
      <c r="U27" s="78">
        <f t="shared" si="5"/>
        <v>212</v>
      </c>
      <c r="V27" s="78">
        <f t="shared" si="6"/>
        <v>375</v>
      </c>
      <c r="W27" s="78">
        <f t="shared" si="8"/>
        <v>42</v>
      </c>
      <c r="X27" s="79">
        <v>24</v>
      </c>
      <c r="Y27" s="79">
        <v>18</v>
      </c>
      <c r="Z27" s="79"/>
      <c r="AA27" s="79"/>
      <c r="AB27" s="78"/>
      <c r="AC27" s="78"/>
      <c r="AD27" s="78">
        <f t="shared" si="7"/>
        <v>6</v>
      </c>
      <c r="AE27" s="79">
        <v>4</v>
      </c>
      <c r="AF27" s="79">
        <v>2</v>
      </c>
      <c r="AG27" s="79"/>
      <c r="AH27" s="79"/>
      <c r="AI27" s="78"/>
      <c r="AJ27" s="80"/>
      <c r="AK27" s="8"/>
    </row>
    <row r="28" spans="1:37" s="6" customFormat="1" ht="17.149999999999999" customHeight="1" x14ac:dyDescent="0.25">
      <c r="A28" s="72"/>
      <c r="B28" s="73" t="s">
        <v>110</v>
      </c>
      <c r="C28" s="74" t="s">
        <v>111</v>
      </c>
      <c r="D28" s="75" t="s">
        <v>112</v>
      </c>
      <c r="E28" s="76" t="s">
        <v>113</v>
      </c>
      <c r="F28" s="81">
        <f t="shared" si="0"/>
        <v>17</v>
      </c>
      <c r="G28" s="77">
        <v>17</v>
      </c>
      <c r="H28" s="77"/>
      <c r="I28" s="78">
        <f t="shared" si="1"/>
        <v>593</v>
      </c>
      <c r="J28" s="78">
        <v>235</v>
      </c>
      <c r="K28" s="78">
        <v>358</v>
      </c>
      <c r="L28" s="78">
        <f t="shared" si="2"/>
        <v>0</v>
      </c>
      <c r="M28" s="78"/>
      <c r="N28" s="78"/>
      <c r="O28" s="78">
        <f t="shared" si="3"/>
        <v>0</v>
      </c>
      <c r="P28" s="78"/>
      <c r="Q28" s="78"/>
      <c r="R28" s="78"/>
      <c r="S28" s="78"/>
      <c r="T28" s="78">
        <f t="shared" si="4"/>
        <v>593</v>
      </c>
      <c r="U28" s="78">
        <f t="shared" si="5"/>
        <v>235</v>
      </c>
      <c r="V28" s="78">
        <f t="shared" si="6"/>
        <v>358</v>
      </c>
      <c r="W28" s="78">
        <f t="shared" si="8"/>
        <v>45</v>
      </c>
      <c r="X28" s="79">
        <v>24</v>
      </c>
      <c r="Y28" s="79">
        <v>21</v>
      </c>
      <c r="Z28" s="79"/>
      <c r="AA28" s="79"/>
      <c r="AB28" s="78"/>
      <c r="AC28" s="78"/>
      <c r="AD28" s="78">
        <f t="shared" si="7"/>
        <v>10</v>
      </c>
      <c r="AE28" s="79">
        <v>4</v>
      </c>
      <c r="AF28" s="79">
        <v>6</v>
      </c>
      <c r="AG28" s="79"/>
      <c r="AH28" s="79"/>
      <c r="AI28" s="78"/>
      <c r="AJ28" s="80"/>
      <c r="AK28" s="8"/>
    </row>
    <row r="29" spans="1:37" s="6" customFormat="1" ht="17.149999999999999" customHeight="1" x14ac:dyDescent="0.25">
      <c r="A29" s="72"/>
      <c r="B29" s="73" t="s">
        <v>114</v>
      </c>
      <c r="C29" s="74" t="s">
        <v>115</v>
      </c>
      <c r="D29" s="75" t="s">
        <v>116</v>
      </c>
      <c r="E29" s="76" t="s">
        <v>117</v>
      </c>
      <c r="F29" s="81">
        <f t="shared" si="0"/>
        <v>15</v>
      </c>
      <c r="G29" s="77">
        <v>15</v>
      </c>
      <c r="H29" s="77"/>
      <c r="I29" s="78">
        <f t="shared" si="1"/>
        <v>548</v>
      </c>
      <c r="J29" s="78">
        <v>204</v>
      </c>
      <c r="K29" s="78">
        <v>344</v>
      </c>
      <c r="L29" s="78">
        <f t="shared" si="2"/>
        <v>0</v>
      </c>
      <c r="M29" s="78"/>
      <c r="N29" s="78"/>
      <c r="O29" s="78">
        <f t="shared" si="3"/>
        <v>0</v>
      </c>
      <c r="P29" s="78"/>
      <c r="Q29" s="78"/>
      <c r="R29" s="78"/>
      <c r="S29" s="78"/>
      <c r="T29" s="78">
        <f t="shared" si="4"/>
        <v>548</v>
      </c>
      <c r="U29" s="78">
        <f t="shared" si="5"/>
        <v>204</v>
      </c>
      <c r="V29" s="78">
        <f t="shared" si="6"/>
        <v>344</v>
      </c>
      <c r="W29" s="78">
        <f t="shared" si="8"/>
        <v>40</v>
      </c>
      <c r="X29" s="79">
        <v>18</v>
      </c>
      <c r="Y29" s="79">
        <v>22</v>
      </c>
      <c r="Z29" s="79"/>
      <c r="AA29" s="79"/>
      <c r="AB29" s="78"/>
      <c r="AC29" s="78"/>
      <c r="AD29" s="78">
        <f t="shared" si="7"/>
        <v>9</v>
      </c>
      <c r="AE29" s="79">
        <v>3</v>
      </c>
      <c r="AF29" s="79">
        <v>6</v>
      </c>
      <c r="AG29" s="79"/>
      <c r="AH29" s="79"/>
      <c r="AI29" s="78"/>
      <c r="AJ29" s="80"/>
      <c r="AK29" s="8"/>
    </row>
    <row r="30" spans="1:37" s="6" customFormat="1" ht="17.149999999999999" customHeight="1" x14ac:dyDescent="0.25">
      <c r="A30" s="72"/>
      <c r="B30" s="82" t="s">
        <v>118</v>
      </c>
      <c r="C30" s="83" t="s">
        <v>119</v>
      </c>
      <c r="D30" s="84" t="s">
        <v>120</v>
      </c>
      <c r="E30" s="85" t="s">
        <v>121</v>
      </c>
      <c r="F30" s="86">
        <f t="shared" si="0"/>
        <v>26</v>
      </c>
      <c r="G30" s="87">
        <v>18</v>
      </c>
      <c r="H30" s="87">
        <v>8</v>
      </c>
      <c r="I30" s="88">
        <f t="shared" si="1"/>
        <v>556</v>
      </c>
      <c r="J30" s="88">
        <v>517</v>
      </c>
      <c r="K30" s="88">
        <v>39</v>
      </c>
      <c r="L30" s="88">
        <f t="shared" si="2"/>
        <v>17</v>
      </c>
      <c r="M30" s="88">
        <v>15</v>
      </c>
      <c r="N30" s="88">
        <v>2</v>
      </c>
      <c r="O30" s="88">
        <f t="shared" si="3"/>
        <v>0</v>
      </c>
      <c r="P30" s="88"/>
      <c r="Q30" s="88"/>
      <c r="R30" s="88">
        <v>16</v>
      </c>
      <c r="S30" s="88">
        <v>1</v>
      </c>
      <c r="T30" s="88">
        <f t="shared" si="4"/>
        <v>590</v>
      </c>
      <c r="U30" s="88">
        <f t="shared" si="5"/>
        <v>548</v>
      </c>
      <c r="V30" s="88">
        <f t="shared" si="6"/>
        <v>42</v>
      </c>
      <c r="W30" s="88">
        <f t="shared" si="8"/>
        <v>65</v>
      </c>
      <c r="X30" s="89">
        <v>44</v>
      </c>
      <c r="Y30" s="89">
        <v>13</v>
      </c>
      <c r="Z30" s="89">
        <v>7</v>
      </c>
      <c r="AA30" s="89">
        <v>1</v>
      </c>
      <c r="AB30" s="88"/>
      <c r="AC30" s="88"/>
      <c r="AD30" s="88">
        <f t="shared" si="7"/>
        <v>37</v>
      </c>
      <c r="AE30" s="89">
        <v>31</v>
      </c>
      <c r="AF30" s="89">
        <v>5</v>
      </c>
      <c r="AG30" s="89">
        <v>1</v>
      </c>
      <c r="AH30" s="89"/>
      <c r="AI30" s="88"/>
      <c r="AJ30" s="90"/>
      <c r="AK30" s="8"/>
    </row>
    <row r="31" spans="1:37" s="6" customFormat="1" ht="17.149999999999999" customHeight="1" x14ac:dyDescent="0.25">
      <c r="A31" s="72"/>
      <c r="B31" s="73" t="s">
        <v>122</v>
      </c>
      <c r="C31" s="74" t="s">
        <v>123</v>
      </c>
      <c r="D31" s="75" t="s">
        <v>124</v>
      </c>
      <c r="E31" s="76" t="s">
        <v>125</v>
      </c>
      <c r="F31" s="81">
        <f t="shared" si="0"/>
        <v>12</v>
      </c>
      <c r="G31" s="77">
        <v>12</v>
      </c>
      <c r="H31" s="77"/>
      <c r="I31" s="78">
        <f t="shared" si="1"/>
        <v>344</v>
      </c>
      <c r="J31" s="78">
        <v>133</v>
      </c>
      <c r="K31" s="78">
        <v>211</v>
      </c>
      <c r="L31" s="78">
        <f t="shared" si="2"/>
        <v>0</v>
      </c>
      <c r="M31" s="78"/>
      <c r="N31" s="78"/>
      <c r="O31" s="78">
        <f t="shared" si="3"/>
        <v>0</v>
      </c>
      <c r="P31" s="78"/>
      <c r="Q31" s="78"/>
      <c r="R31" s="78"/>
      <c r="S31" s="78"/>
      <c r="T31" s="78">
        <f t="shared" si="4"/>
        <v>344</v>
      </c>
      <c r="U31" s="91">
        <f t="shared" si="5"/>
        <v>133</v>
      </c>
      <c r="V31" s="91">
        <f t="shared" si="6"/>
        <v>211</v>
      </c>
      <c r="W31" s="78">
        <f t="shared" si="8"/>
        <v>34</v>
      </c>
      <c r="X31" s="79">
        <v>17</v>
      </c>
      <c r="Y31" s="79">
        <v>17</v>
      </c>
      <c r="Z31" s="79"/>
      <c r="AA31" s="79"/>
      <c r="AB31" s="78"/>
      <c r="AC31" s="78"/>
      <c r="AD31" s="78">
        <f t="shared" si="7"/>
        <v>21</v>
      </c>
      <c r="AE31" s="79">
        <v>11</v>
      </c>
      <c r="AF31" s="79">
        <v>10</v>
      </c>
      <c r="AG31" s="79"/>
      <c r="AH31" s="79"/>
      <c r="AI31" s="78"/>
      <c r="AJ31" s="80"/>
      <c r="AK31" s="8"/>
    </row>
    <row r="32" spans="1:37" s="6" customFormat="1" ht="17.149999999999999" customHeight="1" x14ac:dyDescent="0.25">
      <c r="A32" s="72"/>
      <c r="B32" s="73" t="s">
        <v>126</v>
      </c>
      <c r="C32" s="74" t="s">
        <v>127</v>
      </c>
      <c r="D32" s="75" t="s">
        <v>128</v>
      </c>
      <c r="E32" s="76" t="s">
        <v>129</v>
      </c>
      <c r="F32" s="81">
        <f t="shared" si="0"/>
        <v>12</v>
      </c>
      <c r="G32" s="77">
        <v>12</v>
      </c>
      <c r="H32" s="77"/>
      <c r="I32" s="78">
        <f t="shared" si="1"/>
        <v>384</v>
      </c>
      <c r="J32" s="78">
        <v>179</v>
      </c>
      <c r="K32" s="78">
        <v>205</v>
      </c>
      <c r="L32" s="78">
        <f t="shared" si="2"/>
        <v>0</v>
      </c>
      <c r="M32" s="78"/>
      <c r="N32" s="78"/>
      <c r="O32" s="78">
        <f>SUM(P32:Q32)</f>
        <v>0</v>
      </c>
      <c r="P32" s="78"/>
      <c r="Q32" s="78"/>
      <c r="R32" s="78"/>
      <c r="S32" s="78"/>
      <c r="T32" s="78">
        <f t="shared" si="4"/>
        <v>384</v>
      </c>
      <c r="U32" s="78">
        <f t="shared" si="5"/>
        <v>179</v>
      </c>
      <c r="V32" s="78">
        <f t="shared" si="6"/>
        <v>205</v>
      </c>
      <c r="W32" s="78">
        <f t="shared" si="8"/>
        <v>35</v>
      </c>
      <c r="X32" s="79">
        <v>22</v>
      </c>
      <c r="Y32" s="79">
        <v>13</v>
      </c>
      <c r="Z32" s="79"/>
      <c r="AA32" s="79"/>
      <c r="AB32" s="78"/>
      <c r="AC32" s="78"/>
      <c r="AD32" s="78">
        <f t="shared" si="7"/>
        <v>7</v>
      </c>
      <c r="AE32" s="79">
        <v>2</v>
      </c>
      <c r="AF32" s="79">
        <v>5</v>
      </c>
      <c r="AG32" s="79"/>
      <c r="AH32" s="79"/>
      <c r="AI32" s="78"/>
      <c r="AJ32" s="80"/>
      <c r="AK32" s="8"/>
    </row>
    <row r="33" spans="1:39" s="6" customFormat="1" ht="17.149999999999999" customHeight="1" x14ac:dyDescent="0.25">
      <c r="A33" s="72"/>
      <c r="B33" s="73" t="s">
        <v>130</v>
      </c>
      <c r="C33" s="74" t="s">
        <v>131</v>
      </c>
      <c r="D33" s="75" t="s">
        <v>132</v>
      </c>
      <c r="E33" s="76" t="s">
        <v>133</v>
      </c>
      <c r="F33" s="81">
        <f t="shared" si="0"/>
        <v>24</v>
      </c>
      <c r="G33" s="77">
        <v>20</v>
      </c>
      <c r="H33" s="77">
        <v>4</v>
      </c>
      <c r="I33" s="78">
        <f t="shared" si="1"/>
        <v>687</v>
      </c>
      <c r="J33" s="78">
        <v>290</v>
      </c>
      <c r="K33" s="78">
        <v>397</v>
      </c>
      <c r="L33" s="78">
        <f t="shared" si="2"/>
        <v>40</v>
      </c>
      <c r="M33" s="78">
        <v>22</v>
      </c>
      <c r="N33" s="78">
        <v>18</v>
      </c>
      <c r="O33" s="78">
        <f t="shared" si="3"/>
        <v>0</v>
      </c>
      <c r="P33" s="78"/>
      <c r="Q33" s="78"/>
      <c r="R33" s="78"/>
      <c r="S33" s="78"/>
      <c r="T33" s="78">
        <f t="shared" si="4"/>
        <v>727</v>
      </c>
      <c r="U33" s="78">
        <f t="shared" si="5"/>
        <v>312</v>
      </c>
      <c r="V33" s="78">
        <f t="shared" si="6"/>
        <v>415</v>
      </c>
      <c r="W33" s="78">
        <f t="shared" si="8"/>
        <v>57</v>
      </c>
      <c r="X33" s="79">
        <v>33</v>
      </c>
      <c r="Y33" s="79">
        <v>18</v>
      </c>
      <c r="Z33" s="79">
        <v>5</v>
      </c>
      <c r="AA33" s="79">
        <v>1</v>
      </c>
      <c r="AB33" s="78"/>
      <c r="AC33" s="78"/>
      <c r="AD33" s="78">
        <f t="shared" si="7"/>
        <v>8</v>
      </c>
      <c r="AE33" s="79">
        <v>4</v>
      </c>
      <c r="AF33" s="79">
        <v>4</v>
      </c>
      <c r="AG33" s="79"/>
      <c r="AH33" s="79"/>
      <c r="AI33" s="78"/>
      <c r="AJ33" s="80"/>
      <c r="AK33" s="8"/>
    </row>
    <row r="34" spans="1:39" s="6" customFormat="1" ht="17.149999999999999" customHeight="1" x14ac:dyDescent="0.25">
      <c r="A34" s="72"/>
      <c r="B34" s="82" t="s">
        <v>134</v>
      </c>
      <c r="C34" s="83" t="s">
        <v>135</v>
      </c>
      <c r="D34" s="84" t="s">
        <v>136</v>
      </c>
      <c r="E34" s="85" t="s">
        <v>137</v>
      </c>
      <c r="F34" s="86">
        <f t="shared" si="0"/>
        <v>23</v>
      </c>
      <c r="G34" s="87">
        <v>23</v>
      </c>
      <c r="H34" s="87"/>
      <c r="I34" s="88">
        <f t="shared" si="1"/>
        <v>736</v>
      </c>
      <c r="J34" s="88">
        <v>409</v>
      </c>
      <c r="K34" s="88">
        <v>327</v>
      </c>
      <c r="L34" s="88">
        <f t="shared" si="2"/>
        <v>0</v>
      </c>
      <c r="M34" s="88"/>
      <c r="N34" s="88"/>
      <c r="O34" s="88">
        <f t="shared" si="3"/>
        <v>0</v>
      </c>
      <c r="P34" s="88"/>
      <c r="Q34" s="88"/>
      <c r="R34" s="88"/>
      <c r="S34" s="88"/>
      <c r="T34" s="88">
        <f t="shared" si="4"/>
        <v>736</v>
      </c>
      <c r="U34" s="88">
        <f t="shared" si="5"/>
        <v>409</v>
      </c>
      <c r="V34" s="88">
        <f t="shared" si="6"/>
        <v>327</v>
      </c>
      <c r="W34" s="88">
        <f t="shared" si="8"/>
        <v>66</v>
      </c>
      <c r="X34" s="89">
        <v>37</v>
      </c>
      <c r="Y34" s="89">
        <v>29</v>
      </c>
      <c r="Z34" s="89"/>
      <c r="AA34" s="89"/>
      <c r="AB34" s="88"/>
      <c r="AC34" s="88"/>
      <c r="AD34" s="88">
        <f t="shared" si="7"/>
        <v>13</v>
      </c>
      <c r="AE34" s="89">
        <v>7</v>
      </c>
      <c r="AF34" s="89">
        <v>6</v>
      </c>
      <c r="AG34" s="89"/>
      <c r="AH34" s="89"/>
      <c r="AI34" s="88"/>
      <c r="AJ34" s="90"/>
      <c r="AK34" s="8"/>
    </row>
    <row r="35" spans="1:39" s="6" customFormat="1" ht="17.149999999999999" customHeight="1" x14ac:dyDescent="0.25">
      <c r="A35" s="94"/>
      <c r="B35" s="95" t="s">
        <v>11</v>
      </c>
      <c r="C35" s="96"/>
      <c r="D35" s="96"/>
      <c r="E35" s="97"/>
      <c r="F35" s="81">
        <f>SUM(F6:F34)</f>
        <v>543</v>
      </c>
      <c r="G35" s="81">
        <f t="shared" ref="G35:AJ35" si="9">SUM(G6:G34)</f>
        <v>494</v>
      </c>
      <c r="H35" s="81">
        <f t="shared" si="9"/>
        <v>49</v>
      </c>
      <c r="I35" s="78">
        <f t="shared" si="9"/>
        <v>17197</v>
      </c>
      <c r="J35" s="78">
        <f t="shared" si="9"/>
        <v>8357</v>
      </c>
      <c r="K35" s="78">
        <f>SUM(K6:K34)</f>
        <v>8840</v>
      </c>
      <c r="L35" s="78">
        <f t="shared" si="9"/>
        <v>259</v>
      </c>
      <c r="M35" s="78">
        <f t="shared" si="9"/>
        <v>143</v>
      </c>
      <c r="N35" s="78">
        <f t="shared" si="9"/>
        <v>116</v>
      </c>
      <c r="O35" s="78">
        <f>SUM(O6:O34)</f>
        <v>329</v>
      </c>
      <c r="P35" s="78">
        <f t="shared" si="9"/>
        <v>131</v>
      </c>
      <c r="Q35" s="78">
        <f t="shared" si="9"/>
        <v>198</v>
      </c>
      <c r="R35" s="78">
        <f t="shared" si="9"/>
        <v>23</v>
      </c>
      <c r="S35" s="78">
        <f t="shared" si="9"/>
        <v>115</v>
      </c>
      <c r="T35" s="78">
        <f t="shared" si="9"/>
        <v>17923</v>
      </c>
      <c r="U35" s="78">
        <f>SUM(U6:U34)</f>
        <v>8654</v>
      </c>
      <c r="V35" s="78">
        <f t="shared" si="9"/>
        <v>9269</v>
      </c>
      <c r="W35" s="78">
        <f t="shared" si="8"/>
        <v>1499</v>
      </c>
      <c r="X35" s="78">
        <f>SUM(X6:X34)</f>
        <v>814</v>
      </c>
      <c r="Y35" s="78">
        <f>SUM(Y6:Y34)</f>
        <v>592</v>
      </c>
      <c r="Z35" s="78">
        <f>SUM(Z6:Z34)</f>
        <v>57</v>
      </c>
      <c r="AA35" s="78">
        <f t="shared" si="9"/>
        <v>20</v>
      </c>
      <c r="AB35" s="78">
        <f t="shared" si="9"/>
        <v>14</v>
      </c>
      <c r="AC35" s="78">
        <f t="shared" si="9"/>
        <v>2</v>
      </c>
      <c r="AD35" s="78">
        <f t="shared" si="9"/>
        <v>366</v>
      </c>
      <c r="AE35" s="78">
        <f t="shared" si="9"/>
        <v>191</v>
      </c>
      <c r="AF35" s="78">
        <f t="shared" si="9"/>
        <v>169</v>
      </c>
      <c r="AG35" s="78">
        <f t="shared" si="9"/>
        <v>4</v>
      </c>
      <c r="AH35" s="78">
        <f t="shared" si="9"/>
        <v>0</v>
      </c>
      <c r="AI35" s="78">
        <f t="shared" si="9"/>
        <v>0</v>
      </c>
      <c r="AJ35" s="80">
        <f t="shared" si="9"/>
        <v>2</v>
      </c>
      <c r="AK35" s="8"/>
    </row>
    <row r="36" spans="1:39" s="6" customFormat="1" ht="17.149999999999999" customHeight="1" x14ac:dyDescent="0.25">
      <c r="A36" s="98" t="s">
        <v>138</v>
      </c>
      <c r="B36" s="99" t="s">
        <v>139</v>
      </c>
      <c r="C36" s="100" t="s">
        <v>140</v>
      </c>
      <c r="D36" s="101" t="s">
        <v>141</v>
      </c>
      <c r="E36" s="102" t="s">
        <v>142</v>
      </c>
      <c r="F36" s="103">
        <f>G36+H36</f>
        <v>23</v>
      </c>
      <c r="G36" s="104">
        <v>23</v>
      </c>
      <c r="H36" s="104"/>
      <c r="I36" s="105">
        <f t="shared" ref="I36:I44" si="10">J36+K36</f>
        <v>874</v>
      </c>
      <c r="J36" s="105">
        <v>313</v>
      </c>
      <c r="K36" s="105">
        <v>561</v>
      </c>
      <c r="L36" s="106"/>
      <c r="M36" s="107"/>
      <c r="N36" s="107"/>
      <c r="O36" s="107"/>
      <c r="P36" s="107"/>
      <c r="Q36" s="107"/>
      <c r="R36" s="107"/>
      <c r="S36" s="107"/>
      <c r="T36" s="105">
        <f>U36+V36</f>
        <v>874</v>
      </c>
      <c r="U36" s="105">
        <f>J36+M36+P36+R36</f>
        <v>313</v>
      </c>
      <c r="V36" s="105">
        <f>K36+N36+Q36+S36</f>
        <v>561</v>
      </c>
      <c r="W36" s="105">
        <f t="shared" ref="W36" si="11">SUM(X36:AC36)</f>
        <v>65</v>
      </c>
      <c r="X36" s="107">
        <v>34</v>
      </c>
      <c r="Y36" s="107">
        <v>31</v>
      </c>
      <c r="Z36" s="107"/>
      <c r="AA36" s="107"/>
      <c r="AB36" s="107"/>
      <c r="AC36" s="107"/>
      <c r="AD36" s="108">
        <f>SUM(AE36:AJ36)</f>
        <v>9</v>
      </c>
      <c r="AE36" s="107">
        <v>5</v>
      </c>
      <c r="AF36" s="107">
        <v>4</v>
      </c>
      <c r="AG36" s="107"/>
      <c r="AH36" s="107"/>
      <c r="AI36" s="107"/>
      <c r="AJ36" s="109"/>
      <c r="AK36" s="8"/>
    </row>
    <row r="37" spans="1:39" s="6" customFormat="1" ht="18.75" customHeight="1" x14ac:dyDescent="0.25">
      <c r="A37" s="110" t="s">
        <v>143</v>
      </c>
      <c r="B37" s="111" t="s">
        <v>144</v>
      </c>
      <c r="C37" s="112" t="s">
        <v>145</v>
      </c>
      <c r="D37" s="113" t="s">
        <v>146</v>
      </c>
      <c r="E37" s="114" t="s">
        <v>147</v>
      </c>
      <c r="F37" s="115">
        <f t="shared" ref="F37:F44" si="12">SUM(G37:H37)</f>
        <v>45</v>
      </c>
      <c r="G37" s="116">
        <v>45</v>
      </c>
      <c r="H37" s="115"/>
      <c r="I37" s="117">
        <f t="shared" si="10"/>
        <v>1358</v>
      </c>
      <c r="J37" s="118">
        <v>642</v>
      </c>
      <c r="K37" s="118">
        <v>716</v>
      </c>
      <c r="L37" s="118"/>
      <c r="M37" s="118"/>
      <c r="N37" s="118"/>
      <c r="O37" s="118"/>
      <c r="P37" s="118"/>
      <c r="Q37" s="118"/>
      <c r="R37" s="118"/>
      <c r="S37" s="118"/>
      <c r="T37" s="117">
        <f>U37+V37</f>
        <v>1358</v>
      </c>
      <c r="U37" s="117">
        <f t="shared" ref="U37:V39" si="13">J37+M37+P37+R37</f>
        <v>642</v>
      </c>
      <c r="V37" s="117">
        <f t="shared" si="13"/>
        <v>716</v>
      </c>
      <c r="W37" s="117">
        <f>SUM(X37:AC37)</f>
        <v>106</v>
      </c>
      <c r="X37" s="118">
        <v>59</v>
      </c>
      <c r="Y37" s="118">
        <v>47</v>
      </c>
      <c r="Z37" s="118"/>
      <c r="AA37" s="118"/>
      <c r="AB37" s="118"/>
      <c r="AC37" s="118"/>
      <c r="AD37" s="119">
        <f>AE37+AF37+AG37+AH37+AI37+AJ37</f>
        <v>25</v>
      </c>
      <c r="AE37" s="118">
        <v>8</v>
      </c>
      <c r="AF37" s="118">
        <v>17</v>
      </c>
      <c r="AG37" s="118"/>
      <c r="AH37" s="118"/>
      <c r="AI37" s="118"/>
      <c r="AJ37" s="120"/>
      <c r="AK37" s="8"/>
    </row>
    <row r="38" spans="1:39" s="134" customFormat="1" ht="18.75" customHeight="1" x14ac:dyDescent="0.25">
      <c r="A38" s="72"/>
      <c r="B38" s="121" t="s">
        <v>148</v>
      </c>
      <c r="C38" s="122" t="s">
        <v>149</v>
      </c>
      <c r="D38" s="123" t="s">
        <v>150</v>
      </c>
      <c r="E38" s="124" t="s">
        <v>151</v>
      </c>
      <c r="F38" s="125">
        <f t="shared" si="12"/>
        <v>29</v>
      </c>
      <c r="G38" s="126">
        <v>29</v>
      </c>
      <c r="H38" s="125"/>
      <c r="I38" s="127">
        <f t="shared" si="10"/>
        <v>982</v>
      </c>
      <c r="J38" s="127">
        <v>557</v>
      </c>
      <c r="K38" s="127">
        <v>425</v>
      </c>
      <c r="L38" s="128"/>
      <c r="M38" s="129"/>
      <c r="N38" s="129"/>
      <c r="O38" s="127">
        <f>P38+Q38</f>
        <v>523</v>
      </c>
      <c r="P38" s="129">
        <v>279</v>
      </c>
      <c r="Q38" s="129">
        <v>244</v>
      </c>
      <c r="R38" s="129"/>
      <c r="S38" s="129"/>
      <c r="T38" s="127">
        <f>U38+V38</f>
        <v>1505</v>
      </c>
      <c r="U38" s="127">
        <f t="shared" si="13"/>
        <v>836</v>
      </c>
      <c r="V38" s="127">
        <f t="shared" si="13"/>
        <v>669</v>
      </c>
      <c r="W38" s="127">
        <f>SUM(X38:AC38)</f>
        <v>65</v>
      </c>
      <c r="X38" s="129">
        <v>35</v>
      </c>
      <c r="Y38" s="129">
        <v>22</v>
      </c>
      <c r="Z38" s="129"/>
      <c r="AA38" s="129"/>
      <c r="AB38" s="129">
        <v>5</v>
      </c>
      <c r="AC38" s="129">
        <v>3</v>
      </c>
      <c r="AD38" s="130">
        <f>AE38+AF38+AG38+AH38+AI38+AJ38</f>
        <v>16</v>
      </c>
      <c r="AE38" s="129">
        <v>7</v>
      </c>
      <c r="AF38" s="129">
        <v>6</v>
      </c>
      <c r="AG38" s="129"/>
      <c r="AH38" s="129"/>
      <c r="AI38" s="129"/>
      <c r="AJ38" s="131">
        <v>3</v>
      </c>
      <c r="AK38" s="132"/>
      <c r="AL38" s="133"/>
      <c r="AM38" s="133"/>
    </row>
    <row r="39" spans="1:39" s="6" customFormat="1" ht="17.149999999999999" customHeight="1" x14ac:dyDescent="0.25">
      <c r="A39" s="72"/>
      <c r="B39" s="135" t="s">
        <v>152</v>
      </c>
      <c r="C39" s="122" t="s">
        <v>153</v>
      </c>
      <c r="D39" s="123" t="s">
        <v>154</v>
      </c>
      <c r="E39" s="124" t="s">
        <v>155</v>
      </c>
      <c r="F39" s="136">
        <f t="shared" si="12"/>
        <v>24</v>
      </c>
      <c r="G39" s="137">
        <v>24</v>
      </c>
      <c r="H39" s="138"/>
      <c r="I39" s="139">
        <f t="shared" si="10"/>
        <v>659</v>
      </c>
      <c r="J39" s="139">
        <v>411</v>
      </c>
      <c r="K39" s="139">
        <v>248</v>
      </c>
      <c r="L39" s="140"/>
      <c r="M39" s="138"/>
      <c r="N39" s="138"/>
      <c r="O39" s="138"/>
      <c r="P39" s="138"/>
      <c r="Q39" s="138"/>
      <c r="R39" s="138"/>
      <c r="S39" s="138"/>
      <c r="T39" s="139">
        <f>U39+V39</f>
        <v>659</v>
      </c>
      <c r="U39" s="139">
        <f t="shared" si="13"/>
        <v>411</v>
      </c>
      <c r="V39" s="139">
        <f t="shared" si="13"/>
        <v>248</v>
      </c>
      <c r="W39" s="139">
        <f>SUM(X39:AC39)</f>
        <v>50</v>
      </c>
      <c r="X39" s="138">
        <v>39</v>
      </c>
      <c r="Y39" s="138">
        <v>11</v>
      </c>
      <c r="Z39" s="138"/>
      <c r="AA39" s="138"/>
      <c r="AB39" s="138"/>
      <c r="AC39" s="138"/>
      <c r="AD39" s="141">
        <f>AE39+AF39+AG39+AH39+AI39+AJ39</f>
        <v>5</v>
      </c>
      <c r="AE39" s="138">
        <v>2</v>
      </c>
      <c r="AF39" s="138">
        <v>3</v>
      </c>
      <c r="AG39" s="138"/>
      <c r="AH39" s="138"/>
      <c r="AI39" s="138"/>
      <c r="AJ39" s="142"/>
      <c r="AK39" s="8"/>
      <c r="AL39" s="133"/>
      <c r="AM39" s="133"/>
    </row>
    <row r="40" spans="1:39" s="6" customFormat="1" ht="17.149999999999999" customHeight="1" x14ac:dyDescent="0.25">
      <c r="A40" s="72"/>
      <c r="B40" s="121" t="s">
        <v>156</v>
      </c>
      <c r="C40" s="122" t="s">
        <v>157</v>
      </c>
      <c r="D40" s="123" t="s">
        <v>158</v>
      </c>
      <c r="E40" s="124" t="s">
        <v>159</v>
      </c>
      <c r="F40" s="136">
        <f t="shared" si="12"/>
        <v>12</v>
      </c>
      <c r="G40" s="137">
        <v>12</v>
      </c>
      <c r="H40" s="138"/>
      <c r="I40" s="139">
        <f t="shared" si="10"/>
        <v>344</v>
      </c>
      <c r="J40" s="139">
        <v>154</v>
      </c>
      <c r="K40" s="139">
        <v>190</v>
      </c>
      <c r="L40" s="140"/>
      <c r="M40" s="138"/>
      <c r="N40" s="138"/>
      <c r="O40" s="138"/>
      <c r="P40" s="138"/>
      <c r="Q40" s="138"/>
      <c r="R40" s="138"/>
      <c r="S40" s="138"/>
      <c r="T40" s="139">
        <f>U40+V40</f>
        <v>344</v>
      </c>
      <c r="U40" s="139">
        <f>J40+M40+P40+R40</f>
        <v>154</v>
      </c>
      <c r="V40" s="139">
        <f>K40+N40+Q40+S40</f>
        <v>190</v>
      </c>
      <c r="W40" s="139">
        <f>SUM(X40:AC40)</f>
        <v>28</v>
      </c>
      <c r="X40" s="138">
        <v>19</v>
      </c>
      <c r="Y40" s="138">
        <v>9</v>
      </c>
      <c r="Z40" s="138"/>
      <c r="AA40" s="138"/>
      <c r="AB40" s="138"/>
      <c r="AC40" s="138"/>
      <c r="AD40" s="141">
        <f>AE40+AF40+AG40+AH40+AI40+AJ40</f>
        <v>9</v>
      </c>
      <c r="AE40" s="138">
        <v>4</v>
      </c>
      <c r="AF40" s="138">
        <v>5</v>
      </c>
      <c r="AG40" s="138"/>
      <c r="AH40" s="138"/>
      <c r="AI40" s="138"/>
      <c r="AJ40" s="142"/>
      <c r="AK40" s="8"/>
      <c r="AL40" s="133"/>
      <c r="AM40" s="133"/>
    </row>
    <row r="41" spans="1:39" s="6" customFormat="1" ht="16.5" customHeight="1" x14ac:dyDescent="0.25">
      <c r="A41" s="72"/>
      <c r="B41" s="143" t="s">
        <v>160</v>
      </c>
      <c r="C41" s="144" t="s">
        <v>161</v>
      </c>
      <c r="D41" s="145" t="s">
        <v>162</v>
      </c>
      <c r="E41" s="146" t="s">
        <v>163</v>
      </c>
      <c r="F41" s="147">
        <f t="shared" si="12"/>
        <v>10</v>
      </c>
      <c r="G41" s="148">
        <v>10</v>
      </c>
      <c r="H41" s="147"/>
      <c r="I41" s="149">
        <f t="shared" si="10"/>
        <v>299</v>
      </c>
      <c r="J41" s="149">
        <v>160</v>
      </c>
      <c r="K41" s="149">
        <v>139</v>
      </c>
      <c r="L41" s="149"/>
      <c r="M41" s="149"/>
      <c r="N41" s="149"/>
      <c r="O41" s="149"/>
      <c r="P41" s="149"/>
      <c r="Q41" s="149"/>
      <c r="R41" s="149"/>
      <c r="S41" s="149"/>
      <c r="T41" s="149">
        <f>I41+L41+O41+R41+S41</f>
        <v>299</v>
      </c>
      <c r="U41" s="149">
        <f t="shared" ref="U41:V48" si="14">J41+M41+P41+R41</f>
        <v>160</v>
      </c>
      <c r="V41" s="149">
        <f t="shared" si="14"/>
        <v>139</v>
      </c>
      <c r="W41" s="149">
        <f t="shared" ref="W41:W47" si="15">SUM(X41:AC41)</f>
        <v>27</v>
      </c>
      <c r="X41" s="150">
        <v>17</v>
      </c>
      <c r="Y41" s="150">
        <v>10</v>
      </c>
      <c r="Z41" s="149"/>
      <c r="AA41" s="149"/>
      <c r="AB41" s="149"/>
      <c r="AC41" s="149"/>
      <c r="AD41" s="149">
        <f t="shared" ref="AD41:AD46" si="16">AE41+AF41+AG41+AH41+AI41+AJ41</f>
        <v>5</v>
      </c>
      <c r="AE41" s="150">
        <v>2</v>
      </c>
      <c r="AF41" s="150">
        <v>3</v>
      </c>
      <c r="AG41" s="149"/>
      <c r="AH41" s="149"/>
      <c r="AI41" s="149"/>
      <c r="AJ41" s="151"/>
      <c r="AK41" s="8"/>
    </row>
    <row r="42" spans="1:39" s="155" customFormat="1" ht="17.149999999999999" customHeight="1" x14ac:dyDescent="0.25">
      <c r="A42" s="72"/>
      <c r="B42" s="152" t="s">
        <v>164</v>
      </c>
      <c r="C42" s="122" t="s">
        <v>165</v>
      </c>
      <c r="D42" s="123" t="s">
        <v>166</v>
      </c>
      <c r="E42" s="124" t="s">
        <v>167</v>
      </c>
      <c r="F42" s="153">
        <f t="shared" si="12"/>
        <v>18</v>
      </c>
      <c r="G42" s="154">
        <v>18</v>
      </c>
      <c r="H42" s="136"/>
      <c r="I42" s="139">
        <f t="shared" si="10"/>
        <v>414</v>
      </c>
      <c r="J42" s="139">
        <v>257</v>
      </c>
      <c r="K42" s="139">
        <v>157</v>
      </c>
      <c r="L42" s="140"/>
      <c r="M42" s="138"/>
      <c r="N42" s="138"/>
      <c r="O42" s="138"/>
      <c r="P42" s="138"/>
      <c r="Q42" s="138"/>
      <c r="R42" s="138"/>
      <c r="S42" s="138"/>
      <c r="T42" s="139">
        <f t="shared" ref="T42:T49" si="17">U42+V42</f>
        <v>414</v>
      </c>
      <c r="U42" s="139">
        <f t="shared" si="14"/>
        <v>257</v>
      </c>
      <c r="V42" s="139">
        <f t="shared" si="14"/>
        <v>157</v>
      </c>
      <c r="W42" s="139">
        <f t="shared" si="15"/>
        <v>37</v>
      </c>
      <c r="X42" s="138">
        <v>20</v>
      </c>
      <c r="Y42" s="138">
        <v>17</v>
      </c>
      <c r="Z42" s="138"/>
      <c r="AA42" s="138"/>
      <c r="AB42" s="138"/>
      <c r="AC42" s="138"/>
      <c r="AD42" s="141">
        <f t="shared" si="16"/>
        <v>12</v>
      </c>
      <c r="AE42" s="138">
        <v>5</v>
      </c>
      <c r="AF42" s="138">
        <v>7</v>
      </c>
      <c r="AG42" s="138"/>
      <c r="AH42" s="138"/>
      <c r="AI42" s="138"/>
      <c r="AJ42" s="142"/>
      <c r="AK42" s="24"/>
    </row>
    <row r="43" spans="1:39" s="6" customFormat="1" ht="17.149999999999999" customHeight="1" x14ac:dyDescent="0.25">
      <c r="A43" s="72"/>
      <c r="B43" s="156" t="s">
        <v>168</v>
      </c>
      <c r="C43" s="157" t="s">
        <v>169</v>
      </c>
      <c r="D43" s="158" t="s">
        <v>170</v>
      </c>
      <c r="E43" s="159" t="s">
        <v>171</v>
      </c>
      <c r="F43" s="138">
        <f t="shared" si="12"/>
        <v>19</v>
      </c>
      <c r="G43" s="137">
        <v>19</v>
      </c>
      <c r="H43" s="138"/>
      <c r="I43" s="139">
        <f t="shared" si="10"/>
        <v>389</v>
      </c>
      <c r="J43" s="139">
        <v>202</v>
      </c>
      <c r="K43" s="139">
        <v>187</v>
      </c>
      <c r="L43" s="140"/>
      <c r="M43" s="138"/>
      <c r="N43" s="138"/>
      <c r="O43" s="138"/>
      <c r="P43" s="138"/>
      <c r="Q43" s="138"/>
      <c r="R43" s="138"/>
      <c r="S43" s="138"/>
      <c r="T43" s="139">
        <f t="shared" si="17"/>
        <v>389</v>
      </c>
      <c r="U43" s="139">
        <f t="shared" si="14"/>
        <v>202</v>
      </c>
      <c r="V43" s="139">
        <f t="shared" si="14"/>
        <v>187</v>
      </c>
      <c r="W43" s="139">
        <f t="shared" si="15"/>
        <v>40</v>
      </c>
      <c r="X43" s="138">
        <v>23</v>
      </c>
      <c r="Y43" s="138">
        <v>17</v>
      </c>
      <c r="Z43" s="138"/>
      <c r="AA43" s="138"/>
      <c r="AB43" s="138"/>
      <c r="AC43" s="138"/>
      <c r="AD43" s="141">
        <f t="shared" si="16"/>
        <v>4</v>
      </c>
      <c r="AE43" s="138">
        <v>2</v>
      </c>
      <c r="AF43" s="138">
        <v>2</v>
      </c>
      <c r="AG43" s="138"/>
      <c r="AH43" s="138"/>
      <c r="AI43" s="138"/>
      <c r="AJ43" s="142"/>
      <c r="AK43" s="8"/>
    </row>
    <row r="44" spans="1:39" s="6" customFormat="1" ht="17.149999999999999" customHeight="1" x14ac:dyDescent="0.25">
      <c r="A44" s="72"/>
      <c r="B44" s="152" t="s">
        <v>172</v>
      </c>
      <c r="C44" s="122" t="s">
        <v>173</v>
      </c>
      <c r="D44" s="123" t="s">
        <v>174</v>
      </c>
      <c r="E44" s="124" t="s">
        <v>175</v>
      </c>
      <c r="F44" s="160">
        <f t="shared" si="12"/>
        <v>25</v>
      </c>
      <c r="G44" s="137">
        <v>25</v>
      </c>
      <c r="H44" s="138"/>
      <c r="I44" s="139">
        <f t="shared" si="10"/>
        <v>722</v>
      </c>
      <c r="J44" s="139">
        <v>397</v>
      </c>
      <c r="K44" s="139">
        <v>325</v>
      </c>
      <c r="L44" s="140"/>
      <c r="M44" s="138"/>
      <c r="N44" s="138"/>
      <c r="O44" s="138"/>
      <c r="P44" s="138"/>
      <c r="Q44" s="138"/>
      <c r="R44" s="138"/>
      <c r="S44" s="138"/>
      <c r="T44" s="139">
        <f t="shared" si="17"/>
        <v>722</v>
      </c>
      <c r="U44" s="139">
        <f t="shared" si="14"/>
        <v>397</v>
      </c>
      <c r="V44" s="139">
        <f t="shared" si="14"/>
        <v>325</v>
      </c>
      <c r="W44" s="141">
        <f t="shared" si="15"/>
        <v>58</v>
      </c>
      <c r="X44" s="138">
        <v>42</v>
      </c>
      <c r="Y44" s="138">
        <v>16</v>
      </c>
      <c r="Z44" s="138"/>
      <c r="AA44" s="138"/>
      <c r="AB44" s="138"/>
      <c r="AC44" s="138"/>
      <c r="AD44" s="141">
        <f t="shared" si="16"/>
        <v>19</v>
      </c>
      <c r="AE44" s="138">
        <v>11</v>
      </c>
      <c r="AF44" s="138">
        <v>8</v>
      </c>
      <c r="AG44" s="138"/>
      <c r="AH44" s="138"/>
      <c r="AI44" s="138"/>
      <c r="AJ44" s="142"/>
      <c r="AK44" s="8"/>
    </row>
    <row r="45" spans="1:39" s="6" customFormat="1" ht="23.25" customHeight="1" x14ac:dyDescent="0.25">
      <c r="A45" s="72"/>
      <c r="B45" s="161" t="s">
        <v>176</v>
      </c>
      <c r="C45" s="162" t="s">
        <v>177</v>
      </c>
      <c r="D45" s="163" t="s">
        <v>178</v>
      </c>
      <c r="E45" s="164" t="s">
        <v>179</v>
      </c>
      <c r="F45" s="165">
        <v>20</v>
      </c>
      <c r="G45" s="166">
        <v>20</v>
      </c>
      <c r="H45" s="165"/>
      <c r="I45" s="167">
        <f>SUM(J45:K45)</f>
        <v>493</v>
      </c>
      <c r="J45" s="167">
        <v>317</v>
      </c>
      <c r="K45" s="167">
        <v>176</v>
      </c>
      <c r="L45" s="167"/>
      <c r="M45" s="167"/>
      <c r="N45" s="167"/>
      <c r="O45" s="167"/>
      <c r="P45" s="167"/>
      <c r="Q45" s="167"/>
      <c r="R45" s="167">
        <v>2</v>
      </c>
      <c r="S45" s="167">
        <v>40</v>
      </c>
      <c r="T45" s="167">
        <f t="shared" si="17"/>
        <v>535</v>
      </c>
      <c r="U45" s="167">
        <f t="shared" si="14"/>
        <v>319</v>
      </c>
      <c r="V45" s="167">
        <f t="shared" si="14"/>
        <v>216</v>
      </c>
      <c r="W45" s="167">
        <f t="shared" si="15"/>
        <v>47</v>
      </c>
      <c r="X45" s="168">
        <v>22</v>
      </c>
      <c r="Y45" s="168">
        <v>25</v>
      </c>
      <c r="Z45" s="167"/>
      <c r="AA45" s="167"/>
      <c r="AB45" s="167"/>
      <c r="AC45" s="167"/>
      <c r="AD45" s="167">
        <f t="shared" si="16"/>
        <v>16</v>
      </c>
      <c r="AE45" s="168">
        <v>10</v>
      </c>
      <c r="AF45" s="168">
        <v>6</v>
      </c>
      <c r="AG45" s="167"/>
      <c r="AH45" s="167"/>
      <c r="AI45" s="167"/>
      <c r="AJ45" s="169"/>
      <c r="AK45" s="8"/>
    </row>
    <row r="46" spans="1:39" s="6" customFormat="1" ht="17.149999999999999" customHeight="1" x14ac:dyDescent="0.25">
      <c r="A46" s="72"/>
      <c r="B46" s="170" t="s">
        <v>180</v>
      </c>
      <c r="C46" s="144" t="s">
        <v>181</v>
      </c>
      <c r="D46" s="145" t="s">
        <v>182</v>
      </c>
      <c r="E46" s="171" t="s">
        <v>183</v>
      </c>
      <c r="F46" s="160">
        <f>SUM(G46:H46)</f>
        <v>19</v>
      </c>
      <c r="G46" s="137">
        <v>19</v>
      </c>
      <c r="H46" s="138"/>
      <c r="I46" s="139">
        <f>J46+K46</f>
        <v>450</v>
      </c>
      <c r="J46" s="139">
        <v>319</v>
      </c>
      <c r="K46" s="139">
        <v>131</v>
      </c>
      <c r="L46" s="140"/>
      <c r="M46" s="138"/>
      <c r="N46" s="138"/>
      <c r="O46" s="138"/>
      <c r="P46" s="138"/>
      <c r="Q46" s="138"/>
      <c r="R46" s="139">
        <v>2</v>
      </c>
      <c r="S46" s="139">
        <v>35</v>
      </c>
      <c r="T46" s="139">
        <f t="shared" si="17"/>
        <v>487</v>
      </c>
      <c r="U46" s="139">
        <f t="shared" si="14"/>
        <v>321</v>
      </c>
      <c r="V46" s="139">
        <f t="shared" si="14"/>
        <v>166</v>
      </c>
      <c r="W46" s="139">
        <f t="shared" si="15"/>
        <v>45</v>
      </c>
      <c r="X46" s="138">
        <v>25</v>
      </c>
      <c r="Y46" s="138">
        <v>20</v>
      </c>
      <c r="Z46" s="138"/>
      <c r="AA46" s="138"/>
      <c r="AB46" s="138"/>
      <c r="AC46" s="138"/>
      <c r="AD46" s="141">
        <f t="shared" si="16"/>
        <v>12</v>
      </c>
      <c r="AE46" s="138">
        <v>7</v>
      </c>
      <c r="AF46" s="138">
        <v>5</v>
      </c>
      <c r="AG46" s="138"/>
      <c r="AH46" s="138"/>
      <c r="AI46" s="138"/>
      <c r="AJ46" s="142"/>
      <c r="AK46" s="8"/>
    </row>
    <row r="47" spans="1:39" s="6" customFormat="1" ht="17.149999999999999" customHeight="1" x14ac:dyDescent="0.25">
      <c r="A47" s="72"/>
      <c r="B47" s="152" t="s">
        <v>184</v>
      </c>
      <c r="C47" s="172" t="s">
        <v>185</v>
      </c>
      <c r="D47" s="173" t="s">
        <v>186</v>
      </c>
      <c r="E47" s="124" t="s">
        <v>187</v>
      </c>
      <c r="F47" s="174"/>
      <c r="G47" s="175"/>
      <c r="H47" s="175"/>
      <c r="I47" s="176">
        <f>J47+K47</f>
        <v>0</v>
      </c>
      <c r="J47" s="175"/>
      <c r="K47" s="175"/>
      <c r="L47" s="175"/>
      <c r="M47" s="175"/>
      <c r="N47" s="175"/>
      <c r="O47" s="175">
        <f>SUM(P47:Q47)</f>
        <v>135</v>
      </c>
      <c r="P47" s="175">
        <v>78</v>
      </c>
      <c r="Q47" s="175">
        <v>57</v>
      </c>
      <c r="R47" s="175"/>
      <c r="S47" s="175"/>
      <c r="T47" s="176">
        <f t="shared" si="17"/>
        <v>135</v>
      </c>
      <c r="U47" s="176">
        <f t="shared" si="14"/>
        <v>78</v>
      </c>
      <c r="V47" s="176">
        <f t="shared" si="14"/>
        <v>57</v>
      </c>
      <c r="W47" s="176">
        <f t="shared" si="15"/>
        <v>21</v>
      </c>
      <c r="X47" s="175"/>
      <c r="Y47" s="175"/>
      <c r="Z47" s="175"/>
      <c r="AA47" s="175"/>
      <c r="AB47" s="175">
        <v>11</v>
      </c>
      <c r="AC47" s="175">
        <v>10</v>
      </c>
      <c r="AD47" s="177">
        <f>SUM(AE47:AJ47)</f>
        <v>3</v>
      </c>
      <c r="AE47" s="175"/>
      <c r="AF47" s="175"/>
      <c r="AG47" s="175"/>
      <c r="AH47" s="175"/>
      <c r="AI47" s="175">
        <v>2</v>
      </c>
      <c r="AJ47" s="178">
        <v>1</v>
      </c>
      <c r="AK47" s="8"/>
    </row>
    <row r="48" spans="1:39" s="6" customFormat="1" ht="17.149999999999999" customHeight="1" x14ac:dyDescent="0.25">
      <c r="A48" s="72"/>
      <c r="B48" s="152" t="s">
        <v>188</v>
      </c>
      <c r="C48" s="172" t="s">
        <v>189</v>
      </c>
      <c r="D48" s="173" t="s">
        <v>190</v>
      </c>
      <c r="E48" s="124" t="s">
        <v>191</v>
      </c>
      <c r="F48" s="136">
        <f>SUM(G48:H48)</f>
        <v>0</v>
      </c>
      <c r="G48" s="136"/>
      <c r="H48" s="136"/>
      <c r="I48" s="127">
        <f>J48+K48</f>
        <v>0</v>
      </c>
      <c r="J48" s="127"/>
      <c r="K48" s="127"/>
      <c r="L48" s="127"/>
      <c r="M48" s="127"/>
      <c r="N48" s="127"/>
      <c r="O48" s="127">
        <f>P48+Q48</f>
        <v>76</v>
      </c>
      <c r="P48" s="127">
        <v>61</v>
      </c>
      <c r="Q48" s="127">
        <v>15</v>
      </c>
      <c r="R48" s="127"/>
      <c r="S48" s="127"/>
      <c r="T48" s="127">
        <f t="shared" si="17"/>
        <v>76</v>
      </c>
      <c r="U48" s="127">
        <f t="shared" si="14"/>
        <v>61</v>
      </c>
      <c r="V48" s="127">
        <f t="shared" si="14"/>
        <v>15</v>
      </c>
      <c r="W48" s="127">
        <f>SUM(X48:AC48)</f>
        <v>7</v>
      </c>
      <c r="X48" s="129"/>
      <c r="Y48" s="129"/>
      <c r="Z48" s="127"/>
      <c r="AA48" s="127"/>
      <c r="AB48" s="127">
        <v>6</v>
      </c>
      <c r="AC48" s="127">
        <v>1</v>
      </c>
      <c r="AD48" s="127">
        <f>AE48+AF48+AG48+AH48+AI48+AJ48</f>
        <v>4</v>
      </c>
      <c r="AE48" s="129"/>
      <c r="AF48" s="129"/>
      <c r="AG48" s="127"/>
      <c r="AH48" s="127"/>
      <c r="AI48" s="127">
        <v>2</v>
      </c>
      <c r="AJ48" s="169">
        <v>2</v>
      </c>
      <c r="AK48" s="8"/>
    </row>
    <row r="49" spans="1:37" s="6" customFormat="1" ht="17.149999999999999" customHeight="1" x14ac:dyDescent="0.25">
      <c r="A49" s="72"/>
      <c r="B49" s="170" t="s">
        <v>192</v>
      </c>
      <c r="C49" s="179" t="s">
        <v>193</v>
      </c>
      <c r="D49" s="180" t="s">
        <v>194</v>
      </c>
      <c r="E49" s="146" t="s">
        <v>195</v>
      </c>
      <c r="F49" s="147"/>
      <c r="G49" s="147"/>
      <c r="H49" s="147"/>
      <c r="I49" s="149"/>
      <c r="J49" s="149"/>
      <c r="K49" s="149"/>
      <c r="L49" s="149"/>
      <c r="M49" s="149"/>
      <c r="N49" s="149"/>
      <c r="O49" s="149">
        <f>P49+Q49</f>
        <v>63</v>
      </c>
      <c r="P49" s="149">
        <v>33</v>
      </c>
      <c r="Q49" s="149">
        <v>30</v>
      </c>
      <c r="R49" s="149"/>
      <c r="S49" s="149"/>
      <c r="T49" s="149">
        <f t="shared" si="17"/>
        <v>63</v>
      </c>
      <c r="U49" s="149">
        <v>33</v>
      </c>
      <c r="V49" s="149">
        <v>30</v>
      </c>
      <c r="W49" s="149">
        <f>SUM(X49:AC49)</f>
        <v>8</v>
      </c>
      <c r="X49" s="150"/>
      <c r="Y49" s="150"/>
      <c r="Z49" s="149"/>
      <c r="AA49" s="149"/>
      <c r="AB49" s="149">
        <v>3</v>
      </c>
      <c r="AC49" s="149">
        <v>5</v>
      </c>
      <c r="AD49" s="149">
        <f>AE49+AF49+AG49+AH49+AI49+AJ49</f>
        <v>2</v>
      </c>
      <c r="AE49" s="150"/>
      <c r="AF49" s="150"/>
      <c r="AG49" s="149"/>
      <c r="AH49" s="149"/>
      <c r="AI49" s="149">
        <v>1</v>
      </c>
      <c r="AJ49" s="151">
        <v>1</v>
      </c>
      <c r="AK49" s="8"/>
    </row>
    <row r="50" spans="1:37" s="6" customFormat="1" ht="17.149999999999999" customHeight="1" x14ac:dyDescent="0.25">
      <c r="A50" s="94"/>
      <c r="B50" s="181" t="s">
        <v>11</v>
      </c>
      <c r="C50" s="182"/>
      <c r="D50" s="182"/>
      <c r="E50" s="183"/>
      <c r="F50" s="184">
        <f>SUM(F37:F49)</f>
        <v>221</v>
      </c>
      <c r="G50" s="184">
        <f t="shared" ref="G50:AJ50" si="18">SUM(G37:G49)</f>
        <v>221</v>
      </c>
      <c r="H50" s="184">
        <f t="shared" si="18"/>
        <v>0</v>
      </c>
      <c r="I50" s="185">
        <f t="shared" si="18"/>
        <v>6110</v>
      </c>
      <c r="J50" s="185">
        <f t="shared" si="18"/>
        <v>3416</v>
      </c>
      <c r="K50" s="185">
        <f t="shared" si="18"/>
        <v>2694</v>
      </c>
      <c r="L50" s="185">
        <f t="shared" si="18"/>
        <v>0</v>
      </c>
      <c r="M50" s="185">
        <f t="shared" si="18"/>
        <v>0</v>
      </c>
      <c r="N50" s="185">
        <f t="shared" si="18"/>
        <v>0</v>
      </c>
      <c r="O50" s="185">
        <f t="shared" si="18"/>
        <v>797</v>
      </c>
      <c r="P50" s="185">
        <f t="shared" si="18"/>
        <v>451</v>
      </c>
      <c r="Q50" s="185">
        <f t="shared" si="18"/>
        <v>346</v>
      </c>
      <c r="R50" s="185">
        <f t="shared" si="18"/>
        <v>4</v>
      </c>
      <c r="S50" s="185">
        <f t="shared" si="18"/>
        <v>75</v>
      </c>
      <c r="T50" s="185">
        <f t="shared" si="18"/>
        <v>6986</v>
      </c>
      <c r="U50" s="185">
        <f t="shared" si="18"/>
        <v>3871</v>
      </c>
      <c r="V50" s="185">
        <f t="shared" si="18"/>
        <v>3115</v>
      </c>
      <c r="W50" s="185">
        <f t="shared" si="18"/>
        <v>539</v>
      </c>
      <c r="X50" s="185">
        <f t="shared" si="18"/>
        <v>301</v>
      </c>
      <c r="Y50" s="185">
        <f t="shared" si="18"/>
        <v>194</v>
      </c>
      <c r="Z50" s="185">
        <f t="shared" si="18"/>
        <v>0</v>
      </c>
      <c r="AA50" s="185">
        <f t="shared" si="18"/>
        <v>0</v>
      </c>
      <c r="AB50" s="185">
        <f t="shared" si="18"/>
        <v>25</v>
      </c>
      <c r="AC50" s="185">
        <f t="shared" si="18"/>
        <v>19</v>
      </c>
      <c r="AD50" s="185">
        <f t="shared" si="18"/>
        <v>132</v>
      </c>
      <c r="AE50" s="185">
        <f t="shared" si="18"/>
        <v>58</v>
      </c>
      <c r="AF50" s="185">
        <f t="shared" si="18"/>
        <v>62</v>
      </c>
      <c r="AG50" s="185">
        <f t="shared" si="18"/>
        <v>0</v>
      </c>
      <c r="AH50" s="185">
        <f t="shared" si="18"/>
        <v>0</v>
      </c>
      <c r="AI50" s="185">
        <f t="shared" si="18"/>
        <v>5</v>
      </c>
      <c r="AJ50" s="186">
        <f t="shared" si="18"/>
        <v>7</v>
      </c>
      <c r="AK50" s="8"/>
    </row>
    <row r="51" spans="1:37" s="6" customFormat="1" ht="20.25" customHeight="1" x14ac:dyDescent="0.25">
      <c r="A51" s="187" t="s">
        <v>196</v>
      </c>
      <c r="B51" s="188">
        <f>COUNTA(B6:B34,B36)</f>
        <v>30</v>
      </c>
      <c r="C51" s="189"/>
      <c r="D51" s="189"/>
      <c r="E51" s="190"/>
      <c r="F51" s="191">
        <f>F35+F36</f>
        <v>566</v>
      </c>
      <c r="G51" s="191">
        <f t="shared" ref="G51:AJ51" si="19">G35+G36</f>
        <v>517</v>
      </c>
      <c r="H51" s="191">
        <f t="shared" si="19"/>
        <v>49</v>
      </c>
      <c r="I51" s="192">
        <f t="shared" si="19"/>
        <v>18071</v>
      </c>
      <c r="J51" s="192">
        <f t="shared" si="19"/>
        <v>8670</v>
      </c>
      <c r="K51" s="192">
        <f>K35+K36</f>
        <v>9401</v>
      </c>
      <c r="L51" s="192">
        <f t="shared" si="19"/>
        <v>259</v>
      </c>
      <c r="M51" s="192">
        <f t="shared" si="19"/>
        <v>143</v>
      </c>
      <c r="N51" s="192">
        <f t="shared" si="19"/>
        <v>116</v>
      </c>
      <c r="O51" s="192">
        <f>O35+O36</f>
        <v>329</v>
      </c>
      <c r="P51" s="192">
        <f t="shared" si="19"/>
        <v>131</v>
      </c>
      <c r="Q51" s="192">
        <f t="shared" si="19"/>
        <v>198</v>
      </c>
      <c r="R51" s="192">
        <f t="shared" si="19"/>
        <v>23</v>
      </c>
      <c r="S51" s="192">
        <f t="shared" si="19"/>
        <v>115</v>
      </c>
      <c r="T51" s="192">
        <f>T35+T36</f>
        <v>18797</v>
      </c>
      <c r="U51" s="192">
        <f>U35+U36</f>
        <v>8967</v>
      </c>
      <c r="V51" s="192">
        <f t="shared" si="19"/>
        <v>9830</v>
      </c>
      <c r="W51" s="192">
        <f t="shared" si="19"/>
        <v>1564</v>
      </c>
      <c r="X51" s="192">
        <f t="shared" si="19"/>
        <v>848</v>
      </c>
      <c r="Y51" s="192">
        <f t="shared" si="19"/>
        <v>623</v>
      </c>
      <c r="Z51" s="192">
        <f t="shared" si="19"/>
        <v>57</v>
      </c>
      <c r="AA51" s="192">
        <f t="shared" si="19"/>
        <v>20</v>
      </c>
      <c r="AB51" s="192">
        <f t="shared" si="19"/>
        <v>14</v>
      </c>
      <c r="AC51" s="192">
        <f t="shared" si="19"/>
        <v>2</v>
      </c>
      <c r="AD51" s="192">
        <f t="shared" si="19"/>
        <v>375</v>
      </c>
      <c r="AE51" s="192">
        <f t="shared" si="19"/>
        <v>196</v>
      </c>
      <c r="AF51" s="192">
        <f t="shared" si="19"/>
        <v>173</v>
      </c>
      <c r="AG51" s="192">
        <f t="shared" si="19"/>
        <v>4</v>
      </c>
      <c r="AH51" s="192">
        <f t="shared" si="19"/>
        <v>0</v>
      </c>
      <c r="AI51" s="192">
        <f t="shared" si="19"/>
        <v>0</v>
      </c>
      <c r="AJ51" s="193">
        <f t="shared" si="19"/>
        <v>2</v>
      </c>
      <c r="AK51" s="8"/>
    </row>
    <row r="52" spans="1:37" s="6" customFormat="1" ht="20.25" customHeight="1" x14ac:dyDescent="0.25">
      <c r="A52" s="194" t="s">
        <v>143</v>
      </c>
      <c r="B52" s="195">
        <f>COUNTA(B37:B49)</f>
        <v>13</v>
      </c>
      <c r="C52" s="196"/>
      <c r="D52" s="196"/>
      <c r="E52" s="197"/>
      <c r="F52" s="103">
        <f>F50</f>
        <v>221</v>
      </c>
      <c r="G52" s="103">
        <f t="shared" ref="G52:AJ52" si="20">G50</f>
        <v>221</v>
      </c>
      <c r="H52" s="103">
        <f t="shared" si="20"/>
        <v>0</v>
      </c>
      <c r="I52" s="105">
        <f t="shared" si="20"/>
        <v>6110</v>
      </c>
      <c r="J52" s="105">
        <f t="shared" si="20"/>
        <v>3416</v>
      </c>
      <c r="K52" s="105">
        <f t="shared" si="20"/>
        <v>2694</v>
      </c>
      <c r="L52" s="105">
        <f t="shared" si="20"/>
        <v>0</v>
      </c>
      <c r="M52" s="105">
        <f t="shared" si="20"/>
        <v>0</v>
      </c>
      <c r="N52" s="105">
        <f t="shared" si="20"/>
        <v>0</v>
      </c>
      <c r="O52" s="105">
        <f t="shared" si="20"/>
        <v>797</v>
      </c>
      <c r="P52" s="105">
        <f t="shared" si="20"/>
        <v>451</v>
      </c>
      <c r="Q52" s="105">
        <f t="shared" si="20"/>
        <v>346</v>
      </c>
      <c r="R52" s="105">
        <f t="shared" si="20"/>
        <v>4</v>
      </c>
      <c r="S52" s="105">
        <f t="shared" si="20"/>
        <v>75</v>
      </c>
      <c r="T52" s="105">
        <f t="shared" si="20"/>
        <v>6986</v>
      </c>
      <c r="U52" s="105">
        <f t="shared" si="20"/>
        <v>3871</v>
      </c>
      <c r="V52" s="105">
        <f t="shared" si="20"/>
        <v>3115</v>
      </c>
      <c r="W52" s="105">
        <f t="shared" si="20"/>
        <v>539</v>
      </c>
      <c r="X52" s="105">
        <f t="shared" si="20"/>
        <v>301</v>
      </c>
      <c r="Y52" s="105">
        <f t="shared" si="20"/>
        <v>194</v>
      </c>
      <c r="Z52" s="105">
        <f t="shared" si="20"/>
        <v>0</v>
      </c>
      <c r="AA52" s="105">
        <f t="shared" si="20"/>
        <v>0</v>
      </c>
      <c r="AB52" s="105">
        <f t="shared" si="20"/>
        <v>25</v>
      </c>
      <c r="AC52" s="105">
        <f t="shared" si="20"/>
        <v>19</v>
      </c>
      <c r="AD52" s="105">
        <f t="shared" si="20"/>
        <v>132</v>
      </c>
      <c r="AE52" s="105">
        <f t="shared" si="20"/>
        <v>58</v>
      </c>
      <c r="AF52" s="105">
        <f t="shared" si="20"/>
        <v>62</v>
      </c>
      <c r="AG52" s="105">
        <f t="shared" si="20"/>
        <v>0</v>
      </c>
      <c r="AH52" s="105">
        <f t="shared" si="20"/>
        <v>0</v>
      </c>
      <c r="AI52" s="105">
        <f t="shared" si="20"/>
        <v>5</v>
      </c>
      <c r="AJ52" s="198">
        <f t="shared" si="20"/>
        <v>7</v>
      </c>
      <c r="AK52" s="24"/>
    </row>
    <row r="53" spans="1:37" s="6" customFormat="1" ht="20.25" customHeight="1" x14ac:dyDescent="0.25">
      <c r="A53" s="199" t="s">
        <v>197</v>
      </c>
      <c r="B53" s="200">
        <f>SUM(B51:B52)</f>
        <v>43</v>
      </c>
      <c r="C53" s="201"/>
      <c r="D53" s="201"/>
      <c r="E53" s="202"/>
      <c r="F53" s="103">
        <f>SUM(F51:F52)</f>
        <v>787</v>
      </c>
      <c r="G53" s="103">
        <f t="shared" ref="G53:AJ53" si="21">SUM(G51:G52)</f>
        <v>738</v>
      </c>
      <c r="H53" s="103">
        <f t="shared" si="21"/>
        <v>49</v>
      </c>
      <c r="I53" s="105">
        <f t="shared" si="21"/>
        <v>24181</v>
      </c>
      <c r="J53" s="105">
        <f t="shared" si="21"/>
        <v>12086</v>
      </c>
      <c r="K53" s="105">
        <f t="shared" si="21"/>
        <v>12095</v>
      </c>
      <c r="L53" s="105">
        <f t="shared" si="21"/>
        <v>259</v>
      </c>
      <c r="M53" s="105">
        <f t="shared" si="21"/>
        <v>143</v>
      </c>
      <c r="N53" s="105">
        <f t="shared" si="21"/>
        <v>116</v>
      </c>
      <c r="O53" s="105">
        <f t="shared" si="21"/>
        <v>1126</v>
      </c>
      <c r="P53" s="105">
        <f t="shared" si="21"/>
        <v>582</v>
      </c>
      <c r="Q53" s="105">
        <f t="shared" si="21"/>
        <v>544</v>
      </c>
      <c r="R53" s="105">
        <f t="shared" si="21"/>
        <v>27</v>
      </c>
      <c r="S53" s="105">
        <f t="shared" si="21"/>
        <v>190</v>
      </c>
      <c r="T53" s="105">
        <f t="shared" si="21"/>
        <v>25783</v>
      </c>
      <c r="U53" s="105">
        <f>SUM(U51:U52)</f>
        <v>12838</v>
      </c>
      <c r="V53" s="105">
        <f t="shared" si="21"/>
        <v>12945</v>
      </c>
      <c r="W53" s="105">
        <f>SUM(W51:W52)</f>
        <v>2103</v>
      </c>
      <c r="X53" s="105">
        <f t="shared" si="21"/>
        <v>1149</v>
      </c>
      <c r="Y53" s="105">
        <f t="shared" si="21"/>
        <v>817</v>
      </c>
      <c r="Z53" s="105">
        <f t="shared" si="21"/>
        <v>57</v>
      </c>
      <c r="AA53" s="105">
        <f t="shared" si="21"/>
        <v>20</v>
      </c>
      <c r="AB53" s="105">
        <f t="shared" si="21"/>
        <v>39</v>
      </c>
      <c r="AC53" s="105">
        <f t="shared" si="21"/>
        <v>21</v>
      </c>
      <c r="AD53" s="105">
        <f t="shared" si="21"/>
        <v>507</v>
      </c>
      <c r="AE53" s="105">
        <f t="shared" si="21"/>
        <v>254</v>
      </c>
      <c r="AF53" s="105">
        <f t="shared" si="21"/>
        <v>235</v>
      </c>
      <c r="AG53" s="105">
        <f t="shared" si="21"/>
        <v>4</v>
      </c>
      <c r="AH53" s="105">
        <f t="shared" si="21"/>
        <v>0</v>
      </c>
      <c r="AI53" s="105">
        <f t="shared" si="21"/>
        <v>5</v>
      </c>
      <c r="AJ53" s="198">
        <f t="shared" si="21"/>
        <v>9</v>
      </c>
      <c r="AK53" s="24"/>
    </row>
  </sheetData>
  <sheetProtection selectLockedCells="1"/>
  <mergeCells count="22">
    <mergeCell ref="AD4:AD5"/>
    <mergeCell ref="AE4:AF4"/>
    <mergeCell ref="AG4:AH4"/>
    <mergeCell ref="AI4:AJ4"/>
    <mergeCell ref="B35:E35"/>
    <mergeCell ref="B50:E50"/>
    <mergeCell ref="AD2:AJ3"/>
    <mergeCell ref="F3:F5"/>
    <mergeCell ref="G3:G5"/>
    <mergeCell ref="H3:H5"/>
    <mergeCell ref="R3:S4"/>
    <mergeCell ref="T3:V4"/>
    <mergeCell ref="W4:W5"/>
    <mergeCell ref="X4:Y4"/>
    <mergeCell ref="Z4:AA4"/>
    <mergeCell ref="AB4:AC4"/>
    <mergeCell ref="A2:A5"/>
    <mergeCell ref="B2:B5"/>
    <mergeCell ref="C2:C5"/>
    <mergeCell ref="D2:D5"/>
    <mergeCell ref="E2:E5"/>
    <mergeCell ref="W2:AC3"/>
  </mergeCells>
  <phoneticPr fontId="3"/>
  <printOptions horizontalCentered="1"/>
  <pageMargins left="1.0236220472440944" right="0.43307086614173229" top="0.94488188976377963" bottom="0.15748031496062992" header="0.31496062992125984" footer="0.19685039370078741"/>
  <pageSetup paperSize="9" scale="60" firstPageNumber="22" pageOrder="overThenDown" orientation="landscape" r:id="rId1"/>
  <headerFooter scaleWithDoc="0" alignWithMargins="0">
    <oddFooter xml:space="preserve">&amp;C&amp;9
</oddFooter>
  </headerFooter>
  <colBreaks count="1" manualBreakCount="1">
    <brk id="11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高校(学校別)</vt:lpstr>
      <vt:lpstr>'高校(学校別)'!Print_Area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2021-08-31T00:43:50Z</dcterms:created>
  <dcterms:modified xsi:type="dcterms:W3CDTF">2021-08-31T00:45:04Z</dcterms:modified>
</cp:coreProperties>
</file>