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11-学校一覧\学校一覧R3\0901　　HP掲載データ\Excel\"/>
    </mc:Choice>
  </mc:AlternateContent>
  <bookViews>
    <workbookView xWindow="0" yWindow="0" windowWidth="19200" windowHeight="6970"/>
  </bookViews>
  <sheets>
    <sheet name="大学" sheetId="1" r:id="rId1"/>
    <sheet name="大学(学部別)" sheetId="2" r:id="rId2"/>
  </sheets>
  <definedNames>
    <definedName name="_xlnm.Print_Area" localSheetId="0">大学!$A$1:$AE$35</definedName>
    <definedName name="_xlnm.Print_Area" localSheetId="1">'大学(学部別)'!$B$2:$Y$30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9" i="2" l="1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F28" i="2"/>
  <c r="E28" i="2"/>
  <c r="Y27" i="2"/>
  <c r="X27" i="2"/>
  <c r="W27" i="2"/>
  <c r="T27" i="2"/>
  <c r="Y26" i="2"/>
  <c r="Y28" i="2" s="1"/>
  <c r="X26" i="2"/>
  <c r="X28" i="2" s="1"/>
  <c r="W26" i="2"/>
  <c r="W28" i="2" s="1"/>
  <c r="T26" i="2"/>
  <c r="V25" i="2"/>
  <c r="V29" i="2" s="1"/>
  <c r="U25" i="2"/>
  <c r="U29" i="2" s="1"/>
  <c r="T29" i="2" s="1"/>
  <c r="S25" i="2"/>
  <c r="R25" i="2"/>
  <c r="R29" i="2" s="1"/>
  <c r="Q29" i="2" s="1"/>
  <c r="P25" i="2"/>
  <c r="O25" i="2"/>
  <c r="M25" i="2"/>
  <c r="L25" i="2"/>
  <c r="J25" i="2"/>
  <c r="I25" i="2"/>
  <c r="G25" i="2"/>
  <c r="F25" i="2"/>
  <c r="Y24" i="2"/>
  <c r="X24" i="2"/>
  <c r="T24" i="2"/>
  <c r="Q24" i="2"/>
  <c r="N24" i="2"/>
  <c r="K24" i="2"/>
  <c r="H24" i="2"/>
  <c r="E24" i="2"/>
  <c r="W24" i="2" s="1"/>
  <c r="Y23" i="2"/>
  <c r="X23" i="2"/>
  <c r="T23" i="2"/>
  <c r="T25" i="2" s="1"/>
  <c r="Q23" i="2"/>
  <c r="N23" i="2"/>
  <c r="K23" i="2"/>
  <c r="H23" i="2"/>
  <c r="H25" i="2" s="1"/>
  <c r="E23" i="2"/>
  <c r="W23" i="2" s="1"/>
  <c r="Y22" i="2"/>
  <c r="X22" i="2"/>
  <c r="W22" i="2"/>
  <c r="T22" i="2"/>
  <c r="Q22" i="2"/>
  <c r="N22" i="2"/>
  <c r="K22" i="2"/>
  <c r="H22" i="2"/>
  <c r="E22" i="2"/>
  <c r="Y21" i="2"/>
  <c r="Y25" i="2" s="1"/>
  <c r="X21" i="2"/>
  <c r="X25" i="2" s="1"/>
  <c r="T21" i="2"/>
  <c r="Q21" i="2"/>
  <c r="Q25" i="2" s="1"/>
  <c r="N21" i="2"/>
  <c r="N25" i="2" s="1"/>
  <c r="K21" i="2"/>
  <c r="K25" i="2" s="1"/>
  <c r="H21" i="2"/>
  <c r="E21" i="2"/>
  <c r="E25" i="2" s="1"/>
  <c r="P20" i="2"/>
  <c r="P29" i="2" s="1"/>
  <c r="O20" i="2"/>
  <c r="O29" i="2" s="1"/>
  <c r="M20" i="2"/>
  <c r="M29" i="2" s="1"/>
  <c r="L20" i="2"/>
  <c r="L29" i="2" s="1"/>
  <c r="K29" i="2" s="1"/>
  <c r="K20" i="2"/>
  <c r="J20" i="2"/>
  <c r="J29" i="2" s="1"/>
  <c r="I20" i="2"/>
  <c r="I29" i="2" s="1"/>
  <c r="H29" i="2" s="1"/>
  <c r="G20" i="2"/>
  <c r="Y20" i="2" s="1"/>
  <c r="F20" i="2"/>
  <c r="F29" i="2" s="1"/>
  <c r="Y19" i="2"/>
  <c r="X19" i="2"/>
  <c r="N19" i="2"/>
  <c r="K19" i="2"/>
  <c r="H19" i="2"/>
  <c r="E19" i="2"/>
  <c r="W19" i="2" s="1"/>
  <c r="Y18" i="2"/>
  <c r="X18" i="2"/>
  <c r="N18" i="2"/>
  <c r="K18" i="2"/>
  <c r="H18" i="2"/>
  <c r="E18" i="2"/>
  <c r="W18" i="2" s="1"/>
  <c r="Y17" i="2"/>
  <c r="X17" i="2"/>
  <c r="N17" i="2"/>
  <c r="N20" i="2" s="1"/>
  <c r="K17" i="2"/>
  <c r="H17" i="2"/>
  <c r="H20" i="2" s="1"/>
  <c r="E17" i="2"/>
  <c r="E20" i="2" s="1"/>
  <c r="W20" i="2" s="1"/>
  <c r="Y16" i="2"/>
  <c r="X16" i="2"/>
  <c r="T16" i="2"/>
  <c r="Q16" i="2"/>
  <c r="N16" i="2"/>
  <c r="K16" i="2"/>
  <c r="H16" i="2"/>
  <c r="E16" i="2"/>
  <c r="W16" i="2" s="1"/>
  <c r="V15" i="2"/>
  <c r="V30" i="2" s="1"/>
  <c r="U15" i="2"/>
  <c r="U30" i="2" s="1"/>
  <c r="S15" i="2"/>
  <c r="S30" i="2" s="1"/>
  <c r="R15" i="2"/>
  <c r="R30" i="2" s="1"/>
  <c r="P15" i="2"/>
  <c r="P30" i="2" s="1"/>
  <c r="O15" i="2"/>
  <c r="O30" i="2" s="1"/>
  <c r="M15" i="2"/>
  <c r="M30" i="2" s="1"/>
  <c r="L15" i="2"/>
  <c r="L30" i="2" s="1"/>
  <c r="J15" i="2"/>
  <c r="J30" i="2" s="1"/>
  <c r="I15" i="2"/>
  <c r="I30" i="2" s="1"/>
  <c r="G15" i="2"/>
  <c r="G30" i="2" s="1"/>
  <c r="F15" i="2"/>
  <c r="F30" i="2" s="1"/>
  <c r="Y14" i="2"/>
  <c r="X14" i="2"/>
  <c r="N14" i="2"/>
  <c r="K14" i="2"/>
  <c r="H14" i="2"/>
  <c r="E14" i="2"/>
  <c r="W14" i="2" s="1"/>
  <c r="Y13" i="2"/>
  <c r="X13" i="2"/>
  <c r="N13" i="2"/>
  <c r="K13" i="2"/>
  <c r="H13" i="2"/>
  <c r="E13" i="2"/>
  <c r="W13" i="2" s="1"/>
  <c r="Y12" i="2"/>
  <c r="X12" i="2"/>
  <c r="T12" i="2"/>
  <c r="Q12" i="2"/>
  <c r="N12" i="2"/>
  <c r="K12" i="2"/>
  <c r="H12" i="2"/>
  <c r="E12" i="2"/>
  <c r="W12" i="2" s="1"/>
  <c r="Y11" i="2"/>
  <c r="X11" i="2"/>
  <c r="T11" i="2"/>
  <c r="T15" i="2" s="1"/>
  <c r="T30" i="2" s="1"/>
  <c r="Q11" i="2"/>
  <c r="Q15" i="2" s="1"/>
  <c r="Q30" i="2" s="1"/>
  <c r="N11" i="2"/>
  <c r="K11" i="2"/>
  <c r="H11" i="2"/>
  <c r="E11" i="2"/>
  <c r="W11" i="2" s="1"/>
  <c r="Y10" i="2"/>
  <c r="X10" i="2"/>
  <c r="N10" i="2"/>
  <c r="K10" i="2"/>
  <c r="H10" i="2"/>
  <c r="E10" i="2"/>
  <c r="W10" i="2" s="1"/>
  <c r="Y9" i="2"/>
  <c r="X9" i="2"/>
  <c r="N9" i="2"/>
  <c r="N15" i="2" s="1"/>
  <c r="K9" i="2"/>
  <c r="H9" i="2"/>
  <c r="E9" i="2"/>
  <c r="W9" i="2" s="1"/>
  <c r="Y8" i="2"/>
  <c r="X8" i="2"/>
  <c r="N8" i="2"/>
  <c r="K8" i="2"/>
  <c r="H8" i="2"/>
  <c r="E8" i="2"/>
  <c r="W8" i="2" s="1"/>
  <c r="Y7" i="2"/>
  <c r="X7" i="2"/>
  <c r="N7" i="2"/>
  <c r="K7" i="2"/>
  <c r="H7" i="2"/>
  <c r="E7" i="2"/>
  <c r="W7" i="2" s="1"/>
  <c r="Y6" i="2"/>
  <c r="Y15" i="2" s="1"/>
  <c r="X6" i="2"/>
  <c r="X15" i="2" s="1"/>
  <c r="N6" i="2"/>
  <c r="K6" i="2"/>
  <c r="K15" i="2" s="1"/>
  <c r="K30" i="2" s="1"/>
  <c r="H6" i="2"/>
  <c r="H15" i="2" s="1"/>
  <c r="H30" i="2" s="1"/>
  <c r="E6" i="2"/>
  <c r="E15" i="2" s="1"/>
  <c r="E30" i="2" s="1"/>
  <c r="AE33" i="1"/>
  <c r="AD33" i="1"/>
  <c r="AC33" i="1"/>
  <c r="AB33" i="1"/>
  <c r="AB34" i="1" s="1"/>
  <c r="AB35" i="1" s="1"/>
  <c r="AA33" i="1"/>
  <c r="Z33" i="1"/>
  <c r="V33" i="1"/>
  <c r="U33" i="1"/>
  <c r="S33" i="1"/>
  <c r="R33" i="1"/>
  <c r="P33" i="1"/>
  <c r="O33" i="1"/>
  <c r="M33" i="1"/>
  <c r="L33" i="1"/>
  <c r="I33" i="1"/>
  <c r="H33" i="1"/>
  <c r="Y32" i="1"/>
  <c r="X32" i="1"/>
  <c r="Q32" i="1"/>
  <c r="Q33" i="1" s="1"/>
  <c r="N32" i="1"/>
  <c r="K32" i="1"/>
  <c r="K33" i="1" s="1"/>
  <c r="Y31" i="1"/>
  <c r="X31" i="1"/>
  <c r="T31" i="1"/>
  <c r="N31" i="1"/>
  <c r="K31" i="1"/>
  <c r="AE30" i="1"/>
  <c r="AD30" i="1"/>
  <c r="AB30" i="1"/>
  <c r="AA30" i="1"/>
  <c r="V30" i="1"/>
  <c r="U30" i="1"/>
  <c r="S30" i="1"/>
  <c r="R30" i="1"/>
  <c r="P30" i="1"/>
  <c r="O30" i="1"/>
  <c r="M30" i="1"/>
  <c r="L30" i="1"/>
  <c r="J30" i="1"/>
  <c r="I30" i="1"/>
  <c r="Z29" i="1"/>
  <c r="Y29" i="1"/>
  <c r="X29" i="1"/>
  <c r="T29" i="1"/>
  <c r="Q29" i="1"/>
  <c r="N29" i="1"/>
  <c r="K29" i="1"/>
  <c r="H29" i="1"/>
  <c r="Y28" i="1"/>
  <c r="X28" i="1"/>
  <c r="T28" i="1"/>
  <c r="Q28" i="1"/>
  <c r="N28" i="1"/>
  <c r="K28" i="1"/>
  <c r="AC27" i="1"/>
  <c r="Z27" i="1"/>
  <c r="Y27" i="1"/>
  <c r="W27" i="1" s="1"/>
  <c r="X27" i="1"/>
  <c r="T27" i="1"/>
  <c r="Q27" i="1"/>
  <c r="N27" i="1"/>
  <c r="K27" i="1"/>
  <c r="H27" i="1"/>
  <c r="AC26" i="1"/>
  <c r="Z26" i="1"/>
  <c r="Y26" i="1"/>
  <c r="X26" i="1"/>
  <c r="W26" i="1" s="1"/>
  <c r="T26" i="1"/>
  <c r="Q26" i="1"/>
  <c r="N26" i="1"/>
  <c r="K26" i="1"/>
  <c r="H26" i="1"/>
  <c r="AC25" i="1"/>
  <c r="Z25" i="1"/>
  <c r="Y25" i="1"/>
  <c r="Y30" i="1" s="1"/>
  <c r="X25" i="1"/>
  <c r="T25" i="1"/>
  <c r="Q25" i="1"/>
  <c r="N25" i="1"/>
  <c r="K25" i="1"/>
  <c r="H25" i="1"/>
  <c r="AC24" i="1"/>
  <c r="AC30" i="1" s="1"/>
  <c r="Z24" i="1"/>
  <c r="Y24" i="1"/>
  <c r="X24" i="1"/>
  <c r="W24" i="1"/>
  <c r="T24" i="1"/>
  <c r="Q24" i="1"/>
  <c r="N24" i="1"/>
  <c r="K24" i="1"/>
  <c r="K30" i="1" s="1"/>
  <c r="H24" i="1"/>
  <c r="AE23" i="1"/>
  <c r="AD23" i="1"/>
  <c r="AC23" i="1"/>
  <c r="AB23" i="1"/>
  <c r="AA23" i="1"/>
  <c r="AA34" i="1" s="1"/>
  <c r="V23" i="1"/>
  <c r="U23" i="1"/>
  <c r="S23" i="1"/>
  <c r="R23" i="1"/>
  <c r="P23" i="1"/>
  <c r="O23" i="1"/>
  <c r="M23" i="1"/>
  <c r="L23" i="1"/>
  <c r="J23" i="1"/>
  <c r="I23" i="1"/>
  <c r="Z22" i="1"/>
  <c r="Y22" i="1"/>
  <c r="X22" i="1"/>
  <c r="W22" i="1" s="1"/>
  <c r="T22" i="1"/>
  <c r="Q22" i="1"/>
  <c r="N22" i="1"/>
  <c r="K22" i="1"/>
  <c r="Z21" i="1"/>
  <c r="Y21" i="1"/>
  <c r="X21" i="1"/>
  <c r="W21" i="1" s="1"/>
  <c r="T21" i="1"/>
  <c r="Q21" i="1"/>
  <c r="N21" i="1"/>
  <c r="K21" i="1"/>
  <c r="H21" i="1"/>
  <c r="Z20" i="1"/>
  <c r="Y20" i="1"/>
  <c r="X20" i="1"/>
  <c r="W20" i="1" s="1"/>
  <c r="T20" i="1"/>
  <c r="Q20" i="1"/>
  <c r="N20" i="1"/>
  <c r="K20" i="1"/>
  <c r="H20" i="1"/>
  <c r="AC19" i="1"/>
  <c r="Z19" i="1"/>
  <c r="Y19" i="1"/>
  <c r="X19" i="1"/>
  <c r="X23" i="1" s="1"/>
  <c r="T19" i="1"/>
  <c r="Q19" i="1"/>
  <c r="N19" i="1"/>
  <c r="N23" i="1" s="1"/>
  <c r="K19" i="1"/>
  <c r="K23" i="1" s="1"/>
  <c r="H19" i="1"/>
  <c r="AC18" i="1"/>
  <c r="Z18" i="1"/>
  <c r="Y18" i="1"/>
  <c r="X18" i="1"/>
  <c r="T18" i="1"/>
  <c r="Q18" i="1"/>
  <c r="N18" i="1"/>
  <c r="K18" i="1"/>
  <c r="H18" i="1"/>
  <c r="AE17" i="1"/>
  <c r="AD17" i="1"/>
  <c r="AB17" i="1"/>
  <c r="AA17" i="1"/>
  <c r="V17" i="1"/>
  <c r="U17" i="1"/>
  <c r="S17" i="1"/>
  <c r="R17" i="1"/>
  <c r="P17" i="1"/>
  <c r="O17" i="1"/>
  <c r="M17" i="1"/>
  <c r="L17" i="1"/>
  <c r="L34" i="1" s="1"/>
  <c r="L35" i="1" s="1"/>
  <c r="J17" i="1"/>
  <c r="I17" i="1"/>
  <c r="AC16" i="1"/>
  <c r="Z16" i="1"/>
  <c r="Y16" i="1"/>
  <c r="X16" i="1"/>
  <c r="W16" i="1" s="1"/>
  <c r="T16" i="1"/>
  <c r="Q16" i="1"/>
  <c r="N16" i="1"/>
  <c r="K16" i="1"/>
  <c r="AC15" i="1"/>
  <c r="Z15" i="1"/>
  <c r="Y15" i="1"/>
  <c r="X15" i="1"/>
  <c r="W15" i="1" s="1"/>
  <c r="T15" i="1"/>
  <c r="Q15" i="1"/>
  <c r="N15" i="1"/>
  <c r="K15" i="1"/>
  <c r="AC14" i="1"/>
  <c r="Z14" i="1"/>
  <c r="Y14" i="1"/>
  <c r="X14" i="1"/>
  <c r="W14" i="1" s="1"/>
  <c r="T14" i="1"/>
  <c r="Q14" i="1"/>
  <c r="N14" i="1"/>
  <c r="K14" i="1"/>
  <c r="AC13" i="1"/>
  <c r="Z13" i="1"/>
  <c r="Y13" i="1"/>
  <c r="X13" i="1"/>
  <c r="W13" i="1" s="1"/>
  <c r="T13" i="1"/>
  <c r="Q13" i="1"/>
  <c r="N13" i="1"/>
  <c r="K13" i="1"/>
  <c r="H13" i="1"/>
  <c r="AC12" i="1"/>
  <c r="Z12" i="1"/>
  <c r="Y12" i="1"/>
  <c r="X12" i="1"/>
  <c r="T12" i="1"/>
  <c r="Q12" i="1"/>
  <c r="N12" i="1"/>
  <c r="K12" i="1"/>
  <c r="H12" i="1"/>
  <c r="AC11" i="1"/>
  <c r="Z11" i="1"/>
  <c r="Y11" i="1"/>
  <c r="X11" i="1"/>
  <c r="W11" i="1"/>
  <c r="T11" i="1"/>
  <c r="Q11" i="1"/>
  <c r="N11" i="1"/>
  <c r="K11" i="1"/>
  <c r="H11" i="1"/>
  <c r="AC10" i="1"/>
  <c r="Z10" i="1"/>
  <c r="Y10" i="1"/>
  <c r="X10" i="1"/>
  <c r="T10" i="1"/>
  <c r="Q10" i="1"/>
  <c r="N10" i="1"/>
  <c r="K10" i="1"/>
  <c r="H10" i="1"/>
  <c r="Z9" i="1"/>
  <c r="Y9" i="1"/>
  <c r="X9" i="1"/>
  <c r="T9" i="1"/>
  <c r="Q9" i="1"/>
  <c r="N9" i="1"/>
  <c r="K9" i="1"/>
  <c r="H9" i="1"/>
  <c r="Z8" i="1"/>
  <c r="Y8" i="1"/>
  <c r="X8" i="1"/>
  <c r="W8" i="1" s="1"/>
  <c r="T8" i="1"/>
  <c r="Q8" i="1"/>
  <c r="N8" i="1"/>
  <c r="K8" i="1"/>
  <c r="H8" i="1"/>
  <c r="Z7" i="1"/>
  <c r="Y7" i="1"/>
  <c r="X7" i="1"/>
  <c r="T7" i="1"/>
  <c r="Q7" i="1"/>
  <c r="N7" i="1"/>
  <c r="K7" i="1"/>
  <c r="H7" i="1"/>
  <c r="Z6" i="1"/>
  <c r="Y6" i="1"/>
  <c r="X6" i="1"/>
  <c r="T6" i="1"/>
  <c r="Q6" i="1"/>
  <c r="N6" i="1"/>
  <c r="K6" i="1"/>
  <c r="H6" i="1"/>
  <c r="AC5" i="1"/>
  <c r="AC17" i="1" s="1"/>
  <c r="Z5" i="1"/>
  <c r="Y5" i="1"/>
  <c r="X5" i="1"/>
  <c r="W5" i="1"/>
  <c r="T5" i="1"/>
  <c r="Q5" i="1"/>
  <c r="N5" i="1"/>
  <c r="K5" i="1"/>
  <c r="K17" i="1" s="1"/>
  <c r="H5" i="1"/>
  <c r="AA1" i="1"/>
  <c r="Y30" i="2" l="1"/>
  <c r="N30" i="2"/>
  <c r="Y29" i="2"/>
  <c r="N29" i="2"/>
  <c r="W6" i="2"/>
  <c r="W15" i="2" s="1"/>
  <c r="G29" i="2"/>
  <c r="E29" i="2" s="1"/>
  <c r="W17" i="2"/>
  <c r="X20" i="2"/>
  <c r="X29" i="2" s="1"/>
  <c r="W21" i="2"/>
  <c r="W25" i="2" s="1"/>
  <c r="N17" i="1"/>
  <c r="P34" i="1"/>
  <c r="P35" i="1" s="1"/>
  <c r="N30" i="1"/>
  <c r="W31" i="1"/>
  <c r="W32" i="1"/>
  <c r="Q17" i="1"/>
  <c r="Y17" i="1"/>
  <c r="W6" i="1"/>
  <c r="W7" i="1"/>
  <c r="W17" i="1" s="1"/>
  <c r="H17" i="1"/>
  <c r="T17" i="1"/>
  <c r="W12" i="1"/>
  <c r="Q23" i="1"/>
  <c r="Z23" i="1"/>
  <c r="Y23" i="1"/>
  <c r="AA35" i="1"/>
  <c r="Q30" i="1"/>
  <c r="Z30" i="1"/>
  <c r="Z34" i="1" s="1"/>
  <c r="Z35" i="1" s="1"/>
  <c r="N33" i="1"/>
  <c r="N34" i="1" s="1"/>
  <c r="N35" i="1" s="1"/>
  <c r="S34" i="1"/>
  <c r="S35" i="1" s="1"/>
  <c r="AE34" i="1"/>
  <c r="AE35" i="1" s="1"/>
  <c r="Z17" i="1"/>
  <c r="W9" i="1"/>
  <c r="W10" i="1"/>
  <c r="W18" i="1"/>
  <c r="H30" i="1"/>
  <c r="T30" i="1"/>
  <c r="O34" i="1"/>
  <c r="O35" i="1" s="1"/>
  <c r="K34" i="1"/>
  <c r="K35" i="1" s="1"/>
  <c r="U34" i="1"/>
  <c r="U35" i="1" s="1"/>
  <c r="X30" i="1"/>
  <c r="M34" i="1"/>
  <c r="M35" i="1" s="1"/>
  <c r="Y33" i="1"/>
  <c r="V34" i="1"/>
  <c r="V35" i="1" s="1"/>
  <c r="AD34" i="1"/>
  <c r="AD35" i="1" s="1"/>
  <c r="H23" i="1"/>
  <c r="T23" i="1"/>
  <c r="W25" i="1"/>
  <c r="W29" i="1"/>
  <c r="J34" i="1"/>
  <c r="J35" i="1" s="1"/>
  <c r="Q34" i="1"/>
  <c r="Q35" i="1" s="1"/>
  <c r="R34" i="1"/>
  <c r="R35" i="1" s="1"/>
  <c r="X17" i="1"/>
  <c r="W19" i="1"/>
  <c r="W23" i="1" s="1"/>
  <c r="W28" i="1"/>
  <c r="I34" i="1"/>
  <c r="X33" i="1"/>
  <c r="AC34" i="1"/>
  <c r="AC35" i="1" s="1"/>
  <c r="W30" i="2" l="1"/>
  <c r="W29" i="2"/>
  <c r="X30" i="2"/>
  <c r="Y34" i="1"/>
  <c r="Y35" i="1" s="1"/>
  <c r="W30" i="1"/>
  <c r="T34" i="1"/>
  <c r="T35" i="1" s="1"/>
  <c r="X34" i="1"/>
  <c r="X35" i="1" s="1"/>
  <c r="W33" i="1"/>
  <c r="I35" i="1"/>
  <c r="H34" i="1"/>
  <c r="H35" i="1" s="1"/>
  <c r="W34" i="1" l="1"/>
  <c r="W35" i="1" s="1"/>
</calcChain>
</file>

<file path=xl/sharedStrings.xml><?xml version="1.0" encoding="utf-8"?>
<sst xmlns="http://schemas.openxmlformats.org/spreadsheetml/2006/main" count="240" uniqueCount="118">
  <si>
    <t>令和３年度学校一覧　大学</t>
    <rPh sb="5" eb="7">
      <t>ガッコウ</t>
    </rPh>
    <rPh sb="7" eb="9">
      <t>イチラン</t>
    </rPh>
    <rPh sb="10" eb="12">
      <t>ダイガク</t>
    </rPh>
    <phoneticPr fontId="3"/>
  </si>
  <si>
    <r>
      <rPr>
        <sz val="8"/>
        <rFont val="ＭＳ Ｐゴシック"/>
        <family val="3"/>
        <charset val="128"/>
      </rPr>
      <t>昼夜の別</t>
    </r>
    <rPh sb="3" eb="4">
      <t>ベツ</t>
    </rPh>
    <phoneticPr fontId="3"/>
  </si>
  <si>
    <r>
      <t xml:space="preserve"> </t>
    </r>
    <r>
      <rPr>
        <sz val="9"/>
        <rFont val="ＭＳ Ｐゴシック"/>
        <family val="3"/>
        <charset val="128"/>
      </rPr>
      <t>学</t>
    </r>
    <r>
      <rPr>
        <sz val="9"/>
        <rFont val="Arial"/>
        <family val="2"/>
      </rPr>
      <t xml:space="preserve">                    </t>
    </r>
    <r>
      <rPr>
        <sz val="9"/>
        <rFont val="ＭＳ Ｐゴシック"/>
        <family val="3"/>
        <charset val="128"/>
      </rPr>
      <t>生</t>
    </r>
    <r>
      <rPr>
        <sz val="9"/>
        <rFont val="Arial"/>
        <family val="2"/>
      </rPr>
      <t xml:space="preserve">                    </t>
    </r>
    <r>
      <rPr>
        <sz val="9"/>
        <rFont val="ＭＳ Ｐゴシック"/>
        <family val="3"/>
        <charset val="128"/>
      </rPr>
      <t>数</t>
    </r>
  </si>
  <si>
    <r>
      <rPr>
        <sz val="9"/>
        <rFont val="ＭＳ Ｐゴシック"/>
        <family val="3"/>
        <charset val="128"/>
      </rPr>
      <t>本務教員数</t>
    </r>
    <phoneticPr fontId="3"/>
  </si>
  <si>
    <r>
      <rPr>
        <sz val="9"/>
        <rFont val="ＭＳ Ｐゴシック"/>
        <family val="3"/>
        <charset val="128"/>
      </rPr>
      <t>本務職員数</t>
    </r>
    <phoneticPr fontId="3"/>
  </si>
  <si>
    <r>
      <rPr>
        <sz val="9"/>
        <rFont val="ＭＳ Ｐゴシック"/>
        <family val="3"/>
        <charset val="128"/>
      </rPr>
      <t>設置者</t>
    </r>
    <rPh sb="0" eb="3">
      <t>セッチシャ</t>
    </rPh>
    <phoneticPr fontId="3"/>
  </si>
  <si>
    <r>
      <rPr>
        <sz val="9"/>
        <rFont val="ＭＳ Ｐゴシック"/>
        <family val="3"/>
        <charset val="128"/>
      </rPr>
      <t>大学名</t>
    </r>
    <rPh sb="0" eb="3">
      <t>ダイガクメイ</t>
    </rPh>
    <phoneticPr fontId="3"/>
  </si>
  <si>
    <r>
      <rPr>
        <sz val="9"/>
        <rFont val="ＭＳ Ｐゴシック"/>
        <family val="3"/>
        <charset val="128"/>
      </rPr>
      <t>郵便番号</t>
    </r>
    <rPh sb="0" eb="4">
      <t>ユウビンバンゴウ</t>
    </rPh>
    <phoneticPr fontId="3"/>
  </si>
  <si>
    <r>
      <rPr>
        <sz val="9"/>
        <rFont val="ＭＳ Ｐゴシック"/>
        <family val="3"/>
        <charset val="128"/>
      </rPr>
      <t>所在地</t>
    </r>
    <rPh sb="0" eb="3">
      <t>ショザイチ</t>
    </rPh>
    <phoneticPr fontId="3"/>
  </si>
  <si>
    <r>
      <rPr>
        <sz val="9"/>
        <rFont val="ＭＳ Ｐゴシック"/>
        <family val="3"/>
        <charset val="128"/>
      </rPr>
      <t>電話番号</t>
    </r>
    <rPh sb="0" eb="2">
      <t>デンワ</t>
    </rPh>
    <rPh sb="2" eb="4">
      <t>バンゴウ</t>
    </rPh>
    <phoneticPr fontId="3"/>
  </si>
  <si>
    <r>
      <rPr>
        <sz val="9"/>
        <rFont val="ＭＳ Ｐゴシック"/>
        <family val="3"/>
        <charset val="128"/>
      </rPr>
      <t>学部名等</t>
    </r>
    <rPh sb="3" eb="4">
      <t>トウ</t>
    </rPh>
    <phoneticPr fontId="3"/>
  </si>
  <si>
    <r>
      <t xml:space="preserve"> </t>
    </r>
    <r>
      <rPr>
        <sz val="9"/>
        <rFont val="ＭＳ Ｐゴシック"/>
        <family val="3"/>
        <charset val="128"/>
      </rPr>
      <t>学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部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（本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科）</t>
    </r>
  </si>
  <si>
    <r>
      <rPr>
        <sz val="9"/>
        <rFont val="ＭＳ Ｐゴシック"/>
        <family val="3"/>
        <charset val="128"/>
      </rPr>
      <t>別　科</t>
    </r>
    <rPh sb="0" eb="1">
      <t>ベツ</t>
    </rPh>
    <rPh sb="2" eb="3">
      <t>カ</t>
    </rPh>
    <phoneticPr fontId="3"/>
  </si>
  <si>
    <r>
      <rPr>
        <sz val="9"/>
        <rFont val="ＭＳ Ｐゴシック"/>
        <family val="3"/>
        <charset val="128"/>
      </rPr>
      <t>専攻科</t>
    </r>
    <phoneticPr fontId="3"/>
  </si>
  <si>
    <r>
      <rPr>
        <sz val="9"/>
        <rFont val="ＭＳ Ｐゴシック"/>
        <family val="3"/>
        <charset val="128"/>
      </rPr>
      <t>大学院</t>
    </r>
    <phoneticPr fontId="3"/>
  </si>
  <si>
    <r>
      <rPr>
        <sz val="8"/>
        <rFont val="ＭＳ Ｐゴシック"/>
        <family val="3"/>
        <charset val="128"/>
      </rPr>
      <t>聴講生・その他</t>
    </r>
    <phoneticPr fontId="3"/>
  </si>
  <si>
    <r>
      <rPr>
        <sz val="9"/>
        <rFont val="ＭＳ Ｐゴシック"/>
        <family val="3"/>
        <charset val="128"/>
      </rPr>
      <t>合計</t>
    </r>
    <phoneticPr fontId="3"/>
  </si>
  <si>
    <r>
      <rPr>
        <sz val="9"/>
        <rFont val="ＭＳ Ｐゴシック"/>
        <family val="3"/>
        <charset val="128"/>
      </rPr>
      <t>計</t>
    </r>
  </si>
  <si>
    <r>
      <rPr>
        <sz val="9"/>
        <rFont val="ＭＳ Ｐゴシック"/>
        <family val="3"/>
        <charset val="128"/>
      </rPr>
      <t>男</t>
    </r>
  </si>
  <si>
    <r>
      <rPr>
        <sz val="9"/>
        <rFont val="ＭＳ Ｐゴシック"/>
        <family val="3"/>
        <charset val="128"/>
      </rPr>
      <t>女</t>
    </r>
  </si>
  <si>
    <t>国</t>
  </si>
  <si>
    <t>香川大学</t>
  </si>
  <si>
    <t>760-8522</t>
  </si>
  <si>
    <r>
      <t>高松市幸町</t>
    </r>
    <r>
      <rPr>
        <sz val="9"/>
        <rFont val="Arial"/>
        <family val="2"/>
        <charset val="1"/>
      </rPr>
      <t>1-1</t>
    </r>
  </si>
  <si>
    <t>087-832-1405</t>
  </si>
  <si>
    <t>教　　　育</t>
  </si>
  <si>
    <t>昼</t>
  </si>
  <si>
    <t>立</t>
  </si>
  <si>
    <t>760-8523</t>
  </si>
  <si>
    <r>
      <t>高松市幸町</t>
    </r>
    <r>
      <rPr>
        <sz val="9"/>
        <rFont val="Arial"/>
        <family val="2"/>
        <charset val="1"/>
      </rPr>
      <t>2-1</t>
    </r>
  </si>
  <si>
    <t>087-832-1807</t>
  </si>
  <si>
    <t>法　　　学</t>
  </si>
  <si>
    <t>大</t>
  </si>
  <si>
    <t>〃</t>
  </si>
  <si>
    <t>夜</t>
  </si>
  <si>
    <t>学</t>
  </si>
  <si>
    <t>経　　　済</t>
  </si>
  <si>
    <t>法</t>
  </si>
  <si>
    <t>人</t>
  </si>
  <si>
    <t>761-0793</t>
  </si>
  <si>
    <r>
      <rPr>
        <sz val="9"/>
        <rFont val="ＭＳ Ｐゴシック"/>
        <family val="3"/>
        <charset val="128"/>
      </rPr>
      <t>木田郡三木町池戸</t>
    </r>
    <r>
      <rPr>
        <sz val="9"/>
        <rFont val="Arial"/>
        <family val="2"/>
      </rPr>
      <t>1750-1</t>
    </r>
  </si>
  <si>
    <t>087-898-5111</t>
  </si>
  <si>
    <t>医学</t>
  </si>
  <si>
    <t>761-0396</t>
  </si>
  <si>
    <r>
      <rPr>
        <sz val="9"/>
        <rFont val="ＭＳ Ｐゴシック"/>
        <family val="3"/>
        <charset val="128"/>
      </rPr>
      <t>高松市林町</t>
    </r>
    <r>
      <rPr>
        <sz val="9"/>
        <rFont val="Arial"/>
        <family val="2"/>
      </rPr>
      <t>2217-20</t>
    </r>
  </si>
  <si>
    <t>087-864-2000</t>
  </si>
  <si>
    <t>創　造　工　学</t>
  </si>
  <si>
    <r>
      <t>高松市林町</t>
    </r>
    <r>
      <rPr>
        <sz val="9"/>
        <rFont val="Arial"/>
        <family val="2"/>
        <charset val="1"/>
      </rPr>
      <t>2217-20</t>
    </r>
  </si>
  <si>
    <t>工　　　学</t>
  </si>
  <si>
    <t>香</t>
  </si>
  <si>
    <t>761-0795</t>
  </si>
  <si>
    <r>
      <rPr>
        <sz val="9"/>
        <rFont val="ＭＳ Ｐゴシック"/>
        <family val="3"/>
        <charset val="128"/>
      </rPr>
      <t>木田郡三木町池戸</t>
    </r>
    <r>
      <rPr>
        <sz val="9"/>
        <rFont val="Arial"/>
        <family val="2"/>
      </rPr>
      <t>2393</t>
    </r>
  </si>
  <si>
    <t>087-891-3008</t>
  </si>
  <si>
    <t>農　　　学</t>
  </si>
  <si>
    <t>川</t>
  </si>
  <si>
    <t>760-8521</t>
  </si>
  <si>
    <t>087-832-1152</t>
  </si>
  <si>
    <t>教養教育</t>
  </si>
  <si>
    <t>地域マネジメント研究科</t>
  </si>
  <si>
    <t>（その他）</t>
  </si>
  <si>
    <r>
      <t xml:space="preserve">    </t>
    </r>
    <r>
      <rPr>
        <sz val="9"/>
        <rFont val="ＭＳ Ｐゴシック"/>
        <family val="3"/>
        <charset val="128"/>
      </rPr>
      <t>計</t>
    </r>
  </si>
  <si>
    <r>
      <rPr>
        <sz val="9"/>
        <rFont val="ＭＳ Ｐゴシック"/>
        <family val="3"/>
        <charset val="128"/>
      </rPr>
      <t>県</t>
    </r>
    <rPh sb="0" eb="1">
      <t>ケン</t>
    </rPh>
    <phoneticPr fontId="3"/>
  </si>
  <si>
    <r>
      <rPr>
        <sz val="9"/>
        <rFont val="ＭＳ Ｐゴシック"/>
        <family val="3"/>
        <charset val="128"/>
      </rPr>
      <t>保健医療大学</t>
    </r>
    <rPh sb="0" eb="2">
      <t>ホケン</t>
    </rPh>
    <rPh sb="2" eb="4">
      <t>イリョウ</t>
    </rPh>
    <rPh sb="4" eb="6">
      <t>ダイガク</t>
    </rPh>
    <phoneticPr fontId="3"/>
  </si>
  <si>
    <t>761-0123</t>
    <phoneticPr fontId="3"/>
  </si>
  <si>
    <r>
      <rPr>
        <sz val="9"/>
        <rFont val="ＭＳ Ｐゴシック"/>
        <family val="3"/>
        <charset val="128"/>
      </rPr>
      <t>高松市牟礼町原</t>
    </r>
    <r>
      <rPr>
        <sz val="9"/>
        <rFont val="Arial"/>
        <family val="2"/>
      </rPr>
      <t>281-1</t>
    </r>
    <rPh sb="0" eb="3">
      <t>タカマツシ</t>
    </rPh>
    <rPh sb="3" eb="5">
      <t>ムレ</t>
    </rPh>
    <rPh sb="5" eb="6">
      <t>チョウ</t>
    </rPh>
    <rPh sb="6" eb="7">
      <t>ハラ</t>
    </rPh>
    <phoneticPr fontId="3"/>
  </si>
  <si>
    <t>087-870-1212</t>
    <phoneticPr fontId="3"/>
  </si>
  <si>
    <r>
      <rPr>
        <sz val="9"/>
        <rFont val="ＭＳ Ｐゴシック"/>
        <family val="3"/>
        <charset val="128"/>
      </rPr>
      <t>保健医療</t>
    </r>
    <rPh sb="0" eb="2">
      <t>ホケン</t>
    </rPh>
    <rPh sb="2" eb="4">
      <t>イリョウ</t>
    </rPh>
    <phoneticPr fontId="3"/>
  </si>
  <si>
    <r>
      <rPr>
        <sz val="9"/>
        <rFont val="ＭＳ Ｐゴシック"/>
        <family val="3"/>
        <charset val="128"/>
      </rPr>
      <t>昼</t>
    </r>
    <rPh sb="0" eb="1">
      <t>ヒル</t>
    </rPh>
    <phoneticPr fontId="3"/>
  </si>
  <si>
    <r>
      <rPr>
        <sz val="9"/>
        <rFont val="ＭＳ Ｐゴシック"/>
        <family val="3"/>
        <charset val="128"/>
      </rPr>
      <t>私立</t>
    </r>
    <rPh sb="0" eb="2">
      <t>シリツ</t>
    </rPh>
    <phoneticPr fontId="3"/>
  </si>
  <si>
    <t>四国学院大学</t>
  </si>
  <si>
    <t>765-8505</t>
  </si>
  <si>
    <t>善通寺市文京町3-2-1</t>
  </si>
  <si>
    <t>0877-62-2111</t>
  </si>
  <si>
    <t>文　　　学</t>
  </si>
  <si>
    <t>社　　　会</t>
  </si>
  <si>
    <t>社会福祉</t>
  </si>
  <si>
    <t>(その他)</t>
  </si>
  <si>
    <t xml:space="preserve">    計</t>
  </si>
  <si>
    <t>徳島文理大学</t>
  </si>
  <si>
    <t>769-2193</t>
  </si>
  <si>
    <t>087-899-7100</t>
  </si>
  <si>
    <t>理工学</t>
  </si>
  <si>
    <t>保健福祉</t>
  </si>
  <si>
    <t>香川薬学</t>
  </si>
  <si>
    <t>いずれの学部にも所属しない聴講生・研究生</t>
  </si>
  <si>
    <t>（一般教育）</t>
  </si>
  <si>
    <r>
      <rPr>
        <sz val="9"/>
        <rFont val="ＭＳ Ｐゴシック"/>
        <family val="3"/>
        <charset val="128"/>
      </rPr>
      <t>高松大学</t>
    </r>
  </si>
  <si>
    <t>761-0194</t>
  </si>
  <si>
    <r>
      <rPr>
        <sz val="9"/>
        <rFont val="ＭＳ Ｐゴシック"/>
        <family val="3"/>
        <charset val="128"/>
      </rPr>
      <t>高松市春日町</t>
    </r>
    <r>
      <rPr>
        <sz val="9"/>
        <rFont val="Arial"/>
        <family val="2"/>
      </rPr>
      <t>960</t>
    </r>
    <phoneticPr fontId="3"/>
  </si>
  <si>
    <t>087-841-3255</t>
  </si>
  <si>
    <r>
      <rPr>
        <sz val="9"/>
        <rFont val="ＭＳ Ｐゴシック"/>
        <family val="3"/>
        <charset val="128"/>
      </rPr>
      <t>経</t>
    </r>
    <r>
      <rPr>
        <sz val="9"/>
        <rFont val="Arial"/>
        <family val="2"/>
      </rPr>
      <t xml:space="preserve">      </t>
    </r>
    <r>
      <rPr>
        <sz val="9"/>
        <rFont val="ＭＳ Ｐゴシック"/>
        <family val="3"/>
        <charset val="128"/>
      </rPr>
      <t>営</t>
    </r>
  </si>
  <si>
    <r>
      <rPr>
        <sz val="9"/>
        <rFont val="ＭＳ Ｐゴシック"/>
        <family val="3"/>
        <charset val="128"/>
      </rPr>
      <t>昼</t>
    </r>
  </si>
  <si>
    <r>
      <rPr>
        <sz val="9"/>
        <rFont val="ＭＳ Ｐゴシック"/>
        <family val="3"/>
        <charset val="128"/>
      </rPr>
      <t>発達科学</t>
    </r>
  </si>
  <si>
    <r>
      <rPr>
        <sz val="9"/>
        <rFont val="ＭＳ Ｐゴシック"/>
        <family val="3"/>
        <charset val="128"/>
      </rPr>
      <t>私　　　　　　立　　　　　　計</t>
    </r>
    <rPh sb="0" eb="1">
      <t>ワタシ</t>
    </rPh>
    <rPh sb="7" eb="8">
      <t>リツ</t>
    </rPh>
    <rPh sb="14" eb="15">
      <t>ケイ</t>
    </rPh>
    <phoneticPr fontId="3"/>
  </si>
  <si>
    <r>
      <rPr>
        <sz val="9"/>
        <rFont val="ＭＳ Ｐゴシック"/>
        <family val="3"/>
        <charset val="128"/>
      </rPr>
      <t>合</t>
    </r>
    <r>
      <rPr>
        <sz val="9"/>
        <rFont val="Arial"/>
        <family val="2"/>
      </rPr>
      <t xml:space="preserve">                          </t>
    </r>
    <r>
      <rPr>
        <sz val="9"/>
        <rFont val="ＭＳ Ｐゴシック"/>
        <family val="3"/>
        <charset val="128"/>
      </rPr>
      <t>計</t>
    </r>
  </si>
  <si>
    <r>
      <rPr>
        <sz val="12"/>
        <rFont val="ＭＳ Ｐゴシック"/>
        <family val="3"/>
        <charset val="128"/>
      </rPr>
      <t>－学部別学生数（本科）－</t>
    </r>
    <rPh sb="1" eb="3">
      <t>ガクブ</t>
    </rPh>
    <rPh sb="3" eb="4">
      <t>ベツ</t>
    </rPh>
    <rPh sb="4" eb="7">
      <t>ガクセイスウ</t>
    </rPh>
    <rPh sb="8" eb="10">
      <t>ホンカ</t>
    </rPh>
    <phoneticPr fontId="3"/>
  </si>
  <si>
    <r>
      <rPr>
        <sz val="9"/>
        <rFont val="ＭＳ Ｐゴシック"/>
        <family val="3"/>
        <charset val="128"/>
      </rPr>
      <t>昼夜　の別</t>
    </r>
    <rPh sb="4" eb="5">
      <t>ベツ</t>
    </rPh>
    <phoneticPr fontId="3"/>
  </si>
  <si>
    <r>
      <rPr>
        <sz val="9"/>
        <rFont val="ＭＳ Ｐゴシック"/>
        <family val="3"/>
        <charset val="128"/>
      </rPr>
      <t>　学</t>
    </r>
    <rPh sb="1" eb="2">
      <t>ガク</t>
    </rPh>
    <phoneticPr fontId="3"/>
  </si>
  <si>
    <r>
      <rPr>
        <sz val="9"/>
        <rFont val="ＭＳ Ｐゴシック"/>
        <family val="3"/>
        <charset val="128"/>
      </rPr>
      <t>生　　　　　　　　　　　　　　数</t>
    </r>
    <rPh sb="0" eb="16">
      <t>ガクセイスウ</t>
    </rPh>
    <phoneticPr fontId="3"/>
  </si>
  <si>
    <r>
      <rPr>
        <sz val="9"/>
        <rFont val="ＭＳ Ｐゴシック"/>
        <family val="3"/>
        <charset val="128"/>
      </rPr>
      <t>大学名</t>
    </r>
    <phoneticPr fontId="3"/>
  </si>
  <si>
    <r>
      <t>1</t>
    </r>
    <r>
      <rPr>
        <sz val="9"/>
        <rFont val="ＭＳ Ｐゴシック"/>
        <family val="3"/>
        <charset val="128"/>
      </rPr>
      <t>年次</t>
    </r>
    <phoneticPr fontId="3"/>
  </si>
  <si>
    <r>
      <t>2</t>
    </r>
    <r>
      <rPr>
        <sz val="9"/>
        <rFont val="ＭＳ Ｐゴシック"/>
        <family val="3"/>
        <charset val="128"/>
      </rPr>
      <t>年次</t>
    </r>
    <phoneticPr fontId="3"/>
  </si>
  <si>
    <r>
      <t>4</t>
    </r>
    <r>
      <rPr>
        <sz val="9"/>
        <rFont val="ＭＳ Ｐゴシック"/>
        <family val="3"/>
        <charset val="128"/>
      </rPr>
      <t>年次</t>
    </r>
    <phoneticPr fontId="3"/>
  </si>
  <si>
    <r>
      <t>5</t>
    </r>
    <r>
      <rPr>
        <sz val="9"/>
        <rFont val="ＭＳ Ｐゴシック"/>
        <family val="3"/>
        <charset val="128"/>
      </rPr>
      <t>年次</t>
    </r>
    <phoneticPr fontId="3"/>
  </si>
  <si>
    <r>
      <t>6</t>
    </r>
    <r>
      <rPr>
        <sz val="9"/>
        <rFont val="ＭＳ Ｐゴシック"/>
        <family val="3"/>
        <charset val="128"/>
      </rPr>
      <t>年次</t>
    </r>
    <phoneticPr fontId="3"/>
  </si>
  <si>
    <r>
      <rPr>
        <sz val="9"/>
        <rFont val="ＭＳ Ｐゴシック"/>
        <family val="3"/>
        <charset val="128"/>
      </rPr>
      <t>昼</t>
    </r>
    <rPh sb="0" eb="1">
      <t>ヒル</t>
    </rPh>
    <phoneticPr fontId="15"/>
  </si>
  <si>
    <r>
      <rPr>
        <sz val="9"/>
        <rFont val="ＭＳ Ｐゴシック"/>
        <family val="3"/>
        <charset val="128"/>
      </rPr>
      <t>四国学院大学</t>
    </r>
  </si>
  <si>
    <r>
      <rPr>
        <sz val="9"/>
        <rFont val="ＭＳ Ｐゴシック"/>
        <family val="3"/>
        <charset val="128"/>
      </rPr>
      <t>文　　　学</t>
    </r>
  </si>
  <si>
    <r>
      <rPr>
        <sz val="9"/>
        <rFont val="ＭＳ Ｐゴシック"/>
        <family val="3"/>
        <charset val="128"/>
      </rPr>
      <t>徳島文理大学</t>
    </r>
  </si>
  <si>
    <r>
      <rPr>
        <sz val="9"/>
        <rFont val="ＭＳ Ｐゴシック"/>
        <family val="3"/>
        <charset val="128"/>
      </rPr>
      <t>理工学</t>
    </r>
  </si>
  <si>
    <r>
      <rPr>
        <sz val="9"/>
        <rFont val="ＭＳ Ｐゴシック"/>
        <family val="3"/>
        <charset val="128"/>
      </rPr>
      <t>保健福祉</t>
    </r>
  </si>
  <si>
    <r>
      <rPr>
        <sz val="9"/>
        <rFont val="ＭＳ Ｐゴシック"/>
        <family val="3"/>
        <charset val="128"/>
      </rPr>
      <t>香川薬学</t>
    </r>
  </si>
  <si>
    <r>
      <rPr>
        <sz val="9"/>
        <rFont val="ＭＳ Ｐゴシック"/>
        <family val="3"/>
        <charset val="128"/>
      </rPr>
      <t>経　　　営</t>
    </r>
  </si>
  <si>
    <r>
      <rPr>
        <sz val="9"/>
        <rFont val="ＭＳ Ｐゴシック"/>
        <family val="3"/>
        <charset val="128"/>
      </rPr>
      <t>私　　　　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立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　　　　計</t>
    </r>
    <rPh sb="0" eb="1">
      <t>ワタシ</t>
    </rPh>
    <rPh sb="6" eb="7">
      <t>リツ</t>
    </rPh>
    <rPh sb="12" eb="13">
      <t>ケイ</t>
    </rPh>
    <phoneticPr fontId="15"/>
  </si>
  <si>
    <r>
      <rPr>
        <sz val="9"/>
        <rFont val="ＭＳ Ｐゴシック"/>
        <family val="3"/>
        <charset val="128"/>
      </rPr>
      <t>合</t>
    </r>
    <r>
      <rPr>
        <sz val="9"/>
        <rFont val="Arial"/>
        <family val="2"/>
      </rPr>
      <t xml:space="preserve">                     </t>
    </r>
    <r>
      <rPr>
        <sz val="9"/>
        <rFont val="ＭＳ Ｐゴシック"/>
        <family val="3"/>
        <charset val="128"/>
      </rPr>
      <t>計</t>
    </r>
    <rPh sb="0" eb="1">
      <t>ゴウ</t>
    </rPh>
    <rPh sb="22" eb="23">
      <t>ケイ</t>
    </rPh>
    <phoneticPr fontId="3"/>
  </si>
  <si>
    <r>
      <t xml:space="preserve">   </t>
    </r>
    <r>
      <rPr>
        <sz val="9"/>
        <rFont val="ＭＳ Ｐゴシック"/>
        <family val="3"/>
        <charset val="128"/>
      </rPr>
      <t>　</t>
    </r>
    <r>
      <rPr>
        <sz val="9"/>
        <rFont val="Arial"/>
        <family val="2"/>
      </rPr>
      <t xml:space="preserve">3 </t>
    </r>
    <r>
      <rPr>
        <sz val="9"/>
        <rFont val="ＭＳ Ｐゴシック"/>
        <family val="3"/>
        <charset val="128"/>
      </rPr>
      <t>　　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年</t>
    </r>
    <r>
      <rPr>
        <sz val="9"/>
        <rFont val="Arial"/>
        <family val="2"/>
      </rPr>
      <t xml:space="preserve">      </t>
    </r>
    <r>
      <rPr>
        <sz val="9"/>
        <rFont val="ＭＳ Ｐゴシック"/>
        <family val="3"/>
        <charset val="128"/>
      </rPr>
      <t>次</t>
    </r>
    <rPh sb="16" eb="17">
      <t>ツギ</t>
    </rPh>
    <phoneticPr fontId="3"/>
  </si>
  <si>
    <t>計</t>
  </si>
  <si>
    <r>
      <t>さぬき市志度</t>
    </r>
    <r>
      <rPr>
        <sz val="9"/>
        <rFont val="Arial"/>
        <family val="2"/>
        <charset val="1"/>
      </rPr>
      <t>1314-1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</si>
</sst>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#,##0;[Red]\-#,##0"/>
  </numFmts>
  <fonts count="16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7"/>
      <name val="ＭＳ Ｐ明朝"/>
      <family val="1"/>
      <charset val="128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Arial"/>
      <family val="2"/>
      <charset val="1"/>
    </font>
    <font>
      <sz val="9"/>
      <name val="ＭＳ 明朝"/>
      <family val="1"/>
      <charset val="128"/>
    </font>
    <font>
      <sz val="12"/>
      <name val="Arial"/>
      <family val="2"/>
    </font>
    <font>
      <sz val="12"/>
      <name val="ＭＳ Ｐゴシック"/>
      <family val="3"/>
      <charset val="128"/>
    </font>
    <font>
      <sz val="14"/>
      <name val="Arial"/>
      <family val="2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8"/>
      </left>
      <right/>
      <top style="hair">
        <color indexed="64"/>
      </top>
      <bottom/>
      <diagonal/>
    </border>
    <border>
      <left style="hair">
        <color indexed="8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176" fontId="9" fillId="0" borderId="0" applyBorder="0" applyProtection="0"/>
    <xf numFmtId="38" fontId="1" fillId="0" borderId="0" applyFont="0" applyFill="0" applyBorder="0" applyAlignment="0" applyProtection="0"/>
  </cellStyleXfs>
  <cellXfs count="287">
    <xf numFmtId="0" fontId="0" fillId="0" borderId="0" xfId="0"/>
    <xf numFmtId="38" fontId="1" fillId="0" borderId="0" xfId="1" applyFont="1" applyFill="1" applyAlignment="1" applyProtection="1">
      <alignment vertical="center"/>
    </xf>
    <xf numFmtId="38" fontId="4" fillId="0" borderId="0" xfId="1" applyFont="1" applyFill="1" applyBorder="1" applyAlignment="1" applyProtection="1">
      <alignment horizontal="left"/>
    </xf>
    <xf numFmtId="38" fontId="4" fillId="0" borderId="0" xfId="1" applyFont="1" applyFill="1" applyBorder="1" applyAlignment="1" applyProtection="1">
      <alignment horizontal="left" shrinkToFit="1"/>
    </xf>
    <xf numFmtId="38" fontId="4" fillId="0" borderId="0" xfId="1" applyFont="1" applyFill="1" applyBorder="1" applyAlignment="1" applyProtection="1">
      <alignment shrinkToFit="1"/>
    </xf>
    <xf numFmtId="38" fontId="4" fillId="0" borderId="0" xfId="1" applyFont="1" applyFill="1" applyBorder="1" applyProtection="1"/>
    <xf numFmtId="38" fontId="4" fillId="0" borderId="0" xfId="1" applyFont="1" applyFill="1" applyProtection="1"/>
    <xf numFmtId="38" fontId="4" fillId="0" borderId="0" xfId="1" applyFont="1" applyFill="1" applyBorder="1" applyAlignment="1" applyProtection="1">
      <alignment horizontal="right"/>
    </xf>
    <xf numFmtId="38" fontId="4" fillId="0" borderId="0" xfId="1" applyFont="1" applyFill="1" applyAlignment="1" applyProtection="1">
      <alignment horizontal="right" vertical="center"/>
    </xf>
    <xf numFmtId="38" fontId="5" fillId="0" borderId="1" xfId="1" applyFont="1" applyFill="1" applyBorder="1" applyProtection="1"/>
    <xf numFmtId="38" fontId="5" fillId="0" borderId="2" xfId="1" applyFont="1" applyFill="1" applyBorder="1" applyProtection="1"/>
    <xf numFmtId="38" fontId="5" fillId="0" borderId="3" xfId="1" applyFont="1" applyFill="1" applyBorder="1" applyAlignment="1" applyProtection="1">
      <alignment vertical="center"/>
    </xf>
    <xf numFmtId="38" fontId="5" fillId="0" borderId="3" xfId="1" applyFont="1" applyFill="1" applyBorder="1" applyAlignment="1" applyProtection="1">
      <alignment horizontal="left" vertical="center"/>
    </xf>
    <xf numFmtId="38" fontId="5" fillId="0" borderId="0" xfId="1" applyFont="1" applyFill="1" applyBorder="1" applyProtection="1"/>
    <xf numFmtId="38" fontId="5" fillId="0" borderId="8" xfId="1" applyFont="1" applyFill="1" applyBorder="1" applyAlignment="1" applyProtection="1">
      <alignment horizontal="distributed" vertical="center" justifyLastLine="1"/>
    </xf>
    <xf numFmtId="38" fontId="5" fillId="0" borderId="9" xfId="1" applyFont="1" applyFill="1" applyBorder="1" applyAlignment="1" applyProtection="1">
      <alignment horizontal="distributed" vertical="center" justifyLastLine="1"/>
    </xf>
    <xf numFmtId="38" fontId="5" fillId="0" borderId="9" xfId="1" applyFont="1" applyFill="1" applyBorder="1" applyAlignment="1" applyProtection="1">
      <alignment horizontal="distributed" vertical="center" wrapText="1" justifyLastLine="1"/>
    </xf>
    <xf numFmtId="38" fontId="5" fillId="0" borderId="18" xfId="1" applyFont="1" applyFill="1" applyBorder="1" applyProtection="1"/>
    <xf numFmtId="38" fontId="5" fillId="0" borderId="19" xfId="1" applyFont="1" applyFill="1" applyBorder="1" applyProtection="1"/>
    <xf numFmtId="38" fontId="5" fillId="0" borderId="19" xfId="1" applyFont="1" applyFill="1" applyBorder="1" applyAlignment="1" applyProtection="1">
      <alignment horizontal="center" vertical="center"/>
    </xf>
    <xf numFmtId="38" fontId="5" fillId="0" borderId="20" xfId="1" applyFont="1" applyFill="1" applyBorder="1" applyAlignment="1" applyProtection="1">
      <alignment horizontal="center" vertical="center"/>
    </xf>
    <xf numFmtId="38" fontId="5" fillId="0" borderId="21" xfId="1" applyFont="1" applyFill="1" applyBorder="1" applyAlignment="1" applyProtection="1">
      <alignment horizontal="center" vertical="center"/>
    </xf>
    <xf numFmtId="38" fontId="5" fillId="0" borderId="22" xfId="1" applyFont="1" applyFill="1" applyBorder="1" applyAlignment="1" applyProtection="1">
      <alignment horizontal="center" vertical="center"/>
    </xf>
    <xf numFmtId="176" fontId="8" fillId="0" borderId="23" xfId="2" applyFont="1" applyBorder="1" applyAlignment="1" applyProtection="1">
      <alignment horizontal="distributed" vertical="center"/>
      <protection locked="0"/>
    </xf>
    <xf numFmtId="176" fontId="8" fillId="0" borderId="9" xfId="2" applyFont="1" applyBorder="1" applyAlignment="1" applyProtection="1">
      <alignment horizontal="distributed" vertical="center"/>
      <protection locked="0"/>
    </xf>
    <xf numFmtId="176" fontId="10" fillId="0" borderId="9" xfId="2" applyFont="1" applyBorder="1" applyAlignment="1" applyProtection="1">
      <alignment horizontal="center" vertical="center" shrinkToFit="1"/>
      <protection locked="0"/>
    </xf>
    <xf numFmtId="176" fontId="8" fillId="0" borderId="9" xfId="2" applyFont="1" applyBorder="1" applyAlignment="1" applyProtection="1">
      <alignment vertical="center" shrinkToFit="1"/>
      <protection locked="0"/>
    </xf>
    <xf numFmtId="176" fontId="10" fillId="0" borderId="9" xfId="2" applyFont="1" applyBorder="1" applyAlignment="1" applyProtection="1">
      <alignment horizontal="distributed" vertical="center"/>
      <protection locked="0"/>
    </xf>
    <xf numFmtId="176" fontId="8" fillId="0" borderId="0" xfId="2" applyFont="1" applyBorder="1" applyAlignment="1" applyProtection="1">
      <alignment horizontal="center" vertical="center"/>
      <protection locked="0"/>
    </xf>
    <xf numFmtId="176" fontId="10" fillId="0" borderId="9" xfId="2" applyFont="1" applyBorder="1" applyAlignment="1" applyProtection="1">
      <alignment vertical="center" shrinkToFit="1"/>
    </xf>
    <xf numFmtId="176" fontId="11" fillId="0" borderId="24" xfId="2" applyFont="1" applyBorder="1" applyAlignment="1" applyProtection="1">
      <alignment vertical="center" shrinkToFit="1"/>
      <protection locked="0"/>
    </xf>
    <xf numFmtId="176" fontId="10" fillId="0" borderId="9" xfId="2" applyFont="1" applyBorder="1" applyAlignment="1" applyProtection="1">
      <alignment vertical="center" shrinkToFit="1"/>
      <protection locked="0"/>
    </xf>
    <xf numFmtId="176" fontId="10" fillId="0" borderId="9" xfId="2" applyFont="1" applyBorder="1" applyAlignment="1" applyProtection="1">
      <alignment vertical="center"/>
      <protection locked="0"/>
    </xf>
    <xf numFmtId="176" fontId="10" fillId="0" borderId="25" xfId="2" applyFont="1" applyFill="1" applyBorder="1" applyAlignment="1" applyProtection="1">
      <alignment vertical="center"/>
      <protection locked="0"/>
    </xf>
    <xf numFmtId="176" fontId="10" fillId="0" borderId="26" xfId="2" applyFont="1" applyFill="1" applyBorder="1" applyAlignment="1" applyProtection="1">
      <alignment vertical="center"/>
      <protection locked="0"/>
    </xf>
    <xf numFmtId="38" fontId="5" fillId="0" borderId="0" xfId="1" applyFont="1" applyFill="1" applyAlignment="1" applyProtection="1">
      <alignment vertical="center"/>
    </xf>
    <xf numFmtId="176" fontId="8" fillId="0" borderId="8" xfId="2" applyFont="1" applyBorder="1" applyAlignment="1" applyProtection="1">
      <alignment horizontal="center" vertical="center"/>
      <protection locked="0"/>
    </xf>
    <xf numFmtId="176" fontId="11" fillId="0" borderId="9" xfId="2" applyFont="1" applyBorder="1" applyAlignment="1" applyProtection="1">
      <alignment vertical="center"/>
      <protection locked="0"/>
    </xf>
    <xf numFmtId="176" fontId="11" fillId="0" borderId="25" xfId="2" applyFont="1" applyFill="1" applyBorder="1" applyAlignment="1" applyProtection="1">
      <alignment vertical="center"/>
      <protection locked="0"/>
    </xf>
    <xf numFmtId="176" fontId="11" fillId="0" borderId="26" xfId="2" applyFont="1" applyFill="1" applyBorder="1" applyAlignment="1" applyProtection="1">
      <alignment vertical="center"/>
      <protection locked="0"/>
    </xf>
    <xf numFmtId="176" fontId="5" fillId="0" borderId="9" xfId="2" applyFont="1" applyBorder="1" applyAlignment="1" applyProtection="1">
      <alignment vertical="center" shrinkToFit="1"/>
      <protection locked="0"/>
    </xf>
    <xf numFmtId="0" fontId="10" fillId="0" borderId="9" xfId="0" applyFont="1" applyBorder="1" applyAlignment="1" applyProtection="1">
      <alignment vertical="center"/>
      <protection locked="0"/>
    </xf>
    <xf numFmtId="176" fontId="10" fillId="0" borderId="25" xfId="2" applyFont="1" applyBorder="1" applyAlignment="1" applyProtection="1">
      <alignment vertical="center" shrinkToFit="1"/>
    </xf>
    <xf numFmtId="0" fontId="10" fillId="0" borderId="9" xfId="0" applyFont="1" applyFill="1" applyBorder="1" applyAlignment="1" applyProtection="1">
      <alignment vertical="center"/>
      <protection locked="0"/>
    </xf>
    <xf numFmtId="0" fontId="10" fillId="0" borderId="26" xfId="0" applyFont="1" applyFill="1" applyBorder="1" applyAlignment="1" applyProtection="1">
      <alignment vertical="center"/>
      <protection locked="0"/>
    </xf>
    <xf numFmtId="176" fontId="10" fillId="0" borderId="9" xfId="2" applyFont="1" applyFill="1" applyBorder="1" applyAlignment="1" applyProtection="1">
      <alignment vertical="center"/>
      <protection locked="0"/>
    </xf>
    <xf numFmtId="176" fontId="10" fillId="0" borderId="9" xfId="2" applyFont="1" applyBorder="1" applyAlignment="1" applyProtection="1">
      <alignment horizontal="right" vertical="center" shrinkToFit="1"/>
      <protection locked="0"/>
    </xf>
    <xf numFmtId="176" fontId="11" fillId="0" borderId="0" xfId="2" applyFont="1" applyBorder="1" applyAlignment="1" applyProtection="1">
      <alignment vertical="center"/>
      <protection locked="0"/>
    </xf>
    <xf numFmtId="176" fontId="11" fillId="0" borderId="9" xfId="2" applyFont="1" applyBorder="1" applyAlignment="1" applyProtection="1">
      <alignment vertical="center" shrinkToFit="1"/>
      <protection locked="0"/>
    </xf>
    <xf numFmtId="176" fontId="10" fillId="0" borderId="27" xfId="2" applyFont="1" applyBorder="1" applyAlignment="1" applyProtection="1">
      <alignment vertical="center" shrinkToFit="1"/>
    </xf>
    <xf numFmtId="176" fontId="8" fillId="0" borderId="18" xfId="2" applyFont="1" applyBorder="1" applyAlignment="1" applyProtection="1">
      <alignment vertical="center"/>
      <protection locked="0"/>
    </xf>
    <xf numFmtId="176" fontId="11" fillId="0" borderId="19" xfId="2" applyFont="1" applyBorder="1" applyAlignment="1" applyProtection="1">
      <alignment vertical="center"/>
      <protection locked="0"/>
    </xf>
    <xf numFmtId="176" fontId="11" fillId="0" borderId="19" xfId="2" applyFont="1" applyBorder="1" applyAlignment="1" applyProtection="1">
      <alignment horizontal="center" vertical="center"/>
      <protection locked="0"/>
    </xf>
    <xf numFmtId="176" fontId="11" fillId="0" borderId="21" xfId="2" applyFont="1" applyBorder="1" applyAlignment="1" applyProtection="1">
      <alignment horizontal="distributed" vertical="center"/>
      <protection locked="0"/>
    </xf>
    <xf numFmtId="176" fontId="11" fillId="0" borderId="28" xfId="2" applyFont="1" applyBorder="1" applyAlignment="1" applyProtection="1">
      <alignment horizontal="center" vertical="center"/>
      <protection locked="0"/>
    </xf>
    <xf numFmtId="176" fontId="11" fillId="0" borderId="29" xfId="2" applyFont="1" applyBorder="1" applyAlignment="1" applyProtection="1">
      <alignment vertical="center"/>
      <protection locked="0"/>
    </xf>
    <xf numFmtId="176" fontId="10" fillId="0" borderId="20" xfId="2" applyFont="1" applyBorder="1" applyAlignment="1" applyProtection="1">
      <alignment vertical="center" shrinkToFit="1"/>
    </xf>
    <xf numFmtId="176" fontId="10" fillId="0" borderId="28" xfId="2" applyFont="1" applyBorder="1" applyAlignment="1" applyProtection="1">
      <alignment vertical="center" shrinkToFit="1"/>
    </xf>
    <xf numFmtId="176" fontId="10" fillId="0" borderId="22" xfId="2" applyFont="1" applyBorder="1" applyAlignment="1" applyProtection="1">
      <alignment vertical="center" shrinkToFit="1"/>
    </xf>
    <xf numFmtId="38" fontId="5" fillId="0" borderId="30" xfId="1" applyFont="1" applyFill="1" applyBorder="1" applyAlignment="1" applyProtection="1">
      <alignment horizontal="center" vertical="center"/>
    </xf>
    <xf numFmtId="38" fontId="5" fillId="0" borderId="31" xfId="1" applyFont="1" applyFill="1" applyBorder="1" applyAlignment="1" applyProtection="1">
      <alignment horizontal="distributed" vertical="center"/>
      <protection locked="0"/>
    </xf>
    <xf numFmtId="38" fontId="5" fillId="0" borderId="31" xfId="1" applyFont="1" applyFill="1" applyBorder="1" applyAlignment="1" applyProtection="1">
      <alignment horizontal="center" vertical="center"/>
      <protection locked="0"/>
    </xf>
    <xf numFmtId="38" fontId="5" fillId="0" borderId="31" xfId="1" applyFont="1" applyFill="1" applyBorder="1" applyAlignment="1" applyProtection="1">
      <alignment vertical="center"/>
      <protection locked="0"/>
    </xf>
    <xf numFmtId="38" fontId="5" fillId="0" borderId="32" xfId="1" applyFont="1" applyFill="1" applyBorder="1" applyAlignment="1" applyProtection="1">
      <alignment horizontal="distributed" vertical="center"/>
      <protection locked="0"/>
    </xf>
    <xf numFmtId="38" fontId="5" fillId="0" borderId="33" xfId="1" applyFont="1" applyFill="1" applyBorder="1" applyAlignment="1" applyProtection="1">
      <alignment horizontal="center" vertical="center"/>
      <protection locked="0"/>
    </xf>
    <xf numFmtId="38" fontId="5" fillId="0" borderId="31" xfId="1" applyFont="1" applyFill="1" applyBorder="1" applyAlignment="1" applyProtection="1">
      <alignment vertical="center" shrinkToFit="1"/>
    </xf>
    <xf numFmtId="38" fontId="5" fillId="0" borderId="31" xfId="1" applyFont="1" applyFill="1" applyBorder="1" applyAlignment="1" applyProtection="1">
      <alignment vertical="center" shrinkToFit="1"/>
      <protection locked="0"/>
    </xf>
    <xf numFmtId="38" fontId="5" fillId="0" borderId="34" xfId="1" applyFont="1" applyFill="1" applyBorder="1" applyAlignment="1" applyProtection="1">
      <alignment vertical="center" shrinkToFit="1"/>
      <protection locked="0"/>
    </xf>
    <xf numFmtId="38" fontId="5" fillId="0" borderId="32" xfId="1" applyFont="1" applyFill="1" applyBorder="1" applyAlignment="1" applyProtection="1">
      <alignment vertical="center" shrinkToFit="1"/>
    </xf>
    <xf numFmtId="38" fontId="5" fillId="0" borderId="35" xfId="1" applyFont="1" applyFill="1" applyBorder="1" applyAlignment="1" applyProtection="1">
      <alignment vertical="center" shrinkToFit="1"/>
      <protection locked="0"/>
    </xf>
    <xf numFmtId="176" fontId="5" fillId="0" borderId="9" xfId="1" applyNumberFormat="1" applyFont="1" applyFill="1" applyBorder="1" applyAlignment="1" applyProtection="1">
      <alignment horizontal="distributed" vertical="distributed" wrapText="1" shrinkToFit="1"/>
      <protection locked="0"/>
    </xf>
    <xf numFmtId="176" fontId="5" fillId="0" borderId="9" xfId="1" applyNumberFormat="1" applyFont="1" applyFill="1" applyBorder="1" applyAlignment="1" applyProtection="1">
      <alignment horizontal="center" vertical="center" shrinkToFit="1"/>
      <protection locked="0"/>
    </xf>
    <xf numFmtId="176" fontId="5" fillId="0" borderId="9" xfId="1" applyNumberFormat="1" applyFont="1" applyFill="1" applyBorder="1" applyAlignment="1" applyProtection="1">
      <alignment vertical="center" shrinkToFit="1"/>
      <protection locked="0"/>
    </xf>
    <xf numFmtId="176" fontId="5" fillId="0" borderId="9" xfId="1" applyNumberFormat="1" applyFont="1" applyFill="1" applyBorder="1" applyAlignment="1" applyProtection="1">
      <alignment horizontal="distributed" vertical="center"/>
      <protection locked="0"/>
    </xf>
    <xf numFmtId="176" fontId="5" fillId="0" borderId="24" xfId="1" applyNumberFormat="1" applyFont="1" applyFill="1" applyBorder="1" applyAlignment="1" applyProtection="1">
      <alignment horizontal="center" vertical="center"/>
      <protection locked="0"/>
    </xf>
    <xf numFmtId="176" fontId="5" fillId="0" borderId="9" xfId="1" applyNumberFormat="1" applyFont="1" applyFill="1" applyBorder="1" applyAlignment="1" applyProtection="1">
      <alignment vertical="center" shrinkToFit="1"/>
    </xf>
    <xf numFmtId="38" fontId="5" fillId="0" borderId="8" xfId="1" applyFont="1" applyFill="1" applyBorder="1" applyAlignment="1" applyProtection="1">
      <alignment vertical="center"/>
    </xf>
    <xf numFmtId="176" fontId="5" fillId="0" borderId="9" xfId="1" applyNumberFormat="1" applyFont="1" applyFill="1" applyBorder="1" applyAlignment="1" applyProtection="1">
      <alignment vertical="center"/>
      <protection locked="0"/>
    </xf>
    <xf numFmtId="176" fontId="5" fillId="0" borderId="9" xfId="1" applyNumberFormat="1" applyFont="1" applyFill="1" applyBorder="1" applyAlignment="1" applyProtection="1">
      <alignment vertical="top" shrinkToFit="1"/>
      <protection locked="0"/>
    </xf>
    <xf numFmtId="176" fontId="5" fillId="0" borderId="0" xfId="1" applyNumberFormat="1" applyFont="1" applyFill="1" applyBorder="1" applyAlignment="1" applyProtection="1">
      <alignment horizontal="center" vertical="center"/>
      <protection locked="0"/>
    </xf>
    <xf numFmtId="176" fontId="5" fillId="0" borderId="25" xfId="1" applyNumberFormat="1" applyFont="1" applyFill="1" applyBorder="1" applyAlignment="1" applyProtection="1">
      <alignment horizontal="distributed" vertical="center"/>
      <protection locked="0"/>
    </xf>
    <xf numFmtId="176" fontId="5" fillId="0" borderId="27" xfId="1" applyNumberFormat="1" applyFont="1" applyFill="1" applyBorder="1" applyAlignment="1" applyProtection="1">
      <alignment horizontal="distributed" vertical="center"/>
      <protection locked="0"/>
    </xf>
    <xf numFmtId="176" fontId="5" fillId="0" borderId="27" xfId="1" applyNumberFormat="1" applyFont="1" applyFill="1" applyBorder="1" applyAlignment="1" applyProtection="1">
      <alignment vertical="center" shrinkToFit="1"/>
    </xf>
    <xf numFmtId="176" fontId="5" fillId="0" borderId="38" xfId="1" applyNumberFormat="1" applyFont="1" applyFill="1" applyBorder="1" applyAlignment="1" applyProtection="1">
      <alignment horizontal="center" vertical="center"/>
      <protection locked="0"/>
    </xf>
    <xf numFmtId="176" fontId="5" fillId="0" borderId="39" xfId="1" applyNumberFormat="1" applyFont="1" applyFill="1" applyBorder="1" applyAlignment="1" applyProtection="1">
      <alignment vertical="center"/>
      <protection locked="0"/>
    </xf>
    <xf numFmtId="176" fontId="5" fillId="0" borderId="40" xfId="1" applyNumberFormat="1" applyFont="1" applyFill="1" applyBorder="1" applyAlignment="1" applyProtection="1">
      <alignment vertical="center" shrinkToFit="1"/>
    </xf>
    <xf numFmtId="176" fontId="5" fillId="0" borderId="38" xfId="1" applyNumberFormat="1" applyFont="1" applyFill="1" applyBorder="1" applyAlignment="1" applyProtection="1">
      <alignment vertical="center" shrinkToFit="1"/>
    </xf>
    <xf numFmtId="176" fontId="5" fillId="0" borderId="41" xfId="1" applyNumberFormat="1" applyFont="1" applyFill="1" applyBorder="1" applyAlignment="1" applyProtection="1">
      <alignment vertical="center" shrinkToFit="1"/>
    </xf>
    <xf numFmtId="176" fontId="8" fillId="0" borderId="40" xfId="2" applyFont="1" applyBorder="1" applyAlignment="1" applyProtection="1">
      <alignment horizontal="distributed" vertical="center"/>
      <protection locked="0"/>
    </xf>
    <xf numFmtId="176" fontId="10" fillId="0" borderId="40" xfId="2" applyFont="1" applyBorder="1" applyAlignment="1" applyProtection="1">
      <alignment horizontal="center" vertical="center" shrinkToFit="1"/>
      <protection locked="0"/>
    </xf>
    <xf numFmtId="176" fontId="8" fillId="0" borderId="40" xfId="2" applyFont="1" applyBorder="1" applyAlignment="1" applyProtection="1">
      <alignment vertical="center" shrinkToFit="1"/>
      <protection locked="0"/>
    </xf>
    <xf numFmtId="176" fontId="10" fillId="0" borderId="40" xfId="2" applyFont="1" applyBorder="1" applyAlignment="1" applyProtection="1">
      <alignment horizontal="distributed" vertical="center"/>
      <protection locked="0"/>
    </xf>
    <xf numFmtId="176" fontId="8" fillId="0" borderId="39" xfId="2" applyFont="1" applyBorder="1" applyAlignment="1" applyProtection="1">
      <alignment horizontal="center" vertical="center"/>
      <protection locked="0"/>
    </xf>
    <xf numFmtId="176" fontId="10" fillId="0" borderId="40" xfId="2" applyFont="1" applyBorder="1" applyAlignment="1" applyProtection="1">
      <alignment vertical="center" shrinkToFit="1"/>
      <protection locked="0"/>
    </xf>
    <xf numFmtId="176" fontId="11" fillId="0" borderId="9" xfId="2" applyFont="1" applyBorder="1" applyAlignment="1" applyProtection="1">
      <alignment horizontal="center" vertical="center"/>
      <protection locked="0"/>
    </xf>
    <xf numFmtId="176" fontId="11" fillId="0" borderId="9" xfId="2" applyFont="1" applyBorder="1" applyAlignment="1" applyProtection="1">
      <alignment horizontal="left" vertical="center" wrapText="1"/>
      <protection locked="0"/>
    </xf>
    <xf numFmtId="176" fontId="11" fillId="0" borderId="9" xfId="2" applyFont="1" applyBorder="1" applyAlignment="1" applyProtection="1">
      <alignment horizontal="distributed" vertical="center"/>
      <protection locked="0"/>
    </xf>
    <xf numFmtId="176" fontId="11" fillId="0" borderId="25" xfId="2" applyFont="1" applyBorder="1" applyAlignment="1" applyProtection="1">
      <alignment horizontal="distributed" vertical="center"/>
      <protection locked="0"/>
    </xf>
    <xf numFmtId="176" fontId="8" fillId="0" borderId="25" xfId="2" applyFont="1" applyBorder="1" applyAlignment="1" applyProtection="1">
      <alignment horizontal="distributed" vertical="center"/>
      <protection locked="0"/>
    </xf>
    <xf numFmtId="176" fontId="8" fillId="0" borderId="9" xfId="2" applyFont="1" applyBorder="1" applyAlignment="1" applyProtection="1">
      <alignment horizontal="center" vertical="center"/>
      <protection locked="0"/>
    </xf>
    <xf numFmtId="176" fontId="8" fillId="0" borderId="27" xfId="2" applyFont="1" applyBorder="1" applyAlignment="1" applyProtection="1">
      <alignment horizontal="center" vertical="center"/>
      <protection locked="0"/>
    </xf>
    <xf numFmtId="38" fontId="5" fillId="0" borderId="42" xfId="1" applyFont="1" applyFill="1" applyBorder="1" applyAlignment="1" applyProtection="1">
      <alignment vertical="center"/>
    </xf>
    <xf numFmtId="176" fontId="11" fillId="0" borderId="27" xfId="2" applyFont="1" applyBorder="1" applyAlignment="1" applyProtection="1">
      <alignment vertical="center"/>
      <protection locked="0"/>
    </xf>
    <xf numFmtId="176" fontId="11" fillId="0" borderId="14" xfId="2" applyFont="1" applyBorder="1" applyAlignment="1" applyProtection="1">
      <alignment horizontal="distributed" vertical="center"/>
      <protection locked="0"/>
    </xf>
    <xf numFmtId="176" fontId="11" fillId="0" borderId="10" xfId="2" applyFont="1" applyBorder="1" applyAlignment="1" applyProtection="1">
      <alignment horizontal="center" vertical="center"/>
      <protection locked="0"/>
    </xf>
    <xf numFmtId="176" fontId="11" fillId="0" borderId="11" xfId="2" applyFont="1" applyBorder="1" applyAlignment="1" applyProtection="1">
      <alignment vertical="center"/>
      <protection locked="0"/>
    </xf>
    <xf numFmtId="176" fontId="10" fillId="0" borderId="13" xfId="2" applyFont="1" applyBorder="1" applyAlignment="1" applyProtection="1">
      <alignment vertical="center" shrinkToFit="1"/>
      <protection locked="0"/>
    </xf>
    <xf numFmtId="176" fontId="10" fillId="0" borderId="10" xfId="2" applyFont="1" applyBorder="1" applyAlignment="1" applyProtection="1">
      <alignment vertical="center" shrinkToFit="1"/>
      <protection locked="0"/>
    </xf>
    <xf numFmtId="176" fontId="10" fillId="0" borderId="43" xfId="2" applyFont="1" applyBorder="1" applyAlignment="1" applyProtection="1">
      <alignment vertical="center" shrinkToFit="1"/>
      <protection locked="0"/>
    </xf>
    <xf numFmtId="38" fontId="5" fillId="0" borderId="44" xfId="1" applyFont="1" applyFill="1" applyBorder="1" applyAlignment="1" applyProtection="1">
      <alignment horizontal="distributed" vertical="center"/>
      <protection locked="0"/>
    </xf>
    <xf numFmtId="38" fontId="5" fillId="0" borderId="44" xfId="1" applyFont="1" applyFill="1" applyBorder="1" applyAlignment="1" applyProtection="1">
      <alignment horizontal="center" vertical="center" shrinkToFit="1"/>
      <protection locked="0"/>
    </xf>
    <xf numFmtId="38" fontId="5" fillId="0" borderId="44" xfId="1" applyFont="1" applyFill="1" applyBorder="1" applyAlignment="1" applyProtection="1">
      <alignment vertical="center" shrinkToFit="1"/>
      <protection locked="0"/>
    </xf>
    <xf numFmtId="38" fontId="5" fillId="0" borderId="45" xfId="1" applyFont="1" applyFill="1" applyBorder="1" applyAlignment="1" applyProtection="1">
      <alignment horizontal="distributed" vertical="center"/>
      <protection locked="0"/>
    </xf>
    <xf numFmtId="38" fontId="5" fillId="0" borderId="0" xfId="1" applyFont="1" applyFill="1" applyBorder="1" applyAlignment="1" applyProtection="1">
      <alignment horizontal="center" vertical="center"/>
      <protection locked="0"/>
    </xf>
    <xf numFmtId="176" fontId="5" fillId="0" borderId="45" xfId="1" applyNumberFormat="1" applyFont="1" applyFill="1" applyBorder="1" applyAlignment="1" applyProtection="1">
      <alignment vertical="center" shrinkToFit="1"/>
    </xf>
    <xf numFmtId="176" fontId="5" fillId="0" borderId="44" xfId="1" applyNumberFormat="1" applyFont="1" applyFill="1" applyBorder="1" applyAlignment="1" applyProtection="1">
      <alignment vertical="center" shrinkToFit="1"/>
    </xf>
    <xf numFmtId="176" fontId="5" fillId="0" borderId="46" xfId="1" applyNumberFormat="1" applyFont="1" applyFill="1" applyBorder="1" applyAlignment="1" applyProtection="1">
      <alignment vertical="center" shrinkToFit="1"/>
      <protection locked="0"/>
    </xf>
    <xf numFmtId="176" fontId="5" fillId="0" borderId="45" xfId="1" applyNumberFormat="1" applyFont="1" applyFill="1" applyBorder="1" applyAlignment="1" applyProtection="1">
      <alignment vertical="center" shrinkToFit="1"/>
      <protection locked="0"/>
    </xf>
    <xf numFmtId="38" fontId="5" fillId="0" borderId="45" xfId="1" applyFont="1" applyFill="1" applyBorder="1" applyAlignment="1" applyProtection="1">
      <alignment horizontal="center" vertical="center" shrinkToFit="1"/>
      <protection locked="0"/>
    </xf>
    <xf numFmtId="38" fontId="5" fillId="0" borderId="45" xfId="1" applyFont="1" applyFill="1" applyBorder="1" applyAlignment="1" applyProtection="1">
      <alignment vertical="center" shrinkToFit="1"/>
      <protection locked="0"/>
    </xf>
    <xf numFmtId="38" fontId="5" fillId="0" borderId="48" xfId="1" applyFont="1" applyFill="1" applyBorder="1" applyAlignment="1" applyProtection="1">
      <alignment horizontal="distributed" vertical="center"/>
      <protection locked="0"/>
    </xf>
    <xf numFmtId="38" fontId="5" fillId="0" borderId="49" xfId="1" applyFont="1" applyFill="1" applyBorder="1" applyAlignment="1" applyProtection="1">
      <alignment horizontal="center" vertical="center"/>
      <protection locked="0"/>
    </xf>
    <xf numFmtId="176" fontId="5" fillId="0" borderId="48" xfId="1" applyNumberFormat="1" applyFont="1" applyFill="1" applyBorder="1" applyAlignment="1" applyProtection="1">
      <alignment vertical="center" shrinkToFit="1"/>
    </xf>
    <xf numFmtId="176" fontId="5" fillId="0" borderId="50" xfId="1" applyNumberFormat="1" applyFont="1" applyFill="1" applyBorder="1" applyAlignment="1" applyProtection="1">
      <alignment vertical="center" shrinkToFit="1"/>
      <protection locked="0"/>
    </xf>
    <xf numFmtId="176" fontId="5" fillId="0" borderId="48" xfId="1" applyNumberFormat="1" applyFont="1" applyFill="1" applyBorder="1" applyAlignment="1" applyProtection="1">
      <alignment vertical="center" shrinkToFit="1"/>
      <protection locked="0"/>
    </xf>
    <xf numFmtId="176" fontId="5" fillId="0" borderId="47" xfId="1" applyNumberFormat="1" applyFont="1" applyFill="1" applyBorder="1" applyAlignment="1" applyProtection="1">
      <alignment vertical="center" shrinkToFit="1"/>
    </xf>
    <xf numFmtId="38" fontId="5" fillId="0" borderId="54" xfId="1" applyFont="1" applyFill="1" applyBorder="1" applyAlignment="1" applyProtection="1">
      <alignment horizontal="center" vertical="center"/>
    </xf>
    <xf numFmtId="38" fontId="5" fillId="0" borderId="55" xfId="1" applyFont="1" applyFill="1" applyBorder="1" applyAlignment="1" applyProtection="1">
      <alignment horizontal="distributed" vertical="center"/>
    </xf>
    <xf numFmtId="38" fontId="5" fillId="0" borderId="56" xfId="1" applyFont="1" applyFill="1" applyBorder="1" applyAlignment="1" applyProtection="1">
      <alignment horizontal="distributed" vertical="center"/>
    </xf>
    <xf numFmtId="38" fontId="5" fillId="0" borderId="57" xfId="1" applyFont="1" applyFill="1" applyBorder="1" applyAlignment="1" applyProtection="1">
      <alignment vertical="center" shrinkToFit="1"/>
    </xf>
    <xf numFmtId="38" fontId="5" fillId="0" borderId="58" xfId="1" applyFont="1" applyFill="1" applyBorder="1" applyAlignment="1" applyProtection="1">
      <alignment vertical="center" shrinkToFit="1"/>
    </xf>
    <xf numFmtId="38" fontId="5" fillId="0" borderId="18" xfId="1" quotePrefix="1" applyFont="1" applyFill="1" applyBorder="1" applyProtection="1"/>
    <xf numFmtId="38" fontId="5" fillId="0" borderId="33" xfId="1" applyFont="1" applyFill="1" applyBorder="1" applyAlignment="1" applyProtection="1">
      <alignment horizontal="center" vertical="center"/>
    </xf>
    <xf numFmtId="38" fontId="5" fillId="0" borderId="35" xfId="1" applyFont="1" applyFill="1" applyBorder="1" applyAlignment="1" applyProtection="1">
      <alignment vertical="center" shrinkToFit="1"/>
    </xf>
    <xf numFmtId="38" fontId="12" fillId="0" borderId="0" xfId="1" applyFont="1" applyFill="1"/>
    <xf numFmtId="38" fontId="12" fillId="0" borderId="59" xfId="1" quotePrefix="1" applyFont="1" applyFill="1" applyBorder="1" applyAlignment="1">
      <alignment horizontal="distributed" vertical="center"/>
    </xf>
    <xf numFmtId="38" fontId="5" fillId="0" borderId="0" xfId="1" applyFont="1" applyFill="1" applyProtection="1"/>
    <xf numFmtId="38" fontId="5" fillId="0" borderId="0" xfId="1" applyFont="1" applyFill="1" applyBorder="1" applyAlignment="1" applyProtection="1">
      <alignment shrinkToFit="1"/>
    </xf>
    <xf numFmtId="38" fontId="4" fillId="0" borderId="0" xfId="1" applyFont="1" applyFill="1" applyBorder="1" applyAlignment="1" applyProtection="1">
      <alignment horizontal="right" vertical="center"/>
    </xf>
    <xf numFmtId="38" fontId="5" fillId="0" borderId="1" xfId="1" applyFont="1" applyFill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38" fontId="5" fillId="0" borderId="5" xfId="1" applyFont="1" applyFill="1" applyBorder="1" applyAlignment="1" applyProtection="1">
      <alignment horizontal="left" vertical="center"/>
    </xf>
    <xf numFmtId="38" fontId="5" fillId="0" borderId="60" xfId="1" applyFont="1" applyFill="1" applyBorder="1" applyAlignment="1">
      <alignment vertical="center"/>
    </xf>
    <xf numFmtId="38" fontId="5" fillId="0" borderId="0" xfId="1" applyFont="1" applyFill="1" applyAlignment="1" applyProtection="1">
      <alignment shrinkToFit="1"/>
    </xf>
    <xf numFmtId="38" fontId="5" fillId="0" borderId="0" xfId="1" applyFont="1" applyFill="1" applyBorder="1" applyAlignment="1" applyProtection="1">
      <alignment horizontal="distributed" vertical="center" justifyLastLine="1"/>
    </xf>
    <xf numFmtId="38" fontId="14" fillId="0" borderId="62" xfId="1" applyFont="1" applyFill="1" applyBorder="1" applyAlignment="1">
      <alignment horizontal="distributed" vertical="center"/>
    </xf>
    <xf numFmtId="38" fontId="5" fillId="0" borderId="62" xfId="1" applyFont="1" applyFill="1" applyBorder="1" applyAlignment="1" applyProtection="1">
      <alignment horizontal="distributed" vertical="center"/>
    </xf>
    <xf numFmtId="38" fontId="14" fillId="0" borderId="64" xfId="1" applyFont="1" applyFill="1" applyBorder="1" applyAlignment="1">
      <alignment horizontal="distributed" vertical="center"/>
    </xf>
    <xf numFmtId="38" fontId="5" fillId="0" borderId="0" xfId="1" applyFont="1" applyFill="1" applyBorder="1" applyAlignment="1" applyProtection="1">
      <alignment horizontal="center" vertical="center"/>
    </xf>
    <xf numFmtId="38" fontId="5" fillId="0" borderId="0" xfId="1" applyFont="1" applyFill="1" applyBorder="1" applyAlignment="1" applyProtection="1">
      <alignment vertical="center"/>
      <protection locked="0"/>
    </xf>
    <xf numFmtId="38" fontId="5" fillId="0" borderId="45" xfId="1" applyFont="1" applyFill="1" applyBorder="1" applyAlignment="1" applyProtection="1">
      <alignment horizontal="center" vertical="center"/>
      <protection locked="0"/>
    </xf>
    <xf numFmtId="38" fontId="5" fillId="0" borderId="42" xfId="1" applyFont="1" applyFill="1" applyBorder="1" applyAlignment="1" applyProtection="1">
      <alignment horizontal="distributed" vertical="center"/>
      <protection locked="0"/>
    </xf>
    <xf numFmtId="38" fontId="5" fillId="0" borderId="9" xfId="1" applyFont="1" applyFill="1" applyBorder="1" applyAlignment="1" applyProtection="1">
      <alignment vertical="center" shrinkToFit="1"/>
    </xf>
    <xf numFmtId="38" fontId="5" fillId="0" borderId="9" xfId="1" applyFont="1" applyFill="1" applyBorder="1" applyAlignment="1" applyProtection="1">
      <alignment vertical="center" shrinkToFit="1"/>
      <protection locked="0"/>
    </xf>
    <xf numFmtId="38" fontId="5" fillId="0" borderId="42" xfId="1" applyFont="1" applyFill="1" applyBorder="1" applyAlignment="1" applyProtection="1">
      <alignment vertical="center"/>
      <protection locked="0"/>
    </xf>
    <xf numFmtId="38" fontId="5" fillId="0" borderId="0" xfId="1" applyFont="1" applyFill="1" applyBorder="1" applyAlignment="1" applyProtection="1">
      <alignment vertical="center" shrinkToFit="1"/>
    </xf>
    <xf numFmtId="38" fontId="5" fillId="0" borderId="0" xfId="1" applyFont="1" applyFill="1" applyBorder="1" applyAlignment="1" applyProtection="1">
      <alignment vertical="center" shrinkToFit="1"/>
      <protection locked="0"/>
    </xf>
    <xf numFmtId="38" fontId="5" fillId="0" borderId="72" xfId="1" applyFont="1" applyFill="1" applyBorder="1" applyAlignment="1" applyProtection="1">
      <alignment horizontal="distributed" vertical="center"/>
      <protection locked="0"/>
    </xf>
    <xf numFmtId="38" fontId="5" fillId="0" borderId="73" xfId="1" applyFont="1" applyFill="1" applyBorder="1" applyAlignment="1" applyProtection="1">
      <alignment horizontal="distributed" vertical="center"/>
      <protection locked="0"/>
    </xf>
    <xf numFmtId="38" fontId="5" fillId="0" borderId="74" xfId="1" applyFont="1" applyFill="1" applyBorder="1" applyAlignment="1" applyProtection="1">
      <alignment horizontal="center" vertical="center"/>
      <protection locked="0"/>
    </xf>
    <xf numFmtId="38" fontId="5" fillId="0" borderId="68" xfId="1" applyFont="1" applyFill="1" applyBorder="1" applyAlignment="1" applyProtection="1">
      <alignment horizontal="distributed" vertical="center"/>
      <protection locked="0"/>
    </xf>
    <xf numFmtId="38" fontId="5" fillId="0" borderId="80" xfId="1" applyFont="1" applyFill="1" applyBorder="1" applyAlignment="1" applyProtection="1">
      <alignment horizontal="distributed" vertical="center"/>
      <protection locked="0"/>
    </xf>
    <xf numFmtId="38" fontId="5" fillId="0" borderId="0" xfId="1" applyFont="1" applyFill="1" applyBorder="1" applyAlignment="1" applyProtection="1">
      <alignment horizontal="right" vertical="center" shrinkToFit="1"/>
      <protection locked="0"/>
    </xf>
    <xf numFmtId="38" fontId="5" fillId="0" borderId="74" xfId="1" applyFont="1" applyFill="1" applyBorder="1" applyAlignment="1" applyProtection="1">
      <alignment horizontal="center"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84" xfId="1" applyFont="1" applyFill="1" applyBorder="1" applyAlignment="1">
      <alignment vertical="center"/>
    </xf>
    <xf numFmtId="38" fontId="5" fillId="0" borderId="27" xfId="1" applyFont="1" applyFill="1" applyBorder="1" applyAlignment="1">
      <alignment vertical="center"/>
    </xf>
    <xf numFmtId="38" fontId="5" fillId="0" borderId="27" xfId="1" applyFont="1" applyFill="1" applyBorder="1" applyAlignment="1" applyProtection="1">
      <alignment horizontal="center" vertical="center"/>
    </xf>
    <xf numFmtId="38" fontId="5" fillId="0" borderId="61" xfId="1" applyFont="1" applyFill="1" applyBorder="1" applyAlignment="1" applyProtection="1">
      <alignment horizontal="center" vertical="center"/>
    </xf>
    <xf numFmtId="38" fontId="5" fillId="0" borderId="13" xfId="1" applyFont="1" applyFill="1" applyBorder="1" applyAlignment="1" applyProtection="1">
      <alignment horizontal="center" vertical="center"/>
    </xf>
    <xf numFmtId="38" fontId="5" fillId="0" borderId="85" xfId="1" applyFont="1" applyFill="1" applyBorder="1" applyAlignment="1" applyProtection="1">
      <alignment horizontal="center" vertical="center"/>
    </xf>
    <xf numFmtId="176" fontId="8" fillId="0" borderId="86" xfId="2" applyFont="1" applyBorder="1" applyAlignment="1" applyProtection="1">
      <alignment horizontal="distributed" vertical="center"/>
      <protection locked="0"/>
    </xf>
    <xf numFmtId="176" fontId="8" fillId="0" borderId="25" xfId="2" applyFont="1" applyBorder="1" applyAlignment="1" applyProtection="1">
      <alignment horizontal="center" vertical="center"/>
      <protection locked="0"/>
    </xf>
    <xf numFmtId="176" fontId="10" fillId="0" borderId="26" xfId="2" applyFont="1" applyBorder="1" applyAlignment="1" applyProtection="1">
      <alignment vertical="center" shrinkToFit="1"/>
    </xf>
    <xf numFmtId="38" fontId="5" fillId="0" borderId="0" xfId="1" applyFont="1" applyFill="1"/>
    <xf numFmtId="176" fontId="11" fillId="0" borderId="42" xfId="2" applyFont="1" applyBorder="1" applyAlignment="1" applyProtection="1">
      <alignment vertical="center"/>
      <protection locked="0"/>
    </xf>
    <xf numFmtId="176" fontId="11" fillId="0" borderId="54" xfId="2" applyFont="1" applyBorder="1" applyAlignment="1" applyProtection="1">
      <alignment vertical="center"/>
      <protection locked="0"/>
    </xf>
    <xf numFmtId="176" fontId="10" fillId="0" borderId="57" xfId="2" applyFont="1" applyBorder="1" applyAlignment="1" applyProtection="1">
      <alignment vertical="center" shrinkToFit="1"/>
    </xf>
    <xf numFmtId="176" fontId="10" fillId="0" borderId="55" xfId="2" applyFont="1" applyBorder="1" applyAlignment="1" applyProtection="1">
      <alignment vertical="center" shrinkToFit="1"/>
    </xf>
    <xf numFmtId="176" fontId="10" fillId="0" borderId="58" xfId="2" applyFont="1" applyBorder="1" applyAlignment="1" applyProtection="1">
      <alignment vertical="center" shrinkToFit="1"/>
    </xf>
    <xf numFmtId="38" fontId="5" fillId="0" borderId="87" xfId="3" applyFont="1" applyFill="1" applyBorder="1" applyAlignment="1" applyProtection="1">
      <alignment horizontal="distributed" vertical="center"/>
      <protection locked="0"/>
    </xf>
    <xf numFmtId="38" fontId="5" fillId="0" borderId="27" xfId="3" applyFont="1" applyFill="1" applyBorder="1" applyAlignment="1" applyProtection="1">
      <alignment horizontal="distributed" vertical="center"/>
      <protection locked="0"/>
    </xf>
    <xf numFmtId="38" fontId="5" fillId="0" borderId="15" xfId="3" applyFont="1" applyFill="1" applyBorder="1" applyAlignment="1" applyProtection="1">
      <alignment horizontal="center" vertical="center"/>
      <protection locked="0"/>
    </xf>
    <xf numFmtId="176" fontId="5" fillId="0" borderId="25" xfId="1" applyNumberFormat="1" applyFont="1" applyFill="1" applyBorder="1" applyAlignment="1" applyProtection="1">
      <alignment vertical="center" shrinkToFit="1"/>
    </xf>
    <xf numFmtId="176" fontId="5" fillId="0" borderId="26" xfId="1" applyNumberFormat="1" applyFont="1" applyFill="1" applyBorder="1" applyAlignment="1" applyProtection="1">
      <alignment vertical="center" shrinkToFit="1"/>
    </xf>
    <xf numFmtId="176" fontId="5" fillId="0" borderId="66" xfId="1" applyNumberFormat="1" applyFont="1" applyFill="1" applyBorder="1" applyAlignment="1" applyProtection="1">
      <alignment vertical="center" shrinkToFit="1"/>
    </xf>
    <xf numFmtId="176" fontId="5" fillId="0" borderId="66" xfId="1" applyNumberFormat="1" applyFont="1" applyFill="1" applyBorder="1" applyAlignment="1" applyProtection="1">
      <alignment vertical="center" shrinkToFit="1"/>
      <protection locked="0"/>
    </xf>
    <xf numFmtId="176" fontId="5" fillId="0" borderId="65" xfId="1" applyNumberFormat="1" applyFont="1" applyFill="1" applyBorder="1" applyAlignment="1" applyProtection="1">
      <alignment vertical="center" shrinkToFit="1"/>
    </xf>
    <xf numFmtId="176" fontId="5" fillId="0" borderId="67" xfId="1" applyNumberFormat="1" applyFont="1" applyFill="1" applyBorder="1" applyAlignment="1" applyProtection="1">
      <alignment vertical="center" shrinkToFit="1"/>
    </xf>
    <xf numFmtId="176" fontId="5" fillId="0" borderId="73" xfId="1" applyNumberFormat="1" applyFont="1" applyFill="1" applyBorder="1" applyAlignment="1" applyProtection="1">
      <alignment vertical="center" shrinkToFit="1"/>
    </xf>
    <xf numFmtId="176" fontId="5" fillId="0" borderId="73" xfId="1" applyNumberFormat="1" applyFont="1" applyFill="1" applyBorder="1" applyAlignment="1" applyProtection="1">
      <alignment vertical="center" shrinkToFit="1"/>
      <protection locked="0"/>
    </xf>
    <xf numFmtId="176" fontId="5" fillId="0" borderId="75" xfId="1" applyNumberFormat="1" applyFont="1" applyFill="1" applyBorder="1" applyAlignment="1" applyProtection="1">
      <alignment vertical="center" shrinkToFit="1"/>
    </xf>
    <xf numFmtId="176" fontId="5" fillId="0" borderId="76" xfId="1" applyNumberFormat="1" applyFont="1" applyFill="1" applyBorder="1" applyAlignment="1" applyProtection="1">
      <alignment vertical="center" shrinkToFit="1"/>
    </xf>
    <xf numFmtId="176" fontId="5" fillId="0" borderId="69" xfId="1" applyNumberFormat="1" applyFont="1" applyFill="1" applyBorder="1" applyAlignment="1" applyProtection="1">
      <alignment vertical="center" shrinkToFit="1"/>
    </xf>
    <xf numFmtId="176" fontId="5" fillId="0" borderId="70" xfId="1" applyNumberFormat="1" applyFont="1" applyFill="1" applyBorder="1" applyAlignment="1" applyProtection="1">
      <alignment vertical="center" shrinkToFit="1"/>
    </xf>
    <xf numFmtId="38" fontId="5" fillId="0" borderId="88" xfId="1" applyFont="1" applyFill="1" applyBorder="1" applyAlignment="1" applyProtection="1">
      <alignment vertical="center"/>
      <protection locked="0"/>
    </xf>
    <xf numFmtId="176" fontId="5" fillId="0" borderId="77" xfId="1" applyNumberFormat="1" applyFont="1" applyFill="1" applyBorder="1" applyAlignment="1" applyProtection="1">
      <alignment vertical="center" shrinkToFit="1"/>
    </xf>
    <xf numFmtId="176" fontId="5" fillId="0" borderId="78" xfId="1" applyNumberFormat="1" applyFont="1" applyFill="1" applyBorder="1" applyAlignment="1" applyProtection="1">
      <alignment vertical="center" shrinkToFit="1"/>
    </xf>
    <xf numFmtId="176" fontId="5" fillId="0" borderId="79" xfId="1" applyNumberFormat="1" applyFont="1" applyFill="1" applyBorder="1" applyAlignment="1" applyProtection="1">
      <alignment vertical="center" shrinkToFit="1"/>
    </xf>
    <xf numFmtId="176" fontId="5" fillId="0" borderId="81" xfId="1" applyNumberFormat="1" applyFont="1" applyFill="1" applyBorder="1" applyAlignment="1" applyProtection="1">
      <alignment vertical="center" shrinkToFit="1"/>
    </xf>
    <xf numFmtId="176" fontId="5" fillId="0" borderId="82" xfId="1" applyNumberFormat="1" applyFont="1" applyFill="1" applyBorder="1" applyAlignment="1" applyProtection="1">
      <alignment vertical="center" shrinkToFit="1"/>
    </xf>
    <xf numFmtId="38" fontId="5" fillId="0" borderId="89" xfId="1" applyFont="1" applyFill="1" applyBorder="1" applyAlignment="1" applyProtection="1">
      <alignment horizontal="distributed" vertical="center"/>
      <protection locked="0"/>
    </xf>
    <xf numFmtId="38" fontId="5" fillId="0" borderId="89" xfId="1" applyFont="1" applyFill="1" applyBorder="1" applyAlignment="1" applyProtection="1">
      <alignment horizontal="center" vertical="center"/>
      <protection locked="0"/>
    </xf>
    <xf numFmtId="38" fontId="5" fillId="0" borderId="90" xfId="1" applyFont="1" applyFill="1" applyBorder="1" applyAlignment="1" applyProtection="1">
      <alignment horizontal="distributed" vertical="center"/>
      <protection locked="0"/>
    </xf>
    <xf numFmtId="176" fontId="5" fillId="0" borderId="91" xfId="1" applyNumberFormat="1" applyFont="1" applyFill="1" applyBorder="1" applyAlignment="1" applyProtection="1">
      <alignment vertical="center" shrinkToFit="1"/>
    </xf>
    <xf numFmtId="176" fontId="5" fillId="0" borderId="92" xfId="1" applyNumberFormat="1" applyFont="1" applyFill="1" applyBorder="1" applyAlignment="1" applyProtection="1">
      <alignment vertical="center" shrinkToFit="1"/>
    </xf>
    <xf numFmtId="38" fontId="5" fillId="0" borderId="71" xfId="1" applyFont="1" applyFill="1" applyBorder="1" applyAlignment="1" applyProtection="1">
      <alignment vertical="center" shrinkToFit="1"/>
      <protection locked="0"/>
    </xf>
    <xf numFmtId="38" fontId="5" fillId="0" borderId="74" xfId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</xf>
    <xf numFmtId="38" fontId="5" fillId="0" borderId="27" xfId="3" applyFont="1" applyFill="1" applyBorder="1" applyAlignment="1" applyProtection="1">
      <alignment vertical="center" shrinkToFit="1"/>
    </xf>
    <xf numFmtId="38" fontId="5" fillId="0" borderId="27" xfId="3" applyFont="1" applyFill="1" applyBorder="1" applyAlignment="1" applyProtection="1">
      <alignment vertical="center" shrinkToFit="1"/>
      <protection locked="0"/>
    </xf>
    <xf numFmtId="38" fontId="5" fillId="0" borderId="13" xfId="3" applyFont="1" applyFill="1" applyBorder="1" applyAlignment="1" applyProtection="1">
      <alignment vertical="center" shrinkToFit="1"/>
    </xf>
    <xf numFmtId="38" fontId="5" fillId="0" borderId="13" xfId="3" applyFont="1" applyFill="1" applyBorder="1" applyAlignment="1" applyProtection="1">
      <alignment vertical="center" shrinkToFit="1"/>
      <protection locked="0"/>
    </xf>
    <xf numFmtId="38" fontId="5" fillId="0" borderId="61" xfId="3" applyFont="1" applyFill="1" applyBorder="1" applyAlignment="1" applyProtection="1">
      <alignment vertical="center" shrinkToFit="1"/>
    </xf>
    <xf numFmtId="38" fontId="5" fillId="0" borderId="85" xfId="3" applyFont="1" applyFill="1" applyBorder="1" applyAlignment="1" applyProtection="1">
      <alignment vertical="center" shrinkToFit="1"/>
    </xf>
    <xf numFmtId="176" fontId="11" fillId="0" borderId="40" xfId="2" applyFont="1" applyBorder="1" applyAlignment="1" applyProtection="1">
      <alignment vertical="center" shrinkToFit="1"/>
      <protection locked="0"/>
    </xf>
    <xf numFmtId="176" fontId="5" fillId="0" borderId="40" xfId="2" applyFont="1" applyBorder="1" applyAlignment="1" applyProtection="1">
      <alignment vertical="center" shrinkToFit="1"/>
      <protection locked="0"/>
    </xf>
    <xf numFmtId="176" fontId="5" fillId="0" borderId="38" xfId="2" applyFont="1" applyBorder="1" applyAlignment="1" applyProtection="1">
      <alignment vertical="center" shrinkToFit="1"/>
      <protection locked="0"/>
    </xf>
    <xf numFmtId="176" fontId="5" fillId="0" borderId="41" xfId="2" applyFont="1" applyBorder="1" applyAlignment="1" applyProtection="1">
      <alignment vertical="center" shrinkToFit="1"/>
      <protection locked="0"/>
    </xf>
    <xf numFmtId="176" fontId="5" fillId="0" borderId="25" xfId="2" applyFont="1" applyBorder="1" applyAlignment="1" applyProtection="1">
      <alignment vertical="center" shrinkToFit="1"/>
      <protection locked="0"/>
    </xf>
    <xf numFmtId="176" fontId="5" fillId="0" borderId="26" xfId="2" applyFont="1" applyBorder="1" applyAlignment="1" applyProtection="1">
      <alignment vertical="center" shrinkToFit="1"/>
      <protection locked="0"/>
    </xf>
    <xf numFmtId="176" fontId="5" fillId="0" borderId="27" xfId="2" applyFont="1" applyBorder="1" applyAlignment="1" applyProtection="1">
      <alignment vertical="center" shrinkToFit="1"/>
      <protection locked="0"/>
    </xf>
    <xf numFmtId="38" fontId="5" fillId="0" borderId="52" xfId="1" applyFont="1" applyFill="1" applyBorder="1" applyAlignment="1" applyProtection="1">
      <alignment horizontal="center" vertical="center"/>
      <protection locked="0"/>
    </xf>
    <xf numFmtId="38" fontId="5" fillId="0" borderId="53" xfId="1" applyFont="1" applyFill="1" applyBorder="1" applyAlignment="1" applyProtection="1">
      <alignment horizontal="center" vertical="center"/>
      <protection locked="0"/>
    </xf>
    <xf numFmtId="38" fontId="5" fillId="0" borderId="56" xfId="1" applyFont="1" applyFill="1" applyBorder="1" applyAlignment="1" applyProtection="1">
      <alignment horizontal="center" vertical="center" shrinkToFit="1"/>
    </xf>
    <xf numFmtId="176" fontId="5" fillId="0" borderId="2" xfId="1" applyNumberFormat="1" applyFont="1" applyFill="1" applyBorder="1" applyAlignment="1" applyProtection="1">
      <alignment vertical="center" shrinkToFit="1"/>
    </xf>
    <xf numFmtId="176" fontId="5" fillId="0" borderId="9" xfId="1" applyNumberFormat="1" applyFont="1" applyFill="1" applyBorder="1" applyAlignment="1" applyProtection="1">
      <alignment vertical="center" shrinkToFit="1"/>
    </xf>
    <xf numFmtId="176" fontId="5" fillId="0" borderId="27" xfId="1" applyNumberFormat="1" applyFont="1" applyFill="1" applyBorder="1" applyAlignment="1" applyProtection="1">
      <alignment vertical="center" shrinkToFit="1"/>
    </xf>
    <xf numFmtId="176" fontId="5" fillId="0" borderId="2" xfId="1" applyNumberFormat="1" applyFont="1" applyFill="1" applyBorder="1" applyAlignment="1" applyProtection="1">
      <alignment vertical="center" shrinkToFit="1"/>
      <protection locked="0"/>
    </xf>
    <xf numFmtId="176" fontId="5" fillId="0" borderId="9" xfId="1" applyNumberFormat="1" applyFont="1" applyFill="1" applyBorder="1" applyAlignment="1" applyProtection="1">
      <alignment vertical="center" shrinkToFit="1"/>
      <protection locked="0"/>
    </xf>
    <xf numFmtId="176" fontId="5" fillId="0" borderId="27" xfId="1" applyNumberFormat="1" applyFont="1" applyFill="1" applyBorder="1" applyAlignment="1" applyProtection="1">
      <alignment vertical="center" shrinkToFit="1"/>
      <protection locked="0"/>
    </xf>
    <xf numFmtId="176" fontId="5" fillId="0" borderId="36" xfId="1" applyNumberFormat="1" applyFont="1" applyFill="1" applyBorder="1" applyAlignment="1" applyProtection="1">
      <alignment vertical="center" shrinkToFit="1"/>
      <protection locked="0"/>
    </xf>
    <xf numFmtId="176" fontId="5" fillId="0" borderId="26" xfId="1" applyNumberFormat="1" applyFont="1" applyFill="1" applyBorder="1" applyAlignment="1" applyProtection="1">
      <alignment vertical="center" shrinkToFit="1"/>
      <protection locked="0"/>
    </xf>
    <xf numFmtId="176" fontId="5" fillId="0" borderId="37" xfId="1" applyNumberFormat="1" applyFont="1" applyFill="1" applyBorder="1" applyAlignment="1" applyProtection="1">
      <alignment vertical="center" shrinkToFit="1"/>
      <protection locked="0"/>
    </xf>
    <xf numFmtId="176" fontId="5" fillId="0" borderId="44" xfId="1" applyNumberFormat="1" applyFont="1" applyFill="1" applyBorder="1" applyAlignment="1" applyProtection="1">
      <alignment horizontal="right" vertical="center" shrinkToFit="1"/>
    </xf>
    <xf numFmtId="176" fontId="5" fillId="0" borderId="48" xfId="1" applyNumberFormat="1" applyFont="1" applyFill="1" applyBorder="1" applyAlignment="1" applyProtection="1">
      <alignment horizontal="right" vertical="center" shrinkToFit="1"/>
    </xf>
    <xf numFmtId="176" fontId="5" fillId="0" borderId="44" xfId="1" applyNumberFormat="1" applyFont="1" applyFill="1" applyBorder="1" applyAlignment="1" applyProtection="1">
      <alignment horizontal="right" vertical="center" shrinkToFit="1"/>
      <protection locked="0"/>
    </xf>
    <xf numFmtId="176" fontId="5" fillId="0" borderId="48" xfId="1" applyNumberFormat="1" applyFont="1" applyFill="1" applyBorder="1" applyAlignment="1" applyProtection="1">
      <alignment horizontal="right" vertical="center" shrinkToFit="1"/>
      <protection locked="0"/>
    </xf>
    <xf numFmtId="176" fontId="5" fillId="0" borderId="47" xfId="1" applyNumberFormat="1" applyFont="1" applyFill="1" applyBorder="1" applyAlignment="1" applyProtection="1">
      <alignment horizontal="right" vertical="center" shrinkToFit="1"/>
      <protection locked="0"/>
    </xf>
    <xf numFmtId="176" fontId="5" fillId="0" borderId="51" xfId="1" applyNumberFormat="1" applyFont="1" applyFill="1" applyBorder="1" applyAlignment="1" applyProtection="1">
      <alignment horizontal="right" vertical="center" shrinkToFit="1"/>
      <protection locked="0"/>
    </xf>
    <xf numFmtId="176" fontId="10" fillId="0" borderId="9" xfId="2" applyFont="1" applyBorder="1" applyAlignment="1" applyProtection="1">
      <alignment vertical="center" shrinkToFit="1"/>
    </xf>
    <xf numFmtId="176" fontId="10" fillId="0" borderId="9" xfId="2" applyFont="1" applyBorder="1" applyAlignment="1" applyProtection="1">
      <alignment vertical="center"/>
      <protection locked="0"/>
    </xf>
    <xf numFmtId="38" fontId="6" fillId="0" borderId="2" xfId="1" applyFont="1" applyFill="1" applyBorder="1" applyAlignment="1" applyProtection="1">
      <alignment horizontal="distributed" vertical="center" wrapText="1" justifyLastLine="1"/>
    </xf>
    <xf numFmtId="38" fontId="6" fillId="0" borderId="9" xfId="1" applyFont="1" applyFill="1" applyBorder="1" applyAlignment="1" applyProtection="1">
      <alignment horizontal="distributed" vertical="center" wrapText="1" justifyLastLine="1"/>
    </xf>
    <xf numFmtId="38" fontId="6" fillId="0" borderId="19" xfId="1" applyFont="1" applyFill="1" applyBorder="1" applyAlignment="1" applyProtection="1">
      <alignment horizontal="distributed" vertical="center" wrapText="1" justifyLastLine="1"/>
    </xf>
    <xf numFmtId="38" fontId="5" fillId="0" borderId="4" xfId="1" applyFont="1" applyFill="1" applyBorder="1" applyAlignment="1" applyProtection="1">
      <alignment horizontal="distributed" vertical="center" justifyLastLine="1"/>
    </xf>
    <xf numFmtId="38" fontId="5" fillId="0" borderId="5" xfId="1" applyFont="1" applyFill="1" applyBorder="1" applyAlignment="1" applyProtection="1">
      <alignment horizontal="distributed" vertical="center" justifyLastLine="1"/>
    </xf>
    <xf numFmtId="38" fontId="5" fillId="0" borderId="6" xfId="1" applyFont="1" applyFill="1" applyBorder="1" applyAlignment="1" applyProtection="1">
      <alignment horizontal="distributed" vertical="center" justifyLastLine="1"/>
    </xf>
    <xf numFmtId="38" fontId="5" fillId="0" borderId="14" xfId="1" applyFont="1" applyFill="1" applyBorder="1" applyAlignment="1" applyProtection="1">
      <alignment horizontal="distributed" vertical="center" justifyLastLine="1"/>
    </xf>
    <xf numFmtId="38" fontId="5" fillId="0" borderId="15" xfId="1" applyFont="1" applyFill="1" applyBorder="1" applyAlignment="1" applyProtection="1">
      <alignment horizontal="distributed" vertical="center" justifyLastLine="1"/>
    </xf>
    <xf numFmtId="38" fontId="5" fillId="0" borderId="16" xfId="1" applyFont="1" applyFill="1" applyBorder="1" applyAlignment="1" applyProtection="1">
      <alignment horizontal="distributed" vertical="center" justifyLastLine="1"/>
    </xf>
    <xf numFmtId="38" fontId="5" fillId="0" borderId="7" xfId="1" applyFont="1" applyFill="1" applyBorder="1" applyAlignment="1" applyProtection="1">
      <alignment horizontal="distributed" vertical="center" justifyLastLine="1"/>
    </xf>
    <xf numFmtId="38" fontId="5" fillId="0" borderId="17" xfId="1" applyFont="1" applyFill="1" applyBorder="1" applyAlignment="1" applyProtection="1">
      <alignment horizontal="distributed" vertical="center" justifyLastLine="1"/>
    </xf>
    <xf numFmtId="38" fontId="5" fillId="0" borderId="10" xfId="1" applyFont="1" applyFill="1" applyBorder="1" applyAlignment="1" applyProtection="1">
      <alignment horizontal="distributed" vertical="distributed" wrapText="1" justifyLastLine="1"/>
    </xf>
    <xf numFmtId="38" fontId="5" fillId="0" borderId="11" xfId="1" applyFont="1" applyFill="1" applyBorder="1" applyAlignment="1" applyProtection="1">
      <alignment horizontal="distributed" vertical="distributed" wrapText="1" justifyLastLine="1"/>
    </xf>
    <xf numFmtId="38" fontId="5" fillId="0" borderId="12" xfId="1" applyFont="1" applyFill="1" applyBorder="1" applyAlignment="1" applyProtection="1">
      <alignment horizontal="distributed" vertical="distributed" wrapText="1" justifyLastLine="1"/>
    </xf>
    <xf numFmtId="38" fontId="5" fillId="0" borderId="13" xfId="1" applyFont="1" applyFill="1" applyBorder="1" applyAlignment="1" applyProtection="1">
      <alignment horizontal="center" vertical="center"/>
    </xf>
    <xf numFmtId="38" fontId="5" fillId="0" borderId="13" xfId="1" applyFont="1" applyFill="1" applyBorder="1" applyAlignment="1" applyProtection="1">
      <alignment horizontal="distributed" vertical="center" wrapText="1" justifyLastLine="1"/>
    </xf>
    <xf numFmtId="38" fontId="6" fillId="0" borderId="10" xfId="1" applyFont="1" applyFill="1" applyBorder="1" applyAlignment="1" applyProtection="1">
      <alignment horizontal="center" vertical="center" shrinkToFit="1"/>
    </xf>
    <xf numFmtId="38" fontId="6" fillId="0" borderId="11" xfId="1" applyFont="1" applyFill="1" applyBorder="1" applyAlignment="1" applyProtection="1">
      <alignment horizontal="center" vertical="center" shrinkToFit="1"/>
    </xf>
    <xf numFmtId="38" fontId="6" fillId="0" borderId="12" xfId="1" applyFont="1" applyFill="1" applyBorder="1" applyAlignment="1" applyProtection="1">
      <alignment horizontal="center" vertical="center" shrinkToFit="1"/>
    </xf>
    <xf numFmtId="38" fontId="5" fillId="0" borderId="10" xfId="1" applyFont="1" applyFill="1" applyBorder="1" applyAlignment="1" applyProtection="1">
      <alignment horizontal="distributed" vertical="center" wrapText="1" justifyLastLine="1"/>
    </xf>
    <xf numFmtId="38" fontId="5" fillId="0" borderId="11" xfId="1" applyFont="1" applyFill="1" applyBorder="1" applyAlignment="1" applyProtection="1">
      <alignment horizontal="distributed" vertical="center" wrapText="1" justifyLastLine="1"/>
    </xf>
    <xf numFmtId="38" fontId="5" fillId="0" borderId="12" xfId="1" applyFont="1" applyFill="1" applyBorder="1" applyAlignment="1" applyProtection="1">
      <alignment horizontal="distributed" vertical="center" wrapText="1" justifyLastLine="1"/>
    </xf>
    <xf numFmtId="38" fontId="5" fillId="0" borderId="8" xfId="1" applyFont="1" applyFill="1" applyBorder="1" applyAlignment="1" applyProtection="1">
      <alignment horizontal="center" vertical="center"/>
    </xf>
    <xf numFmtId="38" fontId="5" fillId="0" borderId="0" xfId="1" applyFont="1" applyFill="1" applyBorder="1" applyAlignment="1" applyProtection="1">
      <alignment horizontal="center" vertical="center"/>
    </xf>
    <xf numFmtId="38" fontId="5" fillId="0" borderId="24" xfId="1" applyFont="1" applyFill="1" applyBorder="1" applyAlignment="1" applyProtection="1">
      <alignment horizontal="center" vertical="center"/>
    </xf>
    <xf numFmtId="38" fontId="5" fillId="0" borderId="83" xfId="1" applyFont="1" applyFill="1" applyBorder="1" applyAlignment="1" applyProtection="1">
      <alignment horizontal="center" vertical="center"/>
    </xf>
    <xf numFmtId="38" fontId="14" fillId="0" borderId="33" xfId="1" applyFont="1" applyFill="1" applyBorder="1" applyAlignment="1">
      <alignment horizontal="center" vertical="center"/>
    </xf>
    <xf numFmtId="38" fontId="14" fillId="0" borderId="34" xfId="1" applyFont="1" applyFill="1" applyBorder="1" applyAlignment="1">
      <alignment horizontal="center" vertical="center"/>
    </xf>
    <xf numFmtId="38" fontId="5" fillId="0" borderId="61" xfId="1" applyFont="1" applyFill="1" applyBorder="1" applyAlignment="1" applyProtection="1">
      <alignment horizontal="distributed" vertical="center" justifyLastLine="1"/>
    </xf>
    <xf numFmtId="38" fontId="5" fillId="0" borderId="62" xfId="1" applyFont="1" applyFill="1" applyBorder="1" applyAlignment="1" applyProtection="1">
      <alignment horizontal="distributed" vertical="center" justifyLastLine="1"/>
    </xf>
    <xf numFmtId="38" fontId="5" fillId="0" borderId="63" xfId="1" applyFont="1" applyFill="1" applyBorder="1" applyAlignment="1" applyProtection="1">
      <alignment horizontal="distributed" vertical="center" justifyLastLine="1"/>
    </xf>
    <xf numFmtId="176" fontId="8" fillId="0" borderId="57" xfId="2" applyFont="1" applyBorder="1" applyAlignment="1" applyProtection="1">
      <alignment horizontal="center" vertical="center"/>
      <protection locked="0"/>
    </xf>
    <xf numFmtId="176" fontId="5" fillId="0" borderId="66" xfId="1" applyNumberFormat="1" applyFont="1" applyFill="1" applyBorder="1" applyAlignment="1" applyProtection="1">
      <alignment horizontal="center" vertical="center"/>
      <protection locked="0"/>
    </xf>
    <xf numFmtId="38" fontId="5" fillId="0" borderId="77" xfId="1" applyFont="1" applyFill="1" applyBorder="1" applyAlignment="1" applyProtection="1">
      <alignment horizontal="center" vertical="center"/>
      <protection locked="0"/>
    </xf>
    <xf numFmtId="38" fontId="5" fillId="0" borderId="91" xfId="1" applyFont="1" applyFill="1" applyBorder="1" applyAlignment="1" applyProtection="1">
      <alignment horizontal="center" vertical="center"/>
      <protection locked="0"/>
    </xf>
    <xf numFmtId="38" fontId="12" fillId="0" borderId="59" xfId="1" quotePrefix="1" applyFont="1" applyFill="1" applyBorder="1" applyAlignment="1">
      <alignment horizontal="distributed" vertical="center"/>
    </xf>
    <xf numFmtId="38" fontId="5" fillId="0" borderId="2" xfId="1" applyFont="1" applyFill="1" applyBorder="1" applyAlignment="1" applyProtection="1">
      <alignment horizontal="distributed" vertical="center" wrapText="1" justifyLastLine="1"/>
    </xf>
    <xf numFmtId="38" fontId="5" fillId="0" borderId="9" xfId="1" applyFont="1" applyFill="1" applyBorder="1" applyAlignment="1" applyProtection="1">
      <alignment horizontal="distributed" vertical="center" wrapText="1" justifyLastLine="1"/>
    </xf>
    <xf numFmtId="38" fontId="5" fillId="0" borderId="27" xfId="1" applyFont="1" applyFill="1" applyBorder="1" applyAlignment="1" applyProtection="1">
      <alignment horizontal="distributed" vertical="center" wrapText="1" justifyLastLine="1"/>
    </xf>
    <xf numFmtId="38" fontId="5" fillId="0" borderId="61" xfId="1" applyFont="1" applyFill="1" applyBorder="1" applyAlignment="1" applyProtection="1">
      <alignment horizontal="left" vertical="center"/>
    </xf>
    <xf numFmtId="38" fontId="5" fillId="0" borderId="62" xfId="1" applyFont="1" applyFill="1" applyBorder="1" applyAlignment="1" applyProtection="1">
      <alignment horizontal="left" vertical="center"/>
    </xf>
    <xf numFmtId="38" fontId="5" fillId="0" borderId="63" xfId="1" applyFont="1" applyFill="1" applyBorder="1" applyAlignment="1" applyProtection="1">
      <alignment horizontal="left" vertical="center"/>
    </xf>
  </cellXfs>
  <cellStyles count="4">
    <cellStyle name="Excel Built-in Comma [0] 1" xfId="2"/>
    <cellStyle name="桁区切り" xfId="1" builtinId="6"/>
    <cellStyle name="桁区切り 3" xf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</xdr:row>
      <xdr:rowOff>0</xdr:rowOff>
    </xdr:from>
    <xdr:to>
      <xdr:col>1</xdr:col>
      <xdr:colOff>360</xdr:colOff>
      <xdr:row>36</xdr:row>
      <xdr:rowOff>360</xdr:rowOff>
    </xdr:to>
    <xdr:sp macro="" textlink="">
      <xdr:nvSpPr>
        <xdr:cNvPr id="2" name="CustomShape 1" hidden="1"/>
        <xdr:cNvSpPr/>
      </xdr:nvSpPr>
      <xdr:spPr>
        <a:xfrm>
          <a:off x="444500" y="6680200"/>
          <a:ext cx="360" cy="360"/>
        </a:xfrm>
        <a:prstGeom prst="righ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360</xdr:colOff>
      <xdr:row>36</xdr:row>
      <xdr:rowOff>360</xdr:rowOff>
    </xdr:to>
    <xdr:sp macro="" textlink="">
      <xdr:nvSpPr>
        <xdr:cNvPr id="3" name="CustomShape 1" hidden="1"/>
        <xdr:cNvSpPr/>
      </xdr:nvSpPr>
      <xdr:spPr>
        <a:xfrm>
          <a:off x="444500" y="6680200"/>
          <a:ext cx="360" cy="360"/>
        </a:xfrm>
        <a:prstGeom prst="righ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360</xdr:colOff>
      <xdr:row>36</xdr:row>
      <xdr:rowOff>360</xdr:rowOff>
    </xdr:to>
    <xdr:sp macro="" textlink="">
      <xdr:nvSpPr>
        <xdr:cNvPr id="4" name="CustomShape 1" hidden="1"/>
        <xdr:cNvSpPr/>
      </xdr:nvSpPr>
      <xdr:spPr>
        <a:xfrm>
          <a:off x="444500" y="6680200"/>
          <a:ext cx="360" cy="360"/>
        </a:xfrm>
        <a:prstGeom prst="righ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25</xdr:col>
      <xdr:colOff>7844</xdr:colOff>
      <xdr:row>5</xdr:row>
      <xdr:rowOff>41461</xdr:rowOff>
    </xdr:from>
    <xdr:to>
      <xdr:col>25</xdr:col>
      <xdr:colOff>84044</xdr:colOff>
      <xdr:row>7</xdr:row>
      <xdr:rowOff>5042</xdr:rowOff>
    </xdr:to>
    <xdr:sp macro="" textlink="" fLocksText="0">
      <xdr:nvSpPr>
        <xdr:cNvPr id="5" name="AutoShape 1"/>
        <xdr:cNvSpPr>
          <a:spLocks/>
        </xdr:cNvSpPr>
      </xdr:nvSpPr>
      <xdr:spPr bwMode="auto">
        <a:xfrm>
          <a:off x="10904444" y="987611"/>
          <a:ext cx="76200" cy="319181"/>
        </a:xfrm>
        <a:prstGeom prst="rightBrace">
          <a:avLst>
            <a:gd name="adj1" fmla="val 26042"/>
            <a:gd name="adj2" fmla="val 51431"/>
          </a:avLst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7844</xdr:colOff>
      <xdr:row>7</xdr:row>
      <xdr:rowOff>20731</xdr:rowOff>
    </xdr:from>
    <xdr:to>
      <xdr:col>25</xdr:col>
      <xdr:colOff>103094</xdr:colOff>
      <xdr:row>8</xdr:row>
      <xdr:rowOff>173131</xdr:rowOff>
    </xdr:to>
    <xdr:sp macro="" textlink="" fLocksText="0">
      <xdr:nvSpPr>
        <xdr:cNvPr id="6" name="AutoShape 1"/>
        <xdr:cNvSpPr>
          <a:spLocks/>
        </xdr:cNvSpPr>
      </xdr:nvSpPr>
      <xdr:spPr bwMode="auto">
        <a:xfrm>
          <a:off x="10904444" y="1322481"/>
          <a:ext cx="95250" cy="330200"/>
        </a:xfrm>
        <a:prstGeom prst="rightBrace">
          <a:avLst>
            <a:gd name="adj1" fmla="val 26042"/>
            <a:gd name="adj2" fmla="val 51431"/>
          </a:avLst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19050</xdr:colOff>
      <xdr:row>18</xdr:row>
      <xdr:rowOff>19050</xdr:rowOff>
    </xdr:from>
    <xdr:to>
      <xdr:col>28</xdr:col>
      <xdr:colOff>85725</xdr:colOff>
      <xdr:row>21</xdr:row>
      <xdr:rowOff>152400</xdr:rowOff>
    </xdr:to>
    <xdr:sp macro="" textlink="">
      <xdr:nvSpPr>
        <xdr:cNvPr id="7" name="AutoShape 3"/>
        <xdr:cNvSpPr>
          <a:spLocks/>
        </xdr:cNvSpPr>
      </xdr:nvSpPr>
      <xdr:spPr bwMode="auto">
        <a:xfrm>
          <a:off x="11982450" y="3276600"/>
          <a:ext cx="66675" cy="666750"/>
        </a:xfrm>
        <a:prstGeom prst="rightBrace">
          <a:avLst>
            <a:gd name="adj1" fmla="val 84054"/>
            <a:gd name="adj2" fmla="val 4695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28</xdr:col>
      <xdr:colOff>8283</xdr:colOff>
      <xdr:row>30</xdr:row>
      <xdr:rowOff>16565</xdr:rowOff>
    </xdr:from>
    <xdr:to>
      <xdr:col>28</xdr:col>
      <xdr:colOff>84483</xdr:colOff>
      <xdr:row>31</xdr:row>
      <xdr:rowOff>159441</xdr:rowOff>
    </xdr:to>
    <xdr:sp macro="" textlink="" fLocksText="0">
      <xdr:nvSpPr>
        <xdr:cNvPr id="8" name="AutoShape 1"/>
        <xdr:cNvSpPr>
          <a:spLocks/>
        </xdr:cNvSpPr>
      </xdr:nvSpPr>
      <xdr:spPr bwMode="auto">
        <a:xfrm>
          <a:off x="11971683" y="5649015"/>
          <a:ext cx="76200" cy="320676"/>
        </a:xfrm>
        <a:prstGeom prst="rightBrace">
          <a:avLst>
            <a:gd name="adj1" fmla="val 26042"/>
            <a:gd name="adj2" fmla="val 51431"/>
          </a:avLst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32</xdr:col>
      <xdr:colOff>0</xdr:colOff>
      <xdr:row>49</xdr:row>
      <xdr:rowOff>0</xdr:rowOff>
    </xdr:from>
    <xdr:to>
      <xdr:col>32</xdr:col>
      <xdr:colOff>360</xdr:colOff>
      <xdr:row>49</xdr:row>
      <xdr:rowOff>360</xdr:rowOff>
    </xdr:to>
    <xdr:sp macro="" textlink="">
      <xdr:nvSpPr>
        <xdr:cNvPr id="9" name="CustomShape 1" hidden="1"/>
        <xdr:cNvSpPr/>
      </xdr:nvSpPr>
      <xdr:spPr>
        <a:xfrm>
          <a:off x="13557250" y="8743950"/>
          <a:ext cx="360" cy="360"/>
        </a:xfrm>
        <a:prstGeom prst="righ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32</xdr:col>
      <xdr:colOff>0</xdr:colOff>
      <xdr:row>49</xdr:row>
      <xdr:rowOff>0</xdr:rowOff>
    </xdr:from>
    <xdr:to>
      <xdr:col>32</xdr:col>
      <xdr:colOff>360</xdr:colOff>
      <xdr:row>49</xdr:row>
      <xdr:rowOff>360</xdr:rowOff>
    </xdr:to>
    <xdr:sp macro="" textlink="">
      <xdr:nvSpPr>
        <xdr:cNvPr id="10" name="CustomShape 1" hidden="1"/>
        <xdr:cNvSpPr/>
      </xdr:nvSpPr>
      <xdr:spPr>
        <a:xfrm>
          <a:off x="13557250" y="8743950"/>
          <a:ext cx="360" cy="360"/>
        </a:xfrm>
        <a:prstGeom prst="righ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32</xdr:col>
      <xdr:colOff>0</xdr:colOff>
      <xdr:row>49</xdr:row>
      <xdr:rowOff>66600</xdr:rowOff>
    </xdr:from>
    <xdr:to>
      <xdr:col>32</xdr:col>
      <xdr:colOff>360</xdr:colOff>
      <xdr:row>50</xdr:row>
      <xdr:rowOff>151709</xdr:rowOff>
    </xdr:to>
    <xdr:sp macro="" textlink="">
      <xdr:nvSpPr>
        <xdr:cNvPr id="11" name="CustomShape 1"/>
        <xdr:cNvSpPr/>
      </xdr:nvSpPr>
      <xdr:spPr>
        <a:xfrm>
          <a:off x="13557250" y="8810550"/>
          <a:ext cx="360" cy="243859"/>
        </a:xfrm>
        <a:prstGeom prst="righ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32</xdr:col>
      <xdr:colOff>0</xdr:colOff>
      <xdr:row>49</xdr:row>
      <xdr:rowOff>0</xdr:rowOff>
    </xdr:from>
    <xdr:to>
      <xdr:col>32</xdr:col>
      <xdr:colOff>360</xdr:colOff>
      <xdr:row>49</xdr:row>
      <xdr:rowOff>360</xdr:rowOff>
    </xdr:to>
    <xdr:sp macro="" textlink="">
      <xdr:nvSpPr>
        <xdr:cNvPr id="12" name="CustomShape 1" hidden="1"/>
        <xdr:cNvSpPr/>
      </xdr:nvSpPr>
      <xdr:spPr>
        <a:xfrm>
          <a:off x="13557250" y="8743950"/>
          <a:ext cx="360" cy="360"/>
        </a:xfrm>
        <a:prstGeom prst="righ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25</xdr:col>
      <xdr:colOff>28440</xdr:colOff>
      <xdr:row>5</xdr:row>
      <xdr:rowOff>114480</xdr:rowOff>
    </xdr:from>
    <xdr:to>
      <xdr:col>25</xdr:col>
      <xdr:colOff>103680</xdr:colOff>
      <xdr:row>6</xdr:row>
      <xdr:rowOff>160920</xdr:rowOff>
    </xdr:to>
    <xdr:sp macro="" textlink="">
      <xdr:nvSpPr>
        <xdr:cNvPr id="14" name="CustomShape 1"/>
        <xdr:cNvSpPr/>
      </xdr:nvSpPr>
      <xdr:spPr>
        <a:xfrm>
          <a:off x="10925040" y="1060630"/>
          <a:ext cx="75240" cy="224240"/>
        </a:xfrm>
        <a:prstGeom prst="rightBrace">
          <a:avLst>
            <a:gd name="adj1" fmla="val 26042"/>
            <a:gd name="adj2" fmla="val 51431"/>
          </a:avLst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25</xdr:col>
      <xdr:colOff>28440</xdr:colOff>
      <xdr:row>7</xdr:row>
      <xdr:rowOff>104760</xdr:rowOff>
    </xdr:from>
    <xdr:to>
      <xdr:col>25</xdr:col>
      <xdr:colOff>113040</xdr:colOff>
      <xdr:row>8</xdr:row>
      <xdr:rowOff>151200</xdr:rowOff>
    </xdr:to>
    <xdr:sp macro="" textlink="">
      <xdr:nvSpPr>
        <xdr:cNvPr id="15" name="CustomShape 1"/>
        <xdr:cNvSpPr/>
      </xdr:nvSpPr>
      <xdr:spPr>
        <a:xfrm>
          <a:off x="10925040" y="1406510"/>
          <a:ext cx="84600" cy="224240"/>
        </a:xfrm>
        <a:prstGeom prst="rightBrace">
          <a:avLst>
            <a:gd name="adj1" fmla="val 23148"/>
            <a:gd name="adj2" fmla="val 48569"/>
          </a:avLst>
        </a:prstGeom>
        <a:noFill/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1</xdr:col>
      <xdr:colOff>360</xdr:colOff>
      <xdr:row>16</xdr:row>
      <xdr:rowOff>360</xdr:rowOff>
    </xdr:to>
    <xdr:sp macro="" textlink="">
      <xdr:nvSpPr>
        <xdr:cNvPr id="2" name="CustomShape 1" hidden="1"/>
        <xdr:cNvSpPr/>
      </xdr:nvSpPr>
      <xdr:spPr>
        <a:xfrm>
          <a:off x="247650" y="2660650"/>
          <a:ext cx="360" cy="360"/>
        </a:xfrm>
        <a:prstGeom prst="righ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360</xdr:colOff>
      <xdr:row>16</xdr:row>
      <xdr:rowOff>360</xdr:rowOff>
    </xdr:to>
    <xdr:sp macro="" textlink="">
      <xdr:nvSpPr>
        <xdr:cNvPr id="3" name="CustomShape 1" hidden="1"/>
        <xdr:cNvSpPr/>
      </xdr:nvSpPr>
      <xdr:spPr>
        <a:xfrm>
          <a:off x="247650" y="2660650"/>
          <a:ext cx="360" cy="360"/>
        </a:xfrm>
        <a:prstGeom prst="righ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</xdr:col>
      <xdr:colOff>0</xdr:colOff>
      <xdr:row>16</xdr:row>
      <xdr:rowOff>66600</xdr:rowOff>
    </xdr:from>
    <xdr:to>
      <xdr:col>1</xdr:col>
      <xdr:colOff>360</xdr:colOff>
      <xdr:row>18</xdr:row>
      <xdr:rowOff>4504</xdr:rowOff>
    </xdr:to>
    <xdr:sp macro="" textlink="">
      <xdr:nvSpPr>
        <xdr:cNvPr id="4" name="CustomShape 1"/>
        <xdr:cNvSpPr/>
      </xdr:nvSpPr>
      <xdr:spPr>
        <a:xfrm>
          <a:off x="247650" y="2727250"/>
          <a:ext cx="360" cy="255404"/>
        </a:xfrm>
        <a:prstGeom prst="righ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360</xdr:colOff>
      <xdr:row>16</xdr:row>
      <xdr:rowOff>360</xdr:rowOff>
    </xdr:to>
    <xdr:sp macro="" textlink="">
      <xdr:nvSpPr>
        <xdr:cNvPr id="5" name="CustomShape 1" hidden="1"/>
        <xdr:cNvSpPr/>
      </xdr:nvSpPr>
      <xdr:spPr>
        <a:xfrm>
          <a:off x="247650" y="2660650"/>
          <a:ext cx="360" cy="360"/>
        </a:xfrm>
        <a:prstGeom prst="rightBrace">
          <a:avLst>
            <a:gd name="adj1" fmla="val -2147483648"/>
            <a:gd name="adj2" fmla="val 50000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0"/>
  <sheetViews>
    <sheetView showGridLines="0" showZeros="0" tabSelected="1" view="pageBreakPreview" zoomScaleNormal="100" zoomScaleSheetLayoutView="100" zoomScalePageLayoutView="40" workbookViewId="0">
      <selection activeCell="D1" sqref="D1"/>
    </sheetView>
  </sheetViews>
  <sheetFormatPr defaultColWidth="10.7109375" defaultRowHeight="11.5" x14ac:dyDescent="0.25"/>
  <cols>
    <col min="1" max="1" width="5" style="136" customWidth="1"/>
    <col min="2" max="2" width="9" style="136" customWidth="1"/>
    <col min="3" max="3" width="5.7109375" style="145" customWidth="1"/>
    <col min="4" max="4" width="13" style="145" customWidth="1"/>
    <col min="5" max="5" width="10.5" style="136" customWidth="1"/>
    <col min="6" max="6" width="9.5" style="136" customWidth="1"/>
    <col min="7" max="7" width="5.5703125" style="136" customWidth="1"/>
    <col min="8" max="10" width="5.2109375" style="136" customWidth="1"/>
    <col min="11" max="13" width="2.42578125" style="13" customWidth="1"/>
    <col min="14" max="16" width="2.42578125" style="136" customWidth="1"/>
    <col min="17" max="19" width="3.92578125" style="136" customWidth="1"/>
    <col min="20" max="22" width="2.92578125" style="136" customWidth="1"/>
    <col min="23" max="25" width="4.5" style="136" customWidth="1"/>
    <col min="26" max="31" width="4" style="136" customWidth="1"/>
    <col min="32" max="32" width="5.92578125" style="13" customWidth="1"/>
    <col min="33" max="34" width="10" style="136" customWidth="1"/>
    <col min="35" max="35" width="4.2109375" style="136" customWidth="1"/>
    <col min="36" max="53" width="4.92578125" style="136" customWidth="1"/>
    <col min="54" max="56" width="7.28515625" style="136" customWidth="1"/>
    <col min="57" max="16384" width="10.7109375" style="136"/>
  </cols>
  <sheetData>
    <row r="1" spans="1:31" s="6" customFormat="1" ht="18.75" customHeight="1" x14ac:dyDescent="0.3">
      <c r="A1" s="1" t="s">
        <v>0</v>
      </c>
      <c r="B1" s="2"/>
      <c r="C1" s="3"/>
      <c r="D1" s="4"/>
      <c r="E1" s="2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 t="str">
        <f>A1</f>
        <v>令和３年度学校一覧　大学</v>
      </c>
      <c r="AB1" s="5"/>
      <c r="AD1" s="7"/>
      <c r="AE1" s="8"/>
    </row>
    <row r="2" spans="1:31" ht="14.25" customHeight="1" x14ac:dyDescent="0.25">
      <c r="A2" s="9"/>
      <c r="B2" s="10"/>
      <c r="C2" s="10"/>
      <c r="D2" s="10"/>
      <c r="E2" s="10"/>
      <c r="F2" s="10"/>
      <c r="G2" s="245" t="s">
        <v>1</v>
      </c>
      <c r="H2" s="11"/>
      <c r="I2" s="11"/>
      <c r="J2" s="11"/>
      <c r="K2" s="11"/>
      <c r="L2" s="11"/>
      <c r="M2" s="11"/>
      <c r="N2" s="11"/>
      <c r="O2" s="12" t="s">
        <v>2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248" t="s">
        <v>3</v>
      </c>
      <c r="AA2" s="249"/>
      <c r="AB2" s="250"/>
      <c r="AC2" s="248" t="s">
        <v>4</v>
      </c>
      <c r="AD2" s="249"/>
      <c r="AE2" s="254"/>
    </row>
    <row r="3" spans="1:31" ht="14.25" customHeight="1" x14ac:dyDescent="0.25">
      <c r="A3" s="14" t="s">
        <v>5</v>
      </c>
      <c r="B3" s="15" t="s">
        <v>6</v>
      </c>
      <c r="C3" s="16" t="s">
        <v>7</v>
      </c>
      <c r="D3" s="15" t="s">
        <v>8</v>
      </c>
      <c r="E3" s="15" t="s">
        <v>9</v>
      </c>
      <c r="F3" s="15" t="s">
        <v>10</v>
      </c>
      <c r="G3" s="246"/>
      <c r="H3" s="256" t="s">
        <v>11</v>
      </c>
      <c r="I3" s="257"/>
      <c r="J3" s="258"/>
      <c r="K3" s="259" t="s">
        <v>12</v>
      </c>
      <c r="L3" s="259"/>
      <c r="M3" s="259"/>
      <c r="N3" s="260" t="s">
        <v>13</v>
      </c>
      <c r="O3" s="260"/>
      <c r="P3" s="260"/>
      <c r="Q3" s="260" t="s">
        <v>14</v>
      </c>
      <c r="R3" s="260"/>
      <c r="S3" s="260"/>
      <c r="T3" s="261" t="s">
        <v>15</v>
      </c>
      <c r="U3" s="262"/>
      <c r="V3" s="263"/>
      <c r="W3" s="264" t="s">
        <v>16</v>
      </c>
      <c r="X3" s="265"/>
      <c r="Y3" s="266"/>
      <c r="Z3" s="251"/>
      <c r="AA3" s="252"/>
      <c r="AB3" s="253"/>
      <c r="AC3" s="251"/>
      <c r="AD3" s="252"/>
      <c r="AE3" s="255"/>
    </row>
    <row r="4" spans="1:31" ht="14.25" customHeight="1" x14ac:dyDescent="0.25">
      <c r="A4" s="17"/>
      <c r="B4" s="18"/>
      <c r="C4" s="18"/>
      <c r="D4" s="18"/>
      <c r="E4" s="18"/>
      <c r="F4" s="18"/>
      <c r="G4" s="247"/>
      <c r="H4" s="19" t="s">
        <v>17</v>
      </c>
      <c r="I4" s="20" t="s">
        <v>18</v>
      </c>
      <c r="J4" s="20" t="s">
        <v>19</v>
      </c>
      <c r="K4" s="20" t="s">
        <v>17</v>
      </c>
      <c r="L4" s="20" t="s">
        <v>18</v>
      </c>
      <c r="M4" s="20" t="s">
        <v>19</v>
      </c>
      <c r="N4" s="19" t="s">
        <v>17</v>
      </c>
      <c r="O4" s="19" t="s">
        <v>18</v>
      </c>
      <c r="P4" s="19" t="s">
        <v>19</v>
      </c>
      <c r="Q4" s="19" t="s">
        <v>17</v>
      </c>
      <c r="R4" s="19" t="s">
        <v>18</v>
      </c>
      <c r="S4" s="19" t="s">
        <v>19</v>
      </c>
      <c r="T4" s="19" t="s">
        <v>17</v>
      </c>
      <c r="U4" s="19" t="s">
        <v>18</v>
      </c>
      <c r="V4" s="19" t="s">
        <v>19</v>
      </c>
      <c r="W4" s="19" t="s">
        <v>17</v>
      </c>
      <c r="X4" s="19" t="s">
        <v>18</v>
      </c>
      <c r="Y4" s="19" t="s">
        <v>19</v>
      </c>
      <c r="Z4" s="19" t="s">
        <v>17</v>
      </c>
      <c r="AA4" s="19" t="s">
        <v>18</v>
      </c>
      <c r="AB4" s="19" t="s">
        <v>19</v>
      </c>
      <c r="AC4" s="21" t="s">
        <v>17</v>
      </c>
      <c r="AD4" s="20" t="s">
        <v>18</v>
      </c>
      <c r="AE4" s="22" t="s">
        <v>19</v>
      </c>
    </row>
    <row r="5" spans="1:31" s="35" customFormat="1" ht="14.25" customHeight="1" x14ac:dyDescent="0.25">
      <c r="A5" s="23" t="s">
        <v>20</v>
      </c>
      <c r="B5" s="24" t="s">
        <v>21</v>
      </c>
      <c r="C5" s="25" t="s">
        <v>22</v>
      </c>
      <c r="D5" s="26" t="s">
        <v>23</v>
      </c>
      <c r="E5" s="27" t="s">
        <v>24</v>
      </c>
      <c r="F5" s="24" t="s">
        <v>25</v>
      </c>
      <c r="G5" s="28" t="s">
        <v>26</v>
      </c>
      <c r="H5" s="29">
        <f t="shared" ref="H5:H13" si="0">I5+J5</f>
        <v>699</v>
      </c>
      <c r="I5" s="29">
        <v>286</v>
      </c>
      <c r="J5" s="29">
        <v>413</v>
      </c>
      <c r="K5" s="29">
        <f t="shared" ref="K5:K16" si="1">L5+M5</f>
        <v>0</v>
      </c>
      <c r="L5" s="30"/>
      <c r="M5" s="30"/>
      <c r="N5" s="29">
        <f t="shared" ref="N5:N16" si="2">O5+P5</f>
        <v>0</v>
      </c>
      <c r="O5" s="26">
        <v>0</v>
      </c>
      <c r="P5" s="26">
        <v>0</v>
      </c>
      <c r="Q5" s="29">
        <f t="shared" ref="Q5:Q16" si="3">SUM(R5:S5)</f>
        <v>28</v>
      </c>
      <c r="R5" s="31">
        <v>10</v>
      </c>
      <c r="S5" s="31">
        <v>18</v>
      </c>
      <c r="T5" s="29">
        <f t="shared" ref="T5:T16" si="4">SUM(U5:V5)</f>
        <v>4</v>
      </c>
      <c r="U5" s="31">
        <v>3</v>
      </c>
      <c r="V5" s="31">
        <v>1</v>
      </c>
      <c r="W5" s="29">
        <f t="shared" ref="W5:W16" si="5">SUM(X5:Y5)</f>
        <v>731</v>
      </c>
      <c r="X5" s="29">
        <f t="shared" ref="X5:Y16" si="6">I5+O5+R5+U5+L5</f>
        <v>299</v>
      </c>
      <c r="Y5" s="29">
        <f t="shared" si="6"/>
        <v>432</v>
      </c>
      <c r="Z5" s="29">
        <f t="shared" ref="Z5:Z16" si="7">SUM(AA5:AB5)</f>
        <v>80</v>
      </c>
      <c r="AA5" s="32">
        <v>62</v>
      </c>
      <c r="AB5" s="32">
        <v>18</v>
      </c>
      <c r="AC5" s="29">
        <f>SUM(AD5:AE5)</f>
        <v>6</v>
      </c>
      <c r="AD5" s="33">
        <v>2</v>
      </c>
      <c r="AE5" s="34">
        <v>4</v>
      </c>
    </row>
    <row r="6" spans="1:31" s="35" customFormat="1" ht="14.25" customHeight="1" x14ac:dyDescent="0.25">
      <c r="A6" s="36" t="s">
        <v>27</v>
      </c>
      <c r="B6" s="37"/>
      <c r="C6" s="25" t="s">
        <v>28</v>
      </c>
      <c r="D6" s="26" t="s">
        <v>29</v>
      </c>
      <c r="E6" s="27" t="s">
        <v>30</v>
      </c>
      <c r="F6" s="24" t="s">
        <v>31</v>
      </c>
      <c r="G6" s="28" t="s">
        <v>26</v>
      </c>
      <c r="H6" s="29">
        <f t="shared" si="0"/>
        <v>670</v>
      </c>
      <c r="I6" s="29">
        <v>402</v>
      </c>
      <c r="J6" s="29">
        <v>268</v>
      </c>
      <c r="K6" s="29">
        <f t="shared" si="1"/>
        <v>0</v>
      </c>
      <c r="L6" s="30"/>
      <c r="M6" s="30"/>
      <c r="N6" s="29">
        <f t="shared" si="2"/>
        <v>0</v>
      </c>
      <c r="O6" s="26"/>
      <c r="P6" s="26"/>
      <c r="Q6" s="29">
        <f t="shared" si="3"/>
        <v>13</v>
      </c>
      <c r="R6" s="31">
        <v>8</v>
      </c>
      <c r="S6" s="31">
        <v>5</v>
      </c>
      <c r="T6" s="29">
        <f t="shared" si="4"/>
        <v>1</v>
      </c>
      <c r="U6" s="31">
        <v>1</v>
      </c>
      <c r="V6" s="31"/>
      <c r="W6" s="29">
        <f t="shared" si="5"/>
        <v>684</v>
      </c>
      <c r="X6" s="29">
        <f t="shared" si="6"/>
        <v>411</v>
      </c>
      <c r="Y6" s="29">
        <f t="shared" si="6"/>
        <v>273</v>
      </c>
      <c r="Z6" s="243">
        <f t="shared" si="7"/>
        <v>25</v>
      </c>
      <c r="AA6" s="244">
        <v>21</v>
      </c>
      <c r="AB6" s="244">
        <v>4</v>
      </c>
      <c r="AC6" s="29"/>
      <c r="AD6" s="38"/>
      <c r="AE6" s="39"/>
    </row>
    <row r="7" spans="1:31" s="35" customFormat="1" ht="14.25" customHeight="1" x14ac:dyDescent="0.25">
      <c r="A7" s="36" t="s">
        <v>32</v>
      </c>
      <c r="B7" s="37"/>
      <c r="C7" s="25" t="s">
        <v>28</v>
      </c>
      <c r="D7" s="26" t="s">
        <v>29</v>
      </c>
      <c r="E7" s="24" t="s">
        <v>33</v>
      </c>
      <c r="F7" s="24" t="s">
        <v>33</v>
      </c>
      <c r="G7" s="28" t="s">
        <v>34</v>
      </c>
      <c r="H7" s="29">
        <f t="shared" si="0"/>
        <v>23</v>
      </c>
      <c r="I7" s="29">
        <v>13</v>
      </c>
      <c r="J7" s="29">
        <v>10</v>
      </c>
      <c r="K7" s="29">
        <f t="shared" si="1"/>
        <v>0</v>
      </c>
      <c r="L7" s="30"/>
      <c r="M7" s="30"/>
      <c r="N7" s="29">
        <f t="shared" si="2"/>
        <v>0</v>
      </c>
      <c r="O7" s="26"/>
      <c r="P7" s="26"/>
      <c r="Q7" s="29">
        <f t="shared" si="3"/>
        <v>0</v>
      </c>
      <c r="R7" s="31"/>
      <c r="S7" s="31"/>
      <c r="T7" s="29">
        <f t="shared" si="4"/>
        <v>0</v>
      </c>
      <c r="U7" s="31"/>
      <c r="V7" s="31"/>
      <c r="W7" s="29">
        <f t="shared" si="5"/>
        <v>23</v>
      </c>
      <c r="X7" s="29">
        <f t="shared" si="6"/>
        <v>13</v>
      </c>
      <c r="Y7" s="29">
        <f t="shared" si="6"/>
        <v>10</v>
      </c>
      <c r="Z7" s="243">
        <f t="shared" si="7"/>
        <v>0</v>
      </c>
      <c r="AA7" s="244"/>
      <c r="AB7" s="244"/>
      <c r="AC7" s="29"/>
      <c r="AD7" s="38"/>
      <c r="AE7" s="39"/>
    </row>
    <row r="8" spans="1:31" s="35" customFormat="1" ht="14.25" customHeight="1" x14ac:dyDescent="0.25">
      <c r="A8" s="36" t="s">
        <v>35</v>
      </c>
      <c r="B8" s="37"/>
      <c r="C8" s="25" t="s">
        <v>28</v>
      </c>
      <c r="D8" s="26" t="s">
        <v>29</v>
      </c>
      <c r="E8" s="24" t="s">
        <v>33</v>
      </c>
      <c r="F8" s="24" t="s">
        <v>36</v>
      </c>
      <c r="G8" s="28" t="s">
        <v>26</v>
      </c>
      <c r="H8" s="29">
        <f t="shared" si="0"/>
        <v>1081</v>
      </c>
      <c r="I8" s="29">
        <v>561</v>
      </c>
      <c r="J8" s="29">
        <v>520</v>
      </c>
      <c r="K8" s="29">
        <f t="shared" si="1"/>
        <v>0</v>
      </c>
      <c r="L8" s="30"/>
      <c r="M8" s="30"/>
      <c r="N8" s="29">
        <f t="shared" si="2"/>
        <v>0</v>
      </c>
      <c r="O8" s="26"/>
      <c r="P8" s="26"/>
      <c r="Q8" s="29">
        <f t="shared" si="3"/>
        <v>15</v>
      </c>
      <c r="R8" s="31">
        <v>10</v>
      </c>
      <c r="S8" s="31">
        <v>5</v>
      </c>
      <c r="T8" s="29">
        <f t="shared" si="4"/>
        <v>3</v>
      </c>
      <c r="U8" s="31">
        <v>2</v>
      </c>
      <c r="V8" s="31">
        <v>1</v>
      </c>
      <c r="W8" s="29">
        <f t="shared" si="5"/>
        <v>1099</v>
      </c>
      <c r="X8" s="29">
        <f t="shared" si="6"/>
        <v>573</v>
      </c>
      <c r="Y8" s="29">
        <f t="shared" si="6"/>
        <v>526</v>
      </c>
      <c r="Z8" s="243">
        <f t="shared" si="7"/>
        <v>46</v>
      </c>
      <c r="AA8" s="244">
        <v>33</v>
      </c>
      <c r="AB8" s="244">
        <v>13</v>
      </c>
      <c r="AC8" s="29"/>
      <c r="AD8" s="38"/>
      <c r="AE8" s="39"/>
    </row>
    <row r="9" spans="1:31" s="35" customFormat="1" ht="14.25" customHeight="1" x14ac:dyDescent="0.25">
      <c r="A9" s="36" t="s">
        <v>37</v>
      </c>
      <c r="B9" s="37"/>
      <c r="C9" s="25" t="s">
        <v>28</v>
      </c>
      <c r="D9" s="26" t="s">
        <v>29</v>
      </c>
      <c r="E9" s="24" t="s">
        <v>33</v>
      </c>
      <c r="F9" s="24" t="s">
        <v>33</v>
      </c>
      <c r="G9" s="28" t="s">
        <v>34</v>
      </c>
      <c r="H9" s="29">
        <f t="shared" si="0"/>
        <v>37</v>
      </c>
      <c r="I9" s="29">
        <v>23</v>
      </c>
      <c r="J9" s="29">
        <v>14</v>
      </c>
      <c r="K9" s="29">
        <f t="shared" si="1"/>
        <v>0</v>
      </c>
      <c r="L9" s="30"/>
      <c r="M9" s="30"/>
      <c r="N9" s="29">
        <f t="shared" si="2"/>
        <v>0</v>
      </c>
      <c r="O9" s="26"/>
      <c r="P9" s="26"/>
      <c r="Q9" s="29">
        <f t="shared" si="3"/>
        <v>0</v>
      </c>
      <c r="R9" s="31"/>
      <c r="S9" s="31"/>
      <c r="T9" s="29">
        <f t="shared" si="4"/>
        <v>0</v>
      </c>
      <c r="U9" s="31"/>
      <c r="V9" s="31"/>
      <c r="W9" s="29">
        <f t="shared" si="5"/>
        <v>37</v>
      </c>
      <c r="X9" s="29">
        <f t="shared" si="6"/>
        <v>23</v>
      </c>
      <c r="Y9" s="29">
        <f t="shared" si="6"/>
        <v>14</v>
      </c>
      <c r="Z9" s="243">
        <f t="shared" si="7"/>
        <v>0</v>
      </c>
      <c r="AA9" s="244"/>
      <c r="AB9" s="244"/>
      <c r="AC9" s="29"/>
      <c r="AD9" s="38"/>
      <c r="AE9" s="39"/>
    </row>
    <row r="10" spans="1:31" s="35" customFormat="1" ht="14.25" customHeight="1" x14ac:dyDescent="0.25">
      <c r="A10" s="36" t="s">
        <v>38</v>
      </c>
      <c r="B10" s="37"/>
      <c r="C10" s="25" t="s">
        <v>39</v>
      </c>
      <c r="D10" s="40" t="s">
        <v>40</v>
      </c>
      <c r="E10" s="27" t="s">
        <v>41</v>
      </c>
      <c r="F10" s="24" t="s">
        <v>42</v>
      </c>
      <c r="G10" s="28" t="s">
        <v>26</v>
      </c>
      <c r="H10" s="29">
        <f t="shared" si="0"/>
        <v>1046</v>
      </c>
      <c r="I10" s="29">
        <v>447</v>
      </c>
      <c r="J10" s="29">
        <v>599</v>
      </c>
      <c r="K10" s="29">
        <f t="shared" si="1"/>
        <v>0</v>
      </c>
      <c r="L10" s="30"/>
      <c r="M10" s="30"/>
      <c r="N10" s="29">
        <f t="shared" si="2"/>
        <v>0</v>
      </c>
      <c r="O10" s="26"/>
      <c r="P10" s="26"/>
      <c r="Q10" s="29">
        <f t="shared" si="3"/>
        <v>214</v>
      </c>
      <c r="R10" s="31">
        <v>128</v>
      </c>
      <c r="S10" s="31">
        <v>86</v>
      </c>
      <c r="T10" s="29">
        <f t="shared" si="4"/>
        <v>4</v>
      </c>
      <c r="U10" s="31">
        <v>1</v>
      </c>
      <c r="V10" s="31">
        <v>3</v>
      </c>
      <c r="W10" s="29">
        <f t="shared" si="5"/>
        <v>1264</v>
      </c>
      <c r="X10" s="29">
        <f t="shared" si="6"/>
        <v>576</v>
      </c>
      <c r="Y10" s="29">
        <f t="shared" si="6"/>
        <v>688</v>
      </c>
      <c r="Z10" s="29">
        <f t="shared" si="7"/>
        <v>168</v>
      </c>
      <c r="AA10" s="41">
        <v>118</v>
      </c>
      <c r="AB10" s="41">
        <v>50</v>
      </c>
      <c r="AC10" s="42">
        <f t="shared" ref="AC10:AC16" si="8">SUM(AD10:AE10)</f>
        <v>124</v>
      </c>
      <c r="AD10" s="43">
        <v>72</v>
      </c>
      <c r="AE10" s="44">
        <v>52</v>
      </c>
    </row>
    <row r="11" spans="1:31" s="35" customFormat="1" ht="14.25" customHeight="1" x14ac:dyDescent="0.25">
      <c r="A11" s="36"/>
      <c r="B11" s="37"/>
      <c r="C11" s="25" t="s">
        <v>43</v>
      </c>
      <c r="D11" s="40" t="s">
        <v>44</v>
      </c>
      <c r="E11" s="27" t="s">
        <v>45</v>
      </c>
      <c r="F11" s="24" t="s">
        <v>46</v>
      </c>
      <c r="G11" s="28" t="s">
        <v>26</v>
      </c>
      <c r="H11" s="29">
        <f t="shared" si="0"/>
        <v>1378</v>
      </c>
      <c r="I11" s="29">
        <v>1067</v>
      </c>
      <c r="J11" s="29">
        <v>311</v>
      </c>
      <c r="K11" s="29">
        <f t="shared" si="1"/>
        <v>0</v>
      </c>
      <c r="L11" s="30"/>
      <c r="M11" s="30"/>
      <c r="N11" s="29">
        <f t="shared" si="2"/>
        <v>0</v>
      </c>
      <c r="O11" s="26"/>
      <c r="P11" s="26"/>
      <c r="Q11" s="29">
        <f t="shared" si="3"/>
        <v>0</v>
      </c>
      <c r="R11" s="31"/>
      <c r="S11" s="31"/>
      <c r="T11" s="29">
        <f t="shared" si="4"/>
        <v>6</v>
      </c>
      <c r="U11" s="31">
        <v>5</v>
      </c>
      <c r="V11" s="31">
        <v>1</v>
      </c>
      <c r="W11" s="29">
        <f t="shared" si="5"/>
        <v>1384</v>
      </c>
      <c r="X11" s="29">
        <f t="shared" si="6"/>
        <v>1072</v>
      </c>
      <c r="Y11" s="29">
        <f t="shared" si="6"/>
        <v>312</v>
      </c>
      <c r="Z11" s="29">
        <f t="shared" si="7"/>
        <v>92</v>
      </c>
      <c r="AA11" s="32">
        <v>84</v>
      </c>
      <c r="AB11" s="32">
        <v>8</v>
      </c>
      <c r="AC11" s="42">
        <f t="shared" si="8"/>
        <v>26</v>
      </c>
      <c r="AD11" s="45">
        <v>13</v>
      </c>
      <c r="AE11" s="34">
        <v>13</v>
      </c>
    </row>
    <row r="12" spans="1:31" s="35" customFormat="1" ht="14.25" customHeight="1" x14ac:dyDescent="0.25">
      <c r="A12" s="36"/>
      <c r="B12" s="37"/>
      <c r="C12" s="25" t="s">
        <v>43</v>
      </c>
      <c r="D12" s="26" t="s">
        <v>47</v>
      </c>
      <c r="E12" s="27" t="s">
        <v>45</v>
      </c>
      <c r="F12" s="24" t="s">
        <v>48</v>
      </c>
      <c r="G12" s="28" t="s">
        <v>26</v>
      </c>
      <c r="H12" s="29">
        <f t="shared" si="0"/>
        <v>64</v>
      </c>
      <c r="I12" s="29">
        <v>61</v>
      </c>
      <c r="J12" s="29">
        <v>3</v>
      </c>
      <c r="K12" s="29">
        <f t="shared" si="1"/>
        <v>0</v>
      </c>
      <c r="L12" s="30"/>
      <c r="M12" s="30"/>
      <c r="N12" s="29">
        <f t="shared" si="2"/>
        <v>0</v>
      </c>
      <c r="O12" s="26"/>
      <c r="P12" s="26"/>
      <c r="Q12" s="29">
        <f t="shared" si="3"/>
        <v>231</v>
      </c>
      <c r="R12" s="31">
        <v>200</v>
      </c>
      <c r="S12" s="31">
        <v>31</v>
      </c>
      <c r="T12" s="29">
        <f t="shared" si="4"/>
        <v>13</v>
      </c>
      <c r="U12" s="31">
        <v>11</v>
      </c>
      <c r="V12" s="31">
        <v>2</v>
      </c>
      <c r="W12" s="29">
        <f t="shared" si="5"/>
        <v>308</v>
      </c>
      <c r="X12" s="29">
        <f t="shared" si="6"/>
        <v>272</v>
      </c>
      <c r="Y12" s="29">
        <f t="shared" si="6"/>
        <v>36</v>
      </c>
      <c r="Z12" s="29">
        <f t="shared" si="7"/>
        <v>0</v>
      </c>
      <c r="AA12" s="32"/>
      <c r="AB12" s="32"/>
      <c r="AC12" s="42">
        <f t="shared" si="8"/>
        <v>0</v>
      </c>
      <c r="AD12" s="45"/>
      <c r="AE12" s="34"/>
    </row>
    <row r="13" spans="1:31" s="35" customFormat="1" ht="14.25" customHeight="1" x14ac:dyDescent="0.25">
      <c r="A13" s="36" t="s">
        <v>49</v>
      </c>
      <c r="B13" s="37"/>
      <c r="C13" s="25" t="s">
        <v>50</v>
      </c>
      <c r="D13" s="40" t="s">
        <v>51</v>
      </c>
      <c r="E13" s="27" t="s">
        <v>52</v>
      </c>
      <c r="F13" s="24" t="s">
        <v>53</v>
      </c>
      <c r="G13" s="28" t="s">
        <v>26</v>
      </c>
      <c r="H13" s="29">
        <f t="shared" si="0"/>
        <v>634</v>
      </c>
      <c r="I13" s="29">
        <v>320</v>
      </c>
      <c r="J13" s="29">
        <v>314</v>
      </c>
      <c r="K13" s="29">
        <f t="shared" si="1"/>
        <v>0</v>
      </c>
      <c r="L13" s="30"/>
      <c r="M13" s="30"/>
      <c r="N13" s="29">
        <f t="shared" si="2"/>
        <v>0</v>
      </c>
      <c r="O13" s="26"/>
      <c r="P13" s="26"/>
      <c r="Q13" s="29">
        <f t="shared" si="3"/>
        <v>110</v>
      </c>
      <c r="R13" s="31">
        <v>66</v>
      </c>
      <c r="S13" s="31">
        <v>44</v>
      </c>
      <c r="T13" s="29">
        <f t="shared" si="4"/>
        <v>3</v>
      </c>
      <c r="U13" s="46">
        <v>2</v>
      </c>
      <c r="V13" s="31">
        <v>1</v>
      </c>
      <c r="W13" s="29">
        <f t="shared" si="5"/>
        <v>747</v>
      </c>
      <c r="X13" s="29">
        <f t="shared" si="6"/>
        <v>388</v>
      </c>
      <c r="Y13" s="29">
        <f t="shared" si="6"/>
        <v>359</v>
      </c>
      <c r="Z13" s="29">
        <f t="shared" si="7"/>
        <v>55</v>
      </c>
      <c r="AA13" s="32">
        <v>50</v>
      </c>
      <c r="AB13" s="32">
        <v>5</v>
      </c>
      <c r="AC13" s="42">
        <f t="shared" si="8"/>
        <v>28</v>
      </c>
      <c r="AD13" s="45">
        <v>17</v>
      </c>
      <c r="AE13" s="34">
        <v>11</v>
      </c>
    </row>
    <row r="14" spans="1:31" s="35" customFormat="1" ht="14.25" customHeight="1" x14ac:dyDescent="0.25">
      <c r="A14" s="36" t="s">
        <v>54</v>
      </c>
      <c r="B14" s="37"/>
      <c r="C14" s="25" t="s">
        <v>55</v>
      </c>
      <c r="D14" s="26" t="s">
        <v>23</v>
      </c>
      <c r="E14" s="27" t="s">
        <v>56</v>
      </c>
      <c r="F14" s="24" t="s">
        <v>57</v>
      </c>
      <c r="G14" s="28" t="s">
        <v>26</v>
      </c>
      <c r="H14" s="26"/>
      <c r="I14" s="29"/>
      <c r="J14" s="29"/>
      <c r="K14" s="29">
        <f t="shared" si="1"/>
        <v>0</v>
      </c>
      <c r="L14" s="30"/>
      <c r="M14" s="30"/>
      <c r="N14" s="29">
        <f t="shared" si="2"/>
        <v>0</v>
      </c>
      <c r="O14" s="26"/>
      <c r="P14" s="26"/>
      <c r="Q14" s="29">
        <f t="shared" si="3"/>
        <v>0</v>
      </c>
      <c r="R14" s="31"/>
      <c r="S14" s="31"/>
      <c r="T14" s="29">
        <f t="shared" si="4"/>
        <v>1</v>
      </c>
      <c r="U14" s="46">
        <v>1</v>
      </c>
      <c r="V14" s="31"/>
      <c r="W14" s="29">
        <f t="shared" si="5"/>
        <v>1</v>
      </c>
      <c r="X14" s="29">
        <f t="shared" si="6"/>
        <v>1</v>
      </c>
      <c r="Y14" s="29">
        <f t="shared" si="6"/>
        <v>0</v>
      </c>
      <c r="Z14" s="29">
        <f t="shared" si="7"/>
        <v>0</v>
      </c>
      <c r="AA14" s="32"/>
      <c r="AB14" s="32"/>
      <c r="AC14" s="42">
        <f t="shared" si="8"/>
        <v>0</v>
      </c>
      <c r="AD14" s="45"/>
      <c r="AE14" s="34"/>
    </row>
    <row r="15" spans="1:31" s="35" customFormat="1" ht="14.25" customHeight="1" x14ac:dyDescent="0.25">
      <c r="A15" s="36" t="s">
        <v>32</v>
      </c>
      <c r="B15" s="37"/>
      <c r="C15" s="25" t="s">
        <v>28</v>
      </c>
      <c r="D15" s="26" t="s">
        <v>29</v>
      </c>
      <c r="E15" s="27" t="s">
        <v>30</v>
      </c>
      <c r="F15" s="26" t="s">
        <v>58</v>
      </c>
      <c r="G15" s="28" t="s">
        <v>26</v>
      </c>
      <c r="H15" s="26"/>
      <c r="I15" s="29"/>
      <c r="J15" s="29"/>
      <c r="K15" s="29">
        <f t="shared" si="1"/>
        <v>0</v>
      </c>
      <c r="L15" s="30"/>
      <c r="M15" s="30"/>
      <c r="N15" s="29">
        <f t="shared" si="2"/>
        <v>0</v>
      </c>
      <c r="O15" s="26"/>
      <c r="P15" s="26"/>
      <c r="Q15" s="29">
        <f t="shared" si="3"/>
        <v>78</v>
      </c>
      <c r="R15" s="31">
        <v>51</v>
      </c>
      <c r="S15" s="31">
        <v>27</v>
      </c>
      <c r="T15" s="29">
        <f t="shared" si="4"/>
        <v>0</v>
      </c>
      <c r="U15" s="46"/>
      <c r="V15" s="31"/>
      <c r="W15" s="29">
        <f t="shared" si="5"/>
        <v>78</v>
      </c>
      <c r="X15" s="29">
        <f t="shared" si="6"/>
        <v>51</v>
      </c>
      <c r="Y15" s="29">
        <f t="shared" si="6"/>
        <v>27</v>
      </c>
      <c r="Z15" s="29">
        <f t="shared" si="7"/>
        <v>0</v>
      </c>
      <c r="AA15" s="32"/>
      <c r="AB15" s="32"/>
      <c r="AC15" s="42">
        <f t="shared" si="8"/>
        <v>0</v>
      </c>
      <c r="AD15" s="45"/>
      <c r="AE15" s="34"/>
    </row>
    <row r="16" spans="1:31" s="35" customFormat="1" ht="14.25" customHeight="1" x14ac:dyDescent="0.25">
      <c r="A16" s="36" t="s">
        <v>35</v>
      </c>
      <c r="B16" s="37"/>
      <c r="C16" s="25"/>
      <c r="D16" s="26"/>
      <c r="E16" s="24"/>
      <c r="F16" s="24" t="s">
        <v>59</v>
      </c>
      <c r="G16" s="47"/>
      <c r="H16" s="26"/>
      <c r="I16" s="29"/>
      <c r="J16" s="29"/>
      <c r="K16" s="29">
        <f t="shared" si="1"/>
        <v>0</v>
      </c>
      <c r="L16" s="30"/>
      <c r="M16" s="30"/>
      <c r="N16" s="29">
        <f t="shared" si="2"/>
        <v>0</v>
      </c>
      <c r="O16" s="26"/>
      <c r="P16" s="26"/>
      <c r="Q16" s="29">
        <f t="shared" si="3"/>
        <v>0</v>
      </c>
      <c r="R16" s="31"/>
      <c r="S16" s="31"/>
      <c r="T16" s="29">
        <f t="shared" si="4"/>
        <v>0</v>
      </c>
      <c r="U16" s="48"/>
      <c r="V16" s="31"/>
      <c r="W16" s="49">
        <f t="shared" si="5"/>
        <v>0</v>
      </c>
      <c r="X16" s="49">
        <f t="shared" si="6"/>
        <v>0</v>
      </c>
      <c r="Y16" s="49">
        <f t="shared" si="6"/>
        <v>0</v>
      </c>
      <c r="Z16" s="29">
        <f t="shared" si="7"/>
        <v>129</v>
      </c>
      <c r="AA16" s="32">
        <v>102</v>
      </c>
      <c r="AB16" s="32">
        <v>27</v>
      </c>
      <c r="AC16" s="42">
        <f t="shared" si="8"/>
        <v>1124</v>
      </c>
      <c r="AD16" s="45">
        <v>320</v>
      </c>
      <c r="AE16" s="34">
        <v>804</v>
      </c>
    </row>
    <row r="17" spans="1:31" s="35" customFormat="1" ht="14.25" customHeight="1" x14ac:dyDescent="0.25">
      <c r="A17" s="50"/>
      <c r="B17" s="51"/>
      <c r="C17" s="52"/>
      <c r="D17" s="51"/>
      <c r="E17" s="53"/>
      <c r="F17" s="54" t="s">
        <v>60</v>
      </c>
      <c r="G17" s="55"/>
      <c r="H17" s="56">
        <f t="shared" ref="H17:AE17" si="9">SUM(H5:H16)</f>
        <v>5632</v>
      </c>
      <c r="I17" s="56">
        <f t="shared" si="9"/>
        <v>3180</v>
      </c>
      <c r="J17" s="56">
        <f t="shared" si="9"/>
        <v>2452</v>
      </c>
      <c r="K17" s="56">
        <f t="shared" si="9"/>
        <v>0</v>
      </c>
      <c r="L17" s="56">
        <f t="shared" si="9"/>
        <v>0</v>
      </c>
      <c r="M17" s="56">
        <f t="shared" si="9"/>
        <v>0</v>
      </c>
      <c r="N17" s="56">
        <f t="shared" si="9"/>
        <v>0</v>
      </c>
      <c r="O17" s="56">
        <f t="shared" si="9"/>
        <v>0</v>
      </c>
      <c r="P17" s="56">
        <f t="shared" si="9"/>
        <v>0</v>
      </c>
      <c r="Q17" s="56">
        <f t="shared" si="9"/>
        <v>689</v>
      </c>
      <c r="R17" s="56">
        <f t="shared" si="9"/>
        <v>473</v>
      </c>
      <c r="S17" s="56">
        <f t="shared" si="9"/>
        <v>216</v>
      </c>
      <c r="T17" s="56">
        <f t="shared" si="9"/>
        <v>35</v>
      </c>
      <c r="U17" s="56">
        <f t="shared" si="9"/>
        <v>26</v>
      </c>
      <c r="V17" s="56">
        <f t="shared" si="9"/>
        <v>9</v>
      </c>
      <c r="W17" s="56">
        <f t="shared" si="9"/>
        <v>6356</v>
      </c>
      <c r="X17" s="56">
        <f t="shared" si="9"/>
        <v>3679</v>
      </c>
      <c r="Y17" s="56">
        <f t="shared" si="9"/>
        <v>2677</v>
      </c>
      <c r="Z17" s="56">
        <f t="shared" si="9"/>
        <v>595</v>
      </c>
      <c r="AA17" s="56">
        <f t="shared" si="9"/>
        <v>470</v>
      </c>
      <c r="AB17" s="56">
        <f t="shared" si="9"/>
        <v>125</v>
      </c>
      <c r="AC17" s="57">
        <f t="shared" si="9"/>
        <v>1308</v>
      </c>
      <c r="AD17" s="56">
        <f t="shared" si="9"/>
        <v>424</v>
      </c>
      <c r="AE17" s="58">
        <f t="shared" si="9"/>
        <v>884</v>
      </c>
    </row>
    <row r="18" spans="1:31" s="35" customFormat="1" ht="14.25" customHeight="1" x14ac:dyDescent="0.25">
      <c r="A18" s="59" t="s">
        <v>61</v>
      </c>
      <c r="B18" s="60" t="s">
        <v>62</v>
      </c>
      <c r="C18" s="61" t="s">
        <v>63</v>
      </c>
      <c r="D18" s="62" t="s">
        <v>64</v>
      </c>
      <c r="E18" s="63" t="s">
        <v>65</v>
      </c>
      <c r="F18" s="60" t="s">
        <v>66</v>
      </c>
      <c r="G18" s="64" t="s">
        <v>67</v>
      </c>
      <c r="H18" s="65">
        <f>I18+J18</f>
        <v>356</v>
      </c>
      <c r="I18" s="65">
        <v>32</v>
      </c>
      <c r="J18" s="65">
        <v>324</v>
      </c>
      <c r="K18" s="65">
        <f>L18+M18</f>
        <v>0</v>
      </c>
      <c r="L18" s="66"/>
      <c r="M18" s="67"/>
      <c r="N18" s="65">
        <f>O18+P18</f>
        <v>9</v>
      </c>
      <c r="O18" s="66">
        <v>0</v>
      </c>
      <c r="P18" s="66">
        <v>9</v>
      </c>
      <c r="Q18" s="65">
        <f>R18+S18</f>
        <v>29</v>
      </c>
      <c r="R18" s="66">
        <v>6</v>
      </c>
      <c r="S18" s="66">
        <v>23</v>
      </c>
      <c r="T18" s="65">
        <f>U18+V18</f>
        <v>0</v>
      </c>
      <c r="U18" s="66"/>
      <c r="V18" s="66">
        <v>0</v>
      </c>
      <c r="W18" s="65">
        <f>SUM(X18:Y18)</f>
        <v>394</v>
      </c>
      <c r="X18" s="65">
        <f>I18+O18+R18+U18+L18</f>
        <v>38</v>
      </c>
      <c r="Y18" s="65">
        <f>J18+P18+S18+V18+M18</f>
        <v>356</v>
      </c>
      <c r="Z18" s="65">
        <f>SUM(AA18:AB18)</f>
        <v>52</v>
      </c>
      <c r="AA18" s="66">
        <v>15</v>
      </c>
      <c r="AB18" s="66">
        <v>37</v>
      </c>
      <c r="AC18" s="68">
        <f>SUM(AD18:AE18)</f>
        <v>12</v>
      </c>
      <c r="AD18" s="66">
        <v>4</v>
      </c>
      <c r="AE18" s="69">
        <v>8</v>
      </c>
    </row>
    <row r="19" spans="1:31" s="35" customFormat="1" ht="14.25" customHeight="1" x14ac:dyDescent="0.25">
      <c r="A19" s="14" t="s">
        <v>68</v>
      </c>
      <c r="B19" s="70" t="s">
        <v>69</v>
      </c>
      <c r="C19" s="71" t="s">
        <v>70</v>
      </c>
      <c r="D19" s="72" t="s">
        <v>71</v>
      </c>
      <c r="E19" s="73" t="s">
        <v>72</v>
      </c>
      <c r="F19" s="73" t="s">
        <v>73</v>
      </c>
      <c r="G19" s="74" t="s">
        <v>26</v>
      </c>
      <c r="H19" s="75">
        <f>I19+J19</f>
        <v>295</v>
      </c>
      <c r="I19" s="75">
        <v>190</v>
      </c>
      <c r="J19" s="75">
        <v>105</v>
      </c>
      <c r="K19" s="75">
        <f>L19+M19</f>
        <v>0</v>
      </c>
      <c r="L19" s="72"/>
      <c r="M19" s="72"/>
      <c r="N19" s="75">
        <f>O19+P19</f>
        <v>0</v>
      </c>
      <c r="O19" s="72"/>
      <c r="P19" s="72"/>
      <c r="Q19" s="75">
        <f>R19+S19</f>
        <v>0</v>
      </c>
      <c r="R19" s="72">
        <v>0</v>
      </c>
      <c r="S19" s="72">
        <v>0</v>
      </c>
      <c r="T19" s="75">
        <f>U19+V19</f>
        <v>5</v>
      </c>
      <c r="U19" s="72">
        <v>3</v>
      </c>
      <c r="V19" s="72">
        <v>2</v>
      </c>
      <c r="W19" s="75">
        <f>SUM(X19:Y19)</f>
        <v>300</v>
      </c>
      <c r="X19" s="75">
        <f t="shared" ref="X19:Y22" si="10">I19+O19+R19+U19+L19</f>
        <v>193</v>
      </c>
      <c r="Y19" s="75">
        <f t="shared" si="10"/>
        <v>107</v>
      </c>
      <c r="Z19" s="75">
        <f>AA19+AB19</f>
        <v>25</v>
      </c>
      <c r="AA19" s="72">
        <v>20</v>
      </c>
      <c r="AB19" s="72">
        <v>5</v>
      </c>
      <c r="AC19" s="228">
        <f>SUM(AD19:AE19)</f>
        <v>38</v>
      </c>
      <c r="AD19" s="231">
        <v>23</v>
      </c>
      <c r="AE19" s="234">
        <v>15</v>
      </c>
    </row>
    <row r="20" spans="1:31" s="35" customFormat="1" ht="14.25" customHeight="1" x14ac:dyDescent="0.25">
      <c r="A20" s="76"/>
      <c r="B20" s="77"/>
      <c r="C20" s="71"/>
      <c r="D20" s="78"/>
      <c r="E20" s="73"/>
      <c r="F20" s="73" t="s">
        <v>74</v>
      </c>
      <c r="G20" s="79" t="s">
        <v>26</v>
      </c>
      <c r="H20" s="75">
        <f>I20+J20</f>
        <v>535</v>
      </c>
      <c r="I20" s="75">
        <v>398</v>
      </c>
      <c r="J20" s="75">
        <v>137</v>
      </c>
      <c r="K20" s="75">
        <f>L20+M20</f>
        <v>0</v>
      </c>
      <c r="L20" s="72"/>
      <c r="M20" s="72"/>
      <c r="N20" s="75">
        <f>O20+P20</f>
        <v>0</v>
      </c>
      <c r="O20" s="72"/>
      <c r="P20" s="72"/>
      <c r="Q20" s="75">
        <f>R20+S20</f>
        <v>0</v>
      </c>
      <c r="R20" s="72"/>
      <c r="S20" s="72">
        <v>0</v>
      </c>
      <c r="T20" s="75">
        <f>U20+V20</f>
        <v>0</v>
      </c>
      <c r="U20" s="72"/>
      <c r="V20" s="72"/>
      <c r="W20" s="75">
        <f>SUM(X20:Y20)</f>
        <v>535</v>
      </c>
      <c r="X20" s="75">
        <f t="shared" si="10"/>
        <v>398</v>
      </c>
      <c r="Y20" s="75">
        <f t="shared" si="10"/>
        <v>137</v>
      </c>
      <c r="Z20" s="75">
        <f>AA20+AB20</f>
        <v>19</v>
      </c>
      <c r="AA20" s="72">
        <v>14</v>
      </c>
      <c r="AB20" s="72">
        <v>5</v>
      </c>
      <c r="AC20" s="229"/>
      <c r="AD20" s="232"/>
      <c r="AE20" s="235"/>
    </row>
    <row r="21" spans="1:31" s="35" customFormat="1" ht="14.25" customHeight="1" x14ac:dyDescent="0.25">
      <c r="A21" s="76"/>
      <c r="B21" s="77"/>
      <c r="C21" s="71"/>
      <c r="D21" s="72"/>
      <c r="E21" s="80"/>
      <c r="F21" s="73" t="s">
        <v>75</v>
      </c>
      <c r="G21" s="79" t="s">
        <v>26</v>
      </c>
      <c r="H21" s="75">
        <f>I21+J21</f>
        <v>319</v>
      </c>
      <c r="I21" s="75">
        <v>146</v>
      </c>
      <c r="J21" s="75">
        <v>173</v>
      </c>
      <c r="K21" s="75">
        <f>L21+M21</f>
        <v>0</v>
      </c>
      <c r="L21" s="72"/>
      <c r="M21" s="72"/>
      <c r="N21" s="75">
        <f>O21+P21</f>
        <v>0</v>
      </c>
      <c r="O21" s="72"/>
      <c r="P21" s="72"/>
      <c r="Q21" s="75">
        <f>R21+S21</f>
        <v>4</v>
      </c>
      <c r="R21" s="72">
        <v>2</v>
      </c>
      <c r="S21" s="72">
        <v>2</v>
      </c>
      <c r="T21" s="75">
        <f>U21+V21</f>
        <v>3</v>
      </c>
      <c r="U21" s="72">
        <v>1</v>
      </c>
      <c r="V21" s="72">
        <v>2</v>
      </c>
      <c r="W21" s="75">
        <f>SUM(X21:Y21)</f>
        <v>326</v>
      </c>
      <c r="X21" s="75">
        <f t="shared" si="10"/>
        <v>149</v>
      </c>
      <c r="Y21" s="75">
        <f t="shared" si="10"/>
        <v>177</v>
      </c>
      <c r="Z21" s="75">
        <f>AA21+AB21</f>
        <v>12</v>
      </c>
      <c r="AA21" s="72">
        <v>7</v>
      </c>
      <c r="AB21" s="72">
        <v>5</v>
      </c>
      <c r="AC21" s="229"/>
      <c r="AD21" s="232"/>
      <c r="AE21" s="235"/>
    </row>
    <row r="22" spans="1:31" s="35" customFormat="1" ht="14.25" customHeight="1" x14ac:dyDescent="0.25">
      <c r="A22" s="76"/>
      <c r="B22" s="77"/>
      <c r="C22" s="71"/>
      <c r="D22" s="72"/>
      <c r="E22" s="80"/>
      <c r="F22" s="81" t="s">
        <v>76</v>
      </c>
      <c r="G22" s="79"/>
      <c r="H22" s="72"/>
      <c r="I22" s="72"/>
      <c r="J22" s="72"/>
      <c r="K22" s="72">
        <f>L22+M22</f>
        <v>0</v>
      </c>
      <c r="L22" s="72"/>
      <c r="M22" s="72"/>
      <c r="N22" s="72">
        <f>O22+P22</f>
        <v>0</v>
      </c>
      <c r="O22" s="72"/>
      <c r="P22" s="72"/>
      <c r="Q22" s="72">
        <f>R22+S22</f>
        <v>0</v>
      </c>
      <c r="R22" s="72"/>
      <c r="S22" s="72"/>
      <c r="T22" s="75">
        <f>U22+V22</f>
        <v>0</v>
      </c>
      <c r="U22" s="72"/>
      <c r="V22" s="72"/>
      <c r="W22" s="75">
        <f>SUM(X22:Y22)</f>
        <v>0</v>
      </c>
      <c r="X22" s="82">
        <f t="shared" si="10"/>
        <v>0</v>
      </c>
      <c r="Y22" s="75">
        <f t="shared" si="10"/>
        <v>0</v>
      </c>
      <c r="Z22" s="75">
        <f>AA22+AB22</f>
        <v>0</v>
      </c>
      <c r="AA22" s="72"/>
      <c r="AB22" s="72"/>
      <c r="AC22" s="230"/>
      <c r="AD22" s="233"/>
      <c r="AE22" s="236"/>
    </row>
    <row r="23" spans="1:31" s="35" customFormat="1" ht="14.25" customHeight="1" x14ac:dyDescent="0.25">
      <c r="A23" s="76"/>
      <c r="B23" s="77"/>
      <c r="C23" s="71"/>
      <c r="D23" s="72"/>
      <c r="E23" s="80"/>
      <c r="F23" s="83" t="s">
        <v>77</v>
      </c>
      <c r="G23" s="84"/>
      <c r="H23" s="85">
        <f t="shared" ref="H23:S23" si="11">SUM(H19:H21)</f>
        <v>1149</v>
      </c>
      <c r="I23" s="85">
        <f t="shared" si="11"/>
        <v>734</v>
      </c>
      <c r="J23" s="85">
        <f t="shared" si="11"/>
        <v>415</v>
      </c>
      <c r="K23" s="85">
        <f t="shared" si="11"/>
        <v>0</v>
      </c>
      <c r="L23" s="85">
        <f t="shared" si="11"/>
        <v>0</v>
      </c>
      <c r="M23" s="85">
        <f t="shared" si="11"/>
        <v>0</v>
      </c>
      <c r="N23" s="85">
        <f t="shared" si="11"/>
        <v>0</v>
      </c>
      <c r="O23" s="85">
        <f t="shared" si="11"/>
        <v>0</v>
      </c>
      <c r="P23" s="85">
        <f t="shared" si="11"/>
        <v>0</v>
      </c>
      <c r="Q23" s="85">
        <f t="shared" si="11"/>
        <v>4</v>
      </c>
      <c r="R23" s="85">
        <f t="shared" si="11"/>
        <v>2</v>
      </c>
      <c r="S23" s="85">
        <f t="shared" si="11"/>
        <v>2</v>
      </c>
      <c r="T23" s="85">
        <f t="shared" ref="T23:AB23" si="12">SUM(T19:T22)</f>
        <v>8</v>
      </c>
      <c r="U23" s="85">
        <f t="shared" si="12"/>
        <v>4</v>
      </c>
      <c r="V23" s="85">
        <f t="shared" si="12"/>
        <v>4</v>
      </c>
      <c r="W23" s="85">
        <f t="shared" si="12"/>
        <v>1161</v>
      </c>
      <c r="X23" s="85">
        <f t="shared" si="12"/>
        <v>740</v>
      </c>
      <c r="Y23" s="85">
        <f t="shared" si="12"/>
        <v>421</v>
      </c>
      <c r="Z23" s="85">
        <f t="shared" si="12"/>
        <v>56</v>
      </c>
      <c r="AA23" s="85">
        <f t="shared" si="12"/>
        <v>41</v>
      </c>
      <c r="AB23" s="85">
        <f t="shared" si="12"/>
        <v>15</v>
      </c>
      <c r="AC23" s="86">
        <f>SUM(AD23:AE23)</f>
        <v>38</v>
      </c>
      <c r="AD23" s="85">
        <f>AD19+AD20+AD21+AD22</f>
        <v>23</v>
      </c>
      <c r="AE23" s="87">
        <f>AE19+AE20+AE21+AE22</f>
        <v>15</v>
      </c>
    </row>
    <row r="24" spans="1:31" s="35" customFormat="1" ht="14.25" customHeight="1" x14ac:dyDescent="0.25">
      <c r="A24" s="76"/>
      <c r="B24" s="88" t="s">
        <v>78</v>
      </c>
      <c r="C24" s="89" t="s">
        <v>79</v>
      </c>
      <c r="D24" s="90" t="s">
        <v>117</v>
      </c>
      <c r="E24" s="91" t="s">
        <v>80</v>
      </c>
      <c r="F24" s="88" t="s">
        <v>73</v>
      </c>
      <c r="G24" s="92" t="s">
        <v>26</v>
      </c>
      <c r="H24" s="93">
        <f>I24+J24</f>
        <v>306</v>
      </c>
      <c r="I24" s="93">
        <v>168</v>
      </c>
      <c r="J24" s="93">
        <v>138</v>
      </c>
      <c r="K24" s="93">
        <f t="shared" ref="K24:K29" si="13">L24+M24</f>
        <v>0</v>
      </c>
      <c r="L24" s="218"/>
      <c r="M24" s="218"/>
      <c r="N24" s="93">
        <f t="shared" ref="N24:N29" si="14">O24+P24</f>
        <v>0</v>
      </c>
      <c r="O24" s="93"/>
      <c r="P24" s="93"/>
      <c r="Q24" s="93">
        <f t="shared" ref="Q24:Q29" si="15">R24+S24</f>
        <v>1</v>
      </c>
      <c r="R24" s="219"/>
      <c r="S24" s="219">
        <v>1</v>
      </c>
      <c r="T24" s="219">
        <f t="shared" ref="T24:T29" si="16">U24+V24</f>
        <v>0</v>
      </c>
      <c r="U24" s="219"/>
      <c r="V24" s="219"/>
      <c r="W24" s="219">
        <f t="shared" ref="W24:W29" si="17">SUM(X24:Y24)</f>
        <v>307</v>
      </c>
      <c r="X24" s="219">
        <f t="shared" ref="X24:Y29" si="18">I24+O24+R24+U24+L24</f>
        <v>168</v>
      </c>
      <c r="Y24" s="219">
        <f t="shared" si="18"/>
        <v>139</v>
      </c>
      <c r="Z24" s="219">
        <f>AA24+AB24</f>
        <v>17</v>
      </c>
      <c r="AA24" s="219">
        <v>17</v>
      </c>
      <c r="AB24" s="219"/>
      <c r="AC24" s="220">
        <f>AD24+AE24</f>
        <v>6</v>
      </c>
      <c r="AD24" s="219"/>
      <c r="AE24" s="221">
        <v>6</v>
      </c>
    </row>
    <row r="25" spans="1:31" s="35" customFormat="1" ht="14.25" customHeight="1" x14ac:dyDescent="0.25">
      <c r="A25" s="76"/>
      <c r="B25" s="37"/>
      <c r="C25" s="94"/>
      <c r="D25" s="95"/>
      <c r="E25" s="96"/>
      <c r="F25" s="24" t="s">
        <v>81</v>
      </c>
      <c r="G25" s="28" t="s">
        <v>26</v>
      </c>
      <c r="H25" s="31">
        <f>I25+J25</f>
        <v>317</v>
      </c>
      <c r="I25" s="31">
        <v>303</v>
      </c>
      <c r="J25" s="31">
        <v>14</v>
      </c>
      <c r="K25" s="31">
        <f t="shared" si="13"/>
        <v>0</v>
      </c>
      <c r="L25" s="48"/>
      <c r="M25" s="48"/>
      <c r="N25" s="31">
        <f t="shared" si="14"/>
        <v>0</v>
      </c>
      <c r="O25" s="31"/>
      <c r="P25" s="31"/>
      <c r="Q25" s="31">
        <f t="shared" si="15"/>
        <v>22</v>
      </c>
      <c r="R25" s="40">
        <v>22</v>
      </c>
      <c r="S25" s="40">
        <v>0</v>
      </c>
      <c r="T25" s="40">
        <f t="shared" si="16"/>
        <v>0</v>
      </c>
      <c r="U25" s="40"/>
      <c r="V25" s="40"/>
      <c r="W25" s="40">
        <f t="shared" si="17"/>
        <v>339</v>
      </c>
      <c r="X25" s="40">
        <f t="shared" si="18"/>
        <v>325</v>
      </c>
      <c r="Y25" s="40">
        <f t="shared" si="18"/>
        <v>14</v>
      </c>
      <c r="Z25" s="40">
        <f>AA25+AB25</f>
        <v>26</v>
      </c>
      <c r="AA25" s="40">
        <v>25</v>
      </c>
      <c r="AB25" s="40">
        <v>1</v>
      </c>
      <c r="AC25" s="222">
        <f>AD25+AE25</f>
        <v>10</v>
      </c>
      <c r="AD25" s="40">
        <v>3</v>
      </c>
      <c r="AE25" s="223">
        <v>7</v>
      </c>
    </row>
    <row r="26" spans="1:31" s="35" customFormat="1" ht="14.25" customHeight="1" x14ac:dyDescent="0.25">
      <c r="A26" s="76"/>
      <c r="B26" s="37"/>
      <c r="C26" s="94"/>
      <c r="D26" s="95"/>
      <c r="E26" s="96"/>
      <c r="F26" s="24" t="s">
        <v>82</v>
      </c>
      <c r="G26" s="28" t="s">
        <v>26</v>
      </c>
      <c r="H26" s="31">
        <f>I26+J26</f>
        <v>414</v>
      </c>
      <c r="I26" s="31">
        <v>272</v>
      </c>
      <c r="J26" s="31">
        <v>142</v>
      </c>
      <c r="K26" s="31">
        <f t="shared" si="13"/>
        <v>0</v>
      </c>
      <c r="L26" s="48"/>
      <c r="M26" s="48"/>
      <c r="N26" s="31">
        <f t="shared" si="14"/>
        <v>0</v>
      </c>
      <c r="O26" s="31"/>
      <c r="P26" s="31"/>
      <c r="Q26" s="31">
        <f t="shared" si="15"/>
        <v>0</v>
      </c>
      <c r="R26" s="40"/>
      <c r="S26" s="40"/>
      <c r="T26" s="40">
        <f t="shared" si="16"/>
        <v>0</v>
      </c>
      <c r="U26" s="40"/>
      <c r="V26" s="40">
        <v>0</v>
      </c>
      <c r="W26" s="40">
        <f t="shared" si="17"/>
        <v>414</v>
      </c>
      <c r="X26" s="40">
        <f t="shared" si="18"/>
        <v>272</v>
      </c>
      <c r="Y26" s="40">
        <f t="shared" si="18"/>
        <v>142</v>
      </c>
      <c r="Z26" s="40">
        <f>AA26+AB26</f>
        <v>22</v>
      </c>
      <c r="AA26" s="40">
        <v>20</v>
      </c>
      <c r="AB26" s="40">
        <v>2</v>
      </c>
      <c r="AC26" s="222">
        <f>AD26+AE26</f>
        <v>8</v>
      </c>
      <c r="AD26" s="40">
        <v>2</v>
      </c>
      <c r="AE26" s="223">
        <v>6</v>
      </c>
    </row>
    <row r="27" spans="1:31" s="35" customFormat="1" ht="14.25" customHeight="1" x14ac:dyDescent="0.25">
      <c r="A27" s="76"/>
      <c r="B27" s="37"/>
      <c r="C27" s="94"/>
      <c r="D27" s="95"/>
      <c r="E27" s="97"/>
      <c r="F27" s="98" t="s">
        <v>83</v>
      </c>
      <c r="G27" s="99" t="s">
        <v>26</v>
      </c>
      <c r="H27" s="31">
        <f>I27+J27</f>
        <v>258</v>
      </c>
      <c r="I27" s="31">
        <v>112</v>
      </c>
      <c r="J27" s="31">
        <v>146</v>
      </c>
      <c r="K27" s="31">
        <f t="shared" si="13"/>
        <v>0</v>
      </c>
      <c r="L27" s="48"/>
      <c r="M27" s="48"/>
      <c r="N27" s="31">
        <f t="shared" si="14"/>
        <v>0</v>
      </c>
      <c r="O27" s="31"/>
      <c r="P27" s="31"/>
      <c r="Q27" s="31">
        <f t="shared" si="15"/>
        <v>6</v>
      </c>
      <c r="R27" s="40">
        <v>3</v>
      </c>
      <c r="S27" s="40">
        <v>3</v>
      </c>
      <c r="T27" s="40">
        <f t="shared" si="16"/>
        <v>0</v>
      </c>
      <c r="U27" s="40"/>
      <c r="V27" s="40"/>
      <c r="W27" s="40">
        <f t="shared" si="17"/>
        <v>264</v>
      </c>
      <c r="X27" s="40">
        <f t="shared" si="18"/>
        <v>115</v>
      </c>
      <c r="Y27" s="40">
        <f t="shared" si="18"/>
        <v>149</v>
      </c>
      <c r="Z27" s="40">
        <f>AA27+AB27</f>
        <v>35</v>
      </c>
      <c r="AA27" s="40">
        <v>27</v>
      </c>
      <c r="AB27" s="40">
        <v>8</v>
      </c>
      <c r="AC27" s="222">
        <f>AD27+AE27</f>
        <v>11</v>
      </c>
      <c r="AD27" s="40">
        <v>4</v>
      </c>
      <c r="AE27" s="223">
        <v>7</v>
      </c>
    </row>
    <row r="28" spans="1:31" s="35" customFormat="1" ht="33" x14ac:dyDescent="0.25">
      <c r="A28" s="76"/>
      <c r="B28" s="37"/>
      <c r="C28" s="94"/>
      <c r="D28" s="95"/>
      <c r="E28" s="97"/>
      <c r="F28" s="98" t="s">
        <v>84</v>
      </c>
      <c r="G28" s="99" t="s">
        <v>26</v>
      </c>
      <c r="H28" s="31"/>
      <c r="I28" s="31"/>
      <c r="J28" s="31"/>
      <c r="K28" s="31">
        <f t="shared" si="13"/>
        <v>0</v>
      </c>
      <c r="L28" s="48"/>
      <c r="M28" s="48"/>
      <c r="N28" s="31">
        <f t="shared" si="14"/>
        <v>0</v>
      </c>
      <c r="O28" s="31"/>
      <c r="P28" s="31"/>
      <c r="Q28" s="31">
        <f t="shared" si="15"/>
        <v>0</v>
      </c>
      <c r="R28" s="40"/>
      <c r="S28" s="40"/>
      <c r="T28" s="40">
        <f t="shared" si="16"/>
        <v>0</v>
      </c>
      <c r="U28" s="40"/>
      <c r="V28" s="40"/>
      <c r="W28" s="40">
        <f t="shared" si="17"/>
        <v>0</v>
      </c>
      <c r="X28" s="40">
        <f t="shared" si="18"/>
        <v>0</v>
      </c>
      <c r="Y28" s="40">
        <f t="shared" si="18"/>
        <v>0</v>
      </c>
      <c r="Z28" s="40"/>
      <c r="AA28" s="40"/>
      <c r="AB28" s="40"/>
      <c r="AC28" s="222"/>
      <c r="AD28" s="40"/>
      <c r="AE28" s="223"/>
    </row>
    <row r="29" spans="1:31" s="35" customFormat="1" ht="14.25" customHeight="1" x14ac:dyDescent="0.25">
      <c r="A29" s="76"/>
      <c r="B29" s="37"/>
      <c r="C29" s="94"/>
      <c r="D29" s="95"/>
      <c r="E29" s="97"/>
      <c r="F29" s="98" t="s">
        <v>85</v>
      </c>
      <c r="G29" s="100" t="s">
        <v>26</v>
      </c>
      <c r="H29" s="31">
        <f>I29+J29</f>
        <v>0</v>
      </c>
      <c r="I29" s="31"/>
      <c r="J29" s="31"/>
      <c r="K29" s="31">
        <f t="shared" si="13"/>
        <v>0</v>
      </c>
      <c r="L29" s="48"/>
      <c r="M29" s="48"/>
      <c r="N29" s="31">
        <f t="shared" si="14"/>
        <v>0</v>
      </c>
      <c r="O29" s="31"/>
      <c r="P29" s="31"/>
      <c r="Q29" s="31">
        <f t="shared" si="15"/>
        <v>0</v>
      </c>
      <c r="R29" s="40"/>
      <c r="S29" s="40"/>
      <c r="T29" s="40">
        <f t="shared" si="16"/>
        <v>0</v>
      </c>
      <c r="U29" s="40"/>
      <c r="V29" s="40"/>
      <c r="W29" s="224">
        <f t="shared" si="17"/>
        <v>0</v>
      </c>
      <c r="X29" s="224">
        <f t="shared" si="18"/>
        <v>0</v>
      </c>
      <c r="Y29" s="224">
        <f t="shared" si="18"/>
        <v>0</v>
      </c>
      <c r="Z29" s="40">
        <f>AA29+AB29</f>
        <v>11</v>
      </c>
      <c r="AA29" s="40">
        <v>11</v>
      </c>
      <c r="AB29" s="40"/>
      <c r="AC29" s="222"/>
      <c r="AD29" s="40"/>
      <c r="AE29" s="223"/>
    </row>
    <row r="30" spans="1:31" s="35" customFormat="1" ht="14.25" customHeight="1" x14ac:dyDescent="0.25">
      <c r="A30" s="101"/>
      <c r="B30" s="102"/>
      <c r="C30" s="100"/>
      <c r="D30" s="102"/>
      <c r="E30" s="103"/>
      <c r="F30" s="104" t="s">
        <v>60</v>
      </c>
      <c r="G30" s="105"/>
      <c r="H30" s="106">
        <f t="shared" ref="H30:AE30" si="19">SUM(H24:H29)</f>
        <v>1295</v>
      </c>
      <c r="I30" s="106">
        <f t="shared" si="19"/>
        <v>855</v>
      </c>
      <c r="J30" s="106">
        <f t="shared" si="19"/>
        <v>440</v>
      </c>
      <c r="K30" s="106">
        <f t="shared" si="19"/>
        <v>0</v>
      </c>
      <c r="L30" s="106">
        <f t="shared" si="19"/>
        <v>0</v>
      </c>
      <c r="M30" s="106">
        <f t="shared" si="19"/>
        <v>0</v>
      </c>
      <c r="N30" s="106">
        <f t="shared" si="19"/>
        <v>0</v>
      </c>
      <c r="O30" s="106">
        <f t="shared" si="19"/>
        <v>0</v>
      </c>
      <c r="P30" s="106">
        <f t="shared" si="19"/>
        <v>0</v>
      </c>
      <c r="Q30" s="106">
        <f t="shared" si="19"/>
        <v>29</v>
      </c>
      <c r="R30" s="106">
        <f t="shared" si="19"/>
        <v>25</v>
      </c>
      <c r="S30" s="106">
        <f t="shared" si="19"/>
        <v>4</v>
      </c>
      <c r="T30" s="106">
        <f t="shared" si="19"/>
        <v>0</v>
      </c>
      <c r="U30" s="106">
        <f t="shared" si="19"/>
        <v>0</v>
      </c>
      <c r="V30" s="106">
        <f t="shared" si="19"/>
        <v>0</v>
      </c>
      <c r="W30" s="106">
        <f t="shared" si="19"/>
        <v>1324</v>
      </c>
      <c r="X30" s="106">
        <f t="shared" si="19"/>
        <v>880</v>
      </c>
      <c r="Y30" s="106">
        <f t="shared" si="19"/>
        <v>444</v>
      </c>
      <c r="Z30" s="106">
        <f t="shared" si="19"/>
        <v>111</v>
      </c>
      <c r="AA30" s="106">
        <f t="shared" si="19"/>
        <v>100</v>
      </c>
      <c r="AB30" s="106">
        <f t="shared" si="19"/>
        <v>11</v>
      </c>
      <c r="AC30" s="107">
        <f t="shared" si="19"/>
        <v>35</v>
      </c>
      <c r="AD30" s="106">
        <f t="shared" si="19"/>
        <v>9</v>
      </c>
      <c r="AE30" s="108">
        <f t="shared" si="19"/>
        <v>26</v>
      </c>
    </row>
    <row r="31" spans="1:31" s="35" customFormat="1" ht="14.25" customHeight="1" x14ac:dyDescent="0.25">
      <c r="A31" s="101"/>
      <c r="B31" s="109" t="s">
        <v>86</v>
      </c>
      <c r="C31" s="110" t="s">
        <v>87</v>
      </c>
      <c r="D31" s="111" t="s">
        <v>88</v>
      </c>
      <c r="E31" s="109" t="s">
        <v>89</v>
      </c>
      <c r="F31" s="112" t="s">
        <v>90</v>
      </c>
      <c r="G31" s="113" t="s">
        <v>91</v>
      </c>
      <c r="H31" s="114">
        <v>390</v>
      </c>
      <c r="I31" s="114">
        <v>304</v>
      </c>
      <c r="J31" s="114">
        <v>86</v>
      </c>
      <c r="K31" s="115">
        <f>SUM(L31:M31)</f>
        <v>0</v>
      </c>
      <c r="L31" s="116">
        <v>0</v>
      </c>
      <c r="M31" s="116">
        <v>0</v>
      </c>
      <c r="N31" s="114">
        <f>SUM(O31:P31)</f>
        <v>0</v>
      </c>
      <c r="O31" s="117">
        <v>0</v>
      </c>
      <c r="P31" s="117">
        <v>0</v>
      </c>
      <c r="Q31" s="114">
        <v>2</v>
      </c>
      <c r="R31" s="117">
        <v>2</v>
      </c>
      <c r="S31" s="117">
        <v>0</v>
      </c>
      <c r="T31" s="114">
        <f>SUM(U31:V31)</f>
        <v>0</v>
      </c>
      <c r="U31" s="117"/>
      <c r="V31" s="117"/>
      <c r="W31" s="114">
        <f>SUM(X31:Y31)</f>
        <v>392</v>
      </c>
      <c r="X31" s="114">
        <f t="shared" ref="X31:Y33" si="20">I31+O31+R31+U31+L31</f>
        <v>306</v>
      </c>
      <c r="Y31" s="114">
        <f t="shared" si="20"/>
        <v>86</v>
      </c>
      <c r="Z31" s="114">
        <v>21</v>
      </c>
      <c r="AA31" s="117">
        <v>16</v>
      </c>
      <c r="AB31" s="117">
        <v>5</v>
      </c>
      <c r="AC31" s="237">
        <v>28</v>
      </c>
      <c r="AD31" s="239">
        <v>12</v>
      </c>
      <c r="AE31" s="241">
        <v>16</v>
      </c>
    </row>
    <row r="32" spans="1:31" s="35" customFormat="1" ht="14.25" customHeight="1" x14ac:dyDescent="0.25">
      <c r="A32" s="101"/>
      <c r="B32" s="112"/>
      <c r="C32" s="118"/>
      <c r="D32" s="119"/>
      <c r="E32" s="112"/>
      <c r="F32" s="120" t="s">
        <v>92</v>
      </c>
      <c r="G32" s="121" t="s">
        <v>91</v>
      </c>
      <c r="H32" s="122">
        <v>296</v>
      </c>
      <c r="I32" s="114">
        <v>74</v>
      </c>
      <c r="J32" s="114">
        <v>222</v>
      </c>
      <c r="K32" s="122">
        <f>SUM(L32:M32)</f>
        <v>0</v>
      </c>
      <c r="L32" s="123">
        <v>0</v>
      </c>
      <c r="M32" s="123">
        <v>0</v>
      </c>
      <c r="N32" s="122">
        <f>SUM(O32:P32)</f>
        <v>0</v>
      </c>
      <c r="O32" s="124">
        <v>0</v>
      </c>
      <c r="P32" s="124">
        <v>0</v>
      </c>
      <c r="Q32" s="122">
        <f>SUM(R32:S32)</f>
        <v>0</v>
      </c>
      <c r="R32" s="124">
        <v>0</v>
      </c>
      <c r="S32" s="124">
        <v>0</v>
      </c>
      <c r="T32" s="122">
        <v>0</v>
      </c>
      <c r="U32" s="124">
        <v>0</v>
      </c>
      <c r="V32" s="124">
        <v>0</v>
      </c>
      <c r="W32" s="122">
        <f>SUM(X32:Y32)</f>
        <v>296</v>
      </c>
      <c r="X32" s="122">
        <f t="shared" si="20"/>
        <v>74</v>
      </c>
      <c r="Y32" s="122">
        <f t="shared" si="20"/>
        <v>222</v>
      </c>
      <c r="Z32" s="122">
        <v>22</v>
      </c>
      <c r="AA32" s="124">
        <v>13</v>
      </c>
      <c r="AB32" s="124">
        <v>9</v>
      </c>
      <c r="AC32" s="238"/>
      <c r="AD32" s="240"/>
      <c r="AE32" s="242"/>
    </row>
    <row r="33" spans="1:33" s="35" customFormat="1" ht="14.25" customHeight="1" x14ac:dyDescent="0.25">
      <c r="A33" s="101"/>
      <c r="B33" s="112"/>
      <c r="C33" s="118"/>
      <c r="D33" s="119"/>
      <c r="E33" s="112"/>
      <c r="F33" s="225" t="s">
        <v>17</v>
      </c>
      <c r="G33" s="226"/>
      <c r="H33" s="115">
        <f>SUM(H31:H32)</f>
        <v>686</v>
      </c>
      <c r="I33" s="115">
        <f>SUM(I31:I32)</f>
        <v>378</v>
      </c>
      <c r="J33" s="115">
        <v>308</v>
      </c>
      <c r="K33" s="115">
        <f t="shared" ref="K33:S33" si="21">SUM(K31:K32)</f>
        <v>0</v>
      </c>
      <c r="L33" s="115">
        <f t="shared" si="21"/>
        <v>0</v>
      </c>
      <c r="M33" s="115">
        <f t="shared" si="21"/>
        <v>0</v>
      </c>
      <c r="N33" s="115">
        <f t="shared" si="21"/>
        <v>0</v>
      </c>
      <c r="O33" s="115">
        <f t="shared" si="21"/>
        <v>0</v>
      </c>
      <c r="P33" s="115">
        <f t="shared" si="21"/>
        <v>0</v>
      </c>
      <c r="Q33" s="115">
        <f t="shared" si="21"/>
        <v>2</v>
      </c>
      <c r="R33" s="115">
        <f t="shared" si="21"/>
        <v>2</v>
      </c>
      <c r="S33" s="115">
        <f t="shared" si="21"/>
        <v>0</v>
      </c>
      <c r="T33" s="115">
        <v>0</v>
      </c>
      <c r="U33" s="115">
        <f>SUM(U31:U32)</f>
        <v>0</v>
      </c>
      <c r="V33" s="115">
        <f>SUM(V31:V32)</f>
        <v>0</v>
      </c>
      <c r="W33" s="115">
        <f>SUM(X33:Y33)</f>
        <v>688</v>
      </c>
      <c r="X33" s="115">
        <f t="shared" si="20"/>
        <v>380</v>
      </c>
      <c r="Y33" s="115">
        <f t="shared" si="20"/>
        <v>308</v>
      </c>
      <c r="Z33" s="115">
        <f t="shared" ref="Z33:AE33" si="22">SUM(Z31:Z32)</f>
        <v>43</v>
      </c>
      <c r="AA33" s="115">
        <f t="shared" si="22"/>
        <v>29</v>
      </c>
      <c r="AB33" s="115">
        <f t="shared" si="22"/>
        <v>14</v>
      </c>
      <c r="AC33" s="115">
        <f t="shared" si="22"/>
        <v>28</v>
      </c>
      <c r="AD33" s="115">
        <f t="shared" si="22"/>
        <v>12</v>
      </c>
      <c r="AE33" s="125">
        <f t="shared" si="22"/>
        <v>16</v>
      </c>
    </row>
    <row r="34" spans="1:33" s="35" customFormat="1" ht="14.25" customHeight="1" x14ac:dyDescent="0.25">
      <c r="A34" s="126"/>
      <c r="B34" s="127"/>
      <c r="C34" s="227" t="s">
        <v>93</v>
      </c>
      <c r="D34" s="227"/>
      <c r="E34" s="227"/>
      <c r="F34" s="128"/>
      <c r="G34" s="128"/>
      <c r="H34" s="129">
        <f>SUM(I34:J34)</f>
        <v>3130</v>
      </c>
      <c r="I34" s="129">
        <f>SUM(I33,I30,I23)</f>
        <v>1967</v>
      </c>
      <c r="J34" s="129">
        <f>SUM(J33,J30,J23)</f>
        <v>1163</v>
      </c>
      <c r="K34" s="129">
        <f t="shared" ref="K34:P34" si="23">SUM(K33,K30,K23,K17)</f>
        <v>0</v>
      </c>
      <c r="L34" s="129">
        <f t="shared" si="23"/>
        <v>0</v>
      </c>
      <c r="M34" s="129">
        <f t="shared" si="23"/>
        <v>0</v>
      </c>
      <c r="N34" s="129">
        <f t="shared" si="23"/>
        <v>0</v>
      </c>
      <c r="O34" s="129">
        <f t="shared" si="23"/>
        <v>0</v>
      </c>
      <c r="P34" s="129">
        <f t="shared" si="23"/>
        <v>0</v>
      </c>
      <c r="Q34" s="129">
        <f t="shared" ref="Q34:AE34" si="24">SUM(Q33,Q30,Q23)</f>
        <v>35</v>
      </c>
      <c r="R34" s="129">
        <f t="shared" si="24"/>
        <v>29</v>
      </c>
      <c r="S34" s="129">
        <f t="shared" si="24"/>
        <v>6</v>
      </c>
      <c r="T34" s="129">
        <f t="shared" si="24"/>
        <v>8</v>
      </c>
      <c r="U34" s="129">
        <f t="shared" si="24"/>
        <v>4</v>
      </c>
      <c r="V34" s="129">
        <f t="shared" si="24"/>
        <v>4</v>
      </c>
      <c r="W34" s="129">
        <f t="shared" si="24"/>
        <v>3173</v>
      </c>
      <c r="X34" s="129">
        <f t="shared" si="24"/>
        <v>2000</v>
      </c>
      <c r="Y34" s="129">
        <f t="shared" si="24"/>
        <v>1173</v>
      </c>
      <c r="Z34" s="129">
        <f t="shared" si="24"/>
        <v>210</v>
      </c>
      <c r="AA34" s="129">
        <f t="shared" si="24"/>
        <v>170</v>
      </c>
      <c r="AB34" s="129">
        <f t="shared" si="24"/>
        <v>40</v>
      </c>
      <c r="AC34" s="129">
        <f t="shared" si="24"/>
        <v>101</v>
      </c>
      <c r="AD34" s="129">
        <f t="shared" si="24"/>
        <v>44</v>
      </c>
      <c r="AE34" s="130">
        <f t="shared" si="24"/>
        <v>57</v>
      </c>
    </row>
    <row r="35" spans="1:33" s="35" customFormat="1" ht="14.25" customHeight="1" x14ac:dyDescent="0.25">
      <c r="A35" s="131"/>
      <c r="B35" s="132"/>
      <c r="C35" s="132"/>
      <c r="D35" s="132" t="s">
        <v>94</v>
      </c>
      <c r="E35" s="132"/>
      <c r="F35" s="132"/>
      <c r="G35" s="132"/>
      <c r="H35" s="65">
        <f t="shared" ref="H35:AE35" si="25">SUM(H34,H17,H18)</f>
        <v>9118</v>
      </c>
      <c r="I35" s="65">
        <f t="shared" si="25"/>
        <v>5179</v>
      </c>
      <c r="J35" s="65">
        <f t="shared" si="25"/>
        <v>3939</v>
      </c>
      <c r="K35" s="65">
        <f t="shared" si="25"/>
        <v>0</v>
      </c>
      <c r="L35" s="65">
        <f t="shared" si="25"/>
        <v>0</v>
      </c>
      <c r="M35" s="65">
        <f t="shared" si="25"/>
        <v>0</v>
      </c>
      <c r="N35" s="65">
        <f t="shared" si="25"/>
        <v>9</v>
      </c>
      <c r="O35" s="65">
        <f t="shared" si="25"/>
        <v>0</v>
      </c>
      <c r="P35" s="65">
        <f t="shared" si="25"/>
        <v>9</v>
      </c>
      <c r="Q35" s="65">
        <f t="shared" si="25"/>
        <v>753</v>
      </c>
      <c r="R35" s="65">
        <f t="shared" si="25"/>
        <v>508</v>
      </c>
      <c r="S35" s="65">
        <f t="shared" si="25"/>
        <v>245</v>
      </c>
      <c r="T35" s="65">
        <f t="shared" si="25"/>
        <v>43</v>
      </c>
      <c r="U35" s="65">
        <f t="shared" si="25"/>
        <v>30</v>
      </c>
      <c r="V35" s="65">
        <f t="shared" si="25"/>
        <v>13</v>
      </c>
      <c r="W35" s="65">
        <f>SUM(W34,W17,W18)</f>
        <v>9923</v>
      </c>
      <c r="X35" s="65">
        <f t="shared" si="25"/>
        <v>5717</v>
      </c>
      <c r="Y35" s="65">
        <f t="shared" si="25"/>
        <v>4206</v>
      </c>
      <c r="Z35" s="65">
        <f t="shared" si="25"/>
        <v>857</v>
      </c>
      <c r="AA35" s="65">
        <f t="shared" si="25"/>
        <v>655</v>
      </c>
      <c r="AB35" s="65">
        <f t="shared" si="25"/>
        <v>202</v>
      </c>
      <c r="AC35" s="65">
        <f t="shared" si="25"/>
        <v>1421</v>
      </c>
      <c r="AD35" s="65">
        <f t="shared" si="25"/>
        <v>472</v>
      </c>
      <c r="AE35" s="133">
        <f t="shared" si="25"/>
        <v>949</v>
      </c>
    </row>
    <row r="36" spans="1:33" s="35" customFormat="1" ht="12.75" customHeight="1" x14ac:dyDescent="0.25">
      <c r="A36" s="136"/>
      <c r="B36" s="13"/>
      <c r="C36" s="137"/>
      <c r="D36" s="137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8"/>
      <c r="AG36" s="136"/>
    </row>
    <row r="37" spans="1:33" ht="12.75" customHeight="1" x14ac:dyDescent="0.25">
      <c r="A37" s="13"/>
      <c r="B37" s="13"/>
      <c r="AF37" s="146"/>
    </row>
    <row r="38" spans="1:33" ht="12.75" customHeight="1" x14ac:dyDescent="0.25">
      <c r="A38" s="13"/>
      <c r="B38" s="13"/>
      <c r="AF38" s="146"/>
    </row>
    <row r="39" spans="1:33" ht="12.75" customHeight="1" x14ac:dyDescent="0.25">
      <c r="B39" s="13"/>
      <c r="AF39" s="150"/>
    </row>
    <row r="40" spans="1:33" ht="12.75" customHeight="1" x14ac:dyDescent="0.25">
      <c r="B40" s="13"/>
      <c r="AF40" s="151"/>
    </row>
    <row r="41" spans="1:33" ht="12.75" customHeight="1" x14ac:dyDescent="0.25">
      <c r="B41" s="13"/>
      <c r="AF41" s="151"/>
    </row>
    <row r="42" spans="1:33" ht="12.75" customHeight="1" x14ac:dyDescent="0.25">
      <c r="AF42" s="151"/>
    </row>
    <row r="43" spans="1:33" ht="12.75" customHeight="1" x14ac:dyDescent="0.25">
      <c r="AF43" s="151"/>
    </row>
    <row r="44" spans="1:33" ht="12.75" customHeight="1" x14ac:dyDescent="0.25">
      <c r="AF44" s="151"/>
    </row>
    <row r="45" spans="1:33" ht="12.75" customHeight="1" x14ac:dyDescent="0.25">
      <c r="AF45" s="151"/>
    </row>
    <row r="46" spans="1:33" ht="12.75" customHeight="1" x14ac:dyDescent="0.25">
      <c r="AF46" s="151"/>
    </row>
    <row r="47" spans="1:33" ht="12.75" customHeight="1" x14ac:dyDescent="0.25">
      <c r="AF47" s="151"/>
    </row>
    <row r="48" spans="1:33" ht="12.75" customHeight="1" x14ac:dyDescent="0.25">
      <c r="AF48" s="151"/>
    </row>
    <row r="49" spans="32:56" ht="12.75" customHeight="1" x14ac:dyDescent="0.25">
      <c r="AF49" s="151"/>
    </row>
    <row r="50" spans="32:56" ht="12.75" customHeight="1" x14ac:dyDescent="0.25">
      <c r="AF50" s="151"/>
    </row>
    <row r="51" spans="32:56" ht="12.75" customHeight="1" x14ac:dyDescent="0.25">
      <c r="AF51" s="151"/>
    </row>
    <row r="52" spans="32:56" ht="12.75" customHeight="1" x14ac:dyDescent="0.25">
      <c r="AF52" s="157"/>
    </row>
    <row r="53" spans="32:56" ht="12.75" customHeight="1" x14ac:dyDescent="0.25">
      <c r="AF53" s="158"/>
    </row>
    <row r="54" spans="32:56" ht="12.75" customHeight="1" x14ac:dyDescent="0.25">
      <c r="AF54" s="158"/>
    </row>
    <row r="55" spans="32:56" ht="12.75" customHeight="1" x14ac:dyDescent="0.25">
      <c r="AF55" s="158"/>
    </row>
    <row r="56" spans="32:56" ht="12.75" customHeight="1" x14ac:dyDescent="0.25">
      <c r="AF56" s="158"/>
    </row>
    <row r="57" spans="32:56" ht="12.75" customHeight="1" x14ac:dyDescent="0.25">
      <c r="AF57" s="158"/>
    </row>
    <row r="58" spans="32:56" ht="12.75" customHeight="1" x14ac:dyDescent="0.25">
      <c r="AF58" s="157"/>
    </row>
    <row r="59" spans="32:56" ht="12.75" customHeight="1" x14ac:dyDescent="0.25">
      <c r="AF59" s="158"/>
    </row>
    <row r="60" spans="32:56" ht="12.75" customHeight="1" x14ac:dyDescent="0.25">
      <c r="AF60" s="158"/>
    </row>
    <row r="61" spans="32:56" ht="12.75" customHeight="1" x14ac:dyDescent="0.25">
      <c r="AF61" s="158"/>
    </row>
    <row r="62" spans="32:56" ht="12.75" customHeight="1" x14ac:dyDescent="0.25">
      <c r="AF62" s="158"/>
    </row>
    <row r="63" spans="32:56" ht="12.75" customHeight="1" x14ac:dyDescent="0.25">
      <c r="AF63" s="158"/>
    </row>
    <row r="64" spans="32:56" ht="12.75" customHeight="1" x14ac:dyDescent="0.25">
      <c r="AF64" s="158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</row>
    <row r="65" spans="32:56" x14ac:dyDescent="0.25">
      <c r="AF65" s="158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</row>
    <row r="66" spans="32:56" x14ac:dyDescent="0.25">
      <c r="AF66" s="164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</row>
    <row r="67" spans="32:56" x14ac:dyDescent="0.25">
      <c r="AF67" s="164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</row>
    <row r="68" spans="32:56" x14ac:dyDescent="0.25">
      <c r="AF68" s="157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</row>
    <row r="69" spans="32:56" x14ac:dyDescent="0.25">
      <c r="AF69" s="157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</row>
    <row r="70" spans="32:56" x14ac:dyDescent="0.25">
      <c r="AF70" s="157"/>
    </row>
  </sheetData>
  <mergeCells count="23">
    <mergeCell ref="G2:G4"/>
    <mergeCell ref="Z2:AB3"/>
    <mergeCell ref="AC2:AE3"/>
    <mergeCell ref="H3:J3"/>
    <mergeCell ref="K3:M3"/>
    <mergeCell ref="N3:P3"/>
    <mergeCell ref="Q3:S3"/>
    <mergeCell ref="T3:V3"/>
    <mergeCell ref="W3:Y3"/>
    <mergeCell ref="Z6:Z7"/>
    <mergeCell ref="AA6:AA7"/>
    <mergeCell ref="AB6:AB7"/>
    <mergeCell ref="Z8:Z9"/>
    <mergeCell ref="AA8:AA9"/>
    <mergeCell ref="AB8:AB9"/>
    <mergeCell ref="F33:G33"/>
    <mergeCell ref="C34:E34"/>
    <mergeCell ref="AC19:AC22"/>
    <mergeCell ref="AD19:AD22"/>
    <mergeCell ref="AE19:AE22"/>
    <mergeCell ref="AC31:AC32"/>
    <mergeCell ref="AD31:AD32"/>
    <mergeCell ref="AE31:AE32"/>
  </mergeCells>
  <phoneticPr fontId="2"/>
  <printOptions verticalCentered="1"/>
  <pageMargins left="0.98425196850393704" right="0.39370078740157483" top="0" bottom="0" header="0.31496062992125984" footer="0.31496062992125984"/>
  <pageSetup paperSize="9" scale="68" firstPageNumber="41" fitToWidth="2" pageOrder="overThenDown" orientation="landscape" useFirstPageNumber="1" r:id="rId1"/>
  <headerFooter differentOddEven="1" alignWithMargins="0">
    <oddFooter xml:space="preserve">&amp;C&amp;9
</oddFooter>
  </headerFooter>
  <rowBreaks count="1" manualBreakCount="1">
    <brk id="72" max="55" man="1"/>
  </rowBreaks>
  <colBreaks count="2" manualBreakCount="2">
    <brk id="31" max="34" man="1"/>
    <brk id="44" max="6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246"/>
  <sheetViews>
    <sheetView showGridLines="0" showZeros="0" topLeftCell="B1" zoomScaleNormal="100" zoomScaleSheetLayoutView="100" workbookViewId="0">
      <pane xSplit="3" ySplit="5" topLeftCell="E6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0.7109375" defaultRowHeight="11.5" x14ac:dyDescent="0.25"/>
  <cols>
    <col min="1" max="1" width="2.78515625" style="177" customWidth="1"/>
    <col min="2" max="3" width="10" style="177" customWidth="1"/>
    <col min="4" max="4" width="4.2109375" style="177" customWidth="1"/>
    <col min="5" max="22" width="4.92578125" style="177" customWidth="1"/>
    <col min="23" max="25" width="7.28515625" style="177" customWidth="1"/>
    <col min="26" max="26" width="2.2109375" style="177" customWidth="1"/>
    <col min="27" max="27" width="3.92578125" style="177" customWidth="1"/>
    <col min="28" max="16384" width="10.7109375" style="177"/>
  </cols>
  <sheetData>
    <row r="2" spans="2:26" s="134" customFormat="1" ht="18.75" customHeight="1" x14ac:dyDescent="0.35">
      <c r="B2" s="280" t="s">
        <v>95</v>
      </c>
      <c r="C2" s="280"/>
      <c r="D2" s="280"/>
      <c r="F2" s="135"/>
    </row>
    <row r="3" spans="2:26" s="167" customFormat="1" ht="14.15" customHeight="1" x14ac:dyDescent="0.25">
      <c r="B3" s="139"/>
      <c r="C3" s="140"/>
      <c r="D3" s="281" t="s">
        <v>96</v>
      </c>
      <c r="E3" s="141"/>
      <c r="F3" s="142"/>
      <c r="G3" s="141"/>
      <c r="H3" s="143" t="s">
        <v>97</v>
      </c>
      <c r="I3" s="141"/>
      <c r="J3" s="141"/>
      <c r="K3" s="141"/>
      <c r="L3" s="141"/>
      <c r="M3" s="141"/>
      <c r="N3" s="141"/>
      <c r="O3" s="141" t="s">
        <v>98</v>
      </c>
      <c r="P3" s="141"/>
      <c r="Q3" s="141"/>
      <c r="R3" s="141"/>
      <c r="S3" s="141"/>
      <c r="T3" s="141"/>
      <c r="U3" s="141"/>
      <c r="V3" s="141"/>
      <c r="W3" s="142"/>
      <c r="X3" s="142"/>
      <c r="Y3" s="144"/>
      <c r="Z3" s="166"/>
    </row>
    <row r="4" spans="2:26" s="167" customFormat="1" ht="14.15" customHeight="1" x14ac:dyDescent="0.25">
      <c r="B4" s="14" t="s">
        <v>99</v>
      </c>
      <c r="C4" s="15" t="s">
        <v>10</v>
      </c>
      <c r="D4" s="282"/>
      <c r="E4" s="273" t="s">
        <v>100</v>
      </c>
      <c r="F4" s="274"/>
      <c r="G4" s="275"/>
      <c r="H4" s="273" t="s">
        <v>101</v>
      </c>
      <c r="I4" s="274"/>
      <c r="J4" s="275"/>
      <c r="K4" s="284" t="s">
        <v>115</v>
      </c>
      <c r="L4" s="285"/>
      <c r="M4" s="286"/>
      <c r="N4" s="273" t="s">
        <v>102</v>
      </c>
      <c r="O4" s="274"/>
      <c r="P4" s="275"/>
      <c r="Q4" s="273" t="s">
        <v>103</v>
      </c>
      <c r="R4" s="274"/>
      <c r="S4" s="275"/>
      <c r="T4" s="273" t="s">
        <v>104</v>
      </c>
      <c r="U4" s="274"/>
      <c r="V4" s="275"/>
      <c r="W4" s="147"/>
      <c r="X4" s="148" t="s">
        <v>16</v>
      </c>
      <c r="Y4" s="149"/>
      <c r="Z4" s="166"/>
    </row>
    <row r="5" spans="2:26" s="167" customFormat="1" ht="14.15" customHeight="1" x14ac:dyDescent="0.25">
      <c r="B5" s="168"/>
      <c r="C5" s="169"/>
      <c r="D5" s="283"/>
      <c r="E5" s="170" t="s">
        <v>17</v>
      </c>
      <c r="F5" s="170" t="s">
        <v>18</v>
      </c>
      <c r="G5" s="170" t="s">
        <v>19</v>
      </c>
      <c r="H5" s="170" t="s">
        <v>17</v>
      </c>
      <c r="I5" s="170" t="s">
        <v>18</v>
      </c>
      <c r="J5" s="170" t="s">
        <v>19</v>
      </c>
      <c r="K5" s="170" t="s">
        <v>17</v>
      </c>
      <c r="L5" s="170" t="s">
        <v>18</v>
      </c>
      <c r="M5" s="170" t="s">
        <v>19</v>
      </c>
      <c r="N5" s="170" t="s">
        <v>17</v>
      </c>
      <c r="O5" s="170" t="s">
        <v>18</v>
      </c>
      <c r="P5" s="170" t="s">
        <v>19</v>
      </c>
      <c r="Q5" s="170" t="s">
        <v>17</v>
      </c>
      <c r="R5" s="170" t="s">
        <v>18</v>
      </c>
      <c r="S5" s="170" t="s">
        <v>19</v>
      </c>
      <c r="T5" s="170" t="s">
        <v>17</v>
      </c>
      <c r="U5" s="170" t="s">
        <v>18</v>
      </c>
      <c r="V5" s="170" t="s">
        <v>19</v>
      </c>
      <c r="W5" s="171" t="s">
        <v>17</v>
      </c>
      <c r="X5" s="172" t="s">
        <v>18</v>
      </c>
      <c r="Y5" s="173" t="s">
        <v>19</v>
      </c>
    </row>
    <row r="6" spans="2:26" ht="12.75" customHeight="1" x14ac:dyDescent="0.25">
      <c r="B6" s="174" t="s">
        <v>21</v>
      </c>
      <c r="C6" s="24" t="s">
        <v>25</v>
      </c>
      <c r="D6" s="175" t="s">
        <v>26</v>
      </c>
      <c r="E6" s="29">
        <f t="shared" ref="E6:E14" si="0">SUM(F6:G6)</f>
        <v>165</v>
      </c>
      <c r="F6" s="31">
        <v>61</v>
      </c>
      <c r="G6" s="31">
        <v>104</v>
      </c>
      <c r="H6" s="29">
        <f t="shared" ref="H6:H14" si="1">SUM(I6:J6)</f>
        <v>165</v>
      </c>
      <c r="I6" s="31">
        <v>64</v>
      </c>
      <c r="J6" s="31">
        <v>101</v>
      </c>
      <c r="K6" s="29">
        <f t="shared" ref="K6:K14" si="2">SUM(L6:M6)</f>
        <v>177</v>
      </c>
      <c r="L6" s="31">
        <v>73</v>
      </c>
      <c r="M6" s="31">
        <v>104</v>
      </c>
      <c r="N6" s="29">
        <f t="shared" ref="N6:N14" si="3">SUM(O6:P6)</f>
        <v>192</v>
      </c>
      <c r="O6" s="31">
        <v>88</v>
      </c>
      <c r="P6" s="31">
        <v>104</v>
      </c>
      <c r="Q6" s="26"/>
      <c r="R6" s="31"/>
      <c r="S6" s="31"/>
      <c r="T6" s="26"/>
      <c r="U6" s="31"/>
      <c r="V6" s="31"/>
      <c r="W6" s="42">
        <f t="shared" ref="W6:Y14" si="4">E6+H6+K6+N6+Q6+T6</f>
        <v>699</v>
      </c>
      <c r="X6" s="29">
        <f t="shared" si="4"/>
        <v>286</v>
      </c>
      <c r="Y6" s="176">
        <f t="shared" si="4"/>
        <v>413</v>
      </c>
    </row>
    <row r="7" spans="2:26" s="167" customFormat="1" ht="12.75" customHeight="1" x14ac:dyDescent="0.25">
      <c r="B7" s="178"/>
      <c r="C7" s="24" t="s">
        <v>31</v>
      </c>
      <c r="D7" s="175" t="s">
        <v>26</v>
      </c>
      <c r="E7" s="29">
        <f t="shared" si="0"/>
        <v>152</v>
      </c>
      <c r="F7" s="31">
        <v>88</v>
      </c>
      <c r="G7" s="31">
        <v>64</v>
      </c>
      <c r="H7" s="29">
        <f t="shared" si="1"/>
        <v>154</v>
      </c>
      <c r="I7" s="31">
        <v>92</v>
      </c>
      <c r="J7" s="31">
        <v>62</v>
      </c>
      <c r="K7" s="29">
        <f t="shared" si="2"/>
        <v>164</v>
      </c>
      <c r="L7" s="31">
        <v>106</v>
      </c>
      <c r="M7" s="31">
        <v>58</v>
      </c>
      <c r="N7" s="29">
        <f t="shared" si="3"/>
        <v>200</v>
      </c>
      <c r="O7" s="31">
        <v>116</v>
      </c>
      <c r="P7" s="31">
        <v>84</v>
      </c>
      <c r="Q7" s="26"/>
      <c r="R7" s="31"/>
      <c r="S7" s="31"/>
      <c r="T7" s="26"/>
      <c r="U7" s="31"/>
      <c r="V7" s="31"/>
      <c r="W7" s="42">
        <f t="shared" si="4"/>
        <v>670</v>
      </c>
      <c r="X7" s="29">
        <f t="shared" si="4"/>
        <v>402</v>
      </c>
      <c r="Y7" s="176">
        <f t="shared" si="4"/>
        <v>268</v>
      </c>
    </row>
    <row r="8" spans="2:26" s="167" customFormat="1" ht="12.75" customHeight="1" x14ac:dyDescent="0.25">
      <c r="B8" s="178"/>
      <c r="C8" s="24" t="s">
        <v>33</v>
      </c>
      <c r="D8" s="175" t="s">
        <v>34</v>
      </c>
      <c r="E8" s="29">
        <f t="shared" si="0"/>
        <v>3</v>
      </c>
      <c r="F8" s="31">
        <v>2</v>
      </c>
      <c r="G8" s="31">
        <v>1</v>
      </c>
      <c r="H8" s="29">
        <f t="shared" si="1"/>
        <v>1</v>
      </c>
      <c r="I8" s="31"/>
      <c r="J8" s="31">
        <v>1</v>
      </c>
      <c r="K8" s="29">
        <f t="shared" si="2"/>
        <v>12</v>
      </c>
      <c r="L8" s="31">
        <v>7</v>
      </c>
      <c r="M8" s="31">
        <v>5</v>
      </c>
      <c r="N8" s="29">
        <f t="shared" si="3"/>
        <v>7</v>
      </c>
      <c r="O8" s="31">
        <v>4</v>
      </c>
      <c r="P8" s="31">
        <v>3</v>
      </c>
      <c r="Q8" s="26"/>
      <c r="R8" s="31"/>
      <c r="S8" s="31"/>
      <c r="T8" s="26"/>
      <c r="U8" s="31"/>
      <c r="V8" s="31"/>
      <c r="W8" s="42">
        <f t="shared" si="4"/>
        <v>23</v>
      </c>
      <c r="X8" s="29">
        <f t="shared" si="4"/>
        <v>13</v>
      </c>
      <c r="Y8" s="176">
        <f t="shared" si="4"/>
        <v>10</v>
      </c>
    </row>
    <row r="9" spans="2:26" s="167" customFormat="1" ht="12.75" customHeight="1" x14ac:dyDescent="0.25">
      <c r="B9" s="178"/>
      <c r="C9" s="24" t="s">
        <v>36</v>
      </c>
      <c r="D9" s="175" t="s">
        <v>26</v>
      </c>
      <c r="E9" s="29">
        <f t="shared" si="0"/>
        <v>259</v>
      </c>
      <c r="F9" s="31">
        <v>131</v>
      </c>
      <c r="G9" s="31">
        <v>128</v>
      </c>
      <c r="H9" s="29">
        <f t="shared" si="1"/>
        <v>259</v>
      </c>
      <c r="I9" s="31">
        <v>135</v>
      </c>
      <c r="J9" s="31">
        <v>124</v>
      </c>
      <c r="K9" s="29">
        <f t="shared" si="2"/>
        <v>256</v>
      </c>
      <c r="L9" s="31">
        <v>128</v>
      </c>
      <c r="M9" s="31">
        <v>128</v>
      </c>
      <c r="N9" s="29">
        <f t="shared" si="3"/>
        <v>307</v>
      </c>
      <c r="O9" s="31">
        <v>167</v>
      </c>
      <c r="P9" s="31">
        <v>140</v>
      </c>
      <c r="Q9" s="26"/>
      <c r="R9" s="31"/>
      <c r="S9" s="31"/>
      <c r="T9" s="26"/>
      <c r="U9" s="31"/>
      <c r="V9" s="31"/>
      <c r="W9" s="42">
        <f t="shared" si="4"/>
        <v>1081</v>
      </c>
      <c r="X9" s="29">
        <f t="shared" si="4"/>
        <v>561</v>
      </c>
      <c r="Y9" s="176">
        <f t="shared" si="4"/>
        <v>520</v>
      </c>
    </row>
    <row r="10" spans="2:26" s="167" customFormat="1" ht="12.75" customHeight="1" x14ac:dyDescent="0.25">
      <c r="B10" s="178"/>
      <c r="C10" s="24" t="s">
        <v>33</v>
      </c>
      <c r="D10" s="175" t="s">
        <v>34</v>
      </c>
      <c r="E10" s="29">
        <f t="shared" si="0"/>
        <v>5</v>
      </c>
      <c r="F10" s="31">
        <v>3</v>
      </c>
      <c r="G10" s="31">
        <v>2</v>
      </c>
      <c r="H10" s="29">
        <f t="shared" si="1"/>
        <v>10</v>
      </c>
      <c r="I10" s="31">
        <v>6</v>
      </c>
      <c r="J10" s="31">
        <v>4</v>
      </c>
      <c r="K10" s="29">
        <f t="shared" si="2"/>
        <v>11</v>
      </c>
      <c r="L10" s="31">
        <v>5</v>
      </c>
      <c r="M10" s="31">
        <v>6</v>
      </c>
      <c r="N10" s="29">
        <f t="shared" si="3"/>
        <v>11</v>
      </c>
      <c r="O10" s="31">
        <v>9</v>
      </c>
      <c r="P10" s="31">
        <v>2</v>
      </c>
      <c r="Q10" s="26"/>
      <c r="R10" s="31"/>
      <c r="S10" s="31"/>
      <c r="T10" s="26"/>
      <c r="U10" s="31"/>
      <c r="V10" s="31"/>
      <c r="W10" s="42">
        <f t="shared" si="4"/>
        <v>37</v>
      </c>
      <c r="X10" s="29">
        <f t="shared" si="4"/>
        <v>23</v>
      </c>
      <c r="Y10" s="176">
        <f t="shared" si="4"/>
        <v>14</v>
      </c>
    </row>
    <row r="11" spans="2:26" s="167" customFormat="1" ht="12.75" customHeight="1" x14ac:dyDescent="0.25">
      <c r="B11" s="178"/>
      <c r="C11" s="24" t="s">
        <v>42</v>
      </c>
      <c r="D11" s="175" t="s">
        <v>26</v>
      </c>
      <c r="E11" s="29">
        <f t="shared" si="0"/>
        <v>200</v>
      </c>
      <c r="F11" s="31">
        <v>76</v>
      </c>
      <c r="G11" s="31">
        <v>124</v>
      </c>
      <c r="H11" s="29">
        <f t="shared" si="1"/>
        <v>206</v>
      </c>
      <c r="I11" s="31">
        <v>85</v>
      </c>
      <c r="J11" s="31">
        <v>121</v>
      </c>
      <c r="K11" s="29">
        <f t="shared" si="2"/>
        <v>204</v>
      </c>
      <c r="L11" s="31">
        <v>74</v>
      </c>
      <c r="M11" s="31">
        <v>130</v>
      </c>
      <c r="N11" s="29">
        <f t="shared" si="3"/>
        <v>206</v>
      </c>
      <c r="O11" s="31">
        <v>80</v>
      </c>
      <c r="P11" s="31">
        <v>126</v>
      </c>
      <c r="Q11" s="29">
        <f>SUM(R11:S11)</f>
        <v>114</v>
      </c>
      <c r="R11" s="31">
        <v>66</v>
      </c>
      <c r="S11" s="31">
        <v>48</v>
      </c>
      <c r="T11" s="29">
        <f>SUM(U11:V11)</f>
        <v>116</v>
      </c>
      <c r="U11" s="31">
        <v>66</v>
      </c>
      <c r="V11" s="31">
        <v>50</v>
      </c>
      <c r="W11" s="42">
        <f t="shared" si="4"/>
        <v>1046</v>
      </c>
      <c r="X11" s="29">
        <f t="shared" si="4"/>
        <v>447</v>
      </c>
      <c r="Y11" s="176">
        <f t="shared" si="4"/>
        <v>599</v>
      </c>
    </row>
    <row r="12" spans="2:26" s="167" customFormat="1" ht="12.75" customHeight="1" x14ac:dyDescent="0.25">
      <c r="B12" s="178"/>
      <c r="C12" s="24" t="s">
        <v>46</v>
      </c>
      <c r="D12" s="175" t="s">
        <v>26</v>
      </c>
      <c r="E12" s="29">
        <f t="shared" si="0"/>
        <v>338</v>
      </c>
      <c r="F12" s="31">
        <v>255</v>
      </c>
      <c r="G12" s="31">
        <v>83</v>
      </c>
      <c r="H12" s="29">
        <f t="shared" si="1"/>
        <v>331</v>
      </c>
      <c r="I12" s="31">
        <v>257</v>
      </c>
      <c r="J12" s="31">
        <v>74</v>
      </c>
      <c r="K12" s="29">
        <f t="shared" si="2"/>
        <v>354</v>
      </c>
      <c r="L12" s="31">
        <v>277</v>
      </c>
      <c r="M12" s="31">
        <v>77</v>
      </c>
      <c r="N12" s="29">
        <f t="shared" si="3"/>
        <v>355</v>
      </c>
      <c r="O12" s="31">
        <v>278</v>
      </c>
      <c r="P12" s="31">
        <v>77</v>
      </c>
      <c r="Q12" s="29">
        <f>SUM(R12:S12)</f>
        <v>0</v>
      </c>
      <c r="R12" s="31"/>
      <c r="S12" s="31"/>
      <c r="T12" s="29">
        <f>SUM(U12:V12)</f>
        <v>0</v>
      </c>
      <c r="U12" s="31"/>
      <c r="V12" s="31"/>
      <c r="W12" s="42">
        <f t="shared" si="4"/>
        <v>1378</v>
      </c>
      <c r="X12" s="29">
        <f t="shared" si="4"/>
        <v>1067</v>
      </c>
      <c r="Y12" s="176">
        <f t="shared" si="4"/>
        <v>311</v>
      </c>
    </row>
    <row r="13" spans="2:26" s="167" customFormat="1" ht="12.75" customHeight="1" x14ac:dyDescent="0.25">
      <c r="B13" s="178"/>
      <c r="C13" s="24" t="s">
        <v>48</v>
      </c>
      <c r="D13" s="175" t="s">
        <v>26</v>
      </c>
      <c r="E13" s="29">
        <f t="shared" si="0"/>
        <v>0</v>
      </c>
      <c r="F13" s="31"/>
      <c r="G13" s="31"/>
      <c r="H13" s="29">
        <f t="shared" si="1"/>
        <v>0</v>
      </c>
      <c r="I13" s="31"/>
      <c r="J13" s="31"/>
      <c r="K13" s="29">
        <f t="shared" si="2"/>
        <v>0</v>
      </c>
      <c r="L13" s="31">
        <v>0</v>
      </c>
      <c r="M13" s="31">
        <v>0</v>
      </c>
      <c r="N13" s="29">
        <f t="shared" si="3"/>
        <v>64</v>
      </c>
      <c r="O13" s="31">
        <v>61</v>
      </c>
      <c r="P13" s="31">
        <v>3</v>
      </c>
      <c r="Q13" s="26"/>
      <c r="R13" s="31"/>
      <c r="S13" s="31"/>
      <c r="T13" s="26"/>
      <c r="U13" s="31"/>
      <c r="V13" s="31"/>
      <c r="W13" s="42">
        <f t="shared" si="4"/>
        <v>64</v>
      </c>
      <c r="X13" s="29">
        <f t="shared" si="4"/>
        <v>61</v>
      </c>
      <c r="Y13" s="176">
        <f t="shared" si="4"/>
        <v>3</v>
      </c>
    </row>
    <row r="14" spans="2:26" s="167" customFormat="1" ht="12.75" customHeight="1" x14ac:dyDescent="0.25">
      <c r="B14" s="178"/>
      <c r="C14" s="24" t="s">
        <v>53</v>
      </c>
      <c r="D14" s="99" t="s">
        <v>26</v>
      </c>
      <c r="E14" s="29">
        <f t="shared" si="0"/>
        <v>162</v>
      </c>
      <c r="F14" s="40">
        <v>85</v>
      </c>
      <c r="G14" s="40">
        <v>77</v>
      </c>
      <c r="H14" s="29">
        <f t="shared" si="1"/>
        <v>147</v>
      </c>
      <c r="I14" s="31">
        <v>76</v>
      </c>
      <c r="J14" s="31">
        <v>71</v>
      </c>
      <c r="K14" s="29">
        <f t="shared" si="2"/>
        <v>152</v>
      </c>
      <c r="L14" s="31">
        <v>62</v>
      </c>
      <c r="M14" s="31">
        <v>90</v>
      </c>
      <c r="N14" s="29">
        <f t="shared" si="3"/>
        <v>173</v>
      </c>
      <c r="O14" s="31">
        <v>97</v>
      </c>
      <c r="P14" s="31">
        <v>76</v>
      </c>
      <c r="Q14" s="26"/>
      <c r="R14" s="31"/>
      <c r="S14" s="31"/>
      <c r="T14" s="26"/>
      <c r="U14" s="31"/>
      <c r="V14" s="31"/>
      <c r="W14" s="42">
        <f t="shared" si="4"/>
        <v>634</v>
      </c>
      <c r="X14" s="29">
        <f t="shared" si="4"/>
        <v>320</v>
      </c>
      <c r="Y14" s="176">
        <f t="shared" si="4"/>
        <v>314</v>
      </c>
    </row>
    <row r="15" spans="2:26" s="167" customFormat="1" ht="12.75" customHeight="1" x14ac:dyDescent="0.25">
      <c r="B15" s="179"/>
      <c r="C15" s="276" t="s">
        <v>116</v>
      </c>
      <c r="D15" s="276"/>
      <c r="E15" s="180">
        <f t="shared" ref="E15:Y15" si="5">SUM(E6:E14)</f>
        <v>1284</v>
      </c>
      <c r="F15" s="180">
        <f t="shared" si="5"/>
        <v>701</v>
      </c>
      <c r="G15" s="180">
        <f t="shared" si="5"/>
        <v>583</v>
      </c>
      <c r="H15" s="180">
        <f t="shared" si="5"/>
        <v>1273</v>
      </c>
      <c r="I15" s="180">
        <f t="shared" si="5"/>
        <v>715</v>
      </c>
      <c r="J15" s="180">
        <f t="shared" si="5"/>
        <v>558</v>
      </c>
      <c r="K15" s="180">
        <f t="shared" si="5"/>
        <v>1330</v>
      </c>
      <c r="L15" s="180">
        <f t="shared" si="5"/>
        <v>732</v>
      </c>
      <c r="M15" s="180">
        <f t="shared" si="5"/>
        <v>598</v>
      </c>
      <c r="N15" s="180">
        <f t="shared" si="5"/>
        <v>1515</v>
      </c>
      <c r="O15" s="180">
        <f t="shared" si="5"/>
        <v>900</v>
      </c>
      <c r="P15" s="180">
        <f t="shared" si="5"/>
        <v>615</v>
      </c>
      <c r="Q15" s="180">
        <f t="shared" si="5"/>
        <v>114</v>
      </c>
      <c r="R15" s="180">
        <f t="shared" si="5"/>
        <v>66</v>
      </c>
      <c r="S15" s="180">
        <f t="shared" si="5"/>
        <v>48</v>
      </c>
      <c r="T15" s="180">
        <f t="shared" si="5"/>
        <v>116</v>
      </c>
      <c r="U15" s="180">
        <f t="shared" si="5"/>
        <v>66</v>
      </c>
      <c r="V15" s="180">
        <f t="shared" si="5"/>
        <v>50</v>
      </c>
      <c r="W15" s="181">
        <f t="shared" si="5"/>
        <v>5632</v>
      </c>
      <c r="X15" s="180">
        <f t="shared" si="5"/>
        <v>3180</v>
      </c>
      <c r="Y15" s="182">
        <f t="shared" si="5"/>
        <v>2452</v>
      </c>
    </row>
    <row r="16" spans="2:26" s="167" customFormat="1" ht="12.75" customHeight="1" x14ac:dyDescent="0.25">
      <c r="B16" s="183" t="s">
        <v>62</v>
      </c>
      <c r="C16" s="184" t="s">
        <v>66</v>
      </c>
      <c r="D16" s="185" t="s">
        <v>105</v>
      </c>
      <c r="E16" s="212">
        <f>F16+G16</f>
        <v>90</v>
      </c>
      <c r="F16" s="213">
        <v>8</v>
      </c>
      <c r="G16" s="213">
        <v>82</v>
      </c>
      <c r="H16" s="212">
        <f>I16+J16</f>
        <v>91</v>
      </c>
      <c r="I16" s="213">
        <v>4</v>
      </c>
      <c r="J16" s="213">
        <v>87</v>
      </c>
      <c r="K16" s="214">
        <f>L16+M16</f>
        <v>90</v>
      </c>
      <c r="L16" s="213">
        <v>8</v>
      </c>
      <c r="M16" s="213">
        <v>82</v>
      </c>
      <c r="N16" s="214">
        <f>O16+P16</f>
        <v>85</v>
      </c>
      <c r="O16" s="215">
        <v>12</v>
      </c>
      <c r="P16" s="215">
        <v>73</v>
      </c>
      <c r="Q16" s="214">
        <f>R16+S16</f>
        <v>0</v>
      </c>
      <c r="R16" s="215"/>
      <c r="S16" s="215"/>
      <c r="T16" s="214">
        <f>U16+V16</f>
        <v>0</v>
      </c>
      <c r="U16" s="215"/>
      <c r="V16" s="215"/>
      <c r="W16" s="216">
        <f>E16+H16+K16+N16+Q16+T16</f>
        <v>356</v>
      </c>
      <c r="X16" s="214">
        <f>F16+I16+L16+O16+R16+U16</f>
        <v>32</v>
      </c>
      <c r="Y16" s="217">
        <f>G16+J16+M16+P16+S16+V16</f>
        <v>324</v>
      </c>
    </row>
    <row r="17" spans="2:25" s="167" customFormat="1" ht="12.75" customHeight="1" x14ac:dyDescent="0.25">
      <c r="B17" s="153" t="s">
        <v>106</v>
      </c>
      <c r="C17" s="73" t="s">
        <v>73</v>
      </c>
      <c r="D17" s="79" t="s">
        <v>26</v>
      </c>
      <c r="E17" s="75">
        <f>F17+G17</f>
        <v>87</v>
      </c>
      <c r="F17" s="72">
        <v>64</v>
      </c>
      <c r="G17" s="72">
        <v>23</v>
      </c>
      <c r="H17" s="75">
        <f>I17+J17</f>
        <v>63</v>
      </c>
      <c r="I17" s="72">
        <v>37</v>
      </c>
      <c r="J17" s="72">
        <v>26</v>
      </c>
      <c r="K17" s="75">
        <f>L17+M17</f>
        <v>75</v>
      </c>
      <c r="L17" s="72">
        <v>47</v>
      </c>
      <c r="M17" s="72">
        <v>28</v>
      </c>
      <c r="N17" s="75">
        <f>O17+P17</f>
        <v>70</v>
      </c>
      <c r="O17" s="72">
        <v>42</v>
      </c>
      <c r="P17" s="72">
        <v>28</v>
      </c>
      <c r="Q17" s="72"/>
      <c r="R17" s="72"/>
      <c r="S17" s="72"/>
      <c r="T17" s="72"/>
      <c r="U17" s="72"/>
      <c r="V17" s="72"/>
      <c r="W17" s="186">
        <f t="shared" ref="W17:Y24" si="6">E17+H17+K17+N17+Q17+T17</f>
        <v>295</v>
      </c>
      <c r="X17" s="75">
        <f t="shared" si="6"/>
        <v>190</v>
      </c>
      <c r="Y17" s="187">
        <f t="shared" si="6"/>
        <v>105</v>
      </c>
    </row>
    <row r="18" spans="2:25" s="167" customFormat="1" ht="12.75" customHeight="1" x14ac:dyDescent="0.25">
      <c r="B18" s="156"/>
      <c r="C18" s="73" t="s">
        <v>74</v>
      </c>
      <c r="D18" s="79" t="s">
        <v>26</v>
      </c>
      <c r="E18" s="75">
        <f>F18+G18</f>
        <v>112</v>
      </c>
      <c r="F18" s="72">
        <v>81</v>
      </c>
      <c r="G18" s="72">
        <v>31</v>
      </c>
      <c r="H18" s="75">
        <f>I18+J18</f>
        <v>108</v>
      </c>
      <c r="I18" s="72">
        <v>76</v>
      </c>
      <c r="J18" s="72">
        <v>32</v>
      </c>
      <c r="K18" s="75">
        <f>L18+M18</f>
        <v>163</v>
      </c>
      <c r="L18" s="72">
        <v>121</v>
      </c>
      <c r="M18" s="72">
        <v>42</v>
      </c>
      <c r="N18" s="75">
        <f>O18+P18</f>
        <v>152</v>
      </c>
      <c r="O18" s="72">
        <v>120</v>
      </c>
      <c r="P18" s="72">
        <v>32</v>
      </c>
      <c r="Q18" s="72"/>
      <c r="R18" s="72"/>
      <c r="S18" s="72"/>
      <c r="T18" s="72"/>
      <c r="U18" s="72"/>
      <c r="V18" s="72"/>
      <c r="W18" s="186">
        <f t="shared" si="6"/>
        <v>535</v>
      </c>
      <c r="X18" s="75">
        <f t="shared" si="6"/>
        <v>398</v>
      </c>
      <c r="Y18" s="187">
        <f t="shared" si="6"/>
        <v>137</v>
      </c>
    </row>
    <row r="19" spans="2:25" s="167" customFormat="1" ht="12.75" customHeight="1" x14ac:dyDescent="0.25">
      <c r="B19" s="156"/>
      <c r="C19" s="73" t="s">
        <v>75</v>
      </c>
      <c r="D19" s="79" t="s">
        <v>26</v>
      </c>
      <c r="E19" s="75">
        <f>F19+G19</f>
        <v>73</v>
      </c>
      <c r="F19" s="72">
        <v>33</v>
      </c>
      <c r="G19" s="72">
        <v>40</v>
      </c>
      <c r="H19" s="75">
        <f>I19+J19</f>
        <v>80</v>
      </c>
      <c r="I19" s="72">
        <v>40</v>
      </c>
      <c r="J19" s="72">
        <v>40</v>
      </c>
      <c r="K19" s="75">
        <f>L19+M19</f>
        <v>79</v>
      </c>
      <c r="L19" s="72">
        <v>32</v>
      </c>
      <c r="M19" s="72">
        <v>47</v>
      </c>
      <c r="N19" s="75">
        <f>O19+P19</f>
        <v>87</v>
      </c>
      <c r="O19" s="72">
        <v>41</v>
      </c>
      <c r="P19" s="72">
        <v>46</v>
      </c>
      <c r="Q19" s="72"/>
      <c r="R19" s="72"/>
      <c r="S19" s="72"/>
      <c r="T19" s="72"/>
      <c r="U19" s="72"/>
      <c r="V19" s="72"/>
      <c r="W19" s="186">
        <f t="shared" si="6"/>
        <v>319</v>
      </c>
      <c r="X19" s="75">
        <f t="shared" si="6"/>
        <v>146</v>
      </c>
      <c r="Y19" s="187">
        <f t="shared" si="6"/>
        <v>173</v>
      </c>
    </row>
    <row r="20" spans="2:25" s="167" customFormat="1" ht="12.75" customHeight="1" x14ac:dyDescent="0.25">
      <c r="B20" s="156"/>
      <c r="C20" s="277" t="s">
        <v>116</v>
      </c>
      <c r="D20" s="277"/>
      <c r="E20" s="188">
        <f t="shared" ref="E20:P20" si="7">SUM(E17:E19)</f>
        <v>272</v>
      </c>
      <c r="F20" s="188">
        <f t="shared" si="7"/>
        <v>178</v>
      </c>
      <c r="G20" s="188">
        <f t="shared" si="7"/>
        <v>94</v>
      </c>
      <c r="H20" s="188">
        <f t="shared" si="7"/>
        <v>251</v>
      </c>
      <c r="I20" s="188">
        <f t="shared" si="7"/>
        <v>153</v>
      </c>
      <c r="J20" s="188">
        <f t="shared" si="7"/>
        <v>98</v>
      </c>
      <c r="K20" s="188">
        <f t="shared" si="7"/>
        <v>317</v>
      </c>
      <c r="L20" s="188">
        <f t="shared" si="7"/>
        <v>200</v>
      </c>
      <c r="M20" s="188">
        <f t="shared" si="7"/>
        <v>117</v>
      </c>
      <c r="N20" s="188">
        <f t="shared" si="7"/>
        <v>309</v>
      </c>
      <c r="O20" s="188">
        <f t="shared" si="7"/>
        <v>203</v>
      </c>
      <c r="P20" s="188">
        <f t="shared" si="7"/>
        <v>106</v>
      </c>
      <c r="Q20" s="189"/>
      <c r="R20" s="189"/>
      <c r="S20" s="189"/>
      <c r="T20" s="189"/>
      <c r="U20" s="189"/>
      <c r="V20" s="189"/>
      <c r="W20" s="190">
        <f t="shared" si="6"/>
        <v>1149</v>
      </c>
      <c r="X20" s="188">
        <f t="shared" si="6"/>
        <v>734</v>
      </c>
      <c r="Y20" s="191">
        <f t="shared" si="6"/>
        <v>415</v>
      </c>
    </row>
    <row r="21" spans="2:25" s="167" customFormat="1" ht="12.75" customHeight="1" x14ac:dyDescent="0.25">
      <c r="B21" s="159" t="s">
        <v>108</v>
      </c>
      <c r="C21" s="160" t="s">
        <v>107</v>
      </c>
      <c r="D21" s="161" t="s">
        <v>91</v>
      </c>
      <c r="E21" s="192">
        <f>F21+G21</f>
        <v>72</v>
      </c>
      <c r="F21" s="193">
        <v>33</v>
      </c>
      <c r="G21" s="193">
        <v>39</v>
      </c>
      <c r="H21" s="192">
        <f>I21+J21</f>
        <v>83</v>
      </c>
      <c r="I21" s="193">
        <v>44</v>
      </c>
      <c r="J21" s="193">
        <v>39</v>
      </c>
      <c r="K21" s="192">
        <f>L21+M21</f>
        <v>75</v>
      </c>
      <c r="L21" s="193">
        <v>46</v>
      </c>
      <c r="M21" s="193">
        <v>29</v>
      </c>
      <c r="N21" s="192">
        <f>O21+P21</f>
        <v>76</v>
      </c>
      <c r="O21" s="193">
        <v>45</v>
      </c>
      <c r="P21" s="193">
        <v>31</v>
      </c>
      <c r="Q21" s="192">
        <f>R21+S21</f>
        <v>0</v>
      </c>
      <c r="R21" s="193"/>
      <c r="S21" s="193"/>
      <c r="T21" s="192">
        <f>U21+V21</f>
        <v>0</v>
      </c>
      <c r="U21" s="193"/>
      <c r="V21" s="193"/>
      <c r="W21" s="194">
        <f t="shared" si="6"/>
        <v>306</v>
      </c>
      <c r="X21" s="192">
        <f t="shared" si="6"/>
        <v>168</v>
      </c>
      <c r="Y21" s="195">
        <f t="shared" si="6"/>
        <v>138</v>
      </c>
    </row>
    <row r="22" spans="2:25" s="167" customFormat="1" ht="12.75" customHeight="1" x14ac:dyDescent="0.25">
      <c r="B22" s="162"/>
      <c r="C22" s="112" t="s">
        <v>109</v>
      </c>
      <c r="D22" s="113" t="s">
        <v>91</v>
      </c>
      <c r="E22" s="114">
        <f>F22+G22</f>
        <v>77</v>
      </c>
      <c r="F22" s="117">
        <v>74</v>
      </c>
      <c r="G22" s="117">
        <v>3</v>
      </c>
      <c r="H22" s="114">
        <f>I22+J22</f>
        <v>105</v>
      </c>
      <c r="I22" s="117">
        <v>103</v>
      </c>
      <c r="J22" s="117">
        <v>2</v>
      </c>
      <c r="K22" s="114">
        <f>L22+M22</f>
        <v>74</v>
      </c>
      <c r="L22" s="117">
        <v>69</v>
      </c>
      <c r="M22" s="117">
        <v>5</v>
      </c>
      <c r="N22" s="114">
        <f>O22+P22</f>
        <v>61</v>
      </c>
      <c r="O22" s="117">
        <v>57</v>
      </c>
      <c r="P22" s="117">
        <v>4</v>
      </c>
      <c r="Q22" s="114">
        <f>R22+S22</f>
        <v>0</v>
      </c>
      <c r="R22" s="117"/>
      <c r="S22" s="117"/>
      <c r="T22" s="114">
        <f>U22+V22</f>
        <v>0</v>
      </c>
      <c r="U22" s="117"/>
      <c r="V22" s="117"/>
      <c r="W22" s="196">
        <f t="shared" si="6"/>
        <v>317</v>
      </c>
      <c r="X22" s="114">
        <f t="shared" si="6"/>
        <v>303</v>
      </c>
      <c r="Y22" s="197">
        <f t="shared" si="6"/>
        <v>14</v>
      </c>
    </row>
    <row r="23" spans="2:25" s="167" customFormat="1" ht="12.75" customHeight="1" x14ac:dyDescent="0.25">
      <c r="B23" s="162"/>
      <c r="C23" s="112" t="s">
        <v>110</v>
      </c>
      <c r="D23" s="113" t="s">
        <v>91</v>
      </c>
      <c r="E23" s="114">
        <f>F23+G23</f>
        <v>103</v>
      </c>
      <c r="F23" s="117">
        <v>70</v>
      </c>
      <c r="G23" s="117">
        <v>33</v>
      </c>
      <c r="H23" s="114">
        <f>I23+J23</f>
        <v>124</v>
      </c>
      <c r="I23" s="117">
        <v>78</v>
      </c>
      <c r="J23" s="117">
        <v>46</v>
      </c>
      <c r="K23" s="114">
        <f>L23+M23</f>
        <v>106</v>
      </c>
      <c r="L23" s="117">
        <v>66</v>
      </c>
      <c r="M23" s="117">
        <v>40</v>
      </c>
      <c r="N23" s="114">
        <f>O23+P23</f>
        <v>81</v>
      </c>
      <c r="O23" s="117">
        <v>58</v>
      </c>
      <c r="P23" s="117">
        <v>23</v>
      </c>
      <c r="Q23" s="114">
        <f>R23+S23</f>
        <v>0</v>
      </c>
      <c r="R23" s="117"/>
      <c r="S23" s="117"/>
      <c r="T23" s="114">
        <f>U23+V23</f>
        <v>0</v>
      </c>
      <c r="U23" s="117"/>
      <c r="V23" s="117"/>
      <c r="W23" s="196">
        <f t="shared" si="6"/>
        <v>414</v>
      </c>
      <c r="X23" s="114">
        <f t="shared" si="6"/>
        <v>272</v>
      </c>
      <c r="Y23" s="197">
        <f t="shared" si="6"/>
        <v>142</v>
      </c>
    </row>
    <row r="24" spans="2:25" s="167" customFormat="1" ht="12.75" customHeight="1" x14ac:dyDescent="0.25">
      <c r="B24" s="162"/>
      <c r="C24" s="112" t="s">
        <v>111</v>
      </c>
      <c r="D24" s="113" t="s">
        <v>91</v>
      </c>
      <c r="E24" s="114">
        <f>F24+G24</f>
        <v>41</v>
      </c>
      <c r="F24" s="117">
        <v>18</v>
      </c>
      <c r="G24" s="117">
        <v>23</v>
      </c>
      <c r="H24" s="114">
        <f>I24+J24</f>
        <v>54</v>
      </c>
      <c r="I24" s="117">
        <v>30</v>
      </c>
      <c r="J24" s="117">
        <v>24</v>
      </c>
      <c r="K24" s="114">
        <f>L24+M24</f>
        <v>35</v>
      </c>
      <c r="L24" s="117">
        <v>12</v>
      </c>
      <c r="M24" s="117">
        <v>23</v>
      </c>
      <c r="N24" s="114">
        <f>O24+P24</f>
        <v>36</v>
      </c>
      <c r="O24" s="117">
        <v>16</v>
      </c>
      <c r="P24" s="117">
        <v>20</v>
      </c>
      <c r="Q24" s="114">
        <f>R24+S24</f>
        <v>35</v>
      </c>
      <c r="R24" s="117">
        <v>9</v>
      </c>
      <c r="S24" s="117">
        <v>26</v>
      </c>
      <c r="T24" s="114">
        <f>U24+V24</f>
        <v>57</v>
      </c>
      <c r="U24" s="117">
        <v>27</v>
      </c>
      <c r="V24" s="117">
        <v>30</v>
      </c>
      <c r="W24" s="196">
        <f t="shared" si="6"/>
        <v>258</v>
      </c>
      <c r="X24" s="114">
        <f t="shared" si="6"/>
        <v>112</v>
      </c>
      <c r="Y24" s="197">
        <f t="shared" si="6"/>
        <v>146</v>
      </c>
    </row>
    <row r="25" spans="2:25" s="167" customFormat="1" ht="12.75" customHeight="1" x14ac:dyDescent="0.25">
      <c r="B25" s="198"/>
      <c r="C25" s="278" t="s">
        <v>17</v>
      </c>
      <c r="D25" s="278"/>
      <c r="E25" s="199">
        <f t="shared" ref="E25:Y25" si="8">SUM(E21:E24)</f>
        <v>293</v>
      </c>
      <c r="F25" s="199">
        <f t="shared" si="8"/>
        <v>195</v>
      </c>
      <c r="G25" s="199">
        <f t="shared" si="8"/>
        <v>98</v>
      </c>
      <c r="H25" s="199">
        <f t="shared" si="8"/>
        <v>366</v>
      </c>
      <c r="I25" s="199">
        <f t="shared" si="8"/>
        <v>255</v>
      </c>
      <c r="J25" s="199">
        <f t="shared" si="8"/>
        <v>111</v>
      </c>
      <c r="K25" s="199">
        <f t="shared" si="8"/>
        <v>290</v>
      </c>
      <c r="L25" s="199">
        <f t="shared" si="8"/>
        <v>193</v>
      </c>
      <c r="M25" s="199">
        <f t="shared" si="8"/>
        <v>97</v>
      </c>
      <c r="N25" s="199">
        <f t="shared" si="8"/>
        <v>254</v>
      </c>
      <c r="O25" s="199">
        <f t="shared" si="8"/>
        <v>176</v>
      </c>
      <c r="P25" s="199">
        <f t="shared" si="8"/>
        <v>78</v>
      </c>
      <c r="Q25" s="199">
        <f t="shared" si="8"/>
        <v>35</v>
      </c>
      <c r="R25" s="199">
        <f t="shared" si="8"/>
        <v>9</v>
      </c>
      <c r="S25" s="199">
        <f t="shared" si="8"/>
        <v>26</v>
      </c>
      <c r="T25" s="199">
        <f t="shared" si="8"/>
        <v>57</v>
      </c>
      <c r="U25" s="199">
        <f t="shared" si="8"/>
        <v>27</v>
      </c>
      <c r="V25" s="199">
        <f t="shared" si="8"/>
        <v>30</v>
      </c>
      <c r="W25" s="200">
        <f t="shared" si="8"/>
        <v>1295</v>
      </c>
      <c r="X25" s="199">
        <f t="shared" si="8"/>
        <v>855</v>
      </c>
      <c r="Y25" s="201">
        <f t="shared" si="8"/>
        <v>440</v>
      </c>
    </row>
    <row r="26" spans="2:25" s="167" customFormat="1" ht="12.75" customHeight="1" x14ac:dyDescent="0.25">
      <c r="B26" s="163" t="s">
        <v>86</v>
      </c>
      <c r="C26" s="112" t="s">
        <v>112</v>
      </c>
      <c r="D26" s="152" t="s">
        <v>91</v>
      </c>
      <c r="E26" s="202">
        <v>98</v>
      </c>
      <c r="F26" s="117">
        <v>78</v>
      </c>
      <c r="G26" s="117">
        <v>20</v>
      </c>
      <c r="H26" s="114">
        <v>110</v>
      </c>
      <c r="I26" s="117">
        <v>89</v>
      </c>
      <c r="J26" s="117">
        <v>21</v>
      </c>
      <c r="K26" s="114">
        <v>91</v>
      </c>
      <c r="L26" s="117">
        <v>71</v>
      </c>
      <c r="M26" s="117">
        <v>20</v>
      </c>
      <c r="N26" s="114">
        <v>91</v>
      </c>
      <c r="O26" s="117">
        <v>66</v>
      </c>
      <c r="P26" s="117">
        <v>25</v>
      </c>
      <c r="Q26" s="114">
        <v>0</v>
      </c>
      <c r="R26" s="117">
        <v>0</v>
      </c>
      <c r="S26" s="117">
        <v>0</v>
      </c>
      <c r="T26" s="114">
        <f>U26+V26</f>
        <v>0</v>
      </c>
      <c r="U26" s="117"/>
      <c r="V26" s="117"/>
      <c r="W26" s="196">
        <f t="shared" ref="W26:Y27" si="9">E26+H26+K26+N26+Q26+T26</f>
        <v>390</v>
      </c>
      <c r="X26" s="114">
        <f t="shared" si="9"/>
        <v>304</v>
      </c>
      <c r="Y26" s="203">
        <f t="shared" si="9"/>
        <v>86</v>
      </c>
    </row>
    <row r="27" spans="2:25" s="167" customFormat="1" ht="12.75" customHeight="1" x14ac:dyDescent="0.25">
      <c r="B27" s="162"/>
      <c r="C27" s="204" t="s">
        <v>92</v>
      </c>
      <c r="D27" s="205" t="s">
        <v>91</v>
      </c>
      <c r="E27" s="202">
        <v>75</v>
      </c>
      <c r="F27" s="117">
        <v>15</v>
      </c>
      <c r="G27" s="117">
        <v>60</v>
      </c>
      <c r="H27" s="114">
        <v>76</v>
      </c>
      <c r="I27" s="117">
        <v>15</v>
      </c>
      <c r="J27" s="117">
        <v>61</v>
      </c>
      <c r="K27" s="114">
        <v>67</v>
      </c>
      <c r="L27" s="117">
        <v>24</v>
      </c>
      <c r="M27" s="117">
        <v>43</v>
      </c>
      <c r="N27" s="114">
        <v>78</v>
      </c>
      <c r="O27" s="117">
        <v>20</v>
      </c>
      <c r="P27" s="117">
        <v>58</v>
      </c>
      <c r="Q27" s="114">
        <v>0</v>
      </c>
      <c r="R27" s="117">
        <v>0</v>
      </c>
      <c r="S27" s="117">
        <v>0</v>
      </c>
      <c r="T27" s="114">
        <f>U27+V27</f>
        <v>0</v>
      </c>
      <c r="U27" s="117"/>
      <c r="V27" s="117"/>
      <c r="W27" s="196">
        <f t="shared" si="9"/>
        <v>296</v>
      </c>
      <c r="X27" s="114">
        <f t="shared" si="9"/>
        <v>74</v>
      </c>
      <c r="Y27" s="203">
        <f t="shared" si="9"/>
        <v>222</v>
      </c>
    </row>
    <row r="28" spans="2:25" s="167" customFormat="1" ht="12.75" customHeight="1" x14ac:dyDescent="0.25">
      <c r="B28" s="206"/>
      <c r="C28" s="279" t="s">
        <v>17</v>
      </c>
      <c r="D28" s="279"/>
      <c r="E28" s="207">
        <f>SUM(E26:E27)</f>
        <v>173</v>
      </c>
      <c r="F28" s="207">
        <f>SUM(F26:F27)</f>
        <v>93</v>
      </c>
      <c r="G28" s="207">
        <v>80</v>
      </c>
      <c r="H28" s="207">
        <f t="shared" ref="H28:Y28" si="10">SUM(H26:H27)</f>
        <v>186</v>
      </c>
      <c r="I28" s="207">
        <f t="shared" si="10"/>
        <v>104</v>
      </c>
      <c r="J28" s="207">
        <f t="shared" si="10"/>
        <v>82</v>
      </c>
      <c r="K28" s="207">
        <f t="shared" si="10"/>
        <v>158</v>
      </c>
      <c r="L28" s="207">
        <f t="shared" si="10"/>
        <v>95</v>
      </c>
      <c r="M28" s="207">
        <f t="shared" si="10"/>
        <v>63</v>
      </c>
      <c r="N28" s="207">
        <f t="shared" si="10"/>
        <v>169</v>
      </c>
      <c r="O28" s="207">
        <f t="shared" si="10"/>
        <v>86</v>
      </c>
      <c r="P28" s="207">
        <f t="shared" si="10"/>
        <v>83</v>
      </c>
      <c r="Q28" s="207">
        <f t="shared" si="10"/>
        <v>0</v>
      </c>
      <c r="R28" s="207">
        <f t="shared" si="10"/>
        <v>0</v>
      </c>
      <c r="S28" s="207">
        <f t="shared" si="10"/>
        <v>0</v>
      </c>
      <c r="T28" s="207">
        <f t="shared" si="10"/>
        <v>0</v>
      </c>
      <c r="U28" s="207">
        <f t="shared" si="10"/>
        <v>0</v>
      </c>
      <c r="V28" s="207">
        <f t="shared" si="10"/>
        <v>0</v>
      </c>
      <c r="W28" s="207">
        <f t="shared" si="10"/>
        <v>686</v>
      </c>
      <c r="X28" s="207">
        <f t="shared" si="10"/>
        <v>378</v>
      </c>
      <c r="Y28" s="208">
        <f t="shared" si="10"/>
        <v>308</v>
      </c>
    </row>
    <row r="29" spans="2:25" s="167" customFormat="1" ht="12.75" customHeight="1" x14ac:dyDescent="0.25">
      <c r="B29" s="267" t="s">
        <v>113</v>
      </c>
      <c r="C29" s="268"/>
      <c r="D29" s="269"/>
      <c r="E29" s="154">
        <f>F29+G29</f>
        <v>738</v>
      </c>
      <c r="F29" s="155">
        <f>F20+F25+F28</f>
        <v>466</v>
      </c>
      <c r="G29" s="155">
        <f>G20+G25+G28</f>
        <v>272</v>
      </c>
      <c r="H29" s="154">
        <f>I29+J29</f>
        <v>803</v>
      </c>
      <c r="I29" s="155">
        <f>I20+I25+I28</f>
        <v>512</v>
      </c>
      <c r="J29" s="155">
        <f>J20+J25+J28</f>
        <v>291</v>
      </c>
      <c r="K29" s="154">
        <f>L29+M29</f>
        <v>765</v>
      </c>
      <c r="L29" s="155">
        <f>L20+L25+L28</f>
        <v>488</v>
      </c>
      <c r="M29" s="155">
        <f>M20+M25+M28</f>
        <v>277</v>
      </c>
      <c r="N29" s="154">
        <f>O29+P29</f>
        <v>732</v>
      </c>
      <c r="O29" s="155">
        <f>O20+O25+O28</f>
        <v>465</v>
      </c>
      <c r="P29" s="155">
        <f>P20+P25+P28</f>
        <v>267</v>
      </c>
      <c r="Q29" s="154">
        <f>R29+S29</f>
        <v>35</v>
      </c>
      <c r="R29" s="155">
        <f>R20+R25+R28</f>
        <v>9</v>
      </c>
      <c r="S29" s="155">
        <f>S20+S25+S28</f>
        <v>26</v>
      </c>
      <c r="T29" s="154">
        <f>U29+V29</f>
        <v>57</v>
      </c>
      <c r="U29" s="155">
        <f>U20+U25+U28</f>
        <v>27</v>
      </c>
      <c r="V29" s="155">
        <f>V20+V25+V28</f>
        <v>30</v>
      </c>
      <c r="W29" s="154">
        <f>X29+Y29</f>
        <v>3130</v>
      </c>
      <c r="X29" s="155">
        <f>X20+X25+X28</f>
        <v>1967</v>
      </c>
      <c r="Y29" s="209">
        <f>Y20+Y25+Y28</f>
        <v>1163</v>
      </c>
    </row>
    <row r="30" spans="2:25" s="167" customFormat="1" ht="12.75" customHeight="1" x14ac:dyDescent="0.25">
      <c r="B30" s="270" t="s">
        <v>114</v>
      </c>
      <c r="C30" s="271"/>
      <c r="D30" s="272"/>
      <c r="E30" s="65">
        <f t="shared" ref="E30:Y30" si="11">E15+E16+E20+E25+E28</f>
        <v>2112</v>
      </c>
      <c r="F30" s="65">
        <f t="shared" si="11"/>
        <v>1175</v>
      </c>
      <c r="G30" s="65">
        <f t="shared" si="11"/>
        <v>937</v>
      </c>
      <c r="H30" s="65">
        <f t="shared" si="11"/>
        <v>2167</v>
      </c>
      <c r="I30" s="65">
        <f t="shared" si="11"/>
        <v>1231</v>
      </c>
      <c r="J30" s="65">
        <f t="shared" si="11"/>
        <v>936</v>
      </c>
      <c r="K30" s="65">
        <f t="shared" si="11"/>
        <v>2185</v>
      </c>
      <c r="L30" s="65">
        <f t="shared" si="11"/>
        <v>1228</v>
      </c>
      <c r="M30" s="65">
        <f t="shared" si="11"/>
        <v>957</v>
      </c>
      <c r="N30" s="65">
        <f t="shared" si="11"/>
        <v>2332</v>
      </c>
      <c r="O30" s="65">
        <f t="shared" si="11"/>
        <v>1377</v>
      </c>
      <c r="P30" s="65">
        <f t="shared" si="11"/>
        <v>955</v>
      </c>
      <c r="Q30" s="65">
        <f t="shared" si="11"/>
        <v>149</v>
      </c>
      <c r="R30" s="65">
        <f t="shared" si="11"/>
        <v>75</v>
      </c>
      <c r="S30" s="65">
        <f t="shared" si="11"/>
        <v>74</v>
      </c>
      <c r="T30" s="65">
        <f t="shared" si="11"/>
        <v>173</v>
      </c>
      <c r="U30" s="65">
        <f t="shared" si="11"/>
        <v>93</v>
      </c>
      <c r="V30" s="65">
        <f t="shared" si="11"/>
        <v>80</v>
      </c>
      <c r="W30" s="65">
        <f t="shared" si="11"/>
        <v>9118</v>
      </c>
      <c r="X30" s="65">
        <f t="shared" si="11"/>
        <v>5179</v>
      </c>
      <c r="Y30" s="133">
        <f t="shared" si="11"/>
        <v>3939</v>
      </c>
    </row>
    <row r="31" spans="2:25" s="167" customFormat="1" ht="14.15" customHeight="1" x14ac:dyDescent="0.25">
      <c r="B31" s="166"/>
      <c r="C31" s="165"/>
      <c r="D31" s="165"/>
      <c r="E31" s="210"/>
      <c r="F31" s="210"/>
      <c r="G31" s="210"/>
      <c r="H31" s="210"/>
      <c r="I31" s="210"/>
      <c r="J31" s="210"/>
      <c r="K31" s="211"/>
      <c r="L31" s="210"/>
      <c r="M31" s="210"/>
      <c r="N31" s="211"/>
      <c r="O31" s="211"/>
      <c r="P31" s="211"/>
      <c r="Q31" s="166"/>
      <c r="R31" s="166"/>
      <c r="S31" s="166"/>
      <c r="T31" s="166"/>
      <c r="U31" s="166"/>
      <c r="V31" s="166"/>
      <c r="W31" s="211"/>
      <c r="X31" s="211"/>
      <c r="Y31" s="211"/>
    </row>
    <row r="32" spans="2:25" s="167" customFormat="1" ht="18.75" customHeight="1" x14ac:dyDescent="0.25"/>
    <row r="33" spans="2:25" s="167" customFormat="1" ht="18.75" customHeight="1" x14ac:dyDescent="0.25"/>
    <row r="34" spans="2:25" s="167" customFormat="1" ht="18.75" customHeight="1" x14ac:dyDescent="0.25"/>
    <row r="35" spans="2:25" s="167" customFormat="1" ht="18.75" customHeight="1" x14ac:dyDescent="0.25"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</row>
    <row r="36" spans="2:25" ht="18.75" customHeight="1" x14ac:dyDescent="0.25"/>
    <row r="37" spans="2:25" ht="18.75" customHeight="1" x14ac:dyDescent="0.25"/>
    <row r="38" spans="2:25" ht="18.75" customHeight="1" x14ac:dyDescent="0.25"/>
    <row r="39" spans="2:25" ht="18.75" customHeight="1" x14ac:dyDescent="0.25"/>
    <row r="40" spans="2:25" ht="18.75" customHeight="1" x14ac:dyDescent="0.25"/>
    <row r="41" spans="2:25" ht="18.75" customHeight="1" x14ac:dyDescent="0.25"/>
    <row r="42" spans="2:25" ht="18.75" customHeight="1" x14ac:dyDescent="0.25"/>
    <row r="43" spans="2:25" ht="18.75" customHeight="1" x14ac:dyDescent="0.25"/>
    <row r="44" spans="2:25" ht="18.75" customHeight="1" x14ac:dyDescent="0.25"/>
    <row r="45" spans="2:25" ht="18.75" customHeight="1" x14ac:dyDescent="0.25"/>
    <row r="46" spans="2:25" ht="18.75" customHeight="1" x14ac:dyDescent="0.25"/>
    <row r="47" spans="2:25" ht="18.75" customHeight="1" x14ac:dyDescent="0.25"/>
    <row r="48" spans="2:25" ht="18.75" customHeight="1" x14ac:dyDescent="0.25"/>
    <row r="49" ht="18.75" customHeight="1" x14ac:dyDescent="0.25"/>
    <row r="50" ht="18.75" customHeight="1" x14ac:dyDescent="0.25"/>
    <row r="51" ht="18.75" customHeight="1" x14ac:dyDescent="0.25"/>
    <row r="52" ht="18.75" customHeight="1" x14ac:dyDescent="0.25"/>
    <row r="53" ht="18.75" customHeight="1" x14ac:dyDescent="0.25"/>
    <row r="54" ht="18.75" customHeight="1" x14ac:dyDescent="0.25"/>
    <row r="55" ht="18.75" customHeight="1" x14ac:dyDescent="0.25"/>
    <row r="56" ht="18.75" customHeight="1" x14ac:dyDescent="0.25"/>
    <row r="57" ht="18.75" customHeight="1" x14ac:dyDescent="0.25"/>
    <row r="58" ht="18.75" customHeight="1" x14ac:dyDescent="0.25"/>
    <row r="59" ht="18.75" customHeight="1" x14ac:dyDescent="0.25"/>
    <row r="60" ht="18.75" customHeight="1" x14ac:dyDescent="0.25"/>
    <row r="61" ht="18.75" customHeight="1" x14ac:dyDescent="0.25"/>
    <row r="62" ht="18.75" customHeight="1" x14ac:dyDescent="0.25"/>
    <row r="63" ht="18.75" customHeight="1" x14ac:dyDescent="0.25"/>
    <row r="64" ht="18.75" customHeight="1" x14ac:dyDescent="0.25"/>
    <row r="65" ht="18.75" customHeight="1" x14ac:dyDescent="0.25"/>
    <row r="66" ht="18.75" customHeight="1" x14ac:dyDescent="0.25"/>
    <row r="67" ht="18.75" customHeight="1" x14ac:dyDescent="0.25"/>
    <row r="68" ht="18.75" customHeight="1" x14ac:dyDescent="0.25"/>
    <row r="69" ht="18.75" customHeight="1" x14ac:dyDescent="0.25"/>
    <row r="70" ht="18.75" customHeight="1" x14ac:dyDescent="0.25"/>
    <row r="71" ht="18.75" customHeight="1" x14ac:dyDescent="0.25"/>
    <row r="72" ht="18.75" customHeight="1" x14ac:dyDescent="0.25"/>
    <row r="73" ht="18.75" customHeight="1" x14ac:dyDescent="0.25"/>
    <row r="74" ht="18.75" customHeight="1" x14ac:dyDescent="0.25"/>
    <row r="75" ht="18.75" customHeight="1" x14ac:dyDescent="0.25"/>
    <row r="76" ht="18.75" customHeight="1" x14ac:dyDescent="0.25"/>
    <row r="77" ht="18.75" customHeight="1" x14ac:dyDescent="0.25"/>
    <row r="78" ht="18.75" customHeight="1" x14ac:dyDescent="0.25"/>
    <row r="79" ht="18.75" customHeight="1" x14ac:dyDescent="0.25"/>
    <row r="80" ht="18.75" customHeight="1" x14ac:dyDescent="0.25"/>
    <row r="81" ht="18.75" customHeight="1" x14ac:dyDescent="0.25"/>
    <row r="82" ht="18.75" customHeight="1" x14ac:dyDescent="0.25"/>
    <row r="83" ht="18.75" customHeight="1" x14ac:dyDescent="0.25"/>
    <row r="84" ht="18.75" customHeight="1" x14ac:dyDescent="0.25"/>
    <row r="85" ht="18.75" customHeight="1" x14ac:dyDescent="0.25"/>
    <row r="86" ht="18.75" customHeight="1" x14ac:dyDescent="0.25"/>
    <row r="87" ht="18.75" customHeight="1" x14ac:dyDescent="0.25"/>
    <row r="88" ht="18.75" customHeight="1" x14ac:dyDescent="0.25"/>
    <row r="89" ht="18.75" customHeight="1" x14ac:dyDescent="0.25"/>
    <row r="90" ht="18.75" customHeight="1" x14ac:dyDescent="0.25"/>
    <row r="91" ht="18.75" customHeight="1" x14ac:dyDescent="0.25"/>
    <row r="92" ht="18.75" customHeight="1" x14ac:dyDescent="0.25"/>
    <row r="93" ht="18.75" customHeight="1" x14ac:dyDescent="0.25"/>
    <row r="94" ht="18.75" customHeight="1" x14ac:dyDescent="0.25"/>
    <row r="95" ht="18.75" customHeight="1" x14ac:dyDescent="0.25"/>
    <row r="96" ht="18.75" customHeight="1" x14ac:dyDescent="0.25"/>
    <row r="97" ht="18.75" customHeight="1" x14ac:dyDescent="0.25"/>
    <row r="98" ht="18.75" customHeight="1" x14ac:dyDescent="0.25"/>
    <row r="99" ht="18.75" customHeight="1" x14ac:dyDescent="0.25"/>
    <row r="100" ht="18.75" customHeight="1" x14ac:dyDescent="0.25"/>
    <row r="101" ht="18.75" customHeight="1" x14ac:dyDescent="0.25"/>
    <row r="102" ht="18.75" customHeight="1" x14ac:dyDescent="0.25"/>
    <row r="103" ht="18.75" customHeight="1" x14ac:dyDescent="0.25"/>
    <row r="104" ht="18.75" customHeight="1" x14ac:dyDescent="0.25"/>
    <row r="105" ht="18.75" customHeight="1" x14ac:dyDescent="0.25"/>
    <row r="106" ht="18.75" customHeight="1" x14ac:dyDescent="0.25"/>
    <row r="107" ht="18.75" customHeight="1" x14ac:dyDescent="0.25"/>
    <row r="108" ht="18.75" customHeight="1" x14ac:dyDescent="0.25"/>
    <row r="109" ht="18.75" customHeight="1" x14ac:dyDescent="0.25"/>
    <row r="110" ht="18.75" customHeight="1" x14ac:dyDescent="0.25"/>
    <row r="111" ht="18.75" customHeight="1" x14ac:dyDescent="0.25"/>
    <row r="112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</sheetData>
  <mergeCells count="14">
    <mergeCell ref="B2:D2"/>
    <mergeCell ref="D3:D5"/>
    <mergeCell ref="E4:G4"/>
    <mergeCell ref="H4:J4"/>
    <mergeCell ref="K4:M4"/>
    <mergeCell ref="B29:D29"/>
    <mergeCell ref="B30:D30"/>
    <mergeCell ref="Q4:S4"/>
    <mergeCell ref="T4:V4"/>
    <mergeCell ref="C15:D15"/>
    <mergeCell ref="C20:D20"/>
    <mergeCell ref="C25:D25"/>
    <mergeCell ref="C28:D28"/>
    <mergeCell ref="N4:P4"/>
  </mergeCells>
  <phoneticPr fontId="15"/>
  <printOptions horizontalCentered="1"/>
  <pageMargins left="0.23622047244094491" right="0.23622047244094491" top="1.3385826771653544" bottom="0.74803149606299213" header="0.31496062992125984" footer="0.31496062992125984"/>
  <pageSetup paperSize="9" scale="84" firstPageNumber="38" orientation="landscape" r:id="rId1"/>
  <headerFooter alignWithMargins="0">
    <oddFooter xml:space="preserve">&amp;C&amp;9
</oddFooter>
  </headerFooter>
  <colBreaks count="1" manualBreakCount="1">
    <brk id="13" min="1" max="2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大学</vt:lpstr>
      <vt:lpstr>大学(学部別)</vt:lpstr>
      <vt:lpstr>大学!Print_Area</vt:lpstr>
      <vt:lpstr>'大学(学部別)'!Print_Area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cp:lastPrinted>2021-09-14T01:21:39Z</cp:lastPrinted>
  <dcterms:created xsi:type="dcterms:W3CDTF">2021-09-14T00:58:40Z</dcterms:created>
  <dcterms:modified xsi:type="dcterms:W3CDTF">2021-09-14T01:22:45Z</dcterms:modified>
</cp:coreProperties>
</file>