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★★新型コロナ対策\20210913_大規模施設協力金(第2次)\申請受付要項\申請受付要項（第２次）\様式（作成中）\２．テナント申請様式一式\"/>
    </mc:Choice>
  </mc:AlternateContent>
  <bookViews>
    <workbookView xWindow="930" yWindow="0" windowWidth="19560" windowHeight="7740" tabRatio="789"/>
  </bookViews>
  <sheets>
    <sheet name="テナント" sheetId="4" r:id="rId1"/>
    <sheet name="記入例" sheetId="6" r:id="rId2"/>
  </sheets>
  <definedNames>
    <definedName name="_xlnm.Print_Area" localSheetId="0">テナント!$A$1:$AB$61</definedName>
    <definedName name="_xlnm.Print_Area" localSheetId="1">記入例!$A$1:$AB$61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6" l="1"/>
  <c r="P33" i="6"/>
  <c r="P29" i="6"/>
  <c r="P25" i="6"/>
  <c r="P21" i="6"/>
  <c r="P37" i="4"/>
  <c r="P33" i="4"/>
  <c r="P29" i="4"/>
  <c r="P25" i="4"/>
  <c r="P21" i="4"/>
  <c r="K59" i="6" l="1"/>
  <c r="K51" i="6"/>
  <c r="K43" i="6"/>
  <c r="Z36" i="6"/>
  <c r="Z32" i="6"/>
  <c r="Z28" i="6"/>
  <c r="Z24" i="6"/>
  <c r="Z20" i="6"/>
  <c r="O12" i="6"/>
  <c r="U12" i="6" s="1"/>
  <c r="K48" i="6" l="1"/>
  <c r="O48" i="6" s="1"/>
  <c r="K53" i="6"/>
  <c r="O53" i="6" s="1"/>
  <c r="K57" i="6"/>
  <c r="O57" i="6" s="1"/>
  <c r="K49" i="6"/>
  <c r="O49" i="6" s="1"/>
  <c r="K54" i="6"/>
  <c r="O54" i="6" s="1"/>
  <c r="K47" i="6"/>
  <c r="O47" i="6" s="1"/>
  <c r="K56" i="6"/>
  <c r="O56" i="6" s="1"/>
  <c r="K46" i="6"/>
  <c r="O46" i="6" s="1"/>
  <c r="K50" i="6"/>
  <c r="O50" i="6" s="1"/>
  <c r="K55" i="6"/>
  <c r="O55" i="6" s="1"/>
  <c r="K60" i="6"/>
  <c r="O60" i="6" s="1"/>
  <c r="K44" i="6"/>
  <c r="O44" i="6" s="1"/>
  <c r="K52" i="6"/>
  <c r="O52" i="6" s="1"/>
  <c r="K45" i="6"/>
  <c r="O45" i="6" s="1"/>
  <c r="K58" i="6"/>
  <c r="O58" i="6" s="1"/>
  <c r="O51" i="6"/>
  <c r="O43" i="6"/>
  <c r="O59" i="6"/>
  <c r="Z24" i="4"/>
  <c r="Z36" i="4"/>
  <c r="Z32" i="4"/>
  <c r="Z28" i="4"/>
  <c r="Z20" i="4"/>
  <c r="O61" i="6" l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O12" i="4"/>
  <c r="U12" i="4" s="1"/>
  <c r="O58" i="4" l="1"/>
  <c r="O54" i="4"/>
  <c r="O50" i="4"/>
  <c r="O46" i="4"/>
  <c r="O52" i="4"/>
  <c r="O44" i="4"/>
  <c r="O55" i="4"/>
  <c r="O47" i="4"/>
  <c r="O57" i="4"/>
  <c r="O53" i="4"/>
  <c r="O49" i="4"/>
  <c r="O45" i="4"/>
  <c r="O60" i="4"/>
  <c r="O56" i="4"/>
  <c r="O48" i="4"/>
  <c r="O59" i="4"/>
  <c r="O51" i="4"/>
  <c r="K43" i="4"/>
  <c r="O43" i="4" s="1"/>
  <c r="O61" i="4" s="1"/>
</calcChain>
</file>

<file path=xl/comments1.xml><?xml version="1.0" encoding="utf-8"?>
<comments xmlns="http://schemas.openxmlformats.org/spreadsheetml/2006/main">
  <authors>
    <author>Windows ユーザー</author>
  </authors>
  <commentList>
    <comment ref="O41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O41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sharedStrings.xml><?xml version="1.0" encoding="utf-8"?>
<sst xmlns="http://schemas.openxmlformats.org/spreadsheetml/2006/main" count="201" uniqueCount="62">
  <si>
    <t>㎡</t>
    <phoneticPr fontId="1"/>
  </si>
  <si>
    <t>→</t>
    <phoneticPr fontId="1"/>
  </si>
  <si>
    <t>単位</t>
    <rPh sb="0" eb="2">
      <t>タンイ</t>
    </rPh>
    <phoneticPr fontId="1"/>
  </si>
  <si>
    <t>円/日</t>
    <rPh sb="0" eb="1">
      <t>エン</t>
    </rPh>
    <rPh sb="2" eb="3">
      <t>ニチ</t>
    </rPh>
    <phoneticPr fontId="1"/>
  </si>
  <si>
    <t>本来の営業時間</t>
    <rPh sb="0" eb="2">
      <t>ホンライ</t>
    </rPh>
    <rPh sb="3" eb="7">
      <t>エイギョウジカン</t>
    </rPh>
    <phoneticPr fontId="1"/>
  </si>
  <si>
    <t>要請後の営業時間</t>
    <rPh sb="0" eb="3">
      <t>ヨウセイゴ</t>
    </rPh>
    <rPh sb="4" eb="8">
      <t>エイギョウジカン</t>
    </rPh>
    <phoneticPr fontId="1"/>
  </si>
  <si>
    <t>開始時間</t>
    <rPh sb="0" eb="4">
      <t>カイシジカン</t>
    </rPh>
    <phoneticPr fontId="1"/>
  </si>
  <si>
    <t>終了時間</t>
    <rPh sb="0" eb="4">
      <t>シュウリョウジカン</t>
    </rPh>
    <phoneticPr fontId="1"/>
  </si>
  <si>
    <t>除外時間</t>
    <rPh sb="0" eb="2">
      <t>ジョガイ</t>
    </rPh>
    <rPh sb="2" eb="4">
      <t>ジカン</t>
    </rPh>
    <phoneticPr fontId="1"/>
  </si>
  <si>
    <t>要請している終了時間</t>
    <rPh sb="0" eb="2">
      <t>ヨウセイ</t>
    </rPh>
    <rPh sb="6" eb="10">
      <t>シュウリョウジカン</t>
    </rPh>
    <phoneticPr fontId="1"/>
  </si>
  <si>
    <t>時短率①</t>
    <rPh sb="0" eb="3">
      <t>ジタンリツ</t>
    </rPh>
    <phoneticPr fontId="1"/>
  </si>
  <si>
    <t>時短率②</t>
    <rPh sb="0" eb="3">
      <t>ジタンリツ</t>
    </rPh>
    <phoneticPr fontId="1"/>
  </si>
  <si>
    <t>時短率④</t>
    <rPh sb="0" eb="3">
      <t>ジタンリツ</t>
    </rPh>
    <phoneticPr fontId="1"/>
  </si>
  <si>
    <t>時短①</t>
    <rPh sb="0" eb="2">
      <t>ジタン</t>
    </rPh>
    <phoneticPr fontId="1"/>
  </si>
  <si>
    <t>時短②</t>
    <rPh sb="0" eb="2">
      <t>ジタン</t>
    </rPh>
    <phoneticPr fontId="1"/>
  </si>
  <si>
    <t>時短➂</t>
    <rPh sb="0" eb="2">
      <t>ジタン</t>
    </rPh>
    <phoneticPr fontId="1"/>
  </si>
  <si>
    <t>時短④</t>
    <rPh sb="0" eb="2">
      <t>ジタン</t>
    </rPh>
    <phoneticPr fontId="1"/>
  </si>
  <si>
    <t>（協力金の算定）</t>
    <rPh sb="1" eb="4">
      <t>キョウリョクキン</t>
    </rPh>
    <rPh sb="5" eb="7">
      <t>サンテイ</t>
    </rPh>
    <phoneticPr fontId="1"/>
  </si>
  <si>
    <t>日付</t>
    <rPh sb="0" eb="2">
      <t>ヒヅケ</t>
    </rPh>
    <phoneticPr fontId="1"/>
  </si>
  <si>
    <t>区分</t>
    <rPh sb="0" eb="2">
      <t>クブン</t>
    </rPh>
    <phoneticPr fontId="1"/>
  </si>
  <si>
    <t>時短率⑤</t>
    <rPh sb="0" eb="3">
      <t>ジタンリツ</t>
    </rPh>
    <phoneticPr fontId="1"/>
  </si>
  <si>
    <t>時短率①</t>
    <rPh sb="0" eb="2">
      <t>ジタン</t>
    </rPh>
    <rPh sb="2" eb="3">
      <t>リツ</t>
    </rPh>
    <phoneticPr fontId="1"/>
  </si>
  <si>
    <t>時短率②</t>
    <rPh sb="0" eb="2">
      <t>ジタン</t>
    </rPh>
    <rPh sb="2" eb="3">
      <t>リツ</t>
    </rPh>
    <phoneticPr fontId="1"/>
  </si>
  <si>
    <t>時短率④</t>
    <rPh sb="0" eb="2">
      <t>ジタン</t>
    </rPh>
    <rPh sb="2" eb="3">
      <t>リツ</t>
    </rPh>
    <phoneticPr fontId="1"/>
  </si>
  <si>
    <t>本来の営業時間</t>
    <rPh sb="0" eb="2">
      <t>ホンライ</t>
    </rPh>
    <rPh sb="3" eb="5">
      <t>エイギョウ</t>
    </rPh>
    <rPh sb="5" eb="7">
      <t>ジカン</t>
    </rPh>
    <phoneticPr fontId="1"/>
  </si>
  <si>
    <t>テナント名称</t>
    <rPh sb="4" eb="6">
      <t>メイショウ</t>
    </rPh>
    <phoneticPr fontId="1"/>
  </si>
  <si>
    <t>時短率⑤</t>
    <rPh sb="0" eb="2">
      <t>ジタン</t>
    </rPh>
    <rPh sb="2" eb="3">
      <t>リツ</t>
    </rPh>
    <phoneticPr fontId="1"/>
  </si>
  <si>
    <t>100㎡を1単位とし、100㎡未満は切り捨て</t>
    <rPh sb="6" eb="8">
      <t>タンイ</t>
    </rPh>
    <phoneticPr fontId="1"/>
  </si>
  <si>
    <t>1単位あたり、2万円/日</t>
    <rPh sb="1" eb="3">
      <t>タンイ</t>
    </rPh>
    <rPh sb="8" eb="10">
      <t>マンエン</t>
    </rPh>
    <rPh sb="11" eb="12">
      <t>ニチ</t>
    </rPh>
    <phoneticPr fontId="1"/>
  </si>
  <si>
    <t>（参考）テナントが入っている大規模施設の面積</t>
    <rPh sb="1" eb="3">
      <t>サンコウ</t>
    </rPh>
    <rPh sb="9" eb="10">
      <t>ハイ</t>
    </rPh>
    <rPh sb="14" eb="17">
      <t>ダイキボ</t>
    </rPh>
    <rPh sb="17" eb="19">
      <t>シセツ</t>
    </rPh>
    <rPh sb="20" eb="22">
      <t>メンセキ</t>
    </rPh>
    <phoneticPr fontId="1"/>
  </si>
  <si>
    <t>1,000㎡超</t>
    <phoneticPr fontId="1"/>
  </si>
  <si>
    <t>1,000㎡以下</t>
    <rPh sb="6" eb="8">
      <t>イカ</t>
    </rPh>
    <phoneticPr fontId="1"/>
  </si>
  <si>
    <t>→該当があれば時短⑤に記入</t>
    <rPh sb="1" eb="3">
      <t>ガイトウ</t>
    </rPh>
    <rPh sb="7" eb="9">
      <t>ジタン</t>
    </rPh>
    <rPh sb="11" eb="13">
      <t>キニュウ</t>
    </rPh>
    <phoneticPr fontId="1"/>
  </si>
  <si>
    <t>ｴ=ｳ/ｲ</t>
    <phoneticPr fontId="1"/>
  </si>
  <si>
    <t>ｱ</t>
    <phoneticPr fontId="1"/>
  </si>
  <si>
    <t>ｲ</t>
    <phoneticPr fontId="1"/>
  </si>
  <si>
    <t>ｳ</t>
    <phoneticPr fontId="1"/>
  </si>
  <si>
    <t>対応なし</t>
    <rPh sb="0" eb="2">
      <t>タイオウ</t>
    </rPh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</si>
  <si>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</si>
  <si>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</si>
  <si>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（時短率）</t>
    <rPh sb="1" eb="3">
      <t>ジタン</t>
    </rPh>
    <rPh sb="3" eb="4">
      <t>リツ</t>
    </rPh>
    <phoneticPr fontId="1"/>
  </si>
  <si>
    <t>時短率
ｴ</t>
    <rPh sb="0" eb="2">
      <t>ジタン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</si>
  <si>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</si>
  <si>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t>時短した時間</t>
    <rPh sb="0" eb="2">
      <t>ジタン</t>
    </rPh>
    <rPh sb="4" eb="6">
      <t>ジカン</t>
    </rPh>
    <phoneticPr fontId="1"/>
  </si>
  <si>
    <t>時短率③</t>
    <rPh sb="0" eb="2">
      <t>ジタン</t>
    </rPh>
    <rPh sb="2" eb="3">
      <t>リツ</t>
    </rPh>
    <phoneticPr fontId="1"/>
  </si>
  <si>
    <t>時短率③</t>
    <rPh sb="0" eb="3">
      <t>ジタンリツ</t>
    </rPh>
    <phoneticPr fontId="1"/>
  </si>
  <si>
    <t>テナントの店舗等面積</t>
    <rPh sb="5" eb="7">
      <t>テンポ</t>
    </rPh>
    <rPh sb="7" eb="8">
      <t>トウ</t>
    </rPh>
    <rPh sb="8" eb="10">
      <t>メンセキ</t>
    </rPh>
    <phoneticPr fontId="1"/>
  </si>
  <si>
    <t>ショッピングモール高松</t>
    <rPh sb="9" eb="11">
      <t>タカマツ</t>
    </rPh>
    <phoneticPr fontId="1"/>
  </si>
  <si>
    <t>1,000㎡超</t>
  </si>
  <si>
    <t>（施設（店舗）の面積）</t>
    <rPh sb="1" eb="3">
      <t>シセツ</t>
    </rPh>
    <rPh sb="4" eb="6">
      <t>テンポ</t>
    </rPh>
    <rPh sb="8" eb="10">
      <t>メンセキ</t>
    </rPh>
    <phoneticPr fontId="1"/>
  </si>
  <si>
    <t>時短⑤（イベント等開催）</t>
    <rPh sb="0" eb="2">
      <t>ジタン</t>
    </rPh>
    <rPh sb="8" eb="9">
      <t>トウ</t>
    </rPh>
    <rPh sb="9" eb="11">
      <t>カイサイ</t>
    </rPh>
    <phoneticPr fontId="1"/>
  </si>
  <si>
    <t>イベント等で要請している終了時間</t>
    <rPh sb="4" eb="5">
      <t>トウ</t>
    </rPh>
    <rPh sb="6" eb="8">
      <t>ヨウセイ</t>
    </rPh>
    <rPh sb="12" eb="16">
      <t>シュウリョウジカン</t>
    </rPh>
    <phoneticPr fontId="1"/>
  </si>
  <si>
    <t>施設（店舗）名称</t>
    <rPh sb="0" eb="2">
      <t>シセツ</t>
    </rPh>
    <rPh sb="3" eb="5">
      <t>テンポ</t>
    </rPh>
    <rPh sb="6" eb="8">
      <t>メイショウ</t>
    </rPh>
    <phoneticPr fontId="1"/>
  </si>
  <si>
    <t>施設（店舗）の床面積</t>
    <rPh sb="0" eb="2">
      <t>シセツ</t>
    </rPh>
    <rPh sb="3" eb="5">
      <t>テンポ</t>
    </rPh>
    <rPh sb="7" eb="10">
      <t>ユカメンセキ</t>
    </rPh>
    <phoneticPr fontId="1"/>
  </si>
  <si>
    <t>申請額</t>
    <rPh sb="0" eb="3">
      <t>シンセイガク</t>
    </rPh>
    <phoneticPr fontId="1"/>
  </si>
  <si>
    <r>
      <t xml:space="preserve">支払い金額（円）
</t>
    </r>
    <r>
      <rPr>
        <sz val="9"/>
        <color theme="1"/>
        <rFont val="游ゴシック"/>
        <family val="3"/>
        <charset val="128"/>
        <scheme val="minor"/>
      </rPr>
      <t>（千円未満切上げ）</t>
    </r>
    <rPh sb="0" eb="2">
      <t>シハラ</t>
    </rPh>
    <rPh sb="3" eb="5">
      <t>キンガク</t>
    </rPh>
    <rPh sb="10" eb="14">
      <t>センエンミマン</t>
    </rPh>
    <rPh sb="14" eb="16">
      <t>キリア</t>
    </rPh>
    <phoneticPr fontId="1"/>
  </si>
  <si>
    <r>
      <t xml:space="preserve">協力金申請額算定表 </t>
    </r>
    <r>
      <rPr>
        <sz val="11"/>
        <color theme="1"/>
        <rFont val="游ゴシック"/>
        <family val="3"/>
        <charset val="128"/>
        <scheme val="minor"/>
      </rPr>
      <t>（テナント）</t>
    </r>
    <rPh sb="0" eb="3">
      <t>キョウリョクキン</t>
    </rPh>
    <rPh sb="3" eb="5">
      <t>シンセイ</t>
    </rPh>
    <rPh sb="5" eb="6">
      <t>ガク</t>
    </rPh>
    <rPh sb="6" eb="8">
      <t>サンテイ</t>
    </rPh>
    <rPh sb="8" eb="9">
      <t>ヒョウ</t>
    </rPh>
    <phoneticPr fontId="1"/>
  </si>
  <si>
    <t>Ａ　ショッピングモール高松店</t>
    <rPh sb="11" eb="13">
      <t>タカマツ</t>
    </rPh>
    <rPh sb="13" eb="14">
      <t>ミセ</t>
    </rPh>
    <phoneticPr fontId="1"/>
  </si>
  <si>
    <t>小数点第3位未満切上げ</t>
    <rPh sb="0" eb="4">
      <t>ショウスウテンダイ</t>
    </rPh>
    <rPh sb="5" eb="6">
      <t>イ</t>
    </rPh>
    <rPh sb="6" eb="8">
      <t>ミマン</t>
    </rPh>
    <rPh sb="8" eb="10">
      <t>キリア</t>
    </rPh>
    <phoneticPr fontId="1"/>
  </si>
  <si>
    <t>本算定表は、施設又は店舗ごとに作成してください。</t>
    <rPh sb="0" eb="4">
      <t>ホンサンテイヒョウ</t>
    </rPh>
    <rPh sb="6" eb="8">
      <t>シセツ</t>
    </rPh>
    <rPh sb="8" eb="9">
      <t>マタ</t>
    </rPh>
    <rPh sb="10" eb="12">
      <t>テンポ</t>
    </rPh>
    <rPh sb="15" eb="17">
      <t>サクセイ</t>
    </rPh>
    <phoneticPr fontId="1"/>
  </si>
  <si>
    <t>入力は24時間表示で（例:20:00）</t>
    <rPh sb="0" eb="2">
      <t>ニュウリョク</t>
    </rPh>
    <rPh sb="5" eb="9">
      <t>ジカンヒョウジ</t>
    </rPh>
    <rPh sb="11" eb="12">
      <t>レイ</t>
    </rPh>
    <phoneticPr fontId="1"/>
  </si>
  <si>
    <t>【２　テナント（第２次）】</t>
    <rPh sb="8" eb="9">
      <t>ダイ</t>
    </rPh>
    <rPh sb="10" eb="1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</si>
</sst>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[h]:mm"/>
    <numFmt numFmtId="178" formatCode="m&quot;月&quot;d&quot;日&quot;\(aaa\)"/>
    <numFmt numFmtId="179" formatCode="#,##0.000;&quot;△ &quot;#,##0.000"/>
    <numFmt numFmtId="180" formatCode="#,##0.00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2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10" fillId="3" borderId="16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Fill="1" applyBorder="1" applyAlignment="1" applyProtection="1">
      <alignment horizontal="right" vertical="center" indent="1" shrinkToFit="1"/>
    </xf>
    <xf numFmtId="0" fontId="2" fillId="0" borderId="14" xfId="0" applyFont="1" applyFill="1" applyBorder="1" applyAlignment="1" applyProtection="1">
      <alignment horizontal="right" vertical="center" indent="1" shrinkToFit="1"/>
    </xf>
    <xf numFmtId="0" fontId="2" fillId="0" borderId="15" xfId="0" applyFont="1" applyFill="1" applyBorder="1" applyAlignment="1" applyProtection="1">
      <alignment horizontal="right" vertical="center" indent="1" shrinkToFit="1"/>
    </xf>
    <xf numFmtId="179" fontId="7" fillId="0" borderId="1" xfId="0" applyNumberFormat="1" applyFont="1" applyBorder="1" applyAlignment="1" applyProtection="1">
      <alignment horizontal="center" vertical="center" shrinkToFit="1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right" vertical="center" indent="1" shrinkToFit="1"/>
    </xf>
    <xf numFmtId="0" fontId="0" fillId="0" borderId="4" xfId="0" applyBorder="1" applyAlignment="1" applyProtection="1">
      <alignment horizontal="right" vertical="center" indent="1" shrinkToFit="1"/>
    </xf>
    <xf numFmtId="0" fontId="0" fillId="0" borderId="5" xfId="0" applyBorder="1" applyAlignment="1" applyProtection="1">
      <alignment horizontal="right" vertical="center" indent="1" shrinkToFit="1"/>
    </xf>
    <xf numFmtId="178" fontId="3" fillId="0" borderId="3" xfId="0" applyNumberFormat="1" applyFont="1" applyBorder="1" applyAlignment="1" applyProtection="1">
      <alignment horizontal="center" vertical="center" shrinkToFit="1"/>
    </xf>
    <xf numFmtId="178" fontId="3" fillId="0" borderId="4" xfId="0" applyNumberFormat="1" applyFont="1" applyBorder="1" applyAlignment="1" applyProtection="1">
      <alignment horizontal="center" vertical="center" shrinkToFit="1"/>
    </xf>
    <xf numFmtId="178" fontId="3" fillId="0" borderId="5" xfId="0" applyNumberFormat="1" applyFont="1" applyBorder="1" applyAlignment="1" applyProtection="1">
      <alignment horizontal="center" vertical="center" shrinkToFit="1"/>
    </xf>
    <xf numFmtId="179" fontId="7" fillId="0" borderId="2" xfId="0" applyNumberFormat="1" applyFont="1" applyBorder="1" applyAlignment="1" applyProtection="1">
      <alignment horizontal="center" vertical="center" shrinkToFit="1"/>
    </xf>
    <xf numFmtId="179" fontId="7" fillId="0" borderId="0" xfId="0" applyNumberFormat="1" applyFont="1" applyBorder="1" applyAlignment="1" applyProtection="1">
      <alignment horizontal="center" vertical="center" shrinkToFit="1"/>
    </xf>
    <xf numFmtId="179" fontId="7" fillId="0" borderId="12" xfId="0" applyNumberFormat="1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80" fontId="4" fillId="0" borderId="6" xfId="0" applyNumberFormat="1" applyFont="1" applyBorder="1" applyAlignment="1" applyProtection="1">
      <alignment horizontal="center" vertical="center" shrinkToFit="1"/>
    </xf>
    <xf numFmtId="180" fontId="4" fillId="0" borderId="7" xfId="0" applyNumberFormat="1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shrinkToFit="1"/>
    </xf>
    <xf numFmtId="180" fontId="0" fillId="0" borderId="2" xfId="0" applyNumberFormat="1" applyBorder="1" applyAlignment="1" applyProtection="1">
      <alignment horizontal="center" vertical="center" shrinkToFit="1"/>
    </xf>
    <xf numFmtId="180" fontId="0" fillId="0" borderId="0" xfId="0" applyNumberFormat="1" applyAlignment="1" applyProtection="1">
      <alignment horizontal="center" vertical="center" shrinkToFit="1"/>
    </xf>
    <xf numFmtId="180" fontId="0" fillId="0" borderId="12" xfId="0" applyNumberFormat="1" applyBorder="1" applyAlignment="1" applyProtection="1">
      <alignment horizontal="center" vertical="center" shrinkToFit="1"/>
    </xf>
    <xf numFmtId="180" fontId="0" fillId="0" borderId="9" xfId="0" applyNumberFormat="1" applyBorder="1" applyAlignment="1" applyProtection="1">
      <alignment horizontal="center" vertical="center" shrinkToFit="1"/>
    </xf>
    <xf numFmtId="180" fontId="0" fillId="0" borderId="10" xfId="0" applyNumberFormat="1" applyBorder="1" applyAlignment="1" applyProtection="1">
      <alignment horizontal="center" vertical="center" shrinkToFit="1"/>
    </xf>
    <xf numFmtId="180" fontId="0" fillId="0" borderId="11" xfId="0" applyNumberFormat="1" applyBorder="1" applyAlignment="1" applyProtection="1">
      <alignment horizontal="center" vertical="center" shrinkToFit="1"/>
    </xf>
    <xf numFmtId="177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Border="1" applyAlignment="1" applyProtection="1">
      <alignment horizontal="center" vertical="center" shrinkToFit="1"/>
    </xf>
    <xf numFmtId="177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77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vertical="center" shrinkToFit="1"/>
    </xf>
    <xf numFmtId="0" fontId="4" fillId="5" borderId="4" xfId="0" applyFont="1" applyFill="1" applyBorder="1" applyAlignment="1" applyProtection="1">
      <alignment vertical="center" shrinkToFit="1"/>
    </xf>
    <xf numFmtId="0" fontId="4" fillId="5" borderId="5" xfId="0" applyFont="1" applyFill="1" applyBorder="1" applyAlignment="1" applyProtection="1">
      <alignment vertical="center" shrinkToFit="1"/>
    </xf>
    <xf numFmtId="20" fontId="11" fillId="0" borderId="3" xfId="0" applyNumberFormat="1" applyFont="1" applyBorder="1" applyAlignment="1" applyProtection="1">
      <alignment vertical="center"/>
    </xf>
    <xf numFmtId="20" fontId="11" fillId="0" borderId="4" xfId="0" applyNumberFormat="1" applyFont="1" applyBorder="1" applyAlignment="1" applyProtection="1">
      <alignment vertical="center"/>
    </xf>
    <xf numFmtId="20" fontId="11" fillId="0" borderId="5" xfId="0" applyNumberFormat="1" applyFon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vertical="center" shrinkToFit="1"/>
      <protection locked="0"/>
    </xf>
    <xf numFmtId="176" fontId="11" fillId="2" borderId="4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Alignment="1" applyProtection="1">
      <alignment vertical="center" shrinkToFit="1"/>
    </xf>
    <xf numFmtId="38" fontId="4" fillId="0" borderId="3" xfId="1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0" fontId="18" fillId="2" borderId="1" xfId="0" applyFont="1" applyFill="1" applyBorder="1" applyAlignment="1" applyProtection="1">
      <alignment horizontal="left" vertical="center" shrinkToFit="1"/>
    </xf>
    <xf numFmtId="0" fontId="18" fillId="2" borderId="3" xfId="0" applyFont="1" applyFill="1" applyBorder="1" applyAlignment="1" applyProtection="1">
      <alignment horizontal="left" vertical="center" shrinkToFit="1"/>
    </xf>
    <xf numFmtId="0" fontId="18" fillId="2" borderId="4" xfId="0" applyFont="1" applyFill="1" applyBorder="1" applyAlignment="1" applyProtection="1">
      <alignment horizontal="left" vertical="center" shrinkToFit="1"/>
    </xf>
    <xf numFmtId="0" fontId="18" fillId="2" borderId="5" xfId="0" applyFont="1" applyFill="1" applyBorder="1" applyAlignment="1" applyProtection="1">
      <alignment horizontal="left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shrinkToFit="1"/>
    </xf>
    <xf numFmtId="176" fontId="18" fillId="2" borderId="3" xfId="0" applyNumberFormat="1" applyFont="1" applyFill="1" applyBorder="1" applyAlignment="1" applyProtection="1">
      <alignment vertical="center" shrinkToFit="1"/>
    </xf>
    <xf numFmtId="176" fontId="18" fillId="2" borderId="4" xfId="0" applyNumberFormat="1" applyFont="1" applyFill="1" applyBorder="1" applyAlignment="1" applyProtection="1">
      <alignment vertical="center" shrinkToFit="1"/>
    </xf>
    <xf numFmtId="177" fontId="18" fillId="2" borderId="1" xfId="0" applyNumberFormat="1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shrinkToFit="1"/>
    </xf>
    <xf numFmtId="177" fontId="11" fillId="2" borderId="1" xfId="0" applyNumberFormat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177" fontId="11" fillId="4" borderId="1" xfId="0" applyNumberFormat="1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177" fontId="20" fillId="4" borderId="6" xfId="0" applyNumberFormat="1" applyFont="1" applyFill="1" applyBorder="1" applyAlignment="1" applyProtection="1">
      <alignment horizontal="center" vertical="center" shrinkToFit="1"/>
    </xf>
    <xf numFmtId="0" fontId="20" fillId="4" borderId="7" xfId="0" applyFont="1" applyFill="1" applyBorder="1" applyAlignment="1" applyProtection="1">
      <alignment horizontal="center" vertical="center" shrinkToFit="1"/>
    </xf>
    <xf numFmtId="0" fontId="20" fillId="4" borderId="8" xfId="0" applyFont="1" applyFill="1" applyBorder="1" applyAlignment="1" applyProtection="1">
      <alignment horizontal="center" vertical="center" shrinkToFit="1"/>
    </xf>
    <xf numFmtId="0" fontId="21" fillId="4" borderId="9" xfId="0" applyFont="1" applyFill="1" applyBorder="1" applyAlignment="1" applyProtection="1">
      <alignment horizontal="center" vertical="center" shrinkToFit="1"/>
    </xf>
    <xf numFmtId="0" fontId="21" fillId="4" borderId="10" xfId="0" applyFont="1" applyFill="1" applyBorder="1" applyAlignment="1" applyProtection="1">
      <alignment horizontal="center" vertical="center" shrinkToFit="1"/>
    </xf>
    <xf numFmtId="0" fontId="21" fillId="4" borderId="11" xfId="0" applyFont="1" applyFill="1" applyBorder="1" applyAlignment="1" applyProtection="1">
      <alignment horizontal="center" vertical="center" shrinkToFit="1"/>
    </xf>
    <xf numFmtId="177" fontId="4" fillId="4" borderId="6" xfId="0" applyNumberFormat="1" applyFont="1" applyFill="1" applyBorder="1" applyAlignment="1" applyProtection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0" fillId="4" borderId="9" xfId="0" applyFill="1" applyBorder="1" applyAlignment="1" applyProtection="1">
      <alignment horizontal="center" vertical="center" shrinkToFit="1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0" fontId="22" fillId="2" borderId="9" xfId="0" applyFont="1" applyFill="1" applyBorder="1" applyAlignment="1" applyProtection="1">
      <alignment horizontal="center" vertical="center" shrinkToFit="1"/>
    </xf>
    <xf numFmtId="0" fontId="22" fillId="2" borderId="10" xfId="0" applyFont="1" applyFill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center" vertical="center" shrinkToFit="1"/>
    </xf>
    <xf numFmtId="0" fontId="23" fillId="0" borderId="0" xfId="0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8</xdr:row>
      <xdr:rowOff>219075</xdr:rowOff>
    </xdr:from>
    <xdr:to>
      <xdr:col>16</xdr:col>
      <xdr:colOff>85725</xdr:colOff>
      <xdr:row>11</xdr:row>
      <xdr:rowOff>0</xdr:rowOff>
    </xdr:to>
    <xdr:sp macro="" textlink="">
      <xdr:nvSpPr>
        <xdr:cNvPr id="2" name="四角形吹き出し 1"/>
        <xdr:cNvSpPr/>
      </xdr:nvSpPr>
      <xdr:spPr>
        <a:xfrm>
          <a:off x="1238250" y="1333500"/>
          <a:ext cx="2505075" cy="247650"/>
        </a:xfrm>
        <a:prstGeom prst="wedgeRectCallout">
          <a:avLst>
            <a:gd name="adj1" fmla="val -1441"/>
            <a:gd name="adj2" fmla="val 7916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対象部分の計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23</xdr:col>
      <xdr:colOff>104775</xdr:colOff>
      <xdr:row>0</xdr:row>
      <xdr:rowOff>200025</xdr:rowOff>
    </xdr:from>
    <xdr:to>
      <xdr:col>27</xdr:col>
      <xdr:colOff>66675</xdr:colOff>
      <xdr:row>3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5362575" y="200025"/>
          <a:ext cx="876300" cy="3524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161925</xdr:colOff>
      <xdr:row>12</xdr:row>
      <xdr:rowOff>19050</xdr:rowOff>
    </xdr:from>
    <xdr:to>
      <xdr:col>28</xdr:col>
      <xdr:colOff>1</xdr:colOff>
      <xdr:row>15</xdr:row>
      <xdr:rowOff>133350</xdr:rowOff>
    </xdr:to>
    <xdr:sp macro="" textlink="">
      <xdr:nvSpPr>
        <xdr:cNvPr id="4" name="四角形吹き出し 3"/>
        <xdr:cNvSpPr/>
      </xdr:nvSpPr>
      <xdr:spPr>
        <a:xfrm>
          <a:off x="4276725" y="1781175"/>
          <a:ext cx="2124076" cy="495300"/>
        </a:xfrm>
        <a:prstGeom prst="wedgeRectCallout">
          <a:avLst>
            <a:gd name="adj1" fmla="val -1441"/>
            <a:gd name="adj2" fmla="val 7916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大規模施設の床面積資料により選択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＊大規模施設運営事業者に確認する</a:t>
          </a:r>
        </a:p>
      </xdr:txBody>
    </xdr:sp>
    <xdr:clientData/>
  </xdr:twoCellAnchor>
  <xdr:twoCellAnchor>
    <xdr:from>
      <xdr:col>7</xdr:col>
      <xdr:colOff>114300</xdr:colOff>
      <xdr:row>12</xdr:row>
      <xdr:rowOff>19050</xdr:rowOff>
    </xdr:from>
    <xdr:to>
      <xdr:col>18</xdr:col>
      <xdr:colOff>95250</xdr:colOff>
      <xdr:row>16</xdr:row>
      <xdr:rowOff>0</xdr:rowOff>
    </xdr:to>
    <xdr:sp macro="" textlink="">
      <xdr:nvSpPr>
        <xdr:cNvPr id="5" name="四角形吹き出し 4"/>
        <xdr:cNvSpPr/>
      </xdr:nvSpPr>
      <xdr:spPr>
        <a:xfrm>
          <a:off x="1714500" y="1781175"/>
          <a:ext cx="2495550" cy="514350"/>
        </a:xfrm>
        <a:prstGeom prst="wedgeRectCallout">
          <a:avLst>
            <a:gd name="adj1" fmla="val -3816"/>
            <a:gd name="adj2" fmla="val 12574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日中と夜間に分けて営業を行うなど、</a:t>
          </a:r>
          <a:r>
            <a:rPr kumimoji="1" lang="ja-JP" altLang="en-US" sz="900" b="1" u="sng">
              <a:solidFill>
                <a:srgbClr val="FF0000"/>
              </a:solidFill>
            </a:rPr>
            <a:t>施設を閉じている時間があれば</a:t>
          </a:r>
          <a:r>
            <a:rPr kumimoji="1" lang="ja-JP" altLang="en-US" sz="900" b="1">
              <a:solidFill>
                <a:srgbClr val="FF0000"/>
              </a:solidFill>
            </a:rPr>
            <a:t>、除外時間に記入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104775</xdr:colOff>
      <xdr:row>28</xdr:row>
      <xdr:rowOff>76200</xdr:rowOff>
    </xdr:from>
    <xdr:to>
      <xdr:col>23</xdr:col>
      <xdr:colOff>76200</xdr:colOff>
      <xdr:row>33</xdr:row>
      <xdr:rowOff>114300</xdr:rowOff>
    </xdr:to>
    <xdr:sp macro="" textlink="">
      <xdr:nvSpPr>
        <xdr:cNvPr id="6" name="四角形吹き出し 5"/>
        <xdr:cNvSpPr/>
      </xdr:nvSpPr>
      <xdr:spPr>
        <a:xfrm>
          <a:off x="3076575" y="4000500"/>
          <a:ext cx="2257425" cy="723900"/>
        </a:xfrm>
        <a:prstGeom prst="wedgeRectCallout">
          <a:avLst>
            <a:gd name="adj1" fmla="val 10724"/>
            <a:gd name="adj2" fmla="val -9789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u="sng">
              <a:solidFill>
                <a:srgbClr val="FF0000"/>
              </a:solidFill>
            </a:rPr>
            <a:t>要請後の終了時間が要請している</a:t>
          </a:r>
          <a:r>
            <a:rPr kumimoji="1" lang="en-US" altLang="ja-JP" sz="900" b="1" u="sng">
              <a:solidFill>
                <a:srgbClr val="FF0000"/>
              </a:solidFill>
            </a:rPr>
            <a:t>20</a:t>
          </a:r>
          <a:r>
            <a:rPr kumimoji="1" lang="ja-JP" altLang="en-US" sz="900" b="1" u="sng">
              <a:solidFill>
                <a:srgbClr val="FF0000"/>
              </a:solidFill>
            </a:rPr>
            <a:t>時（イベント開催の場合は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時）以前の場合は</a:t>
          </a:r>
          <a:r>
            <a:rPr kumimoji="1" lang="en-US" altLang="ja-JP" sz="900" b="1" u="sng">
              <a:solidFill>
                <a:srgbClr val="FF0000"/>
              </a:solidFill>
            </a:rPr>
            <a:t>20</a:t>
          </a:r>
          <a:r>
            <a:rPr kumimoji="1" lang="ja-JP" altLang="en-US" sz="900" b="1" u="sng">
              <a:solidFill>
                <a:srgbClr val="FF0000"/>
              </a:solidFill>
            </a:rPr>
            <a:t>時（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時）で計算</a:t>
          </a:r>
          <a:endParaRPr kumimoji="1" lang="en-US" altLang="ja-JP" sz="900" b="1" u="sng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9</xdr:col>
      <xdr:colOff>152400</xdr:colOff>
      <xdr:row>32</xdr:row>
      <xdr:rowOff>133350</xdr:rowOff>
    </xdr:to>
    <xdr:sp macro="" textlink="">
      <xdr:nvSpPr>
        <xdr:cNvPr id="7" name="四角形吹き出し 6"/>
        <xdr:cNvSpPr/>
      </xdr:nvSpPr>
      <xdr:spPr>
        <a:xfrm>
          <a:off x="0" y="4076700"/>
          <a:ext cx="2209800" cy="514350"/>
        </a:xfrm>
        <a:prstGeom prst="wedgeRectCallout">
          <a:avLst>
            <a:gd name="adj1" fmla="val -38705"/>
            <a:gd name="adj2" fmla="val -1742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日によって営業時間が異なる場合は、</a:t>
          </a:r>
          <a:r>
            <a:rPr kumimoji="1" lang="ja-JP" altLang="en-US" sz="900" b="1" u="sng">
              <a:solidFill>
                <a:srgbClr val="FF0000"/>
              </a:solidFill>
            </a:rPr>
            <a:t>全てのパターン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8</xdr:col>
      <xdr:colOff>180975</xdr:colOff>
      <xdr:row>55</xdr:row>
      <xdr:rowOff>47625</xdr:rowOff>
    </xdr:from>
    <xdr:to>
      <xdr:col>19</xdr:col>
      <xdr:colOff>66675</xdr:colOff>
      <xdr:row>56</xdr:row>
      <xdr:rowOff>142875</xdr:rowOff>
    </xdr:to>
    <xdr:sp macro="" textlink="">
      <xdr:nvSpPr>
        <xdr:cNvPr id="8" name="四角形吹き出し 7"/>
        <xdr:cNvSpPr/>
      </xdr:nvSpPr>
      <xdr:spPr>
        <a:xfrm>
          <a:off x="2009775" y="8505825"/>
          <a:ext cx="2400300" cy="285750"/>
        </a:xfrm>
        <a:prstGeom prst="wedgeRectCallout">
          <a:avLst>
            <a:gd name="adj1" fmla="val -48423"/>
            <a:gd name="adj2" fmla="val -19175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要請への対応状況を「区分」欄に記入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62"/>
  <sheetViews>
    <sheetView tabSelected="1" workbookViewId="0">
      <selection activeCell="D9" sqref="D9:X9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7.2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145" t="s">
        <v>61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6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B5" s="6" t="s">
        <v>38</v>
      </c>
      <c r="C5" s="7"/>
      <c r="D5" s="8" t="s">
        <v>39</v>
      </c>
      <c r="E5" s="2"/>
      <c r="F5" s="2"/>
      <c r="G5" s="2"/>
      <c r="H5" s="2"/>
      <c r="I5" s="2"/>
      <c r="J5" s="2"/>
      <c r="O5" s="95" t="s">
        <v>9</v>
      </c>
      <c r="P5" s="96"/>
      <c r="Q5" s="96"/>
      <c r="R5" s="96"/>
      <c r="S5" s="96"/>
      <c r="T5" s="97"/>
      <c r="U5" s="95" t="s">
        <v>51</v>
      </c>
      <c r="V5" s="96"/>
      <c r="W5" s="96"/>
      <c r="X5" s="96"/>
      <c r="Y5" s="96"/>
      <c r="Z5" s="97"/>
    </row>
    <row r="6" spans="1:28" ht="12" customHeight="1" x14ac:dyDescent="0.4">
      <c r="B6" s="6" t="s">
        <v>38</v>
      </c>
      <c r="C6" s="9" t="s">
        <v>59</v>
      </c>
      <c r="O6" s="98">
        <v>0.83333333333333337</v>
      </c>
      <c r="P6" s="99"/>
      <c r="Q6" s="99"/>
      <c r="R6" s="99"/>
      <c r="S6" s="99"/>
      <c r="T6" s="100"/>
      <c r="U6" s="98">
        <v>0.875</v>
      </c>
      <c r="V6" s="99"/>
      <c r="W6" s="99"/>
      <c r="X6" s="99"/>
      <c r="Y6" s="99"/>
      <c r="Z6" s="100"/>
    </row>
    <row r="7" spans="1:28" ht="12" customHeight="1" x14ac:dyDescent="0.4">
      <c r="V7" s="9" t="s">
        <v>32</v>
      </c>
    </row>
    <row r="8" spans="1:28" ht="6" customHeight="1" x14ac:dyDescent="0.4">
      <c r="O8" s="10"/>
      <c r="P8" s="11"/>
      <c r="Q8" s="11"/>
      <c r="R8" s="11"/>
      <c r="S8" s="11"/>
      <c r="T8" s="11"/>
      <c r="U8" s="10"/>
      <c r="V8" s="9"/>
      <c r="W8" s="11"/>
      <c r="X8" s="11"/>
      <c r="Y8" s="11"/>
      <c r="Z8" s="11"/>
    </row>
    <row r="9" spans="1:28" ht="18.75" customHeight="1" x14ac:dyDescent="0.4">
      <c r="A9" s="55" t="s">
        <v>25</v>
      </c>
      <c r="B9" s="56"/>
      <c r="C9" s="5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8" ht="6" customHeight="1" x14ac:dyDescent="0.4"/>
    <row r="11" spans="1:28" ht="12" customHeight="1" x14ac:dyDescent="0.4">
      <c r="A11" s="4" t="s">
        <v>49</v>
      </c>
    </row>
    <row r="12" spans="1:28" ht="14.25" customHeight="1" x14ac:dyDescent="0.4">
      <c r="A12" s="91" t="s">
        <v>46</v>
      </c>
      <c r="B12" s="87"/>
      <c r="C12" s="87"/>
      <c r="D12" s="87"/>
      <c r="E12" s="87"/>
      <c r="F12" s="87"/>
      <c r="G12" s="87"/>
      <c r="H12" s="88"/>
      <c r="I12" s="109"/>
      <c r="J12" s="110"/>
      <c r="K12" s="110"/>
      <c r="L12" s="110"/>
      <c r="M12" s="12" t="s">
        <v>0</v>
      </c>
      <c r="N12" s="4" t="s">
        <v>1</v>
      </c>
      <c r="O12" s="91" t="str">
        <f>IF(I12="","",IF(I12&lt;=100,ROUNDDOWN(100/100,0),ROUNDDOWN(I12/100,0)))</f>
        <v/>
      </c>
      <c r="P12" s="87"/>
      <c r="Q12" s="87"/>
      <c r="R12" s="87" t="s">
        <v>2</v>
      </c>
      <c r="S12" s="88"/>
      <c r="T12" s="4" t="s">
        <v>1</v>
      </c>
      <c r="U12" s="111" t="str">
        <f>IF(I12="","",O12*20000)</f>
        <v/>
      </c>
      <c r="V12" s="112"/>
      <c r="W12" s="112"/>
      <c r="X12" s="112"/>
      <c r="Y12" s="112"/>
      <c r="Z12" s="87" t="s">
        <v>3</v>
      </c>
      <c r="AA12" s="88"/>
      <c r="AB12" s="13" t="s">
        <v>34</v>
      </c>
    </row>
    <row r="13" spans="1:28" ht="12" customHeight="1" x14ac:dyDescent="0.4">
      <c r="O13" s="4" t="s">
        <v>27</v>
      </c>
    </row>
    <row r="14" spans="1:28" ht="12" customHeight="1" x14ac:dyDescent="0.4">
      <c r="O14" s="4" t="s">
        <v>28</v>
      </c>
    </row>
    <row r="15" spans="1:28" ht="6" customHeight="1" x14ac:dyDescent="0.4"/>
    <row r="16" spans="1:28" ht="12" customHeight="1" x14ac:dyDescent="0.4">
      <c r="A16" s="9" t="s">
        <v>29</v>
      </c>
    </row>
    <row r="17" spans="1:31" ht="14.25" customHeight="1" x14ac:dyDescent="0.4">
      <c r="A17" s="55" t="s">
        <v>52</v>
      </c>
      <c r="B17" s="56"/>
      <c r="C17" s="56"/>
      <c r="D17" s="57"/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S17" s="55" t="s">
        <v>53</v>
      </c>
      <c r="T17" s="56"/>
      <c r="U17" s="56"/>
      <c r="V17" s="57"/>
      <c r="W17" s="105"/>
      <c r="X17" s="106"/>
      <c r="Y17" s="106"/>
      <c r="Z17" s="106"/>
      <c r="AA17" s="106"/>
      <c r="AB17" s="107"/>
      <c r="AD17" s="4" t="s">
        <v>30</v>
      </c>
      <c r="AE17" s="4" t="s">
        <v>31</v>
      </c>
    </row>
    <row r="18" spans="1:31" ht="6" customHeight="1" x14ac:dyDescent="0.4"/>
    <row r="19" spans="1:31" ht="12" customHeight="1" x14ac:dyDescent="0.4">
      <c r="A19" s="4" t="s">
        <v>40</v>
      </c>
      <c r="G19" s="4" t="s">
        <v>60</v>
      </c>
      <c r="Q19" s="13" t="s">
        <v>35</v>
      </c>
      <c r="T19" s="13" t="s">
        <v>36</v>
      </c>
      <c r="W19" s="43" t="s">
        <v>19</v>
      </c>
      <c r="X19" s="108"/>
      <c r="Y19" s="108"/>
      <c r="Z19" s="43" t="s">
        <v>33</v>
      </c>
      <c r="AA19" s="108"/>
      <c r="AB19" s="108"/>
    </row>
    <row r="20" spans="1:31" ht="12" customHeight="1" x14ac:dyDescent="0.4">
      <c r="A20" s="91" t="s">
        <v>13</v>
      </c>
      <c r="B20" s="87"/>
      <c r="C20" s="87"/>
      <c r="D20" s="87"/>
      <c r="E20" s="87"/>
      <c r="F20" s="19" t="s">
        <v>6</v>
      </c>
      <c r="G20" s="19"/>
      <c r="H20" s="19"/>
      <c r="I20" s="19" t="s">
        <v>7</v>
      </c>
      <c r="J20" s="19"/>
      <c r="K20" s="19"/>
      <c r="L20" s="19" t="s">
        <v>8</v>
      </c>
      <c r="M20" s="19"/>
      <c r="N20" s="19"/>
      <c r="O20" s="14"/>
      <c r="P20" s="55" t="s">
        <v>24</v>
      </c>
      <c r="Q20" s="56"/>
      <c r="R20" s="57"/>
      <c r="S20" s="55" t="s">
        <v>43</v>
      </c>
      <c r="T20" s="58"/>
      <c r="U20" s="59"/>
      <c r="V20" s="15"/>
      <c r="W20" s="60" t="s">
        <v>10</v>
      </c>
      <c r="X20" s="61"/>
      <c r="Y20" s="62"/>
      <c r="Z20" s="69" t="str">
        <f>IFERROR(ROUNDUP(S21/P21,3),"")</f>
        <v/>
      </c>
      <c r="AA20" s="70"/>
      <c r="AB20" s="71"/>
    </row>
    <row r="21" spans="1:31" ht="12" customHeight="1" x14ac:dyDescent="0.4">
      <c r="A21" s="91" t="s">
        <v>4</v>
      </c>
      <c r="B21" s="87"/>
      <c r="C21" s="87"/>
      <c r="D21" s="87"/>
      <c r="E21" s="87"/>
      <c r="F21" s="78"/>
      <c r="G21" s="79"/>
      <c r="H21" s="79"/>
      <c r="I21" s="78"/>
      <c r="J21" s="79"/>
      <c r="K21" s="79"/>
      <c r="L21" s="89"/>
      <c r="M21" s="90"/>
      <c r="N21" s="90"/>
      <c r="O21" s="16"/>
      <c r="P21" s="80">
        <f>I21-F21-L21</f>
        <v>0</v>
      </c>
      <c r="Q21" s="61"/>
      <c r="R21" s="62"/>
      <c r="S21" s="81"/>
      <c r="T21" s="82"/>
      <c r="U21" s="83"/>
      <c r="V21" s="15"/>
      <c r="W21" s="63"/>
      <c r="X21" s="64"/>
      <c r="Y21" s="65"/>
      <c r="Z21" s="72"/>
      <c r="AA21" s="73"/>
      <c r="AB21" s="74"/>
    </row>
    <row r="22" spans="1:31" ht="12" customHeight="1" x14ac:dyDescent="0.4">
      <c r="A22" s="113" t="s">
        <v>5</v>
      </c>
      <c r="B22" s="114"/>
      <c r="C22" s="114"/>
      <c r="D22" s="114"/>
      <c r="E22" s="114"/>
      <c r="F22" s="78"/>
      <c r="G22" s="79"/>
      <c r="H22" s="79"/>
      <c r="I22" s="78"/>
      <c r="J22" s="79"/>
      <c r="K22" s="79"/>
      <c r="L22" s="78"/>
      <c r="M22" s="79"/>
      <c r="N22" s="79"/>
      <c r="O22" s="16"/>
      <c r="P22" s="66"/>
      <c r="Q22" s="67"/>
      <c r="R22" s="68"/>
      <c r="S22" s="84"/>
      <c r="T22" s="85"/>
      <c r="U22" s="86"/>
      <c r="V22" s="15"/>
      <c r="W22" s="66"/>
      <c r="X22" s="67"/>
      <c r="Y22" s="68"/>
      <c r="Z22" s="75"/>
      <c r="AA22" s="76"/>
      <c r="AB22" s="77"/>
    </row>
    <row r="23" spans="1:31" ht="6" customHeight="1" x14ac:dyDescent="0.4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/>
      <c r="AA23" s="14"/>
      <c r="AB23" s="14"/>
    </row>
    <row r="24" spans="1:31" ht="12" customHeight="1" x14ac:dyDescent="0.4">
      <c r="A24" s="91" t="s">
        <v>14</v>
      </c>
      <c r="B24" s="87"/>
      <c r="C24" s="87"/>
      <c r="D24" s="87"/>
      <c r="E24" s="87"/>
      <c r="F24" s="19" t="s">
        <v>6</v>
      </c>
      <c r="G24" s="19"/>
      <c r="H24" s="19"/>
      <c r="I24" s="19" t="s">
        <v>7</v>
      </c>
      <c r="J24" s="19"/>
      <c r="K24" s="19"/>
      <c r="L24" s="19" t="s">
        <v>8</v>
      </c>
      <c r="M24" s="19"/>
      <c r="N24" s="19"/>
      <c r="O24" s="14"/>
      <c r="P24" s="55" t="s">
        <v>24</v>
      </c>
      <c r="Q24" s="56"/>
      <c r="R24" s="57"/>
      <c r="S24" s="55" t="s">
        <v>43</v>
      </c>
      <c r="T24" s="58"/>
      <c r="U24" s="59"/>
      <c r="V24" s="15"/>
      <c r="W24" s="60" t="s">
        <v>11</v>
      </c>
      <c r="X24" s="61"/>
      <c r="Y24" s="62"/>
      <c r="Z24" s="69" t="str">
        <f>IFERROR(ROUNDUP(S25/P25,3),"")</f>
        <v/>
      </c>
      <c r="AA24" s="70"/>
      <c r="AB24" s="71"/>
    </row>
    <row r="25" spans="1:31" ht="12" customHeight="1" x14ac:dyDescent="0.4">
      <c r="A25" s="91" t="s">
        <v>4</v>
      </c>
      <c r="B25" s="87"/>
      <c r="C25" s="87"/>
      <c r="D25" s="87"/>
      <c r="E25" s="87"/>
      <c r="F25" s="78"/>
      <c r="G25" s="79"/>
      <c r="H25" s="79"/>
      <c r="I25" s="78"/>
      <c r="J25" s="79"/>
      <c r="K25" s="79"/>
      <c r="L25" s="78"/>
      <c r="M25" s="79"/>
      <c r="N25" s="79"/>
      <c r="O25" s="16"/>
      <c r="P25" s="80">
        <f>I25-F25-L25</f>
        <v>0</v>
      </c>
      <c r="Q25" s="61"/>
      <c r="R25" s="62"/>
      <c r="S25" s="81"/>
      <c r="T25" s="82"/>
      <c r="U25" s="83"/>
      <c r="V25" s="15"/>
      <c r="W25" s="63"/>
      <c r="X25" s="64"/>
      <c r="Y25" s="65"/>
      <c r="Z25" s="72"/>
      <c r="AA25" s="73"/>
      <c r="AB25" s="74"/>
    </row>
    <row r="26" spans="1:31" ht="12" customHeight="1" x14ac:dyDescent="0.4">
      <c r="A26" s="91" t="s">
        <v>5</v>
      </c>
      <c r="B26" s="87"/>
      <c r="C26" s="87"/>
      <c r="D26" s="87"/>
      <c r="E26" s="87"/>
      <c r="F26" s="78"/>
      <c r="G26" s="79"/>
      <c r="H26" s="79"/>
      <c r="I26" s="78"/>
      <c r="J26" s="79"/>
      <c r="K26" s="79"/>
      <c r="L26" s="78"/>
      <c r="M26" s="79"/>
      <c r="N26" s="79"/>
      <c r="O26" s="16"/>
      <c r="P26" s="66"/>
      <c r="Q26" s="67"/>
      <c r="R26" s="68"/>
      <c r="S26" s="84"/>
      <c r="T26" s="85"/>
      <c r="U26" s="86"/>
      <c r="V26" s="15"/>
      <c r="W26" s="66"/>
      <c r="X26" s="67"/>
      <c r="Y26" s="68"/>
      <c r="Z26" s="75"/>
      <c r="AA26" s="76"/>
      <c r="AB26" s="77"/>
    </row>
    <row r="27" spans="1:31" ht="6" customHeight="1" x14ac:dyDescent="0.4"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4"/>
      <c r="AA27" s="14"/>
      <c r="AB27" s="14"/>
    </row>
    <row r="28" spans="1:31" ht="12" customHeight="1" x14ac:dyDescent="0.4">
      <c r="A28" s="91" t="s">
        <v>15</v>
      </c>
      <c r="B28" s="87"/>
      <c r="C28" s="87"/>
      <c r="D28" s="87"/>
      <c r="E28" s="87"/>
      <c r="F28" s="19" t="s">
        <v>6</v>
      </c>
      <c r="G28" s="19"/>
      <c r="H28" s="19"/>
      <c r="I28" s="19" t="s">
        <v>7</v>
      </c>
      <c r="J28" s="19"/>
      <c r="K28" s="19"/>
      <c r="L28" s="19" t="s">
        <v>8</v>
      </c>
      <c r="M28" s="19"/>
      <c r="N28" s="19"/>
      <c r="O28" s="14"/>
      <c r="P28" s="55" t="s">
        <v>24</v>
      </c>
      <c r="Q28" s="56"/>
      <c r="R28" s="57"/>
      <c r="S28" s="55" t="s">
        <v>43</v>
      </c>
      <c r="T28" s="58"/>
      <c r="U28" s="59"/>
      <c r="V28" s="15"/>
      <c r="W28" s="60" t="s">
        <v>45</v>
      </c>
      <c r="X28" s="61"/>
      <c r="Y28" s="62"/>
      <c r="Z28" s="69" t="str">
        <f>IFERROR(ROUNDUP(S29/P29,3),"")</f>
        <v/>
      </c>
      <c r="AA28" s="70"/>
      <c r="AB28" s="71"/>
    </row>
    <row r="29" spans="1:31" ht="12" customHeight="1" x14ac:dyDescent="0.4">
      <c r="A29" s="91" t="s">
        <v>4</v>
      </c>
      <c r="B29" s="87"/>
      <c r="C29" s="87"/>
      <c r="D29" s="87"/>
      <c r="E29" s="87"/>
      <c r="F29" s="78"/>
      <c r="G29" s="79"/>
      <c r="H29" s="79"/>
      <c r="I29" s="78"/>
      <c r="J29" s="79"/>
      <c r="K29" s="79"/>
      <c r="L29" s="78"/>
      <c r="M29" s="79"/>
      <c r="N29" s="79"/>
      <c r="O29" s="16"/>
      <c r="P29" s="80">
        <f>I29-F29-L29</f>
        <v>0</v>
      </c>
      <c r="Q29" s="61"/>
      <c r="R29" s="62"/>
      <c r="S29" s="81"/>
      <c r="T29" s="82"/>
      <c r="U29" s="83"/>
      <c r="V29" s="15"/>
      <c r="W29" s="63"/>
      <c r="X29" s="64"/>
      <c r="Y29" s="65"/>
      <c r="Z29" s="72"/>
      <c r="AA29" s="73"/>
      <c r="AB29" s="74"/>
    </row>
    <row r="30" spans="1:31" ht="12" customHeight="1" x14ac:dyDescent="0.4">
      <c r="A30" s="91" t="s">
        <v>5</v>
      </c>
      <c r="B30" s="87"/>
      <c r="C30" s="87"/>
      <c r="D30" s="87"/>
      <c r="E30" s="87"/>
      <c r="F30" s="78"/>
      <c r="G30" s="79"/>
      <c r="H30" s="79"/>
      <c r="I30" s="78"/>
      <c r="J30" s="79"/>
      <c r="K30" s="79"/>
      <c r="L30" s="78"/>
      <c r="M30" s="79"/>
      <c r="N30" s="79"/>
      <c r="O30" s="16"/>
      <c r="P30" s="66"/>
      <c r="Q30" s="67"/>
      <c r="R30" s="68"/>
      <c r="S30" s="84"/>
      <c r="T30" s="85"/>
      <c r="U30" s="86"/>
      <c r="V30" s="15"/>
      <c r="W30" s="66"/>
      <c r="X30" s="67"/>
      <c r="Y30" s="68"/>
      <c r="Z30" s="75"/>
      <c r="AA30" s="76"/>
      <c r="AB30" s="77"/>
    </row>
    <row r="31" spans="1:31" ht="6" customHeight="1" x14ac:dyDescent="0.4"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4"/>
      <c r="AA31" s="14"/>
      <c r="AB31" s="14"/>
    </row>
    <row r="32" spans="1:31" ht="12" customHeight="1" x14ac:dyDescent="0.4">
      <c r="A32" s="91" t="s">
        <v>16</v>
      </c>
      <c r="B32" s="87"/>
      <c r="C32" s="87"/>
      <c r="D32" s="87"/>
      <c r="E32" s="87"/>
      <c r="F32" s="19" t="s">
        <v>6</v>
      </c>
      <c r="G32" s="19"/>
      <c r="H32" s="19"/>
      <c r="I32" s="19" t="s">
        <v>7</v>
      </c>
      <c r="J32" s="19"/>
      <c r="K32" s="19"/>
      <c r="L32" s="19" t="s">
        <v>8</v>
      </c>
      <c r="M32" s="19"/>
      <c r="N32" s="19"/>
      <c r="O32" s="14"/>
      <c r="P32" s="55" t="s">
        <v>24</v>
      </c>
      <c r="Q32" s="56"/>
      <c r="R32" s="57"/>
      <c r="S32" s="55" t="s">
        <v>43</v>
      </c>
      <c r="T32" s="58"/>
      <c r="U32" s="59"/>
      <c r="V32" s="15"/>
      <c r="W32" s="60" t="s">
        <v>12</v>
      </c>
      <c r="X32" s="61"/>
      <c r="Y32" s="62"/>
      <c r="Z32" s="69" t="str">
        <f>IFERROR(ROUNDUP(S33/P33,3),"")</f>
        <v/>
      </c>
      <c r="AA32" s="70"/>
      <c r="AB32" s="71"/>
    </row>
    <row r="33" spans="1:32" ht="12" customHeight="1" x14ac:dyDescent="0.4">
      <c r="A33" s="91" t="s">
        <v>4</v>
      </c>
      <c r="B33" s="87"/>
      <c r="C33" s="87"/>
      <c r="D33" s="87"/>
      <c r="E33" s="87"/>
      <c r="F33" s="78"/>
      <c r="G33" s="79"/>
      <c r="H33" s="79"/>
      <c r="I33" s="78"/>
      <c r="J33" s="79"/>
      <c r="K33" s="79"/>
      <c r="L33" s="78"/>
      <c r="M33" s="79"/>
      <c r="N33" s="79"/>
      <c r="O33" s="16"/>
      <c r="P33" s="80">
        <f>I33-F33-L33</f>
        <v>0</v>
      </c>
      <c r="Q33" s="61"/>
      <c r="R33" s="62"/>
      <c r="S33" s="81"/>
      <c r="T33" s="82"/>
      <c r="U33" s="83"/>
      <c r="V33" s="15"/>
      <c r="W33" s="63"/>
      <c r="X33" s="64"/>
      <c r="Y33" s="65"/>
      <c r="Z33" s="72"/>
      <c r="AA33" s="73"/>
      <c r="AB33" s="74"/>
    </row>
    <row r="34" spans="1:32" ht="12" customHeight="1" x14ac:dyDescent="0.4">
      <c r="A34" s="91" t="s">
        <v>5</v>
      </c>
      <c r="B34" s="87"/>
      <c r="C34" s="87"/>
      <c r="D34" s="87"/>
      <c r="E34" s="87"/>
      <c r="F34" s="78"/>
      <c r="G34" s="79"/>
      <c r="H34" s="79"/>
      <c r="I34" s="78"/>
      <c r="J34" s="79"/>
      <c r="K34" s="79"/>
      <c r="L34" s="78"/>
      <c r="M34" s="79"/>
      <c r="N34" s="79"/>
      <c r="O34" s="16"/>
      <c r="P34" s="66"/>
      <c r="Q34" s="67"/>
      <c r="R34" s="68"/>
      <c r="S34" s="84"/>
      <c r="T34" s="85"/>
      <c r="U34" s="86"/>
      <c r="V34" s="15"/>
      <c r="W34" s="66"/>
      <c r="X34" s="67"/>
      <c r="Y34" s="68"/>
      <c r="Z34" s="75"/>
      <c r="AA34" s="76"/>
      <c r="AB34" s="77"/>
    </row>
    <row r="35" spans="1:32" ht="6" customHeight="1" x14ac:dyDescent="0.4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4"/>
      <c r="AA35" s="14"/>
      <c r="AB35" s="14"/>
    </row>
    <row r="36" spans="1:32" ht="12" customHeight="1" x14ac:dyDescent="0.4">
      <c r="A36" s="92" t="s">
        <v>50</v>
      </c>
      <c r="B36" s="93"/>
      <c r="C36" s="93"/>
      <c r="D36" s="93"/>
      <c r="E36" s="93"/>
      <c r="F36" s="19" t="s">
        <v>6</v>
      </c>
      <c r="G36" s="19"/>
      <c r="H36" s="19"/>
      <c r="I36" s="19" t="s">
        <v>7</v>
      </c>
      <c r="J36" s="19"/>
      <c r="K36" s="19"/>
      <c r="L36" s="19" t="s">
        <v>8</v>
      </c>
      <c r="M36" s="19"/>
      <c r="N36" s="19"/>
      <c r="O36" s="14"/>
      <c r="P36" s="55" t="s">
        <v>24</v>
      </c>
      <c r="Q36" s="56"/>
      <c r="R36" s="57"/>
      <c r="S36" s="55" t="s">
        <v>43</v>
      </c>
      <c r="T36" s="58"/>
      <c r="U36" s="59"/>
      <c r="V36" s="15"/>
      <c r="W36" s="60" t="s">
        <v>20</v>
      </c>
      <c r="X36" s="61"/>
      <c r="Y36" s="62"/>
      <c r="Z36" s="69" t="str">
        <f>IFERROR(ROUNDUP(S37/P37,3),"")</f>
        <v/>
      </c>
      <c r="AA36" s="70"/>
      <c r="AB36" s="71"/>
    </row>
    <row r="37" spans="1:32" ht="12" customHeight="1" x14ac:dyDescent="0.4">
      <c r="A37" s="91" t="s">
        <v>4</v>
      </c>
      <c r="B37" s="87"/>
      <c r="C37" s="87"/>
      <c r="D37" s="87"/>
      <c r="E37" s="87"/>
      <c r="F37" s="78"/>
      <c r="G37" s="79"/>
      <c r="H37" s="79"/>
      <c r="I37" s="78"/>
      <c r="J37" s="79"/>
      <c r="K37" s="79"/>
      <c r="L37" s="78"/>
      <c r="M37" s="79"/>
      <c r="N37" s="79"/>
      <c r="O37" s="16"/>
      <c r="P37" s="80">
        <f>I37-F37-L37</f>
        <v>0</v>
      </c>
      <c r="Q37" s="61"/>
      <c r="R37" s="62"/>
      <c r="S37" s="81"/>
      <c r="T37" s="82"/>
      <c r="U37" s="83"/>
      <c r="V37" s="15"/>
      <c r="W37" s="63"/>
      <c r="X37" s="64"/>
      <c r="Y37" s="65"/>
      <c r="Z37" s="72"/>
      <c r="AA37" s="73"/>
      <c r="AB37" s="74"/>
    </row>
    <row r="38" spans="1:32" ht="12" customHeight="1" x14ac:dyDescent="0.4">
      <c r="A38" s="91" t="s">
        <v>5</v>
      </c>
      <c r="B38" s="87"/>
      <c r="C38" s="87"/>
      <c r="D38" s="87"/>
      <c r="E38" s="87"/>
      <c r="F38" s="78"/>
      <c r="G38" s="79"/>
      <c r="H38" s="79"/>
      <c r="I38" s="78"/>
      <c r="J38" s="79"/>
      <c r="K38" s="79"/>
      <c r="L38" s="78"/>
      <c r="M38" s="79"/>
      <c r="N38" s="79"/>
      <c r="O38" s="16"/>
      <c r="P38" s="66"/>
      <c r="Q38" s="67"/>
      <c r="R38" s="68"/>
      <c r="S38" s="84"/>
      <c r="T38" s="85"/>
      <c r="U38" s="86"/>
      <c r="V38" s="15"/>
      <c r="W38" s="66"/>
      <c r="X38" s="67"/>
      <c r="Y38" s="68"/>
      <c r="Z38" s="75"/>
      <c r="AA38" s="76"/>
      <c r="AB38" s="77"/>
    </row>
    <row r="39" spans="1:32" ht="12" customHeight="1" x14ac:dyDescent="0.4">
      <c r="Z39" s="37" t="s">
        <v>58</v>
      </c>
      <c r="AA39" s="37"/>
      <c r="AB39" s="37"/>
    </row>
    <row r="40" spans="1:32" ht="12" customHeight="1" x14ac:dyDescent="0.4">
      <c r="A40" s="4" t="s">
        <v>17</v>
      </c>
    </row>
    <row r="41" spans="1:32" ht="15" customHeight="1" x14ac:dyDescent="0.4">
      <c r="A41" s="38" t="s">
        <v>18</v>
      </c>
      <c r="B41" s="38"/>
      <c r="C41" s="38"/>
      <c r="D41" s="38"/>
      <c r="E41" s="38"/>
      <c r="F41" s="39" t="s">
        <v>19</v>
      </c>
      <c r="G41" s="40"/>
      <c r="H41" s="40"/>
      <c r="I41" s="40"/>
      <c r="J41" s="41"/>
      <c r="K41" s="45" t="s">
        <v>41</v>
      </c>
      <c r="L41" s="46"/>
      <c r="M41" s="46"/>
      <c r="N41" s="47"/>
      <c r="O41" s="51" t="s">
        <v>55</v>
      </c>
      <c r="P41" s="52"/>
      <c r="Q41" s="52"/>
      <c r="R41" s="52"/>
      <c r="S41" s="53"/>
    </row>
    <row r="42" spans="1:32" ht="15" customHeight="1" x14ac:dyDescent="0.4">
      <c r="A42" s="38"/>
      <c r="B42" s="38"/>
      <c r="C42" s="38"/>
      <c r="D42" s="38"/>
      <c r="E42" s="38"/>
      <c r="F42" s="42"/>
      <c r="G42" s="43"/>
      <c r="H42" s="43"/>
      <c r="I42" s="43"/>
      <c r="J42" s="44"/>
      <c r="K42" s="48"/>
      <c r="L42" s="49"/>
      <c r="M42" s="49"/>
      <c r="N42" s="50"/>
      <c r="O42" s="54"/>
      <c r="P42" s="52"/>
      <c r="Q42" s="52"/>
      <c r="R42" s="52"/>
      <c r="S42" s="53"/>
      <c r="AD42" s="17"/>
      <c r="AE42" s="18"/>
      <c r="AF42" s="18"/>
    </row>
    <row r="43" spans="1:32" ht="15" customHeight="1" x14ac:dyDescent="0.4">
      <c r="A43" s="31">
        <v>44452</v>
      </c>
      <c r="B43" s="32"/>
      <c r="C43" s="32"/>
      <c r="D43" s="32"/>
      <c r="E43" s="33"/>
      <c r="F43" s="25"/>
      <c r="G43" s="26"/>
      <c r="H43" s="26"/>
      <c r="I43" s="26"/>
      <c r="J43" s="27"/>
      <c r="K43" s="34" t="str">
        <f t="shared" ref="K43:K57" si="0">IF(F43="","",IF(F43="対応なし","支給しない",(VLOOKUP(F43,$W$20:$AB$38,4,FALSE))))</f>
        <v/>
      </c>
      <c r="L43" s="35"/>
      <c r="M43" s="35"/>
      <c r="N43" s="36"/>
      <c r="O43" s="28" t="str">
        <f>IFERROR(IF(K43="支給しない",0,ROUNDUP(U12*K43,-3)),"")</f>
        <v/>
      </c>
      <c r="P43" s="29"/>
      <c r="Q43" s="29"/>
      <c r="R43" s="29"/>
      <c r="S43" s="30"/>
      <c r="AD43" s="17" t="s">
        <v>21</v>
      </c>
      <c r="AE43" s="18"/>
      <c r="AF43" s="18"/>
    </row>
    <row r="44" spans="1:32" ht="15" customHeight="1" x14ac:dyDescent="0.4">
      <c r="A44" s="31">
        <v>44453</v>
      </c>
      <c r="B44" s="32"/>
      <c r="C44" s="32"/>
      <c r="D44" s="32"/>
      <c r="E44" s="33"/>
      <c r="F44" s="25"/>
      <c r="G44" s="26"/>
      <c r="H44" s="26"/>
      <c r="I44" s="26"/>
      <c r="J44" s="27"/>
      <c r="K44" s="24" t="str">
        <f t="shared" si="0"/>
        <v/>
      </c>
      <c r="L44" s="24"/>
      <c r="M44" s="24"/>
      <c r="N44" s="24"/>
      <c r="O44" s="28" t="str">
        <f>IFERROR(IF(K44="支給しない",0,ROUNDUP(U12*K44,-3)),"")</f>
        <v/>
      </c>
      <c r="P44" s="29"/>
      <c r="Q44" s="29"/>
      <c r="R44" s="29"/>
      <c r="S44" s="30"/>
      <c r="AD44" s="17" t="s">
        <v>22</v>
      </c>
      <c r="AE44" s="18"/>
      <c r="AF44" s="18"/>
    </row>
    <row r="45" spans="1:32" ht="15" customHeight="1" x14ac:dyDescent="0.4">
      <c r="A45" s="31">
        <v>44454</v>
      </c>
      <c r="B45" s="32"/>
      <c r="C45" s="32"/>
      <c r="D45" s="32"/>
      <c r="E45" s="33"/>
      <c r="F45" s="25"/>
      <c r="G45" s="26"/>
      <c r="H45" s="26"/>
      <c r="I45" s="26"/>
      <c r="J45" s="27"/>
      <c r="K45" s="24" t="str">
        <f t="shared" si="0"/>
        <v/>
      </c>
      <c r="L45" s="24"/>
      <c r="M45" s="24"/>
      <c r="N45" s="24"/>
      <c r="O45" s="28" t="str">
        <f>IFERROR(IF(K45="支給しない",0,ROUNDUP(U12*K45,-3)),"")</f>
        <v/>
      </c>
      <c r="P45" s="29"/>
      <c r="Q45" s="29"/>
      <c r="R45" s="29"/>
      <c r="S45" s="30"/>
      <c r="AD45" s="17" t="s">
        <v>44</v>
      </c>
      <c r="AE45" s="18"/>
      <c r="AF45" s="18"/>
    </row>
    <row r="46" spans="1:32" ht="15" customHeight="1" x14ac:dyDescent="0.4">
      <c r="A46" s="31">
        <v>44455</v>
      </c>
      <c r="B46" s="32"/>
      <c r="C46" s="32"/>
      <c r="D46" s="32"/>
      <c r="E46" s="33"/>
      <c r="F46" s="25"/>
      <c r="G46" s="26"/>
      <c r="H46" s="26"/>
      <c r="I46" s="26"/>
      <c r="J46" s="27"/>
      <c r="K46" s="24" t="str">
        <f>IF(F46="","",IF(F46="対応なし","支給しない",(VLOOKUP(F46,$W$20:$AB$38,4,FALSE))))</f>
        <v/>
      </c>
      <c r="L46" s="24"/>
      <c r="M46" s="24"/>
      <c r="N46" s="24"/>
      <c r="O46" s="28" t="str">
        <f>IFERROR(IF(K46="支給しない",0,ROUNDUP(U12*K46,-3)),"")</f>
        <v/>
      </c>
      <c r="P46" s="29"/>
      <c r="Q46" s="29"/>
      <c r="R46" s="29"/>
      <c r="S46" s="30"/>
      <c r="AD46" s="17" t="s">
        <v>23</v>
      </c>
      <c r="AE46" s="18"/>
      <c r="AF46" s="18"/>
    </row>
    <row r="47" spans="1:32" ht="15" customHeight="1" x14ac:dyDescent="0.4">
      <c r="A47" s="31">
        <v>44456</v>
      </c>
      <c r="B47" s="32"/>
      <c r="C47" s="32"/>
      <c r="D47" s="32"/>
      <c r="E47" s="33"/>
      <c r="F47" s="25"/>
      <c r="G47" s="26"/>
      <c r="H47" s="26"/>
      <c r="I47" s="26"/>
      <c r="J47" s="27"/>
      <c r="K47" s="24" t="str">
        <f t="shared" si="0"/>
        <v/>
      </c>
      <c r="L47" s="24"/>
      <c r="M47" s="24"/>
      <c r="N47" s="24"/>
      <c r="O47" s="28" t="str">
        <f>IFERROR(IF(K47="支給しない",0,ROUNDUP(U12*K47,-3)),"")</f>
        <v/>
      </c>
      <c r="P47" s="29"/>
      <c r="Q47" s="29"/>
      <c r="R47" s="29"/>
      <c r="S47" s="30"/>
      <c r="AD47" s="17" t="s">
        <v>26</v>
      </c>
      <c r="AE47" s="18"/>
      <c r="AF47" s="18"/>
    </row>
    <row r="48" spans="1:32" ht="15" customHeight="1" x14ac:dyDescent="0.4">
      <c r="A48" s="31">
        <v>44457</v>
      </c>
      <c r="B48" s="32"/>
      <c r="C48" s="32"/>
      <c r="D48" s="32"/>
      <c r="E48" s="33"/>
      <c r="F48" s="25"/>
      <c r="G48" s="26"/>
      <c r="H48" s="26"/>
      <c r="I48" s="26"/>
      <c r="J48" s="27"/>
      <c r="K48" s="24" t="str">
        <f t="shared" si="0"/>
        <v/>
      </c>
      <c r="L48" s="24"/>
      <c r="M48" s="24"/>
      <c r="N48" s="24"/>
      <c r="O48" s="28" t="str">
        <f>IFERROR(IF(K48="支給しない",0,ROUNDUP(U12*K48,-3)),"")</f>
        <v/>
      </c>
      <c r="P48" s="29"/>
      <c r="Q48" s="29"/>
      <c r="R48" s="29"/>
      <c r="S48" s="30"/>
      <c r="AD48" s="4" t="s">
        <v>37</v>
      </c>
      <c r="AE48" s="18"/>
      <c r="AF48" s="18"/>
    </row>
    <row r="49" spans="1:32" ht="15" customHeight="1" x14ac:dyDescent="0.4">
      <c r="A49" s="31">
        <v>44458</v>
      </c>
      <c r="B49" s="32"/>
      <c r="C49" s="32"/>
      <c r="D49" s="32"/>
      <c r="E49" s="33"/>
      <c r="F49" s="25"/>
      <c r="G49" s="26"/>
      <c r="H49" s="26"/>
      <c r="I49" s="26"/>
      <c r="J49" s="27"/>
      <c r="K49" s="24" t="str">
        <f t="shared" si="0"/>
        <v/>
      </c>
      <c r="L49" s="24"/>
      <c r="M49" s="24"/>
      <c r="N49" s="24"/>
      <c r="O49" s="28" t="str">
        <f>IFERROR(IF(K49="支給しない",0,ROUNDUP(U12*K49,-3)),"")</f>
        <v/>
      </c>
      <c r="P49" s="29"/>
      <c r="Q49" s="29"/>
      <c r="R49" s="29"/>
      <c r="S49" s="30"/>
    </row>
    <row r="50" spans="1:32" ht="15" customHeight="1" x14ac:dyDescent="0.4">
      <c r="A50" s="31">
        <v>44459</v>
      </c>
      <c r="B50" s="32"/>
      <c r="C50" s="32"/>
      <c r="D50" s="32"/>
      <c r="E50" s="33"/>
      <c r="F50" s="25"/>
      <c r="G50" s="26"/>
      <c r="H50" s="26"/>
      <c r="I50" s="26"/>
      <c r="J50" s="27"/>
      <c r="K50" s="24" t="str">
        <f t="shared" si="0"/>
        <v/>
      </c>
      <c r="L50" s="24"/>
      <c r="M50" s="24"/>
      <c r="N50" s="24"/>
      <c r="O50" s="28" t="str">
        <f>IFERROR(IF(K50="支給しない",0,ROUNDUP(U12*K50,-3)),"")</f>
        <v/>
      </c>
      <c r="P50" s="29"/>
      <c r="Q50" s="29"/>
      <c r="R50" s="29"/>
      <c r="S50" s="30"/>
    </row>
    <row r="51" spans="1:32" ht="15" customHeight="1" x14ac:dyDescent="0.4">
      <c r="A51" s="31">
        <v>44460</v>
      </c>
      <c r="B51" s="32"/>
      <c r="C51" s="32"/>
      <c r="D51" s="32"/>
      <c r="E51" s="33"/>
      <c r="F51" s="25"/>
      <c r="G51" s="26"/>
      <c r="H51" s="26"/>
      <c r="I51" s="26"/>
      <c r="J51" s="27"/>
      <c r="K51" s="24" t="str">
        <f t="shared" si="0"/>
        <v/>
      </c>
      <c r="L51" s="24"/>
      <c r="M51" s="24"/>
      <c r="N51" s="24"/>
      <c r="O51" s="28" t="str">
        <f>IFERROR(IF(K51="支給しない",0,ROUNDUP(U12*K51,-3)),"")</f>
        <v/>
      </c>
      <c r="P51" s="29"/>
      <c r="Q51" s="29"/>
      <c r="R51" s="29"/>
      <c r="S51" s="30"/>
      <c r="AD51" s="17"/>
      <c r="AE51" s="18"/>
      <c r="AF51" s="18"/>
    </row>
    <row r="52" spans="1:32" ht="15" customHeight="1" x14ac:dyDescent="0.4">
      <c r="A52" s="31">
        <v>44461</v>
      </c>
      <c r="B52" s="32"/>
      <c r="C52" s="32"/>
      <c r="D52" s="32"/>
      <c r="E52" s="33"/>
      <c r="F52" s="25"/>
      <c r="G52" s="26"/>
      <c r="H52" s="26"/>
      <c r="I52" s="26"/>
      <c r="J52" s="27"/>
      <c r="K52" s="24" t="str">
        <f t="shared" si="0"/>
        <v/>
      </c>
      <c r="L52" s="24"/>
      <c r="M52" s="24"/>
      <c r="N52" s="24"/>
      <c r="O52" s="28" t="str">
        <f>IFERROR(IF(K52="支給しない",0,ROUNDUP(U12*K52,-3)),"")</f>
        <v/>
      </c>
      <c r="P52" s="29"/>
      <c r="Q52" s="29"/>
      <c r="R52" s="29"/>
      <c r="S52" s="30"/>
      <c r="AD52" s="17"/>
      <c r="AE52" s="18"/>
      <c r="AF52" s="18"/>
    </row>
    <row r="53" spans="1:32" ht="15" customHeight="1" x14ac:dyDescent="0.4">
      <c r="A53" s="31">
        <v>44462</v>
      </c>
      <c r="B53" s="32"/>
      <c r="C53" s="32"/>
      <c r="D53" s="32"/>
      <c r="E53" s="33"/>
      <c r="F53" s="25"/>
      <c r="G53" s="26"/>
      <c r="H53" s="26"/>
      <c r="I53" s="26"/>
      <c r="J53" s="27"/>
      <c r="K53" s="24" t="str">
        <f t="shared" si="0"/>
        <v/>
      </c>
      <c r="L53" s="24"/>
      <c r="M53" s="24"/>
      <c r="N53" s="24"/>
      <c r="O53" s="28" t="str">
        <f>IFERROR(IF(K53="支給しない",0,ROUNDUP(U12*K53,-3)),"")</f>
        <v/>
      </c>
      <c r="P53" s="29"/>
      <c r="Q53" s="29"/>
      <c r="R53" s="29"/>
      <c r="S53" s="30"/>
    </row>
    <row r="54" spans="1:32" ht="15" customHeight="1" x14ac:dyDescent="0.4">
      <c r="A54" s="31">
        <v>44463</v>
      </c>
      <c r="B54" s="32"/>
      <c r="C54" s="32"/>
      <c r="D54" s="32"/>
      <c r="E54" s="33"/>
      <c r="F54" s="25"/>
      <c r="G54" s="26"/>
      <c r="H54" s="26"/>
      <c r="I54" s="26"/>
      <c r="J54" s="27"/>
      <c r="K54" s="24" t="str">
        <f t="shared" si="0"/>
        <v/>
      </c>
      <c r="L54" s="24"/>
      <c r="M54" s="24"/>
      <c r="N54" s="24"/>
      <c r="O54" s="28" t="str">
        <f>IFERROR(IF(K54="支給しない",0,ROUNDUP(U12*K54,-3)),"")</f>
        <v/>
      </c>
      <c r="P54" s="29"/>
      <c r="Q54" s="29"/>
      <c r="R54" s="29"/>
      <c r="S54" s="30"/>
    </row>
    <row r="55" spans="1:32" ht="15" customHeight="1" x14ac:dyDescent="0.4">
      <c r="A55" s="31">
        <v>44464</v>
      </c>
      <c r="B55" s="32"/>
      <c r="C55" s="32"/>
      <c r="D55" s="32"/>
      <c r="E55" s="33"/>
      <c r="F55" s="25"/>
      <c r="G55" s="26"/>
      <c r="H55" s="26"/>
      <c r="I55" s="26"/>
      <c r="J55" s="27"/>
      <c r="K55" s="24" t="str">
        <f t="shared" si="0"/>
        <v/>
      </c>
      <c r="L55" s="24"/>
      <c r="M55" s="24"/>
      <c r="N55" s="24"/>
      <c r="O55" s="28" t="str">
        <f>IFERROR(IF(K55="支給しない",0,ROUNDUP(U12*K55,-3)),"")</f>
        <v/>
      </c>
      <c r="P55" s="29"/>
      <c r="Q55" s="29"/>
      <c r="R55" s="29"/>
      <c r="S55" s="30"/>
    </row>
    <row r="56" spans="1:32" ht="15" customHeight="1" x14ac:dyDescent="0.4">
      <c r="A56" s="31">
        <v>44465</v>
      </c>
      <c r="B56" s="32"/>
      <c r="C56" s="32"/>
      <c r="D56" s="32"/>
      <c r="E56" s="33"/>
      <c r="F56" s="25"/>
      <c r="G56" s="26"/>
      <c r="H56" s="26"/>
      <c r="I56" s="26"/>
      <c r="J56" s="27"/>
      <c r="K56" s="24" t="str">
        <f t="shared" si="0"/>
        <v/>
      </c>
      <c r="L56" s="24"/>
      <c r="M56" s="24"/>
      <c r="N56" s="24"/>
      <c r="O56" s="28" t="str">
        <f>IFERROR(IF(K56="支給しない",0,ROUNDUP(U12*K56,-3)),"")</f>
        <v/>
      </c>
      <c r="P56" s="29"/>
      <c r="Q56" s="29"/>
      <c r="R56" s="29"/>
      <c r="S56" s="30"/>
    </row>
    <row r="57" spans="1:32" ht="15" customHeight="1" x14ac:dyDescent="0.4">
      <c r="A57" s="31">
        <v>44466</v>
      </c>
      <c r="B57" s="32"/>
      <c r="C57" s="32"/>
      <c r="D57" s="32"/>
      <c r="E57" s="33"/>
      <c r="F57" s="25"/>
      <c r="G57" s="26"/>
      <c r="H57" s="26"/>
      <c r="I57" s="26"/>
      <c r="J57" s="27"/>
      <c r="K57" s="24" t="str">
        <f t="shared" si="0"/>
        <v/>
      </c>
      <c r="L57" s="24"/>
      <c r="M57" s="24"/>
      <c r="N57" s="24"/>
      <c r="O57" s="28" t="str">
        <f>IFERROR(IF(K57="支給しない",0,ROUNDUP(U12*K57,-3)),"")</f>
        <v/>
      </c>
      <c r="P57" s="29"/>
      <c r="Q57" s="29"/>
      <c r="R57" s="29"/>
      <c r="S57" s="30"/>
    </row>
    <row r="58" spans="1:32" ht="15" customHeight="1" x14ac:dyDescent="0.4">
      <c r="A58" s="31">
        <v>44467</v>
      </c>
      <c r="B58" s="32"/>
      <c r="C58" s="32"/>
      <c r="D58" s="32"/>
      <c r="E58" s="33"/>
      <c r="F58" s="25"/>
      <c r="G58" s="26"/>
      <c r="H58" s="26"/>
      <c r="I58" s="26"/>
      <c r="J58" s="27"/>
      <c r="K58" s="24" t="str">
        <f t="shared" ref="K58:K60" si="1">IF(F58="","",IF(F58="対応なし","支給しない",(VLOOKUP(F58,$W$20:$AB$38,4,FALSE))))</f>
        <v/>
      </c>
      <c r="L58" s="24"/>
      <c r="M58" s="24"/>
      <c r="N58" s="24"/>
      <c r="O58" s="28" t="str">
        <f>IFERROR(IF(K58="支給しない",0,ROUNDUP(U12*K58,-3)),"")</f>
        <v/>
      </c>
      <c r="P58" s="29"/>
      <c r="Q58" s="29"/>
      <c r="R58" s="29"/>
      <c r="S58" s="30"/>
    </row>
    <row r="59" spans="1:32" ht="15" customHeight="1" x14ac:dyDescent="0.4">
      <c r="A59" s="31">
        <v>44468</v>
      </c>
      <c r="B59" s="32"/>
      <c r="C59" s="32"/>
      <c r="D59" s="32"/>
      <c r="E59" s="33"/>
      <c r="F59" s="25"/>
      <c r="G59" s="26"/>
      <c r="H59" s="26"/>
      <c r="I59" s="26"/>
      <c r="J59" s="27"/>
      <c r="K59" s="24" t="str">
        <f t="shared" si="1"/>
        <v/>
      </c>
      <c r="L59" s="24"/>
      <c r="M59" s="24"/>
      <c r="N59" s="24"/>
      <c r="O59" s="28" t="str">
        <f>IFERROR(IF(K59="支給しない",0,ROUNDUP(U12*K59,-3)),"")</f>
        <v/>
      </c>
      <c r="P59" s="29"/>
      <c r="Q59" s="29"/>
      <c r="R59" s="29"/>
      <c r="S59" s="30"/>
    </row>
    <row r="60" spans="1:32" ht="15" customHeight="1" thickBot="1" x14ac:dyDescent="0.45">
      <c r="A60" s="31">
        <v>44469</v>
      </c>
      <c r="B60" s="32"/>
      <c r="C60" s="32"/>
      <c r="D60" s="32"/>
      <c r="E60" s="33"/>
      <c r="F60" s="25"/>
      <c r="G60" s="26"/>
      <c r="H60" s="26"/>
      <c r="I60" s="26"/>
      <c r="J60" s="27"/>
      <c r="K60" s="24" t="str">
        <f t="shared" si="1"/>
        <v/>
      </c>
      <c r="L60" s="24"/>
      <c r="M60" s="24"/>
      <c r="N60" s="24"/>
      <c r="O60" s="28" t="str">
        <f>IFERROR(IF(K60="支給しない",0,ROUNDUP(U12*K60,-3)),"")</f>
        <v/>
      </c>
      <c r="P60" s="29"/>
      <c r="Q60" s="29"/>
      <c r="R60" s="29"/>
      <c r="S60" s="30"/>
    </row>
    <row r="61" spans="1:32" ht="19.149999999999999" customHeight="1" thickTop="1" thickBot="1" x14ac:dyDescent="0.45">
      <c r="A61" s="19" t="s">
        <v>42</v>
      </c>
      <c r="B61" s="19"/>
      <c r="C61" s="19"/>
      <c r="D61" s="19"/>
      <c r="E61" s="19"/>
      <c r="F61" s="19"/>
      <c r="G61" s="19"/>
      <c r="H61" s="19"/>
      <c r="I61" s="19"/>
      <c r="J61" s="20" t="s">
        <v>54</v>
      </c>
      <c r="K61" s="20"/>
      <c r="L61" s="20"/>
      <c r="M61" s="20"/>
      <c r="N61" s="20"/>
      <c r="O61" s="21">
        <f>SUM(O43:S60)</f>
        <v>0</v>
      </c>
      <c r="P61" s="22"/>
      <c r="Q61" s="22"/>
      <c r="R61" s="22"/>
      <c r="S61" s="23"/>
    </row>
    <row r="62" spans="1:32" ht="12" customHeight="1" thickTop="1" x14ac:dyDescent="0.4"/>
  </sheetData>
  <sheetProtection algorithmName="SHA-512" hashValue="G6OQDpoUXqDP29J+ElgNXNRYWNB/dh+Ikrid4RefOjAk/PiNKn5JxevEoYdPtqCyaG1HS2Dwrc+/tXMBUOLJnQ==" saltValue="pLHdsso45v6e/Mqholt4vw==" spinCount="100000" sheet="1" objects="1" scenarios="1"/>
  <mergeCells count="189">
    <mergeCell ref="A20:E20"/>
    <mergeCell ref="A21:E21"/>
    <mergeCell ref="A22:E22"/>
    <mergeCell ref="A24:E24"/>
    <mergeCell ref="A25:E25"/>
    <mergeCell ref="A26:E26"/>
    <mergeCell ref="A28:E28"/>
    <mergeCell ref="A29:E29"/>
    <mergeCell ref="A30:E30"/>
    <mergeCell ref="A32:E32"/>
    <mergeCell ref="A33:E33"/>
    <mergeCell ref="A34:E34"/>
    <mergeCell ref="A36:E36"/>
    <mergeCell ref="A37:E37"/>
    <mergeCell ref="A38:E38"/>
    <mergeCell ref="A3:AB3"/>
    <mergeCell ref="O5:T5"/>
    <mergeCell ref="U5:Z5"/>
    <mergeCell ref="O6:T6"/>
    <mergeCell ref="U6:Z6"/>
    <mergeCell ref="A9:C9"/>
    <mergeCell ref="D9:X9"/>
    <mergeCell ref="A17:D17"/>
    <mergeCell ref="E17:R17"/>
    <mergeCell ref="S17:V17"/>
    <mergeCell ref="W17:AB17"/>
    <mergeCell ref="W19:Y19"/>
    <mergeCell ref="Z19:AB19"/>
    <mergeCell ref="A12:H12"/>
    <mergeCell ref="I12:L12"/>
    <mergeCell ref="O12:Q12"/>
    <mergeCell ref="R12:S12"/>
    <mergeCell ref="U12:Y12"/>
    <mergeCell ref="Z12:AA12"/>
    <mergeCell ref="I22:K22"/>
    <mergeCell ref="L22:N22"/>
    <mergeCell ref="F24:H24"/>
    <mergeCell ref="I24:K24"/>
    <mergeCell ref="L24:N24"/>
    <mergeCell ref="W20:Y22"/>
    <mergeCell ref="Z20:AB22"/>
    <mergeCell ref="F21:H21"/>
    <mergeCell ref="I21:K21"/>
    <mergeCell ref="L21:N21"/>
    <mergeCell ref="P21:R22"/>
    <mergeCell ref="S21:U22"/>
    <mergeCell ref="F22:H22"/>
    <mergeCell ref="F20:H20"/>
    <mergeCell ref="I20:K20"/>
    <mergeCell ref="L20:N20"/>
    <mergeCell ref="P20:R20"/>
    <mergeCell ref="S20:U20"/>
    <mergeCell ref="S24:U24"/>
    <mergeCell ref="W24:Y26"/>
    <mergeCell ref="Z24:AB26"/>
    <mergeCell ref="P24:R24"/>
    <mergeCell ref="F25:H25"/>
    <mergeCell ref="W28:Y30"/>
    <mergeCell ref="Z28:AB30"/>
    <mergeCell ref="F29:H29"/>
    <mergeCell ref="I29:K29"/>
    <mergeCell ref="L29:N29"/>
    <mergeCell ref="P29:R30"/>
    <mergeCell ref="S29:U30"/>
    <mergeCell ref="F30:H30"/>
    <mergeCell ref="I30:K30"/>
    <mergeCell ref="L30:N30"/>
    <mergeCell ref="I25:K25"/>
    <mergeCell ref="L25:N25"/>
    <mergeCell ref="P25:R26"/>
    <mergeCell ref="S25:U26"/>
    <mergeCell ref="F26:H26"/>
    <mergeCell ref="I26:K26"/>
    <mergeCell ref="L26:N26"/>
    <mergeCell ref="P28:R28"/>
    <mergeCell ref="S32:U32"/>
    <mergeCell ref="F28:H28"/>
    <mergeCell ref="I28:K28"/>
    <mergeCell ref="L28:N28"/>
    <mergeCell ref="S28:U28"/>
    <mergeCell ref="W32:Y34"/>
    <mergeCell ref="Z32:AB34"/>
    <mergeCell ref="F33:H33"/>
    <mergeCell ref="I33:K33"/>
    <mergeCell ref="L33:N33"/>
    <mergeCell ref="P33:R34"/>
    <mergeCell ref="S33:U34"/>
    <mergeCell ref="F34:H34"/>
    <mergeCell ref="I34:K34"/>
    <mergeCell ref="L34:N34"/>
    <mergeCell ref="P32:R32"/>
    <mergeCell ref="F32:H32"/>
    <mergeCell ref="I32:K32"/>
    <mergeCell ref="L32:N32"/>
    <mergeCell ref="P36:R36"/>
    <mergeCell ref="S36:U36"/>
    <mergeCell ref="W36:Y38"/>
    <mergeCell ref="Z36:AB38"/>
    <mergeCell ref="F37:H37"/>
    <mergeCell ref="I37:K37"/>
    <mergeCell ref="L37:N37"/>
    <mergeCell ref="P37:R38"/>
    <mergeCell ref="S37:U38"/>
    <mergeCell ref="F38:H38"/>
    <mergeCell ref="I38:K38"/>
    <mergeCell ref="L38:N38"/>
    <mergeCell ref="F36:H36"/>
    <mergeCell ref="I36:K36"/>
    <mergeCell ref="L36:N36"/>
    <mergeCell ref="A43:E43"/>
    <mergeCell ref="F43:J43"/>
    <mergeCell ref="K43:N43"/>
    <mergeCell ref="O43:S43"/>
    <mergeCell ref="A44:E44"/>
    <mergeCell ref="F44:J44"/>
    <mergeCell ref="K44:N44"/>
    <mergeCell ref="O44:S44"/>
    <mergeCell ref="Z39:AB39"/>
    <mergeCell ref="A41:E42"/>
    <mergeCell ref="F41:J42"/>
    <mergeCell ref="K41:N42"/>
    <mergeCell ref="O41:S42"/>
    <mergeCell ref="A47:E47"/>
    <mergeCell ref="F47:J47"/>
    <mergeCell ref="K47:N47"/>
    <mergeCell ref="O47:S47"/>
    <mergeCell ref="A48:E48"/>
    <mergeCell ref="F48:J48"/>
    <mergeCell ref="K48:N48"/>
    <mergeCell ref="O48:S48"/>
    <mergeCell ref="A45:E45"/>
    <mergeCell ref="F45:J45"/>
    <mergeCell ref="K45:N45"/>
    <mergeCell ref="O45:S45"/>
    <mergeCell ref="A46:E46"/>
    <mergeCell ref="F46:J46"/>
    <mergeCell ref="K46:N46"/>
    <mergeCell ref="O46:S46"/>
    <mergeCell ref="A51:E51"/>
    <mergeCell ref="F51:J51"/>
    <mergeCell ref="K51:N51"/>
    <mergeCell ref="O51:S51"/>
    <mergeCell ref="A52:E52"/>
    <mergeCell ref="F52:J52"/>
    <mergeCell ref="K52:N52"/>
    <mergeCell ref="O52:S52"/>
    <mergeCell ref="A49:E49"/>
    <mergeCell ref="F49:J49"/>
    <mergeCell ref="K49:N49"/>
    <mergeCell ref="O49:S49"/>
    <mergeCell ref="A50:E50"/>
    <mergeCell ref="F50:J50"/>
    <mergeCell ref="K50:N50"/>
    <mergeCell ref="O50:S50"/>
    <mergeCell ref="O58:S58"/>
    <mergeCell ref="A59:E59"/>
    <mergeCell ref="F59:J59"/>
    <mergeCell ref="A53:E53"/>
    <mergeCell ref="F53:J53"/>
    <mergeCell ref="K53:N53"/>
    <mergeCell ref="O53:S53"/>
    <mergeCell ref="A54:E54"/>
    <mergeCell ref="F54:J54"/>
    <mergeCell ref="K54:N54"/>
    <mergeCell ref="O54:S54"/>
    <mergeCell ref="A61:I61"/>
    <mergeCell ref="J61:N61"/>
    <mergeCell ref="O61:S61"/>
    <mergeCell ref="K59:N59"/>
    <mergeCell ref="F60:J60"/>
    <mergeCell ref="K60:N60"/>
    <mergeCell ref="O60:S60"/>
    <mergeCell ref="A55:E55"/>
    <mergeCell ref="F55:J55"/>
    <mergeCell ref="K55:N55"/>
    <mergeCell ref="O55:S55"/>
    <mergeCell ref="A56:E56"/>
    <mergeCell ref="F56:J56"/>
    <mergeCell ref="K56:N56"/>
    <mergeCell ref="O56:S56"/>
    <mergeCell ref="A57:E57"/>
    <mergeCell ref="F57:J57"/>
    <mergeCell ref="K57:N57"/>
    <mergeCell ref="O57:S57"/>
    <mergeCell ref="O59:S59"/>
    <mergeCell ref="A60:E60"/>
    <mergeCell ref="A58:E58"/>
    <mergeCell ref="F58:J58"/>
    <mergeCell ref="K58:N58"/>
  </mergeCells>
  <phoneticPr fontId="1"/>
  <conditionalFormatting sqref="P21:R22">
    <cfRule type="cellIs" dxfId="9" priority="9" operator="equal">
      <formula>0</formula>
    </cfRule>
  </conditionalFormatting>
  <conditionalFormatting sqref="P25:R26">
    <cfRule type="cellIs" dxfId="8" priority="4" operator="equal">
      <formula>0</formula>
    </cfRule>
  </conditionalFormatting>
  <conditionalFormatting sqref="P29:R30">
    <cfRule type="cellIs" dxfId="7" priority="3" operator="equal">
      <formula>0</formula>
    </cfRule>
  </conditionalFormatting>
  <conditionalFormatting sqref="P33:R34">
    <cfRule type="cellIs" dxfId="6" priority="2" operator="equal">
      <formula>0</formula>
    </cfRule>
  </conditionalFormatting>
  <conditionalFormatting sqref="P37:R38">
    <cfRule type="cellIs" dxfId="5" priority="1" operator="equal">
      <formula>0</formula>
    </cfRule>
  </conditionalFormatting>
  <dataValidations count="2">
    <dataValidation type="list" allowBlank="1" showInputMessage="1" showErrorMessage="1" sqref="W17:AB17">
      <formula1>$AD$17:$AE$17</formula1>
    </dataValidation>
    <dataValidation type="list" allowBlank="1" showInputMessage="1" showErrorMessage="1" sqref="F43:F60">
      <formula1>$AD$43:$AD$48</formula1>
    </dataValidation>
  </dataValidations>
  <pageMargins left="0.7" right="0.7" top="0.75" bottom="0.75" header="0.3" footer="0.3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F62"/>
  <sheetViews>
    <sheetView showGridLines="0" workbookViewId="0">
      <selection activeCell="D9" sqref="D9:X9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7.2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145" t="s">
        <v>61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6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B5" s="6" t="s">
        <v>38</v>
      </c>
      <c r="C5" s="7"/>
      <c r="D5" s="8" t="s">
        <v>39</v>
      </c>
      <c r="E5" s="2"/>
      <c r="F5" s="2"/>
      <c r="G5" s="2"/>
      <c r="H5" s="2"/>
      <c r="I5" s="2"/>
      <c r="J5" s="2"/>
      <c r="O5" s="95" t="s">
        <v>9</v>
      </c>
      <c r="P5" s="96"/>
      <c r="Q5" s="96"/>
      <c r="R5" s="96"/>
      <c r="S5" s="96"/>
      <c r="T5" s="97"/>
      <c r="U5" s="95" t="s">
        <v>51</v>
      </c>
      <c r="V5" s="96"/>
      <c r="W5" s="96"/>
      <c r="X5" s="96"/>
      <c r="Y5" s="96"/>
      <c r="Z5" s="97"/>
    </row>
    <row r="6" spans="1:28" ht="12" customHeight="1" x14ac:dyDescent="0.4">
      <c r="B6" s="6" t="s">
        <v>38</v>
      </c>
      <c r="C6" s="9" t="s">
        <v>59</v>
      </c>
      <c r="O6" s="98">
        <v>0.83333333333333337</v>
      </c>
      <c r="P6" s="99"/>
      <c r="Q6" s="99"/>
      <c r="R6" s="99"/>
      <c r="S6" s="99"/>
      <c r="T6" s="100"/>
      <c r="U6" s="98">
        <v>0.875</v>
      </c>
      <c r="V6" s="99"/>
      <c r="W6" s="99"/>
      <c r="X6" s="99"/>
      <c r="Y6" s="99"/>
      <c r="Z6" s="100"/>
    </row>
    <row r="7" spans="1:28" ht="12" customHeight="1" x14ac:dyDescent="0.4">
      <c r="V7" s="9" t="s">
        <v>32</v>
      </c>
    </row>
    <row r="8" spans="1:28" ht="6" customHeight="1" x14ac:dyDescent="0.4">
      <c r="O8" s="10"/>
      <c r="P8" s="11"/>
      <c r="Q8" s="11"/>
      <c r="R8" s="11"/>
      <c r="S8" s="11"/>
      <c r="T8" s="11"/>
      <c r="U8" s="10"/>
      <c r="V8" s="9"/>
      <c r="W8" s="11"/>
      <c r="X8" s="11"/>
      <c r="Y8" s="11"/>
      <c r="Z8" s="11"/>
    </row>
    <row r="9" spans="1:28" ht="18.75" customHeight="1" x14ac:dyDescent="0.4">
      <c r="A9" s="55" t="s">
        <v>25</v>
      </c>
      <c r="B9" s="56"/>
      <c r="C9" s="57"/>
      <c r="D9" s="115" t="s">
        <v>57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8" ht="6" customHeight="1" x14ac:dyDescent="0.4"/>
    <row r="11" spans="1:28" ht="12" customHeight="1" x14ac:dyDescent="0.4">
      <c r="A11" s="4" t="s">
        <v>49</v>
      </c>
    </row>
    <row r="12" spans="1:28" ht="14.25" customHeight="1" x14ac:dyDescent="0.4">
      <c r="A12" s="91" t="s">
        <v>46</v>
      </c>
      <c r="B12" s="87"/>
      <c r="C12" s="87"/>
      <c r="D12" s="87"/>
      <c r="E12" s="87"/>
      <c r="F12" s="87"/>
      <c r="G12" s="87"/>
      <c r="H12" s="88"/>
      <c r="I12" s="122">
        <v>200</v>
      </c>
      <c r="J12" s="123"/>
      <c r="K12" s="123"/>
      <c r="L12" s="123"/>
      <c r="M12" s="12" t="s">
        <v>0</v>
      </c>
      <c r="N12" s="4" t="s">
        <v>1</v>
      </c>
      <c r="O12" s="91">
        <f>IF(I12="","",IF(I12&lt;=100,ROUNDDOWN(100/100,0),ROUNDDOWN(I12/100,0)))</f>
        <v>2</v>
      </c>
      <c r="P12" s="87"/>
      <c r="Q12" s="87"/>
      <c r="R12" s="87" t="s">
        <v>2</v>
      </c>
      <c r="S12" s="88"/>
      <c r="T12" s="4" t="s">
        <v>1</v>
      </c>
      <c r="U12" s="111">
        <f>IF(I12="","",O12*20000)</f>
        <v>40000</v>
      </c>
      <c r="V12" s="112"/>
      <c r="W12" s="112"/>
      <c r="X12" s="112"/>
      <c r="Y12" s="112"/>
      <c r="Z12" s="87" t="s">
        <v>3</v>
      </c>
      <c r="AA12" s="88"/>
      <c r="AB12" s="13" t="s">
        <v>34</v>
      </c>
    </row>
    <row r="13" spans="1:28" ht="12" customHeight="1" x14ac:dyDescent="0.4">
      <c r="O13" s="4" t="s">
        <v>27</v>
      </c>
    </row>
    <row r="14" spans="1:28" ht="12" customHeight="1" x14ac:dyDescent="0.4">
      <c r="O14" s="4" t="s">
        <v>28</v>
      </c>
    </row>
    <row r="15" spans="1:28" ht="6" customHeight="1" x14ac:dyDescent="0.4"/>
    <row r="16" spans="1:28" ht="12" customHeight="1" x14ac:dyDescent="0.4">
      <c r="A16" s="9" t="s">
        <v>29</v>
      </c>
    </row>
    <row r="17" spans="1:31" ht="14.25" customHeight="1" x14ac:dyDescent="0.4">
      <c r="A17" s="55" t="s">
        <v>52</v>
      </c>
      <c r="B17" s="56"/>
      <c r="C17" s="56"/>
      <c r="D17" s="57"/>
      <c r="E17" s="116" t="s">
        <v>47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55" t="s">
        <v>53</v>
      </c>
      <c r="T17" s="56"/>
      <c r="U17" s="56"/>
      <c r="V17" s="57"/>
      <c r="W17" s="119" t="s">
        <v>48</v>
      </c>
      <c r="X17" s="120"/>
      <c r="Y17" s="120"/>
      <c r="Z17" s="120"/>
      <c r="AA17" s="120"/>
      <c r="AB17" s="121"/>
      <c r="AD17" s="4" t="s">
        <v>30</v>
      </c>
      <c r="AE17" s="4" t="s">
        <v>31</v>
      </c>
    </row>
    <row r="18" spans="1:31" ht="6" customHeight="1" x14ac:dyDescent="0.4"/>
    <row r="19" spans="1:31" ht="12" customHeight="1" x14ac:dyDescent="0.4">
      <c r="A19" s="4" t="s">
        <v>40</v>
      </c>
      <c r="G19" s="4" t="s">
        <v>60</v>
      </c>
      <c r="Q19" s="13" t="s">
        <v>35</v>
      </c>
      <c r="T19" s="13" t="s">
        <v>36</v>
      </c>
      <c r="W19" s="43" t="s">
        <v>19</v>
      </c>
      <c r="X19" s="108"/>
      <c r="Y19" s="108"/>
      <c r="Z19" s="43" t="s">
        <v>33</v>
      </c>
      <c r="AA19" s="108"/>
      <c r="AB19" s="108"/>
    </row>
    <row r="20" spans="1:31" ht="12" customHeight="1" x14ac:dyDescent="0.4">
      <c r="A20" s="91" t="s">
        <v>13</v>
      </c>
      <c r="B20" s="87"/>
      <c r="C20" s="87"/>
      <c r="D20" s="87"/>
      <c r="E20" s="87"/>
      <c r="F20" s="19" t="s">
        <v>6</v>
      </c>
      <c r="G20" s="19"/>
      <c r="H20" s="19"/>
      <c r="I20" s="19" t="s">
        <v>7</v>
      </c>
      <c r="J20" s="19"/>
      <c r="K20" s="19"/>
      <c r="L20" s="19" t="s">
        <v>8</v>
      </c>
      <c r="M20" s="19"/>
      <c r="N20" s="19"/>
      <c r="O20" s="14"/>
      <c r="P20" s="55" t="s">
        <v>24</v>
      </c>
      <c r="Q20" s="56"/>
      <c r="R20" s="57"/>
      <c r="S20" s="55" t="s">
        <v>43</v>
      </c>
      <c r="T20" s="58"/>
      <c r="U20" s="59"/>
      <c r="V20" s="15"/>
      <c r="W20" s="60" t="s">
        <v>10</v>
      </c>
      <c r="X20" s="61"/>
      <c r="Y20" s="62"/>
      <c r="Z20" s="69">
        <f>IFERROR(ROUNDUP(S21/P21,3),"")</f>
        <v>0.16700000000000001</v>
      </c>
      <c r="AA20" s="70"/>
      <c r="AB20" s="71"/>
    </row>
    <row r="21" spans="1:31" ht="12" customHeight="1" x14ac:dyDescent="0.4">
      <c r="A21" s="91" t="s">
        <v>4</v>
      </c>
      <c r="B21" s="87"/>
      <c r="C21" s="87"/>
      <c r="D21" s="87"/>
      <c r="E21" s="87"/>
      <c r="F21" s="124">
        <v>0.41666666666666669</v>
      </c>
      <c r="G21" s="125"/>
      <c r="H21" s="125"/>
      <c r="I21" s="124">
        <v>0.91666666666666663</v>
      </c>
      <c r="J21" s="125"/>
      <c r="K21" s="125"/>
      <c r="L21" s="128"/>
      <c r="M21" s="129"/>
      <c r="N21" s="129"/>
      <c r="O21" s="16"/>
      <c r="P21" s="80">
        <f>I21-F21-L21</f>
        <v>0.49999999999999994</v>
      </c>
      <c r="Q21" s="61"/>
      <c r="R21" s="62"/>
      <c r="S21" s="130">
        <v>8.3333333333333329E-2</v>
      </c>
      <c r="T21" s="131"/>
      <c r="U21" s="132"/>
      <c r="V21" s="15"/>
      <c r="W21" s="63"/>
      <c r="X21" s="64"/>
      <c r="Y21" s="65"/>
      <c r="Z21" s="72"/>
      <c r="AA21" s="73"/>
      <c r="AB21" s="74"/>
    </row>
    <row r="22" spans="1:31" ht="12" customHeight="1" x14ac:dyDescent="0.4">
      <c r="A22" s="113" t="s">
        <v>5</v>
      </c>
      <c r="B22" s="114"/>
      <c r="C22" s="114"/>
      <c r="D22" s="114"/>
      <c r="E22" s="114"/>
      <c r="F22" s="124">
        <v>0.41666666666666669</v>
      </c>
      <c r="G22" s="125"/>
      <c r="H22" s="125"/>
      <c r="I22" s="124">
        <v>0.83333333333333337</v>
      </c>
      <c r="J22" s="125"/>
      <c r="K22" s="125"/>
      <c r="L22" s="126"/>
      <c r="M22" s="127"/>
      <c r="N22" s="127"/>
      <c r="O22" s="16"/>
      <c r="P22" s="66"/>
      <c r="Q22" s="67"/>
      <c r="R22" s="68"/>
      <c r="S22" s="133"/>
      <c r="T22" s="134"/>
      <c r="U22" s="135"/>
      <c r="V22" s="15"/>
      <c r="W22" s="66"/>
      <c r="X22" s="67"/>
      <c r="Y22" s="68"/>
      <c r="Z22" s="75"/>
      <c r="AA22" s="76"/>
      <c r="AB22" s="77"/>
    </row>
    <row r="23" spans="1:31" ht="6" customHeight="1" x14ac:dyDescent="0.4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/>
      <c r="AA23" s="14"/>
      <c r="AB23" s="14"/>
    </row>
    <row r="24" spans="1:31" ht="12" customHeight="1" x14ac:dyDescent="0.4">
      <c r="A24" s="91" t="s">
        <v>14</v>
      </c>
      <c r="B24" s="87"/>
      <c r="C24" s="87"/>
      <c r="D24" s="87"/>
      <c r="E24" s="87"/>
      <c r="F24" s="19" t="s">
        <v>6</v>
      </c>
      <c r="G24" s="19"/>
      <c r="H24" s="19"/>
      <c r="I24" s="19" t="s">
        <v>7</v>
      </c>
      <c r="J24" s="19"/>
      <c r="K24" s="19"/>
      <c r="L24" s="19" t="s">
        <v>8</v>
      </c>
      <c r="M24" s="19"/>
      <c r="N24" s="19"/>
      <c r="O24" s="14"/>
      <c r="P24" s="55" t="s">
        <v>24</v>
      </c>
      <c r="Q24" s="56"/>
      <c r="R24" s="57"/>
      <c r="S24" s="55" t="s">
        <v>43</v>
      </c>
      <c r="T24" s="58"/>
      <c r="U24" s="59"/>
      <c r="V24" s="15"/>
      <c r="W24" s="60" t="s">
        <v>11</v>
      </c>
      <c r="X24" s="61"/>
      <c r="Y24" s="62"/>
      <c r="Z24" s="69">
        <f>IFERROR(ROUNDUP(S25/P25,3),"")</f>
        <v>0.16700000000000001</v>
      </c>
      <c r="AA24" s="70"/>
      <c r="AB24" s="71"/>
    </row>
    <row r="25" spans="1:31" ht="12" customHeight="1" x14ac:dyDescent="0.4">
      <c r="A25" s="91" t="s">
        <v>4</v>
      </c>
      <c r="B25" s="87"/>
      <c r="C25" s="87"/>
      <c r="D25" s="87"/>
      <c r="E25" s="87"/>
      <c r="F25" s="124">
        <v>0.41666666666666669</v>
      </c>
      <c r="G25" s="125"/>
      <c r="H25" s="125"/>
      <c r="I25" s="124">
        <v>0.91666666666666663</v>
      </c>
      <c r="J25" s="125"/>
      <c r="K25" s="125"/>
      <c r="L25" s="126"/>
      <c r="M25" s="127"/>
      <c r="N25" s="127"/>
      <c r="O25" s="16"/>
      <c r="P25" s="80">
        <f>I25-F25-L25</f>
        <v>0.49999999999999994</v>
      </c>
      <c r="Q25" s="61"/>
      <c r="R25" s="62"/>
      <c r="S25" s="130">
        <v>8.3333333333333329E-2</v>
      </c>
      <c r="T25" s="131"/>
      <c r="U25" s="132"/>
      <c r="V25" s="15"/>
      <c r="W25" s="63"/>
      <c r="X25" s="64"/>
      <c r="Y25" s="65"/>
      <c r="Z25" s="72"/>
      <c r="AA25" s="73"/>
      <c r="AB25" s="74"/>
    </row>
    <row r="26" spans="1:31" ht="12" customHeight="1" x14ac:dyDescent="0.4">
      <c r="A26" s="91" t="s">
        <v>5</v>
      </c>
      <c r="B26" s="87"/>
      <c r="C26" s="87"/>
      <c r="D26" s="87"/>
      <c r="E26" s="87"/>
      <c r="F26" s="124">
        <v>0.41666666666666669</v>
      </c>
      <c r="G26" s="125"/>
      <c r="H26" s="125"/>
      <c r="I26" s="124">
        <v>0.79166666666666663</v>
      </c>
      <c r="J26" s="125"/>
      <c r="K26" s="125"/>
      <c r="L26" s="126"/>
      <c r="M26" s="127"/>
      <c r="N26" s="127"/>
      <c r="O26" s="16"/>
      <c r="P26" s="66"/>
      <c r="Q26" s="67"/>
      <c r="R26" s="68"/>
      <c r="S26" s="133"/>
      <c r="T26" s="134"/>
      <c r="U26" s="135"/>
      <c r="V26" s="15"/>
      <c r="W26" s="66"/>
      <c r="X26" s="67"/>
      <c r="Y26" s="68"/>
      <c r="Z26" s="75"/>
      <c r="AA26" s="76"/>
      <c r="AB26" s="77"/>
    </row>
    <row r="27" spans="1:31" ht="6" customHeight="1" x14ac:dyDescent="0.4"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4"/>
      <c r="AA27" s="14"/>
      <c r="AB27" s="14"/>
    </row>
    <row r="28" spans="1:31" ht="12" customHeight="1" x14ac:dyDescent="0.4">
      <c r="A28" s="91" t="s">
        <v>15</v>
      </c>
      <c r="B28" s="87"/>
      <c r="C28" s="87"/>
      <c r="D28" s="87"/>
      <c r="E28" s="87"/>
      <c r="F28" s="19" t="s">
        <v>6</v>
      </c>
      <c r="G28" s="19"/>
      <c r="H28" s="19"/>
      <c r="I28" s="19" t="s">
        <v>7</v>
      </c>
      <c r="J28" s="19"/>
      <c r="K28" s="19"/>
      <c r="L28" s="19" t="s">
        <v>8</v>
      </c>
      <c r="M28" s="19"/>
      <c r="N28" s="19"/>
      <c r="O28" s="14"/>
      <c r="P28" s="55" t="s">
        <v>24</v>
      </c>
      <c r="Q28" s="56"/>
      <c r="R28" s="57"/>
      <c r="S28" s="55" t="s">
        <v>43</v>
      </c>
      <c r="T28" s="58"/>
      <c r="U28" s="59"/>
      <c r="V28" s="15"/>
      <c r="W28" s="60" t="s">
        <v>45</v>
      </c>
      <c r="X28" s="61"/>
      <c r="Y28" s="62"/>
      <c r="Z28" s="69" t="str">
        <f>IFERROR(ROUNDUP(S29/P29,3),"")</f>
        <v/>
      </c>
      <c r="AA28" s="70"/>
      <c r="AB28" s="71"/>
    </row>
    <row r="29" spans="1:31" ht="12" customHeight="1" x14ac:dyDescent="0.4">
      <c r="A29" s="91" t="s">
        <v>4</v>
      </c>
      <c r="B29" s="87"/>
      <c r="C29" s="87"/>
      <c r="D29" s="87"/>
      <c r="E29" s="87"/>
      <c r="F29" s="126"/>
      <c r="G29" s="127"/>
      <c r="H29" s="127"/>
      <c r="I29" s="126"/>
      <c r="J29" s="127"/>
      <c r="K29" s="127"/>
      <c r="L29" s="126"/>
      <c r="M29" s="127"/>
      <c r="N29" s="127"/>
      <c r="O29" s="16"/>
      <c r="P29" s="80">
        <f>I29-F29-L29</f>
        <v>0</v>
      </c>
      <c r="Q29" s="61"/>
      <c r="R29" s="62"/>
      <c r="S29" s="136"/>
      <c r="T29" s="137"/>
      <c r="U29" s="138"/>
      <c r="V29" s="15"/>
      <c r="W29" s="63"/>
      <c r="X29" s="64"/>
      <c r="Y29" s="65"/>
      <c r="Z29" s="72"/>
      <c r="AA29" s="73"/>
      <c r="AB29" s="74"/>
    </row>
    <row r="30" spans="1:31" ht="12" customHeight="1" x14ac:dyDescent="0.4">
      <c r="A30" s="91" t="s">
        <v>5</v>
      </c>
      <c r="B30" s="87"/>
      <c r="C30" s="87"/>
      <c r="D30" s="87"/>
      <c r="E30" s="87"/>
      <c r="F30" s="126"/>
      <c r="G30" s="127"/>
      <c r="H30" s="127"/>
      <c r="I30" s="126"/>
      <c r="J30" s="127"/>
      <c r="K30" s="127"/>
      <c r="L30" s="126"/>
      <c r="M30" s="127"/>
      <c r="N30" s="127"/>
      <c r="O30" s="16"/>
      <c r="P30" s="66"/>
      <c r="Q30" s="67"/>
      <c r="R30" s="68"/>
      <c r="S30" s="139"/>
      <c r="T30" s="140"/>
      <c r="U30" s="141"/>
      <c r="V30" s="15"/>
      <c r="W30" s="66"/>
      <c r="X30" s="67"/>
      <c r="Y30" s="68"/>
      <c r="Z30" s="75"/>
      <c r="AA30" s="76"/>
      <c r="AB30" s="77"/>
    </row>
    <row r="31" spans="1:31" ht="6" customHeight="1" x14ac:dyDescent="0.4"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4"/>
      <c r="AA31" s="14"/>
      <c r="AB31" s="14"/>
    </row>
    <row r="32" spans="1:31" ht="12" customHeight="1" x14ac:dyDescent="0.4">
      <c r="A32" s="91" t="s">
        <v>16</v>
      </c>
      <c r="B32" s="87"/>
      <c r="C32" s="87"/>
      <c r="D32" s="87"/>
      <c r="E32" s="87"/>
      <c r="F32" s="19" t="s">
        <v>6</v>
      </c>
      <c r="G32" s="19"/>
      <c r="H32" s="19"/>
      <c r="I32" s="19" t="s">
        <v>7</v>
      </c>
      <c r="J32" s="19"/>
      <c r="K32" s="19"/>
      <c r="L32" s="19" t="s">
        <v>8</v>
      </c>
      <c r="M32" s="19"/>
      <c r="N32" s="19"/>
      <c r="O32" s="14"/>
      <c r="P32" s="55" t="s">
        <v>24</v>
      </c>
      <c r="Q32" s="56"/>
      <c r="R32" s="57"/>
      <c r="S32" s="55" t="s">
        <v>43</v>
      </c>
      <c r="T32" s="58"/>
      <c r="U32" s="59"/>
      <c r="V32" s="15"/>
      <c r="W32" s="60" t="s">
        <v>12</v>
      </c>
      <c r="X32" s="61"/>
      <c r="Y32" s="62"/>
      <c r="Z32" s="69" t="str">
        <f>IFERROR(ROUNDUP(S33/P33,3),"")</f>
        <v/>
      </c>
      <c r="AA32" s="70"/>
      <c r="AB32" s="71"/>
    </row>
    <row r="33" spans="1:32" ht="12" customHeight="1" x14ac:dyDescent="0.4">
      <c r="A33" s="91" t="s">
        <v>4</v>
      </c>
      <c r="B33" s="87"/>
      <c r="C33" s="87"/>
      <c r="D33" s="87"/>
      <c r="E33" s="87"/>
      <c r="F33" s="126"/>
      <c r="G33" s="127"/>
      <c r="H33" s="127"/>
      <c r="I33" s="126"/>
      <c r="J33" s="127"/>
      <c r="K33" s="127"/>
      <c r="L33" s="126"/>
      <c r="M33" s="127"/>
      <c r="N33" s="127"/>
      <c r="O33" s="16"/>
      <c r="P33" s="80">
        <f>I33-F33-L33</f>
        <v>0</v>
      </c>
      <c r="Q33" s="61"/>
      <c r="R33" s="62"/>
      <c r="S33" s="136"/>
      <c r="T33" s="137"/>
      <c r="U33" s="138"/>
      <c r="V33" s="15"/>
      <c r="W33" s="63"/>
      <c r="X33" s="64"/>
      <c r="Y33" s="65"/>
      <c r="Z33" s="72"/>
      <c r="AA33" s="73"/>
      <c r="AB33" s="74"/>
    </row>
    <row r="34" spans="1:32" ht="12" customHeight="1" x14ac:dyDescent="0.4">
      <c r="A34" s="91" t="s">
        <v>5</v>
      </c>
      <c r="B34" s="87"/>
      <c r="C34" s="87"/>
      <c r="D34" s="87"/>
      <c r="E34" s="87"/>
      <c r="F34" s="126"/>
      <c r="G34" s="127"/>
      <c r="H34" s="127"/>
      <c r="I34" s="126"/>
      <c r="J34" s="127"/>
      <c r="K34" s="127"/>
      <c r="L34" s="126"/>
      <c r="M34" s="127"/>
      <c r="N34" s="127"/>
      <c r="O34" s="16"/>
      <c r="P34" s="66"/>
      <c r="Q34" s="67"/>
      <c r="R34" s="68"/>
      <c r="S34" s="139"/>
      <c r="T34" s="140"/>
      <c r="U34" s="141"/>
      <c r="V34" s="15"/>
      <c r="W34" s="66"/>
      <c r="X34" s="67"/>
      <c r="Y34" s="68"/>
      <c r="Z34" s="75"/>
      <c r="AA34" s="76"/>
      <c r="AB34" s="77"/>
    </row>
    <row r="35" spans="1:32" ht="6" customHeight="1" x14ac:dyDescent="0.4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4"/>
      <c r="AA35" s="14"/>
      <c r="AB35" s="14"/>
    </row>
    <row r="36" spans="1:32" ht="12" customHeight="1" x14ac:dyDescent="0.4">
      <c r="A36" s="92" t="s">
        <v>50</v>
      </c>
      <c r="B36" s="93"/>
      <c r="C36" s="93"/>
      <c r="D36" s="93"/>
      <c r="E36" s="93"/>
      <c r="F36" s="19" t="s">
        <v>6</v>
      </c>
      <c r="G36" s="19"/>
      <c r="H36" s="19"/>
      <c r="I36" s="19" t="s">
        <v>7</v>
      </c>
      <c r="J36" s="19"/>
      <c r="K36" s="19"/>
      <c r="L36" s="19" t="s">
        <v>8</v>
      </c>
      <c r="M36" s="19"/>
      <c r="N36" s="19"/>
      <c r="O36" s="14"/>
      <c r="P36" s="55" t="s">
        <v>24</v>
      </c>
      <c r="Q36" s="56"/>
      <c r="R36" s="57"/>
      <c r="S36" s="55" t="s">
        <v>43</v>
      </c>
      <c r="T36" s="58"/>
      <c r="U36" s="59"/>
      <c r="V36" s="15"/>
      <c r="W36" s="60" t="s">
        <v>20</v>
      </c>
      <c r="X36" s="61"/>
      <c r="Y36" s="62"/>
      <c r="Z36" s="69" t="str">
        <f>IFERROR(ROUNDUP(S37/P37,3),"")</f>
        <v/>
      </c>
      <c r="AA36" s="70"/>
      <c r="AB36" s="71"/>
    </row>
    <row r="37" spans="1:32" ht="12" customHeight="1" x14ac:dyDescent="0.4">
      <c r="A37" s="91" t="s">
        <v>4</v>
      </c>
      <c r="B37" s="87"/>
      <c r="C37" s="87"/>
      <c r="D37" s="87"/>
      <c r="E37" s="87"/>
      <c r="F37" s="126"/>
      <c r="G37" s="127"/>
      <c r="H37" s="127"/>
      <c r="I37" s="126"/>
      <c r="J37" s="127"/>
      <c r="K37" s="127"/>
      <c r="L37" s="126"/>
      <c r="M37" s="127"/>
      <c r="N37" s="127"/>
      <c r="O37" s="16"/>
      <c r="P37" s="80">
        <f>I37-F37-L37</f>
        <v>0</v>
      </c>
      <c r="Q37" s="61"/>
      <c r="R37" s="62"/>
      <c r="S37" s="136"/>
      <c r="T37" s="137"/>
      <c r="U37" s="138"/>
      <c r="V37" s="15"/>
      <c r="W37" s="63"/>
      <c r="X37" s="64"/>
      <c r="Y37" s="65"/>
      <c r="Z37" s="72"/>
      <c r="AA37" s="73"/>
      <c r="AB37" s="74"/>
    </row>
    <row r="38" spans="1:32" ht="12" customHeight="1" x14ac:dyDescent="0.4">
      <c r="A38" s="91" t="s">
        <v>5</v>
      </c>
      <c r="B38" s="87"/>
      <c r="C38" s="87"/>
      <c r="D38" s="87"/>
      <c r="E38" s="87"/>
      <c r="F38" s="126"/>
      <c r="G38" s="127"/>
      <c r="H38" s="127"/>
      <c r="I38" s="126"/>
      <c r="J38" s="127"/>
      <c r="K38" s="127"/>
      <c r="L38" s="126"/>
      <c r="M38" s="127"/>
      <c r="N38" s="127"/>
      <c r="O38" s="16"/>
      <c r="P38" s="66"/>
      <c r="Q38" s="67"/>
      <c r="R38" s="68"/>
      <c r="S38" s="139"/>
      <c r="T38" s="140"/>
      <c r="U38" s="141"/>
      <c r="V38" s="15"/>
      <c r="W38" s="66"/>
      <c r="X38" s="67"/>
      <c r="Y38" s="68"/>
      <c r="Z38" s="75"/>
      <c r="AA38" s="76"/>
      <c r="AB38" s="77"/>
    </row>
    <row r="39" spans="1:32" ht="12" customHeight="1" x14ac:dyDescent="0.4">
      <c r="Z39" s="37" t="s">
        <v>58</v>
      </c>
      <c r="AA39" s="37"/>
      <c r="AB39" s="37"/>
    </row>
    <row r="40" spans="1:32" ht="12" customHeight="1" x14ac:dyDescent="0.4">
      <c r="A40" s="4" t="s">
        <v>17</v>
      </c>
    </row>
    <row r="41" spans="1:32" ht="15" customHeight="1" x14ac:dyDescent="0.4">
      <c r="A41" s="38" t="s">
        <v>18</v>
      </c>
      <c r="B41" s="38"/>
      <c r="C41" s="38"/>
      <c r="D41" s="38"/>
      <c r="E41" s="38"/>
      <c r="F41" s="39" t="s">
        <v>19</v>
      </c>
      <c r="G41" s="40"/>
      <c r="H41" s="40"/>
      <c r="I41" s="40"/>
      <c r="J41" s="41"/>
      <c r="K41" s="45" t="s">
        <v>41</v>
      </c>
      <c r="L41" s="46"/>
      <c r="M41" s="46"/>
      <c r="N41" s="47"/>
      <c r="O41" s="51" t="s">
        <v>55</v>
      </c>
      <c r="P41" s="52"/>
      <c r="Q41" s="52"/>
      <c r="R41" s="52"/>
      <c r="S41" s="53"/>
    </row>
    <row r="42" spans="1:32" ht="15" customHeight="1" x14ac:dyDescent="0.4">
      <c r="A42" s="38"/>
      <c r="B42" s="38"/>
      <c r="C42" s="38"/>
      <c r="D42" s="38"/>
      <c r="E42" s="38"/>
      <c r="F42" s="42"/>
      <c r="G42" s="43"/>
      <c r="H42" s="43"/>
      <c r="I42" s="43"/>
      <c r="J42" s="44"/>
      <c r="K42" s="48"/>
      <c r="L42" s="49"/>
      <c r="M42" s="49"/>
      <c r="N42" s="50"/>
      <c r="O42" s="54"/>
      <c r="P42" s="52"/>
      <c r="Q42" s="52"/>
      <c r="R42" s="52"/>
      <c r="S42" s="53"/>
      <c r="AD42" s="17"/>
      <c r="AE42" s="18"/>
      <c r="AF42" s="18"/>
    </row>
    <row r="43" spans="1:32" ht="15" customHeight="1" x14ac:dyDescent="0.4">
      <c r="A43" s="31">
        <v>44452</v>
      </c>
      <c r="B43" s="32"/>
      <c r="C43" s="32"/>
      <c r="D43" s="32"/>
      <c r="E43" s="33"/>
      <c r="F43" s="142" t="s">
        <v>22</v>
      </c>
      <c r="G43" s="143"/>
      <c r="H43" s="143"/>
      <c r="I43" s="143"/>
      <c r="J43" s="144"/>
      <c r="K43" s="34">
        <f t="shared" ref="K43:K60" si="0">IF(F43="","",IF(F43="対応なし","支給しない",(VLOOKUP(F43,$W$20:$AB$38,4,FALSE))))</f>
        <v>0.16700000000000001</v>
      </c>
      <c r="L43" s="35"/>
      <c r="M43" s="35"/>
      <c r="N43" s="36"/>
      <c r="O43" s="28">
        <f>IFERROR(IF(K43="支給しない",0,ROUNDUP(U12*K43,-3)),"")</f>
        <v>7000</v>
      </c>
      <c r="P43" s="29"/>
      <c r="Q43" s="29"/>
      <c r="R43" s="29"/>
      <c r="S43" s="30"/>
      <c r="AD43" s="17" t="s">
        <v>21</v>
      </c>
      <c r="AE43" s="18"/>
      <c r="AF43" s="18"/>
    </row>
    <row r="44" spans="1:32" ht="15" customHeight="1" x14ac:dyDescent="0.4">
      <c r="A44" s="31">
        <v>44453</v>
      </c>
      <c r="B44" s="32"/>
      <c r="C44" s="32"/>
      <c r="D44" s="32"/>
      <c r="E44" s="33"/>
      <c r="F44" s="142" t="s">
        <v>22</v>
      </c>
      <c r="G44" s="143"/>
      <c r="H44" s="143"/>
      <c r="I44" s="143"/>
      <c r="J44" s="144"/>
      <c r="K44" s="24">
        <f t="shared" si="0"/>
        <v>0.16700000000000001</v>
      </c>
      <c r="L44" s="24"/>
      <c r="M44" s="24"/>
      <c r="N44" s="24"/>
      <c r="O44" s="28">
        <f>IFERROR(IF(K44="支給しない",0,ROUNDUP(U12*K44,-3)),"")</f>
        <v>7000</v>
      </c>
      <c r="P44" s="29"/>
      <c r="Q44" s="29"/>
      <c r="R44" s="29"/>
      <c r="S44" s="30"/>
      <c r="AD44" s="17" t="s">
        <v>22</v>
      </c>
      <c r="AE44" s="18"/>
      <c r="AF44" s="18"/>
    </row>
    <row r="45" spans="1:32" ht="15" customHeight="1" x14ac:dyDescent="0.4">
      <c r="A45" s="31">
        <v>44454</v>
      </c>
      <c r="B45" s="32"/>
      <c r="C45" s="32"/>
      <c r="D45" s="32"/>
      <c r="E45" s="33"/>
      <c r="F45" s="142" t="s">
        <v>22</v>
      </c>
      <c r="G45" s="143"/>
      <c r="H45" s="143"/>
      <c r="I45" s="143"/>
      <c r="J45" s="144"/>
      <c r="K45" s="24">
        <f t="shared" si="0"/>
        <v>0.16700000000000001</v>
      </c>
      <c r="L45" s="24"/>
      <c r="M45" s="24"/>
      <c r="N45" s="24"/>
      <c r="O45" s="28">
        <f>IFERROR(IF(K45="支給しない",0,ROUNDUP(U12*K45,-3)),"")</f>
        <v>7000</v>
      </c>
      <c r="P45" s="29"/>
      <c r="Q45" s="29"/>
      <c r="R45" s="29"/>
      <c r="S45" s="30"/>
      <c r="AD45" s="17" t="s">
        <v>44</v>
      </c>
      <c r="AE45" s="18"/>
      <c r="AF45" s="18"/>
    </row>
    <row r="46" spans="1:32" ht="15" customHeight="1" x14ac:dyDescent="0.4">
      <c r="A46" s="31">
        <v>44455</v>
      </c>
      <c r="B46" s="32"/>
      <c r="C46" s="32"/>
      <c r="D46" s="32"/>
      <c r="E46" s="33"/>
      <c r="F46" s="142" t="s">
        <v>22</v>
      </c>
      <c r="G46" s="143"/>
      <c r="H46" s="143"/>
      <c r="I46" s="143"/>
      <c r="J46" s="144"/>
      <c r="K46" s="24">
        <f>IF(F46="","",IF(F46="対応なし","支給しない",(VLOOKUP(F46,$W$20:$AB$38,4,FALSE))))</f>
        <v>0.16700000000000001</v>
      </c>
      <c r="L46" s="24"/>
      <c r="M46" s="24"/>
      <c r="N46" s="24"/>
      <c r="O46" s="28">
        <f>IFERROR(IF(K46="支給しない",0,ROUNDUP(U12*K46,-3)),"")</f>
        <v>7000</v>
      </c>
      <c r="P46" s="29"/>
      <c r="Q46" s="29"/>
      <c r="R46" s="29"/>
      <c r="S46" s="30"/>
      <c r="AD46" s="17" t="s">
        <v>23</v>
      </c>
      <c r="AE46" s="18"/>
      <c r="AF46" s="18"/>
    </row>
    <row r="47" spans="1:32" ht="15" customHeight="1" x14ac:dyDescent="0.4">
      <c r="A47" s="31">
        <v>44456</v>
      </c>
      <c r="B47" s="32"/>
      <c r="C47" s="32"/>
      <c r="D47" s="32"/>
      <c r="E47" s="33"/>
      <c r="F47" s="142" t="s">
        <v>22</v>
      </c>
      <c r="G47" s="143"/>
      <c r="H47" s="143"/>
      <c r="I47" s="143"/>
      <c r="J47" s="144"/>
      <c r="K47" s="24">
        <f t="shared" si="0"/>
        <v>0.16700000000000001</v>
      </c>
      <c r="L47" s="24"/>
      <c r="M47" s="24"/>
      <c r="N47" s="24"/>
      <c r="O47" s="28">
        <f>IFERROR(IF(K47="支給しない",0,ROUNDUP(U12*K47,-3)),"")</f>
        <v>7000</v>
      </c>
      <c r="P47" s="29"/>
      <c r="Q47" s="29"/>
      <c r="R47" s="29"/>
      <c r="S47" s="30"/>
      <c r="AD47" s="17" t="s">
        <v>26</v>
      </c>
      <c r="AE47" s="18"/>
      <c r="AF47" s="18"/>
    </row>
    <row r="48" spans="1:32" ht="15" customHeight="1" x14ac:dyDescent="0.4">
      <c r="A48" s="31">
        <v>44457</v>
      </c>
      <c r="B48" s="32"/>
      <c r="C48" s="32"/>
      <c r="D48" s="32"/>
      <c r="E48" s="33"/>
      <c r="F48" s="142" t="s">
        <v>21</v>
      </c>
      <c r="G48" s="143"/>
      <c r="H48" s="143"/>
      <c r="I48" s="143"/>
      <c r="J48" s="144"/>
      <c r="K48" s="24">
        <f t="shared" si="0"/>
        <v>0.16700000000000001</v>
      </c>
      <c r="L48" s="24"/>
      <c r="M48" s="24"/>
      <c r="N48" s="24"/>
      <c r="O48" s="28">
        <f>IFERROR(IF(K48="支給しない",0,ROUNDUP(U12*K48,-3)),"")</f>
        <v>7000</v>
      </c>
      <c r="P48" s="29"/>
      <c r="Q48" s="29"/>
      <c r="R48" s="29"/>
      <c r="S48" s="30"/>
      <c r="AD48" s="4" t="s">
        <v>37</v>
      </c>
      <c r="AE48" s="18"/>
      <c r="AF48" s="18"/>
    </row>
    <row r="49" spans="1:32" ht="15" customHeight="1" x14ac:dyDescent="0.4">
      <c r="A49" s="31">
        <v>44458</v>
      </c>
      <c r="B49" s="32"/>
      <c r="C49" s="32"/>
      <c r="D49" s="32"/>
      <c r="E49" s="33"/>
      <c r="F49" s="142" t="s">
        <v>21</v>
      </c>
      <c r="G49" s="143"/>
      <c r="H49" s="143"/>
      <c r="I49" s="143"/>
      <c r="J49" s="144"/>
      <c r="K49" s="24">
        <f t="shared" si="0"/>
        <v>0.16700000000000001</v>
      </c>
      <c r="L49" s="24"/>
      <c r="M49" s="24"/>
      <c r="N49" s="24"/>
      <c r="O49" s="28">
        <f>IFERROR(IF(K49="支給しない",0,ROUNDUP(U12*K49,-3)),"")</f>
        <v>7000</v>
      </c>
      <c r="P49" s="29"/>
      <c r="Q49" s="29"/>
      <c r="R49" s="29"/>
      <c r="S49" s="30"/>
    </row>
    <row r="50" spans="1:32" ht="15" customHeight="1" x14ac:dyDescent="0.4">
      <c r="A50" s="31">
        <v>44459</v>
      </c>
      <c r="B50" s="32"/>
      <c r="C50" s="32"/>
      <c r="D50" s="32"/>
      <c r="E50" s="33"/>
      <c r="F50" s="142" t="s">
        <v>21</v>
      </c>
      <c r="G50" s="143"/>
      <c r="H50" s="143"/>
      <c r="I50" s="143"/>
      <c r="J50" s="144"/>
      <c r="K50" s="24">
        <f t="shared" si="0"/>
        <v>0.16700000000000001</v>
      </c>
      <c r="L50" s="24"/>
      <c r="M50" s="24"/>
      <c r="N50" s="24"/>
      <c r="O50" s="28">
        <f>IFERROR(IF(K50="支給しない",0,ROUNDUP(U12*K50,-3)),"")</f>
        <v>7000</v>
      </c>
      <c r="P50" s="29"/>
      <c r="Q50" s="29"/>
      <c r="R50" s="29"/>
      <c r="S50" s="30"/>
    </row>
    <row r="51" spans="1:32" ht="15" customHeight="1" x14ac:dyDescent="0.4">
      <c r="A51" s="31">
        <v>44460</v>
      </c>
      <c r="B51" s="32"/>
      <c r="C51" s="32"/>
      <c r="D51" s="32"/>
      <c r="E51" s="33"/>
      <c r="F51" s="142" t="s">
        <v>22</v>
      </c>
      <c r="G51" s="143"/>
      <c r="H51" s="143"/>
      <c r="I51" s="143"/>
      <c r="J51" s="144"/>
      <c r="K51" s="24">
        <f t="shared" si="0"/>
        <v>0.16700000000000001</v>
      </c>
      <c r="L51" s="24"/>
      <c r="M51" s="24"/>
      <c r="N51" s="24"/>
      <c r="O51" s="28">
        <f>IFERROR(IF(K51="支給しない",0,ROUNDUP(U12*K51,-3)),"")</f>
        <v>7000</v>
      </c>
      <c r="P51" s="29"/>
      <c r="Q51" s="29"/>
      <c r="R51" s="29"/>
      <c r="S51" s="30"/>
      <c r="AD51" s="17"/>
      <c r="AE51" s="18"/>
      <c r="AF51" s="18"/>
    </row>
    <row r="52" spans="1:32" ht="15" customHeight="1" x14ac:dyDescent="0.4">
      <c r="A52" s="31">
        <v>44461</v>
      </c>
      <c r="B52" s="32"/>
      <c r="C52" s="32"/>
      <c r="D52" s="32"/>
      <c r="E52" s="33"/>
      <c r="F52" s="142" t="s">
        <v>22</v>
      </c>
      <c r="G52" s="143"/>
      <c r="H52" s="143"/>
      <c r="I52" s="143"/>
      <c r="J52" s="144"/>
      <c r="K52" s="24">
        <f t="shared" si="0"/>
        <v>0.16700000000000001</v>
      </c>
      <c r="L52" s="24"/>
      <c r="M52" s="24"/>
      <c r="N52" s="24"/>
      <c r="O52" s="28">
        <f>IFERROR(IF(K52="支給しない",0,ROUNDUP(U12*K52,-3)),"")</f>
        <v>7000</v>
      </c>
      <c r="P52" s="29"/>
      <c r="Q52" s="29"/>
      <c r="R52" s="29"/>
      <c r="S52" s="30"/>
      <c r="AD52" s="17"/>
      <c r="AE52" s="18"/>
      <c r="AF52" s="18"/>
    </row>
    <row r="53" spans="1:32" ht="15" customHeight="1" x14ac:dyDescent="0.4">
      <c r="A53" s="31">
        <v>44462</v>
      </c>
      <c r="B53" s="32"/>
      <c r="C53" s="32"/>
      <c r="D53" s="32"/>
      <c r="E53" s="33"/>
      <c r="F53" s="142" t="s">
        <v>21</v>
      </c>
      <c r="G53" s="143"/>
      <c r="H53" s="143"/>
      <c r="I53" s="143"/>
      <c r="J53" s="144"/>
      <c r="K53" s="24">
        <f t="shared" si="0"/>
        <v>0.16700000000000001</v>
      </c>
      <c r="L53" s="24"/>
      <c r="M53" s="24"/>
      <c r="N53" s="24"/>
      <c r="O53" s="28">
        <f>IFERROR(IF(K53="支給しない",0,ROUNDUP(U12*K53,-3)),"")</f>
        <v>7000</v>
      </c>
      <c r="P53" s="29"/>
      <c r="Q53" s="29"/>
      <c r="R53" s="29"/>
      <c r="S53" s="30"/>
    </row>
    <row r="54" spans="1:32" ht="15" customHeight="1" x14ac:dyDescent="0.4">
      <c r="A54" s="31">
        <v>44463</v>
      </c>
      <c r="B54" s="32"/>
      <c r="C54" s="32"/>
      <c r="D54" s="32"/>
      <c r="E54" s="33"/>
      <c r="F54" s="142" t="s">
        <v>22</v>
      </c>
      <c r="G54" s="143"/>
      <c r="H54" s="143"/>
      <c r="I54" s="143"/>
      <c r="J54" s="144"/>
      <c r="K54" s="24">
        <f t="shared" si="0"/>
        <v>0.16700000000000001</v>
      </c>
      <c r="L54" s="24"/>
      <c r="M54" s="24"/>
      <c r="N54" s="24"/>
      <c r="O54" s="28">
        <f>IFERROR(IF(K54="支給しない",0,ROUNDUP(U12*K54,-3)),"")</f>
        <v>7000</v>
      </c>
      <c r="P54" s="29"/>
      <c r="Q54" s="29"/>
      <c r="R54" s="29"/>
      <c r="S54" s="30"/>
    </row>
    <row r="55" spans="1:32" ht="15" customHeight="1" x14ac:dyDescent="0.4">
      <c r="A55" s="31">
        <v>44464</v>
      </c>
      <c r="B55" s="32"/>
      <c r="C55" s="32"/>
      <c r="D55" s="32"/>
      <c r="E55" s="33"/>
      <c r="F55" s="142" t="s">
        <v>21</v>
      </c>
      <c r="G55" s="143"/>
      <c r="H55" s="143"/>
      <c r="I55" s="143"/>
      <c r="J55" s="144"/>
      <c r="K55" s="24">
        <f t="shared" si="0"/>
        <v>0.16700000000000001</v>
      </c>
      <c r="L55" s="24"/>
      <c r="M55" s="24"/>
      <c r="N55" s="24"/>
      <c r="O55" s="28">
        <f>IFERROR(IF(K55="支給しない",0,ROUNDUP(U12*K55,-3)),"")</f>
        <v>7000</v>
      </c>
      <c r="P55" s="29"/>
      <c r="Q55" s="29"/>
      <c r="R55" s="29"/>
      <c r="S55" s="30"/>
    </row>
    <row r="56" spans="1:32" ht="15" customHeight="1" x14ac:dyDescent="0.4">
      <c r="A56" s="31">
        <v>44465</v>
      </c>
      <c r="B56" s="32"/>
      <c r="C56" s="32"/>
      <c r="D56" s="32"/>
      <c r="E56" s="33"/>
      <c r="F56" s="142" t="s">
        <v>21</v>
      </c>
      <c r="G56" s="143"/>
      <c r="H56" s="143"/>
      <c r="I56" s="143"/>
      <c r="J56" s="144"/>
      <c r="K56" s="24">
        <f t="shared" si="0"/>
        <v>0.16700000000000001</v>
      </c>
      <c r="L56" s="24"/>
      <c r="M56" s="24"/>
      <c r="N56" s="24"/>
      <c r="O56" s="28">
        <f>IFERROR(IF(K56="支給しない",0,ROUNDUP(U12*K56,-3)),"")</f>
        <v>7000</v>
      </c>
      <c r="P56" s="29"/>
      <c r="Q56" s="29"/>
      <c r="R56" s="29"/>
      <c r="S56" s="30"/>
    </row>
    <row r="57" spans="1:32" ht="15" customHeight="1" x14ac:dyDescent="0.4">
      <c r="A57" s="31">
        <v>44466</v>
      </c>
      <c r="B57" s="32"/>
      <c r="C57" s="32"/>
      <c r="D57" s="32"/>
      <c r="E57" s="33"/>
      <c r="F57" s="142" t="s">
        <v>22</v>
      </c>
      <c r="G57" s="143"/>
      <c r="H57" s="143"/>
      <c r="I57" s="143"/>
      <c r="J57" s="144"/>
      <c r="K57" s="24">
        <f t="shared" si="0"/>
        <v>0.16700000000000001</v>
      </c>
      <c r="L57" s="24"/>
      <c r="M57" s="24"/>
      <c r="N57" s="24"/>
      <c r="O57" s="28">
        <f>IFERROR(IF(K57="支給しない",0,ROUNDUP(U12*K57,-3)),"")</f>
        <v>7000</v>
      </c>
      <c r="P57" s="29"/>
      <c r="Q57" s="29"/>
      <c r="R57" s="29"/>
      <c r="S57" s="30"/>
    </row>
    <row r="58" spans="1:32" ht="15" customHeight="1" x14ac:dyDescent="0.4">
      <c r="A58" s="31">
        <v>44467</v>
      </c>
      <c r="B58" s="32"/>
      <c r="C58" s="32"/>
      <c r="D58" s="32"/>
      <c r="E58" s="33"/>
      <c r="F58" s="142" t="s">
        <v>22</v>
      </c>
      <c r="G58" s="143"/>
      <c r="H58" s="143"/>
      <c r="I58" s="143"/>
      <c r="J58" s="144"/>
      <c r="K58" s="24">
        <f t="shared" si="0"/>
        <v>0.16700000000000001</v>
      </c>
      <c r="L58" s="24"/>
      <c r="M58" s="24"/>
      <c r="N58" s="24"/>
      <c r="O58" s="28">
        <f>IFERROR(IF(K58="支給しない",0,ROUNDUP(U12*K58,-3)),"")</f>
        <v>7000</v>
      </c>
      <c r="P58" s="29"/>
      <c r="Q58" s="29"/>
      <c r="R58" s="29"/>
      <c r="S58" s="30"/>
    </row>
    <row r="59" spans="1:32" ht="15" customHeight="1" x14ac:dyDescent="0.4">
      <c r="A59" s="31">
        <v>44468</v>
      </c>
      <c r="B59" s="32"/>
      <c r="C59" s="32"/>
      <c r="D59" s="32"/>
      <c r="E59" s="33"/>
      <c r="F59" s="142" t="s">
        <v>22</v>
      </c>
      <c r="G59" s="143"/>
      <c r="H59" s="143"/>
      <c r="I59" s="143"/>
      <c r="J59" s="144"/>
      <c r="K59" s="24">
        <f t="shared" si="0"/>
        <v>0.16700000000000001</v>
      </c>
      <c r="L59" s="24"/>
      <c r="M59" s="24"/>
      <c r="N59" s="24"/>
      <c r="O59" s="28">
        <f>IFERROR(IF(K59="支給しない",0,ROUNDUP(U12*K59,-3)),"")</f>
        <v>7000</v>
      </c>
      <c r="P59" s="29"/>
      <c r="Q59" s="29"/>
      <c r="R59" s="29"/>
      <c r="S59" s="30"/>
    </row>
    <row r="60" spans="1:32" ht="15" customHeight="1" thickBot="1" x14ac:dyDescent="0.45">
      <c r="A60" s="31">
        <v>44469</v>
      </c>
      <c r="B60" s="32"/>
      <c r="C60" s="32"/>
      <c r="D60" s="32"/>
      <c r="E60" s="33"/>
      <c r="F60" s="142" t="s">
        <v>22</v>
      </c>
      <c r="G60" s="143"/>
      <c r="H60" s="143"/>
      <c r="I60" s="143"/>
      <c r="J60" s="144"/>
      <c r="K60" s="24">
        <f t="shared" si="0"/>
        <v>0.16700000000000001</v>
      </c>
      <c r="L60" s="24"/>
      <c r="M60" s="24"/>
      <c r="N60" s="24"/>
      <c r="O60" s="28">
        <f>IFERROR(IF(K60="支給しない",0,ROUNDUP(U12*K60,-3)),"")</f>
        <v>7000</v>
      </c>
      <c r="P60" s="29"/>
      <c r="Q60" s="29"/>
      <c r="R60" s="29"/>
      <c r="S60" s="30"/>
    </row>
    <row r="61" spans="1:32" ht="19.149999999999999" customHeight="1" thickTop="1" thickBot="1" x14ac:dyDescent="0.45">
      <c r="A61" s="19" t="s">
        <v>42</v>
      </c>
      <c r="B61" s="19"/>
      <c r="C61" s="19"/>
      <c r="D61" s="19"/>
      <c r="E61" s="19"/>
      <c r="F61" s="19"/>
      <c r="G61" s="19"/>
      <c r="H61" s="19"/>
      <c r="I61" s="19"/>
      <c r="J61" s="20" t="s">
        <v>54</v>
      </c>
      <c r="K61" s="20"/>
      <c r="L61" s="20"/>
      <c r="M61" s="20"/>
      <c r="N61" s="20"/>
      <c r="O61" s="21">
        <f>SUM(O43:S60)</f>
        <v>126000</v>
      </c>
      <c r="P61" s="22"/>
      <c r="Q61" s="22"/>
      <c r="R61" s="22"/>
      <c r="S61" s="23"/>
    </row>
    <row r="62" spans="1:32" ht="12" customHeight="1" thickTop="1" x14ac:dyDescent="0.4"/>
  </sheetData>
  <sheetProtection algorithmName="SHA-512" hashValue="ErBxx1RP0KcL/vooZxYdT+gDUyxWRKG7QWNnLNCUfu0zNgerqlKLqIjlED71d5fKIYBxfXWGMKpxqzNEVHdpMQ==" saltValue="HhffW5XRT3TiguPH6xvwPA==" spinCount="100000" sheet="1" objects="1" scenarios="1"/>
  <mergeCells count="189">
    <mergeCell ref="A61:I61"/>
    <mergeCell ref="J61:N61"/>
    <mergeCell ref="O61:S61"/>
    <mergeCell ref="A59:E59"/>
    <mergeCell ref="F59:J59"/>
    <mergeCell ref="K59:N59"/>
    <mergeCell ref="O59:S59"/>
    <mergeCell ref="A60:E60"/>
    <mergeCell ref="F60:J60"/>
    <mergeCell ref="K60:N60"/>
    <mergeCell ref="O60:S60"/>
    <mergeCell ref="A57:E57"/>
    <mergeCell ref="F57:J57"/>
    <mergeCell ref="K57:N57"/>
    <mergeCell ref="O57:S57"/>
    <mergeCell ref="A58:E58"/>
    <mergeCell ref="F58:J58"/>
    <mergeCell ref="K58:N58"/>
    <mergeCell ref="O58:S58"/>
    <mergeCell ref="A55:E55"/>
    <mergeCell ref="F55:J55"/>
    <mergeCell ref="K55:N55"/>
    <mergeCell ref="O55:S55"/>
    <mergeCell ref="A56:E56"/>
    <mergeCell ref="F56:J56"/>
    <mergeCell ref="K56:N56"/>
    <mergeCell ref="O56:S56"/>
    <mergeCell ref="A53:E53"/>
    <mergeCell ref="F53:J53"/>
    <mergeCell ref="K53:N53"/>
    <mergeCell ref="O53:S53"/>
    <mergeCell ref="A54:E54"/>
    <mergeCell ref="F54:J54"/>
    <mergeCell ref="K54:N54"/>
    <mergeCell ref="O54:S54"/>
    <mergeCell ref="A51:E51"/>
    <mergeCell ref="F51:J51"/>
    <mergeCell ref="K51:N51"/>
    <mergeCell ref="O51:S51"/>
    <mergeCell ref="A52:E52"/>
    <mergeCell ref="F52:J52"/>
    <mergeCell ref="K52:N52"/>
    <mergeCell ref="O52:S52"/>
    <mergeCell ref="A49:E49"/>
    <mergeCell ref="F49:J49"/>
    <mergeCell ref="K49:N49"/>
    <mergeCell ref="O49:S49"/>
    <mergeCell ref="A50:E50"/>
    <mergeCell ref="F50:J50"/>
    <mergeCell ref="K50:N50"/>
    <mergeCell ref="O50:S50"/>
    <mergeCell ref="A47:E47"/>
    <mergeCell ref="F47:J47"/>
    <mergeCell ref="K47:N47"/>
    <mergeCell ref="O47:S47"/>
    <mergeCell ref="A48:E48"/>
    <mergeCell ref="F48:J48"/>
    <mergeCell ref="K48:N48"/>
    <mergeCell ref="O48:S48"/>
    <mergeCell ref="A46:E46"/>
    <mergeCell ref="F46:J46"/>
    <mergeCell ref="K46:N46"/>
    <mergeCell ref="O46:S46"/>
    <mergeCell ref="A43:E43"/>
    <mergeCell ref="F43:J43"/>
    <mergeCell ref="K43:N43"/>
    <mergeCell ref="O43:S43"/>
    <mergeCell ref="A44:E44"/>
    <mergeCell ref="F44:J44"/>
    <mergeCell ref="K44:N44"/>
    <mergeCell ref="O44:S44"/>
    <mergeCell ref="P32:R32"/>
    <mergeCell ref="A32:E32"/>
    <mergeCell ref="F32:H32"/>
    <mergeCell ref="I32:K32"/>
    <mergeCell ref="L32:N32"/>
    <mergeCell ref="A45:E45"/>
    <mergeCell ref="F45:J45"/>
    <mergeCell ref="K45:N45"/>
    <mergeCell ref="O45:S45"/>
    <mergeCell ref="Z39:AB39"/>
    <mergeCell ref="A41:E42"/>
    <mergeCell ref="F41:J42"/>
    <mergeCell ref="K41:N42"/>
    <mergeCell ref="O41:S42"/>
    <mergeCell ref="P36:R36"/>
    <mergeCell ref="S36:U36"/>
    <mergeCell ref="W36:Y38"/>
    <mergeCell ref="Z36:AB38"/>
    <mergeCell ref="A37:E37"/>
    <mergeCell ref="F37:H37"/>
    <mergeCell ref="I37:K37"/>
    <mergeCell ref="L37:N37"/>
    <mergeCell ref="P37:R38"/>
    <mergeCell ref="S37:U38"/>
    <mergeCell ref="A38:E38"/>
    <mergeCell ref="F38:H38"/>
    <mergeCell ref="I38:K38"/>
    <mergeCell ref="L38:N38"/>
    <mergeCell ref="A36:E36"/>
    <mergeCell ref="F36:H36"/>
    <mergeCell ref="I36:K36"/>
    <mergeCell ref="L36:N36"/>
    <mergeCell ref="A24:E24"/>
    <mergeCell ref="P28:R28"/>
    <mergeCell ref="S32:U32"/>
    <mergeCell ref="W32:Y34"/>
    <mergeCell ref="Z32:AB34"/>
    <mergeCell ref="A33:E33"/>
    <mergeCell ref="F33:H33"/>
    <mergeCell ref="I33:K33"/>
    <mergeCell ref="L33:N33"/>
    <mergeCell ref="P33:R34"/>
    <mergeCell ref="S33:U34"/>
    <mergeCell ref="A34:E34"/>
    <mergeCell ref="F34:H34"/>
    <mergeCell ref="I34:K34"/>
    <mergeCell ref="L34:N34"/>
    <mergeCell ref="A28:E28"/>
    <mergeCell ref="F28:H28"/>
    <mergeCell ref="I28:K28"/>
    <mergeCell ref="L28:N28"/>
    <mergeCell ref="F25:H25"/>
    <mergeCell ref="I25:K25"/>
    <mergeCell ref="L25:N25"/>
    <mergeCell ref="P25:R26"/>
    <mergeCell ref="S25:U26"/>
    <mergeCell ref="A26:E26"/>
    <mergeCell ref="F26:H26"/>
    <mergeCell ref="I26:K26"/>
    <mergeCell ref="L26:N26"/>
    <mergeCell ref="S28:U28"/>
    <mergeCell ref="W28:Y30"/>
    <mergeCell ref="Z28:AB30"/>
    <mergeCell ref="A29:E29"/>
    <mergeCell ref="F29:H29"/>
    <mergeCell ref="I29:K29"/>
    <mergeCell ref="L29:N29"/>
    <mergeCell ref="P29:R30"/>
    <mergeCell ref="S29:U30"/>
    <mergeCell ref="A30:E30"/>
    <mergeCell ref="F30:H30"/>
    <mergeCell ref="I30:K30"/>
    <mergeCell ref="L30:N30"/>
    <mergeCell ref="F24:H24"/>
    <mergeCell ref="I24:K24"/>
    <mergeCell ref="L24:N24"/>
    <mergeCell ref="W20:Y22"/>
    <mergeCell ref="Z20:AB22"/>
    <mergeCell ref="A21:E21"/>
    <mergeCell ref="F21:H21"/>
    <mergeCell ref="I21:K21"/>
    <mergeCell ref="L21:N21"/>
    <mergeCell ref="P21:R22"/>
    <mergeCell ref="S21:U22"/>
    <mergeCell ref="A22:E22"/>
    <mergeCell ref="F22:H22"/>
    <mergeCell ref="A20:E20"/>
    <mergeCell ref="F20:H20"/>
    <mergeCell ref="I20:K20"/>
    <mergeCell ref="L20:N20"/>
    <mergeCell ref="P20:R20"/>
    <mergeCell ref="S20:U20"/>
    <mergeCell ref="S24:U24"/>
    <mergeCell ref="W24:Y26"/>
    <mergeCell ref="Z24:AB26"/>
    <mergeCell ref="A25:E25"/>
    <mergeCell ref="P24:R24"/>
    <mergeCell ref="W19:Y19"/>
    <mergeCell ref="Z19:AB19"/>
    <mergeCell ref="A12:H12"/>
    <mergeCell ref="I12:L12"/>
    <mergeCell ref="O12:Q12"/>
    <mergeCell ref="R12:S12"/>
    <mergeCell ref="U12:Y12"/>
    <mergeCell ref="Z12:AA12"/>
    <mergeCell ref="I22:K22"/>
    <mergeCell ref="L22:N22"/>
    <mergeCell ref="A3:AB3"/>
    <mergeCell ref="O5:T5"/>
    <mergeCell ref="U5:Z5"/>
    <mergeCell ref="O6:T6"/>
    <mergeCell ref="U6:Z6"/>
    <mergeCell ref="A9:C9"/>
    <mergeCell ref="D9:X9"/>
    <mergeCell ref="A17:D17"/>
    <mergeCell ref="E17:R17"/>
    <mergeCell ref="S17:V17"/>
    <mergeCell ref="W17:AB17"/>
  </mergeCells>
  <phoneticPr fontId="1"/>
  <conditionalFormatting sqref="P21:R22">
    <cfRule type="cellIs" dxfId="4" priority="9" operator="equal">
      <formula>0</formula>
    </cfRule>
  </conditionalFormatting>
  <conditionalFormatting sqref="P25:R26">
    <cfRule type="cellIs" dxfId="3" priority="4" operator="equal">
      <formula>0</formula>
    </cfRule>
  </conditionalFormatting>
  <conditionalFormatting sqref="P29:R30">
    <cfRule type="cellIs" dxfId="2" priority="3" operator="equal">
      <formula>0</formula>
    </cfRule>
  </conditionalFormatting>
  <conditionalFormatting sqref="P33:R34">
    <cfRule type="cellIs" dxfId="1" priority="2" operator="equal">
      <formula>0</formula>
    </cfRule>
  </conditionalFormatting>
  <conditionalFormatting sqref="P37:R38">
    <cfRule type="cellIs" dxfId="0" priority="1" operator="equal">
      <formula>0</formula>
    </cfRule>
  </conditionalFormatting>
  <dataValidations count="2">
    <dataValidation type="list" allowBlank="1" showInputMessage="1" showErrorMessage="1" sqref="F43:F60">
      <formula1>$AD$43:$AD$48</formula1>
    </dataValidation>
    <dataValidation type="list" allowBlank="1" showInputMessage="1" showErrorMessage="1" sqref="W17:AB17">
      <formula1>$AD$17:$AE$17</formula1>
    </dataValidation>
  </dataValidations>
  <pageMargins left="0.7" right="0.7" top="0.75" bottom="0.75" header="0.3" footer="0.3"/>
  <pageSetup paperSize="9" scale="8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テナント</vt:lpstr>
      <vt:lpstr>記入例</vt:lpstr>
      <vt:lpstr>テナント!Print_Area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SG15710のC20-2332</cp:lastModifiedBy>
  <cp:lastPrinted>2021-09-14T08:01:19Z</cp:lastPrinted>
  <dcterms:created xsi:type="dcterms:W3CDTF">2021-05-31T01:24:43Z</dcterms:created>
  <dcterms:modified xsi:type="dcterms:W3CDTF">2021-10-01T10:37:20Z</dcterms:modified>
</cp:coreProperties>
</file>