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1" sheetId="1" r:id="rId1"/>
  </sheets>
  <definedNames>
    <definedName name="_xlnm.Print_Area" localSheetId="0">'1'!$A$1:$S$45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3" i="1" l="1"/>
  <c r="H43" i="1"/>
  <c r="H39" i="1"/>
  <c r="G39" i="1" s="1"/>
  <c r="H38" i="1"/>
  <c r="H37" i="1"/>
  <c r="H36" i="1"/>
  <c r="H35" i="1"/>
  <c r="H34" i="1"/>
  <c r="G34" i="1" s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G17" i="1" s="1"/>
  <c r="G15" i="1"/>
  <c r="H14" i="1"/>
  <c r="G14" i="1" s="1"/>
  <c r="H13" i="1"/>
  <c r="G13" i="1" s="1"/>
  <c r="H12" i="1"/>
  <c r="G12" i="1" s="1"/>
  <c r="R9" i="1"/>
  <c r="R7" i="1" s="1"/>
  <c r="N9" i="1"/>
  <c r="N7" i="1" s="1"/>
  <c r="J9" i="1"/>
  <c r="J7" i="1" s="1"/>
  <c r="S9" i="1"/>
  <c r="S7" i="1" s="1"/>
  <c r="Q9" i="1"/>
  <c r="Q7" i="1" s="1"/>
  <c r="Q41" i="1" s="1"/>
  <c r="O9" i="1"/>
  <c r="O7" i="1" s="1"/>
  <c r="M9" i="1"/>
  <c r="M7" i="1" s="1"/>
  <c r="K9" i="1"/>
  <c r="K7" i="1" s="1"/>
  <c r="H10" i="1"/>
  <c r="G10" i="1" s="1"/>
  <c r="P9" i="1"/>
  <c r="P7" i="1" s="1"/>
  <c r="L9" i="1"/>
  <c r="L7" i="1" s="1"/>
  <c r="J41" i="1" l="1"/>
  <c r="R41" i="1"/>
  <c r="K41" i="1"/>
  <c r="S41" i="1"/>
  <c r="M41" i="1"/>
  <c r="N41" i="1"/>
  <c r="L41" i="1"/>
  <c r="O41" i="1"/>
  <c r="P41" i="1"/>
  <c r="I9" i="1"/>
  <c r="H11" i="1"/>
  <c r="G11" i="1" s="1"/>
  <c r="I7" i="1" l="1"/>
  <c r="H9" i="1"/>
  <c r="G9" i="1" l="1"/>
  <c r="G7" i="1" s="1"/>
  <c r="H7" i="1"/>
  <c r="I41" i="1"/>
  <c r="H41" i="1" l="1"/>
</calcChain>
</file>

<file path=xl/sharedStrings.xml><?xml version="1.0" encoding="utf-8"?>
<sst xmlns="http://schemas.openxmlformats.org/spreadsheetml/2006/main" count="149" uniqueCount="56">
  <si>
    <t>教 　育 　費</t>
    <rPh sb="0" eb="7">
      <t>キョウイクヒ</t>
    </rPh>
    <phoneticPr fontId="4"/>
  </si>
  <si>
    <t>総 　括 　表</t>
    <rPh sb="0" eb="4">
      <t>ソウカツ</t>
    </rPh>
    <rPh sb="6" eb="7">
      <t>ヒョウ</t>
    </rPh>
    <phoneticPr fontId="4"/>
  </si>
  <si>
    <t>（単位　千円）</t>
    <rPh sb="1" eb="3">
      <t>タンイ</t>
    </rPh>
    <rPh sb="4" eb="6">
      <t>センエン</t>
    </rPh>
    <phoneticPr fontId="4"/>
  </si>
  <si>
    <t>区分</t>
    <rPh sb="0" eb="2">
      <t>クブン</t>
    </rPh>
    <phoneticPr fontId="4"/>
  </si>
  <si>
    <t>総　　額</t>
    <rPh sb="0" eb="1">
      <t>フサ</t>
    </rPh>
    <rPh sb="3" eb="4">
      <t>ガク</t>
    </rPh>
    <phoneticPr fontId="4"/>
  </si>
  <si>
    <t>学校教育費</t>
    <rPh sb="0" eb="5">
      <t>ガッコウキョウイクヒ</t>
    </rPh>
    <phoneticPr fontId="4"/>
  </si>
  <si>
    <t>社会教育費</t>
    <rPh sb="0" eb="5">
      <t>シャカイキョウイクヒ</t>
    </rPh>
    <phoneticPr fontId="4"/>
  </si>
  <si>
    <t>教育行政費</t>
    <rPh sb="0" eb="4">
      <t>キョウイクギョウセイ</t>
    </rPh>
    <rPh sb="4" eb="5">
      <t>ヒ</t>
    </rPh>
    <phoneticPr fontId="4"/>
  </si>
  <si>
    <t>全学校</t>
    <rPh sb="0" eb="1">
      <t>ゼン</t>
    </rPh>
    <rPh sb="1" eb="3">
      <t>ガッコウ</t>
    </rPh>
    <phoneticPr fontId="4"/>
  </si>
  <si>
    <t>幼稚園</t>
    <rPh sb="0" eb="3">
      <t>ヨウチエン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</si>
  <si>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</si>
  <si>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</si>
  <si>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</si>
  <si>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高等学校</t>
    <rPh sb="0" eb="4">
      <t>コウトウガッコウ</t>
    </rPh>
    <phoneticPr fontId="4"/>
  </si>
  <si>
    <t>専修学校</t>
    <rPh sb="0" eb="2">
      <t>センシュウ</t>
    </rPh>
    <rPh sb="2" eb="4">
      <t>ガッコウ</t>
    </rPh>
    <phoneticPr fontId="4"/>
  </si>
  <si>
    <t>認定こども園</t>
    <rPh sb="0" eb="2">
      <t>ニンテイ</t>
    </rPh>
    <rPh sb="5" eb="6">
      <t>エン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</si>
  <si>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</si>
  <si>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</si>
  <si>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</si>
  <si>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教育費総額</t>
    <rPh sb="0" eb="3">
      <t>キョウイクヒ</t>
    </rPh>
    <rPh sb="3" eb="5">
      <t>ソウガク</t>
    </rPh>
    <phoneticPr fontId="4"/>
  </si>
  <si>
    <t>財源別内訳</t>
    <rPh sb="0" eb="2">
      <t>ザイゲン</t>
    </rPh>
    <rPh sb="2" eb="3">
      <t>ベツ</t>
    </rPh>
    <rPh sb="3" eb="5">
      <t>ウチワケ</t>
    </rPh>
    <phoneticPr fontId="4"/>
  </si>
  <si>
    <t>地方債・寄付金以外の公費</t>
    <rPh sb="0" eb="3">
      <t>チホウサイ</t>
    </rPh>
    <rPh sb="4" eb="7">
      <t>キフキン</t>
    </rPh>
    <rPh sb="7" eb="9">
      <t>イガイ</t>
    </rPh>
    <rPh sb="10" eb="12">
      <t>コウヒ</t>
    </rPh>
    <phoneticPr fontId="4"/>
  </si>
  <si>
    <t>国庫補助金</t>
    <rPh sb="0" eb="2">
      <t>コッコ</t>
    </rPh>
    <rPh sb="2" eb="5">
      <t>ホジョキン</t>
    </rPh>
    <phoneticPr fontId="4"/>
  </si>
  <si>
    <t>県支出金</t>
    <rPh sb="0" eb="4">
      <t>ケンシシュツキン</t>
    </rPh>
    <phoneticPr fontId="4"/>
  </si>
  <si>
    <t>市町支出金</t>
    <rPh sb="0" eb="2">
      <t>シチョウ</t>
    </rPh>
    <rPh sb="2" eb="5">
      <t>シシュツキン</t>
    </rPh>
    <phoneticPr fontId="4"/>
  </si>
  <si>
    <t>地方債</t>
    <rPh sb="0" eb="3">
      <t>チホウサイ</t>
    </rPh>
    <phoneticPr fontId="4"/>
  </si>
  <si>
    <t>公費に組み入れられた寄付金</t>
    <rPh sb="0" eb="2">
      <t>コウヒ</t>
    </rPh>
    <rPh sb="3" eb="6">
      <t>クミイ</t>
    </rPh>
    <rPh sb="10" eb="13">
      <t>キフキン</t>
    </rPh>
    <phoneticPr fontId="4"/>
  </si>
  <si>
    <t>公費に組み入れられない寄付金</t>
    <rPh sb="0" eb="2">
      <t>コウヒ</t>
    </rPh>
    <rPh sb="3" eb="6">
      <t>クミイ</t>
    </rPh>
    <rPh sb="11" eb="14">
      <t>キフキン</t>
    </rPh>
    <phoneticPr fontId="4"/>
  </si>
  <si>
    <t>…</t>
    <phoneticPr fontId="4"/>
  </si>
  <si>
    <t>-</t>
  </si>
  <si>
    <t>支　　出　　項　　目　　別　　内　　訳</t>
    <rPh sb="0" eb="4">
      <t>シシュツ</t>
    </rPh>
    <rPh sb="6" eb="13">
      <t>コウモクベツ</t>
    </rPh>
    <rPh sb="15" eb="19">
      <t>ウチワケ</t>
    </rPh>
    <phoneticPr fontId="4"/>
  </si>
  <si>
    <t>消費的支出</t>
    <rPh sb="0" eb="3">
      <t>ショウヒテキ</t>
    </rPh>
    <rPh sb="3" eb="5">
      <t>シシュツ</t>
    </rPh>
    <phoneticPr fontId="4"/>
  </si>
  <si>
    <t>人件費</t>
    <rPh sb="0" eb="3">
      <t>ジンケンヒ</t>
    </rPh>
    <phoneticPr fontId="4"/>
  </si>
  <si>
    <t>本務教員給与</t>
    <rPh sb="0" eb="4">
      <t>ホンムキョウイン</t>
    </rPh>
    <rPh sb="4" eb="6">
      <t>キュウヨ</t>
    </rPh>
    <phoneticPr fontId="4"/>
  </si>
  <si>
    <t>兼務教員給与</t>
    <rPh sb="0" eb="2">
      <t>ケンム</t>
    </rPh>
    <rPh sb="2" eb="4">
      <t>キョウイン</t>
    </rPh>
    <rPh sb="4" eb="6">
      <t>キュウヨ</t>
    </rPh>
    <phoneticPr fontId="4"/>
  </si>
  <si>
    <t>事務職員給与</t>
    <rPh sb="0" eb="4">
      <t>ジムショクイン</t>
    </rPh>
    <rPh sb="4" eb="6">
      <t>キュウヨ</t>
    </rPh>
    <phoneticPr fontId="4"/>
  </si>
  <si>
    <t>その他の職員給与</t>
    <rPh sb="0" eb="3">
      <t>ソノタ</t>
    </rPh>
    <rPh sb="4" eb="6">
      <t>ショクイン</t>
    </rPh>
    <rPh sb="6" eb="8">
      <t>キュウヨ</t>
    </rPh>
    <phoneticPr fontId="4"/>
  </si>
  <si>
    <t>共済組合等負担金</t>
    <rPh sb="0" eb="4">
      <t>キョウサイクミアイ</t>
    </rPh>
    <rPh sb="4" eb="5">
      <t>トウ</t>
    </rPh>
    <rPh sb="5" eb="8">
      <t>フタンキン</t>
    </rPh>
    <phoneticPr fontId="4"/>
  </si>
  <si>
    <t>恩給費等</t>
    <rPh sb="0" eb="2">
      <t>オンキュウ</t>
    </rPh>
    <rPh sb="2" eb="3">
      <t>ヒ</t>
    </rPh>
    <rPh sb="3" eb="4">
      <t>トウ</t>
    </rPh>
    <phoneticPr fontId="4"/>
  </si>
  <si>
    <t>退職・死傷手当</t>
    <rPh sb="0" eb="2">
      <t>タイショク</t>
    </rPh>
    <rPh sb="3" eb="5">
      <t>シショウ</t>
    </rPh>
    <rPh sb="5" eb="7">
      <t>テアテ</t>
    </rPh>
    <phoneticPr fontId="4"/>
  </si>
  <si>
    <t>教育活動費</t>
    <rPh sb="0" eb="4">
      <t>キョウイクカツドウ</t>
    </rPh>
    <rPh sb="4" eb="5">
      <t>ヒ</t>
    </rPh>
    <phoneticPr fontId="4"/>
  </si>
  <si>
    <t>管理費</t>
    <rPh sb="0" eb="3">
      <t>カンリヒ</t>
    </rPh>
    <phoneticPr fontId="4"/>
  </si>
  <si>
    <t>修繕費</t>
    <rPh sb="0" eb="3">
      <t>シュウゼンヒ</t>
    </rPh>
    <phoneticPr fontId="4"/>
  </si>
  <si>
    <t>その他の管理費</t>
    <rPh sb="0" eb="3">
      <t>ソノタ</t>
    </rPh>
    <rPh sb="4" eb="7">
      <t>カンリヒ</t>
    </rPh>
    <phoneticPr fontId="4"/>
  </si>
  <si>
    <t>補助活動費</t>
    <rPh sb="0" eb="5">
      <t>ホジョカツドウヒ</t>
    </rPh>
    <phoneticPr fontId="4"/>
  </si>
  <si>
    <t>補助事業費</t>
    <rPh sb="0" eb="2">
      <t>ホジョ</t>
    </rPh>
    <rPh sb="2" eb="5">
      <t>ジギョウヒ</t>
    </rPh>
    <phoneticPr fontId="4"/>
  </si>
  <si>
    <t>その他の補助事業費</t>
    <rPh sb="2" eb="3">
      <t>タ</t>
    </rPh>
    <rPh sb="4" eb="9">
      <t>ホジョジギョウヒ</t>
    </rPh>
    <phoneticPr fontId="4"/>
  </si>
  <si>
    <t>所定支払金</t>
    <rPh sb="0" eb="2">
      <t>ショテイ</t>
    </rPh>
    <rPh sb="2" eb="4">
      <t>シハライ</t>
    </rPh>
    <rPh sb="4" eb="5">
      <t>キン</t>
    </rPh>
    <phoneticPr fontId="4"/>
  </si>
  <si>
    <t>資本的支出</t>
    <rPh sb="0" eb="3">
      <t>シホンテキ</t>
    </rPh>
    <rPh sb="3" eb="5">
      <t>シシュツ</t>
    </rPh>
    <phoneticPr fontId="4"/>
  </si>
  <si>
    <t>土地費</t>
    <rPh sb="0" eb="2">
      <t>トチ</t>
    </rPh>
    <rPh sb="2" eb="3">
      <t>ヒ</t>
    </rPh>
    <phoneticPr fontId="4"/>
  </si>
  <si>
    <t>建築費</t>
    <rPh sb="0" eb="3">
      <t>ケンチクヒ</t>
    </rPh>
    <phoneticPr fontId="4"/>
  </si>
  <si>
    <t>設備・備品費</t>
    <rPh sb="0" eb="2">
      <t>セツビ</t>
    </rPh>
    <rPh sb="3" eb="5">
      <t>ビヒン</t>
    </rPh>
    <rPh sb="5" eb="6">
      <t>ヒ</t>
    </rPh>
    <phoneticPr fontId="4"/>
  </si>
  <si>
    <t>図書購入費</t>
    <rPh sb="0" eb="2">
      <t>トショ</t>
    </rPh>
    <rPh sb="2" eb="5">
      <t>コウニュウヒ</t>
    </rPh>
    <phoneticPr fontId="4"/>
  </si>
  <si>
    <t>債務償還費</t>
    <rPh sb="0" eb="2">
      <t>サイム</t>
    </rPh>
    <rPh sb="2" eb="5">
      <t>ショウカンヒ</t>
    </rPh>
    <phoneticPr fontId="4"/>
  </si>
  <si>
    <t>在学者・県民1人当たり経費(単位 円)</t>
    <rPh sb="0" eb="2">
      <t>ザイガク</t>
    </rPh>
    <rPh sb="2" eb="3">
      <t>シャ</t>
    </rPh>
    <rPh sb="4" eb="6">
      <t>ケンミン</t>
    </rPh>
    <rPh sb="7" eb="8">
      <t>ニン</t>
    </rPh>
    <rPh sb="8" eb="9">
      <t>ア</t>
    </rPh>
    <rPh sb="11" eb="13">
      <t>ケイヒ</t>
    </rPh>
    <rPh sb="14" eb="16">
      <t>タンイ</t>
    </rPh>
    <rPh sb="17" eb="18">
      <t>エン</t>
    </rPh>
    <phoneticPr fontId="4"/>
  </si>
  <si>
    <t>在　 学 　者 ・ 人   　口(単位 人)</t>
    <rPh sb="0" eb="1">
      <t>ザイ</t>
    </rPh>
    <rPh sb="3" eb="4">
      <t>ガク</t>
    </rPh>
    <rPh sb="6" eb="7">
      <t>シャ</t>
    </rPh>
    <rPh sb="10" eb="11">
      <t>ジン</t>
    </rPh>
    <rPh sb="15" eb="16">
      <t>クチ</t>
    </rPh>
    <rPh sb="17" eb="19">
      <t>タンイ</t>
    </rPh>
    <rPh sb="20" eb="21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</si>
</sst>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5" fillId="0" borderId="0" xfId="1" applyFont="1" applyFill="1"/>
    <xf numFmtId="38" fontId="6" fillId="0" borderId="0" xfId="1" applyFont="1" applyFill="1" applyAlignment="1">
      <alignment horizontal="right"/>
    </xf>
    <xf numFmtId="38" fontId="6" fillId="0" borderId="0" xfId="1" applyFont="1" applyFill="1"/>
    <xf numFmtId="38" fontId="5" fillId="0" borderId="0" xfId="1" applyFont="1" applyFill="1" applyAlignment="1">
      <alignment horizontal="right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11" xfId="1" applyFont="1" applyFill="1" applyBorder="1"/>
    <xf numFmtId="38" fontId="5" fillId="0" borderId="12" xfId="1" applyFont="1" applyFill="1" applyBorder="1"/>
    <xf numFmtId="38" fontId="5" fillId="0" borderId="0" xfId="1" applyFont="1" applyFill="1" applyAlignment="1">
      <alignment horizontal="distributed"/>
    </xf>
    <xf numFmtId="38" fontId="5" fillId="0" borderId="0" xfId="1" applyFont="1" applyFill="1" applyAlignment="1"/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38" fontId="5" fillId="0" borderId="13" xfId="1" applyFont="1" applyFill="1" applyBorder="1" applyAlignment="1" applyProtection="1">
      <alignment horizontal="right" vertical="center"/>
      <protection locked="0"/>
    </xf>
    <xf numFmtId="38" fontId="5" fillId="0" borderId="14" xfId="1" applyFont="1" applyFill="1" applyBorder="1"/>
    <xf numFmtId="38" fontId="8" fillId="0" borderId="0" xfId="1" applyFont="1" applyFill="1" applyProtection="1">
      <protection locked="0"/>
    </xf>
    <xf numFmtId="38" fontId="8" fillId="0" borderId="0" xfId="1" applyFont="1" applyFill="1" applyBorder="1" applyAlignment="1" applyProtection="1">
      <alignment horizontal="right"/>
      <protection locked="0"/>
    </xf>
    <xf numFmtId="0" fontId="2" fillId="0" borderId="0" xfId="0" applyFont="1" applyFill="1"/>
    <xf numFmtId="38" fontId="8" fillId="0" borderId="14" xfId="1" applyFont="1" applyFill="1" applyBorder="1" applyAlignment="1" applyProtection="1">
      <alignment horizontal="right"/>
      <protection locked="0"/>
    </xf>
    <xf numFmtId="38" fontId="5" fillId="0" borderId="0" xfId="1" applyFont="1" applyFill="1" applyAlignment="1">
      <alignment horizontal="distributed"/>
    </xf>
    <xf numFmtId="38" fontId="5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distributed"/>
    </xf>
    <xf numFmtId="38" fontId="2" fillId="0" borderId="0" xfId="1" applyFont="1" applyFill="1" applyAlignment="1">
      <alignment horizontal="distributed"/>
    </xf>
    <xf numFmtId="38" fontId="5" fillId="0" borderId="0" xfId="1" applyFont="1" applyFill="1" applyAlignment="1">
      <alignment horizontal="center" vertical="center" textRotation="255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7" xfId="1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distributed"/>
    </xf>
    <xf numFmtId="38" fontId="5" fillId="0" borderId="0" xfId="1" applyFont="1" applyFill="1" applyAlignment="1">
      <alignment horizontal="center" vertical="distributed" textRotation="255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38" fontId="5" fillId="0" borderId="3" xfId="1" applyFont="1" applyFill="1" applyBorder="1" applyAlignment="1">
      <alignment horizontal="distributed" vertical="top" indent="10"/>
    </xf>
    <xf numFmtId="38" fontId="5" fillId="0" borderId="4" xfId="1" applyFont="1" applyFill="1" applyBorder="1" applyAlignment="1">
      <alignment horizontal="distributed" vertical="top" indent="10"/>
    </xf>
    <xf numFmtId="38" fontId="5" fillId="0" borderId="1" xfId="1" applyFont="1" applyFill="1" applyBorder="1" applyAlignment="1">
      <alignment horizontal="distributed" vertical="top" indent="10"/>
    </xf>
    <xf numFmtId="38" fontId="5" fillId="0" borderId="3" xfId="1" applyFont="1" applyFill="1" applyBorder="1" applyAlignment="1">
      <alignment horizontal="distributed" vertical="center" justifyLastLine="1"/>
    </xf>
    <xf numFmtId="38" fontId="5" fillId="0" borderId="8" xfId="1" applyFont="1" applyFill="1" applyBorder="1" applyAlignment="1">
      <alignment horizontal="distributed" vertical="center" justifyLastLine="1"/>
    </xf>
    <xf numFmtId="0" fontId="2" fillId="0" borderId="6" xfId="1" applyNumberFormat="1" applyFont="1" applyFill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8</xdr:row>
      <xdr:rowOff>133350</xdr:rowOff>
    </xdr:from>
    <xdr:to>
      <xdr:col>2</xdr:col>
      <xdr:colOff>0</xdr:colOff>
      <xdr:row>8</xdr:row>
      <xdr:rowOff>133350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 flipV="1">
          <a:off x="504825" y="2514600"/>
          <a:ext cx="3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8</xdr:row>
      <xdr:rowOff>133350</xdr:rowOff>
    </xdr:from>
    <xdr:to>
      <xdr:col>1</xdr:col>
      <xdr:colOff>390525</xdr:colOff>
      <xdr:row>14</xdr:row>
      <xdr:rowOff>152400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504825" y="2514600"/>
          <a:ext cx="0" cy="1276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9</xdr:row>
      <xdr:rowOff>104775</xdr:rowOff>
    </xdr:from>
    <xdr:to>
      <xdr:col>2</xdr:col>
      <xdr:colOff>457200</xdr:colOff>
      <xdr:row>9</xdr:row>
      <xdr:rowOff>104775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901700" y="2695575"/>
          <a:ext cx="6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9</xdr:row>
      <xdr:rowOff>114300</xdr:rowOff>
    </xdr:from>
    <xdr:to>
      <xdr:col>2</xdr:col>
      <xdr:colOff>371475</xdr:colOff>
      <xdr:row>11</xdr:row>
      <xdr:rowOff>133350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11225" y="2705100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11</xdr:row>
      <xdr:rowOff>123825</xdr:rowOff>
    </xdr:from>
    <xdr:to>
      <xdr:col>3</xdr:col>
      <xdr:colOff>0</xdr:colOff>
      <xdr:row>11</xdr:row>
      <xdr:rowOff>123825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20750" y="3133725"/>
          <a:ext cx="4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14</xdr:row>
      <xdr:rowOff>0</xdr:rowOff>
    </xdr:from>
    <xdr:to>
      <xdr:col>2</xdr:col>
      <xdr:colOff>371475</xdr:colOff>
      <xdr:row>14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911225" y="3638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16</xdr:row>
      <xdr:rowOff>114300</xdr:rowOff>
    </xdr:from>
    <xdr:to>
      <xdr:col>2</xdr:col>
      <xdr:colOff>0</xdr:colOff>
      <xdr:row>16</xdr:row>
      <xdr:rowOff>114300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H="1" flipV="1">
          <a:off x="504825" y="4210050"/>
          <a:ext cx="3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16</xdr:row>
      <xdr:rowOff>114300</xdr:rowOff>
    </xdr:from>
    <xdr:to>
      <xdr:col>1</xdr:col>
      <xdr:colOff>390525</xdr:colOff>
      <xdr:row>38</xdr:row>
      <xdr:rowOff>123825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 flipH="1">
          <a:off x="504825" y="4210050"/>
          <a:ext cx="0" cy="461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38</xdr:row>
      <xdr:rowOff>123825</xdr:rowOff>
    </xdr:from>
    <xdr:to>
      <xdr:col>2</xdr:col>
      <xdr:colOff>0</xdr:colOff>
      <xdr:row>38</xdr:row>
      <xdr:rowOff>123825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504825" y="8829675"/>
          <a:ext cx="3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361950</xdr:colOff>
      <xdr:row>17</xdr:row>
      <xdr:rowOff>114300</xdr:rowOff>
    </xdr:from>
    <xdr:to>
      <xdr:col>2</xdr:col>
      <xdr:colOff>457200</xdr:colOff>
      <xdr:row>17</xdr:row>
      <xdr:rowOff>114300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 flipH="1">
          <a:off x="901700" y="4419600"/>
          <a:ext cx="63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17</xdr:row>
      <xdr:rowOff>123825</xdr:rowOff>
    </xdr:from>
    <xdr:to>
      <xdr:col>2</xdr:col>
      <xdr:colOff>371475</xdr:colOff>
      <xdr:row>32</xdr:row>
      <xdr:rowOff>133350</xdr:rowOff>
    </xdr:to>
    <xdr:sp macro="" textlink="">
      <xdr:nvSpPr>
        <xdr:cNvPr id="12" name="Line 17"/>
        <xdr:cNvSpPr>
          <a:spLocks noChangeShapeType="1"/>
        </xdr:cNvSpPr>
      </xdr:nvSpPr>
      <xdr:spPr bwMode="auto">
        <a:xfrm>
          <a:off x="911225" y="4429125"/>
          <a:ext cx="0" cy="3152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32</xdr:row>
      <xdr:rowOff>133350</xdr:rowOff>
    </xdr:from>
    <xdr:to>
      <xdr:col>3</xdr:col>
      <xdr:colOff>0</xdr:colOff>
      <xdr:row>32</xdr:row>
      <xdr:rowOff>133350</xdr:rowOff>
    </xdr:to>
    <xdr:sp macro="" textlink="">
      <xdr:nvSpPr>
        <xdr:cNvPr id="13" name="Line 18"/>
        <xdr:cNvSpPr>
          <a:spLocks noChangeShapeType="1"/>
        </xdr:cNvSpPr>
      </xdr:nvSpPr>
      <xdr:spPr bwMode="auto">
        <a:xfrm>
          <a:off x="911225" y="7581900"/>
          <a:ext cx="5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34</xdr:row>
      <xdr:rowOff>123825</xdr:rowOff>
    </xdr:from>
    <xdr:to>
      <xdr:col>2</xdr:col>
      <xdr:colOff>457200</xdr:colOff>
      <xdr:row>34</xdr:row>
      <xdr:rowOff>123825</xdr:rowOff>
    </xdr:to>
    <xdr:sp macro="" textlink="">
      <xdr:nvSpPr>
        <xdr:cNvPr id="14" name="Line 19"/>
        <xdr:cNvSpPr>
          <a:spLocks noChangeShapeType="1"/>
        </xdr:cNvSpPr>
      </xdr:nvSpPr>
      <xdr:spPr bwMode="auto">
        <a:xfrm flipH="1">
          <a:off x="911225" y="7991475"/>
          <a:ext cx="53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34</xdr:row>
      <xdr:rowOff>133350</xdr:rowOff>
    </xdr:from>
    <xdr:to>
      <xdr:col>2</xdr:col>
      <xdr:colOff>381000</xdr:colOff>
      <xdr:row>37</xdr:row>
      <xdr:rowOff>123825</xdr:rowOff>
    </xdr:to>
    <xdr:sp macro="" textlink="">
      <xdr:nvSpPr>
        <xdr:cNvPr id="15" name="Line 20"/>
        <xdr:cNvSpPr>
          <a:spLocks noChangeShapeType="1"/>
        </xdr:cNvSpPr>
      </xdr:nvSpPr>
      <xdr:spPr bwMode="auto">
        <a:xfrm>
          <a:off x="920750" y="8001000"/>
          <a:ext cx="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37</xdr:row>
      <xdr:rowOff>123825</xdr:rowOff>
    </xdr:from>
    <xdr:to>
      <xdr:col>3</xdr:col>
      <xdr:colOff>0</xdr:colOff>
      <xdr:row>37</xdr:row>
      <xdr:rowOff>123825</xdr:rowOff>
    </xdr:to>
    <xdr:sp macro="" textlink="">
      <xdr:nvSpPr>
        <xdr:cNvPr id="16" name="Line 21"/>
        <xdr:cNvSpPr>
          <a:spLocks noChangeShapeType="1"/>
        </xdr:cNvSpPr>
      </xdr:nvSpPr>
      <xdr:spPr bwMode="auto">
        <a:xfrm>
          <a:off x="920750" y="8620125"/>
          <a:ext cx="44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18</xdr:row>
      <xdr:rowOff>123825</xdr:rowOff>
    </xdr:from>
    <xdr:to>
      <xdr:col>4</xdr:col>
      <xdr:colOff>0</xdr:colOff>
      <xdr:row>18</xdr:row>
      <xdr:rowOff>123825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 flipH="1">
          <a:off x="1260475" y="4638675"/>
          <a:ext cx="60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295275</xdr:colOff>
      <xdr:row>18</xdr:row>
      <xdr:rowOff>123825</xdr:rowOff>
    </xdr:from>
    <xdr:to>
      <xdr:col>3</xdr:col>
      <xdr:colOff>295275</xdr:colOff>
      <xdr:row>24</xdr:row>
      <xdr:rowOff>142875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>
          <a:off x="1260475" y="4638675"/>
          <a:ext cx="0" cy="1276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24</xdr:row>
      <xdr:rowOff>133350</xdr:rowOff>
    </xdr:from>
    <xdr:to>
      <xdr:col>4</xdr:col>
      <xdr:colOff>9525</xdr:colOff>
      <xdr:row>24</xdr:row>
      <xdr:rowOff>133350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 flipV="1">
          <a:off x="1270000" y="5905500"/>
          <a:ext cx="60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27</xdr:row>
      <xdr:rowOff>133350</xdr:rowOff>
    </xdr:from>
    <xdr:to>
      <xdr:col>4</xdr:col>
      <xdr:colOff>0</xdr:colOff>
      <xdr:row>27</xdr:row>
      <xdr:rowOff>133350</xdr:rowOff>
    </xdr:to>
    <xdr:sp macro="" textlink="">
      <xdr:nvSpPr>
        <xdr:cNvPr id="20" name="Line 25"/>
        <xdr:cNvSpPr>
          <a:spLocks noChangeShapeType="1"/>
        </xdr:cNvSpPr>
      </xdr:nvSpPr>
      <xdr:spPr bwMode="auto">
        <a:xfrm flipH="1" flipV="1">
          <a:off x="1279525" y="6534150"/>
          <a:ext cx="41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27</xdr:row>
      <xdr:rowOff>133350</xdr:rowOff>
    </xdr:from>
    <xdr:to>
      <xdr:col>3</xdr:col>
      <xdr:colOff>314325</xdr:colOff>
      <xdr:row>28</xdr:row>
      <xdr:rowOff>142875</xdr:rowOff>
    </xdr:to>
    <xdr:sp macro="" textlink="">
      <xdr:nvSpPr>
        <xdr:cNvPr id="21" name="Line 26"/>
        <xdr:cNvSpPr>
          <a:spLocks noChangeShapeType="1"/>
        </xdr:cNvSpPr>
      </xdr:nvSpPr>
      <xdr:spPr bwMode="auto">
        <a:xfrm>
          <a:off x="1279525" y="653415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28</xdr:row>
      <xdr:rowOff>142875</xdr:rowOff>
    </xdr:from>
    <xdr:to>
      <xdr:col>4</xdr:col>
      <xdr:colOff>9525</xdr:colOff>
      <xdr:row>28</xdr:row>
      <xdr:rowOff>142875</xdr:rowOff>
    </xdr:to>
    <xdr:sp macro="" textlink="">
      <xdr:nvSpPr>
        <xdr:cNvPr id="22" name="Line 28"/>
        <xdr:cNvSpPr>
          <a:spLocks noChangeShapeType="1"/>
        </xdr:cNvSpPr>
      </xdr:nvSpPr>
      <xdr:spPr bwMode="auto">
        <a:xfrm>
          <a:off x="1279525" y="6753225"/>
          <a:ext cx="5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123825</xdr:colOff>
      <xdr:row>34</xdr:row>
      <xdr:rowOff>9525</xdr:rowOff>
    </xdr:from>
    <xdr:to>
      <xdr:col>17</xdr:col>
      <xdr:colOff>209550</xdr:colOff>
      <xdr:row>35</xdr:row>
      <xdr:rowOff>190500</xdr:rowOff>
    </xdr:to>
    <xdr:sp macro="" textlink="">
      <xdr:nvSpPr>
        <xdr:cNvPr id="23" name="AutoShape 29"/>
        <xdr:cNvSpPr>
          <a:spLocks/>
        </xdr:cNvSpPr>
      </xdr:nvSpPr>
      <xdr:spPr bwMode="auto">
        <a:xfrm>
          <a:off x="11458575" y="7877175"/>
          <a:ext cx="85725" cy="390525"/>
        </a:xfrm>
        <a:prstGeom prst="rightBrace">
          <a:avLst>
            <a:gd name="adj1" fmla="val 3796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390525</xdr:colOff>
      <xdr:row>14</xdr:row>
      <xdr:rowOff>142875</xdr:rowOff>
    </xdr:from>
    <xdr:to>
      <xdr:col>2</xdr:col>
      <xdr:colOff>0</xdr:colOff>
      <xdr:row>14</xdr:row>
      <xdr:rowOff>142875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504825" y="3781425"/>
          <a:ext cx="3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104774</xdr:colOff>
      <xdr:row>43</xdr:row>
      <xdr:rowOff>57150</xdr:rowOff>
    </xdr:from>
    <xdr:to>
      <xdr:col>9</xdr:col>
      <xdr:colOff>495299</xdr:colOff>
      <xdr:row>44</xdr:row>
      <xdr:rowOff>866775</xdr:rowOff>
    </xdr:to>
    <xdr:sp macro="" textlink="">
      <xdr:nvSpPr>
        <xdr:cNvPr id="25" name="テキスト ボックス 24"/>
        <xdr:cNvSpPr txBox="1"/>
      </xdr:nvSpPr>
      <xdr:spPr>
        <a:xfrm>
          <a:off x="219074" y="9906000"/>
          <a:ext cx="5476875" cy="1044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（注）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１．在学者数は令和元年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日現在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令和元年学校基本調査報告書より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人口は平成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日現在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年住民基本台帳より</a:t>
          </a: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の数値である。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     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２．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社会教育費、教育行政費の人口には、住民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基本台帳の適用対象となった</a:t>
          </a:r>
          <a:endParaRPr kumimoji="0" lang="en-US" altLang="ja-JP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外国人住人が含まれる。</a:t>
          </a:r>
          <a:endParaRPr kumimoji="1" lang="en-US" altLang="ja-JP" sz="10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</a:p>
      </xdr:txBody>
    </xdr:sp>
    <xdr:clientData/>
  </xdr:twoCellAnchor>
  <xdr:twoCellAnchor>
    <xdr:from>
      <xdr:col>3</xdr:col>
      <xdr:colOff>314325</xdr:colOff>
      <xdr:row>30</xdr:row>
      <xdr:rowOff>133350</xdr:rowOff>
    </xdr:from>
    <xdr:to>
      <xdr:col>4</xdr:col>
      <xdr:colOff>0</xdr:colOff>
      <xdr:row>30</xdr:row>
      <xdr:rowOff>133350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 flipV="1">
          <a:off x="1279525" y="7162800"/>
          <a:ext cx="41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30</xdr:row>
      <xdr:rowOff>133350</xdr:rowOff>
    </xdr:from>
    <xdr:to>
      <xdr:col>3</xdr:col>
      <xdr:colOff>314325</xdr:colOff>
      <xdr:row>31</xdr:row>
      <xdr:rowOff>142875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279525" y="716280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31</xdr:row>
      <xdr:rowOff>142875</xdr:rowOff>
    </xdr:from>
    <xdr:to>
      <xdr:col>4</xdr:col>
      <xdr:colOff>9525</xdr:colOff>
      <xdr:row>31</xdr:row>
      <xdr:rowOff>142875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1279525" y="7381875"/>
          <a:ext cx="50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zoomScaleNormal="100" zoomScaleSheetLayoutView="85" workbookViewId="0">
      <selection activeCell="B1" sqref="B1"/>
    </sheetView>
  </sheetViews>
  <sheetFormatPr defaultColWidth="9" defaultRowHeight="12.5" x14ac:dyDescent="0.2"/>
  <cols>
    <col min="1" max="1" width="1.6328125" style="1" customWidth="1"/>
    <col min="2" max="3" width="6.08984375" style="1" customWidth="1"/>
    <col min="4" max="4" width="5.08984375" style="1" customWidth="1"/>
    <col min="5" max="5" width="17.7265625" style="1" customWidth="1"/>
    <col min="6" max="6" width="1.6328125" style="1" customWidth="1"/>
    <col min="7" max="8" width="12.6328125" style="1" customWidth="1"/>
    <col min="9" max="9" width="10.90625" style="1" customWidth="1"/>
    <col min="10" max="10" width="11.453125" style="1" customWidth="1"/>
    <col min="11" max="13" width="11.6328125" style="1" customWidth="1"/>
    <col min="14" max="14" width="10.7265625" style="1" customWidth="1"/>
    <col min="15" max="15" width="9.453125" style="1" customWidth="1"/>
    <col min="16" max="17" width="10.6328125" style="1" customWidth="1"/>
    <col min="18" max="18" width="12.26953125" style="1" customWidth="1"/>
    <col min="19" max="19" width="11.26953125" style="1" customWidth="1"/>
    <col min="20" max="16384" width="9" style="1"/>
  </cols>
  <sheetData>
    <row r="1" spans="1:19" ht="24" customHeight="1" x14ac:dyDescent="0.2"/>
    <row r="2" spans="1:19" ht="21" customHeight="1" x14ac:dyDescent="0.25">
      <c r="K2" s="2" t="s">
        <v>0</v>
      </c>
      <c r="L2" s="3" t="s">
        <v>1</v>
      </c>
    </row>
    <row r="3" spans="1:19" ht="15" customHeight="1" thickBot="1" x14ac:dyDescent="0.25">
      <c r="S3" s="4" t="s">
        <v>2</v>
      </c>
    </row>
    <row r="4" spans="1:19" ht="18" customHeight="1" x14ac:dyDescent="0.2">
      <c r="A4" s="34" t="s">
        <v>3</v>
      </c>
      <c r="B4" s="35"/>
      <c r="C4" s="35"/>
      <c r="D4" s="35"/>
      <c r="E4" s="35"/>
      <c r="F4" s="36"/>
      <c r="G4" s="35" t="s">
        <v>4</v>
      </c>
      <c r="H4" s="38" t="s">
        <v>5</v>
      </c>
      <c r="I4" s="39"/>
      <c r="J4" s="39"/>
      <c r="K4" s="39"/>
      <c r="L4" s="39"/>
      <c r="M4" s="39"/>
      <c r="N4" s="39"/>
      <c r="O4" s="39"/>
      <c r="P4" s="39"/>
      <c r="Q4" s="40"/>
      <c r="R4" s="35" t="s">
        <v>6</v>
      </c>
      <c r="S4" s="41" t="s">
        <v>7</v>
      </c>
    </row>
    <row r="5" spans="1:19" ht="18" customHeight="1" x14ac:dyDescent="0.2">
      <c r="A5" s="29"/>
      <c r="B5" s="28"/>
      <c r="C5" s="28"/>
      <c r="D5" s="28"/>
      <c r="E5" s="28"/>
      <c r="F5" s="37"/>
      <c r="G5" s="28"/>
      <c r="H5" s="28" t="s">
        <v>8</v>
      </c>
      <c r="I5" s="28" t="s">
        <v>9</v>
      </c>
      <c r="J5" s="28" t="s">
        <v>10</v>
      </c>
      <c r="K5" s="28" t="s">
        <v>11</v>
      </c>
      <c r="L5" s="43" t="s">
        <v>12</v>
      </c>
      <c r="M5" s="28" t="s">
        <v>13</v>
      </c>
      <c r="N5" s="28"/>
      <c r="O5" s="28"/>
      <c r="P5" s="29" t="s">
        <v>14</v>
      </c>
      <c r="Q5" s="30" t="s">
        <v>15</v>
      </c>
      <c r="R5" s="28"/>
      <c r="S5" s="42"/>
    </row>
    <row r="6" spans="1:19" ht="18" customHeight="1" x14ac:dyDescent="0.2">
      <c r="A6" s="29"/>
      <c r="B6" s="28"/>
      <c r="C6" s="28"/>
      <c r="D6" s="28"/>
      <c r="E6" s="28"/>
      <c r="F6" s="37"/>
      <c r="G6" s="28"/>
      <c r="H6" s="28"/>
      <c r="I6" s="28"/>
      <c r="J6" s="28"/>
      <c r="K6" s="28"/>
      <c r="L6" s="43"/>
      <c r="M6" s="5" t="s">
        <v>16</v>
      </c>
      <c r="N6" s="5" t="s">
        <v>17</v>
      </c>
      <c r="O6" s="5" t="s">
        <v>18</v>
      </c>
      <c r="P6" s="29"/>
      <c r="Q6" s="31"/>
      <c r="R6" s="28"/>
      <c r="S6" s="42"/>
    </row>
    <row r="7" spans="1:19" ht="18" customHeight="1" x14ac:dyDescent="0.2">
      <c r="B7" s="32" t="s">
        <v>19</v>
      </c>
      <c r="C7" s="32"/>
      <c r="D7" s="32"/>
      <c r="E7" s="32"/>
      <c r="F7" s="6"/>
      <c r="G7" s="4">
        <f>SUM(G9,G13:G15)</f>
        <v>152333646</v>
      </c>
      <c r="H7" s="4">
        <f>SUM(H9,H13:H15)</f>
        <v>127197057</v>
      </c>
      <c r="I7" s="4">
        <f t="shared" ref="I7:R7" si="0">SUM(I9,I13:I15)</f>
        <v>7094342</v>
      </c>
      <c r="J7" s="4">
        <f t="shared" si="0"/>
        <v>50888494</v>
      </c>
      <c r="K7" s="4">
        <f t="shared" si="0"/>
        <v>31742441</v>
      </c>
      <c r="L7" s="4">
        <f t="shared" si="0"/>
        <v>8592693</v>
      </c>
      <c r="M7" s="4">
        <f t="shared" si="0"/>
        <v>24200618</v>
      </c>
      <c r="N7" s="4">
        <f>SUM(N9,N13:N15)</f>
        <v>928205</v>
      </c>
      <c r="O7" s="4">
        <f t="shared" si="0"/>
        <v>206870</v>
      </c>
      <c r="P7" s="4">
        <f t="shared" si="0"/>
        <v>200117</v>
      </c>
      <c r="Q7" s="4">
        <f t="shared" si="0"/>
        <v>3343277</v>
      </c>
      <c r="R7" s="4">
        <f t="shared" si="0"/>
        <v>15963723</v>
      </c>
      <c r="S7" s="4">
        <f>SUM(S9,S13:S15)</f>
        <v>9172866</v>
      </c>
    </row>
    <row r="8" spans="1:19" ht="19.5" customHeight="1" x14ac:dyDescent="0.2"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6.5" customHeight="1" x14ac:dyDescent="0.2">
      <c r="B9" s="33" t="s">
        <v>20</v>
      </c>
      <c r="C9" s="23" t="s">
        <v>21</v>
      </c>
      <c r="D9" s="23"/>
      <c r="E9" s="23"/>
      <c r="F9" s="7"/>
      <c r="G9" s="4">
        <f>IF(SUM(H9,R9:S9)=0,"-",SUM(H9,R9:S9))</f>
        <v>136143900</v>
      </c>
      <c r="H9" s="4">
        <f>IF(SUM(I9:Q9)=0,"-",SUM(I9:Q9))</f>
        <v>113737205</v>
      </c>
      <c r="I9" s="4">
        <f>IF(SUM(I10:I12)=0,"-",SUM(I10:I12))</f>
        <v>5293888</v>
      </c>
      <c r="J9" s="4">
        <f t="shared" ref="J9:S9" si="1">IF(SUM(J10:J12)=0,"-",SUM(J10:J12))</f>
        <v>45865066</v>
      </c>
      <c r="K9" s="4">
        <f t="shared" si="1"/>
        <v>27835343</v>
      </c>
      <c r="L9" s="4">
        <f t="shared" si="1"/>
        <v>8308918</v>
      </c>
      <c r="M9" s="4">
        <f>IF(SUM(M10:M12)=0,"-",SUM(M10:M12))</f>
        <v>22021705</v>
      </c>
      <c r="N9" s="4">
        <f>IF(SUM(N10:N12)=0,"-",SUM(N10:N12))</f>
        <v>895845</v>
      </c>
      <c r="O9" s="4">
        <f t="shared" si="1"/>
        <v>196216</v>
      </c>
      <c r="P9" s="4">
        <f t="shared" si="1"/>
        <v>200117</v>
      </c>
      <c r="Q9" s="4">
        <f t="shared" si="1"/>
        <v>3120107</v>
      </c>
      <c r="R9" s="4">
        <f t="shared" si="1"/>
        <v>13327876</v>
      </c>
      <c r="S9" s="4">
        <f t="shared" si="1"/>
        <v>9078819</v>
      </c>
    </row>
    <row r="10" spans="1:19" ht="16.5" customHeight="1" x14ac:dyDescent="0.2">
      <c r="B10" s="33"/>
      <c r="D10" s="23" t="s">
        <v>22</v>
      </c>
      <c r="E10" s="23"/>
      <c r="F10" s="7"/>
      <c r="G10" s="4">
        <f>IF(SUM(H10,R10:S10)=0,"-",SUM(H10,R10:S10))</f>
        <v>15898953</v>
      </c>
      <c r="H10" s="4">
        <f>IF(SUM(I10:Q10)=0,"-",SUM(I10:Q10))</f>
        <v>15343963</v>
      </c>
      <c r="I10" s="4">
        <v>176774</v>
      </c>
      <c r="J10" s="4">
        <v>8627625</v>
      </c>
      <c r="K10" s="4">
        <v>5163403</v>
      </c>
      <c r="L10" s="4">
        <v>1202666</v>
      </c>
      <c r="M10" s="4">
        <v>67110</v>
      </c>
      <c r="N10" s="4">
        <v>2934</v>
      </c>
      <c r="O10" s="4">
        <v>519</v>
      </c>
      <c r="P10" s="4">
        <v>2841</v>
      </c>
      <c r="Q10" s="4">
        <v>100091</v>
      </c>
      <c r="R10" s="4">
        <v>436253</v>
      </c>
      <c r="S10" s="4">
        <v>118737</v>
      </c>
    </row>
    <row r="11" spans="1:19" ht="16.5" customHeight="1" x14ac:dyDescent="0.2">
      <c r="B11" s="33"/>
      <c r="D11" s="23" t="s">
        <v>23</v>
      </c>
      <c r="E11" s="23"/>
      <c r="F11" s="7"/>
      <c r="G11" s="4">
        <f t="shared" ref="G11:G14" si="2">IF(SUM(H11,R11:S11)=0,"-",SUM(H11,R11:S11))</f>
        <v>72158158</v>
      </c>
      <c r="H11" s="4">
        <f t="shared" ref="H11:H14" si="3">IF(SUM(I11:Q11)=0,"-",SUM(I11:Q11))</f>
        <v>66411912</v>
      </c>
      <c r="I11" s="4">
        <v>16246</v>
      </c>
      <c r="J11" s="4">
        <v>22781206</v>
      </c>
      <c r="K11" s="4">
        <v>14224809</v>
      </c>
      <c r="L11" s="4">
        <v>7106252</v>
      </c>
      <c r="M11" s="4">
        <v>20989503</v>
      </c>
      <c r="N11" s="4">
        <v>892911</v>
      </c>
      <c r="O11" s="4">
        <v>195697</v>
      </c>
      <c r="P11" s="4">
        <v>197276</v>
      </c>
      <c r="Q11" s="4">
        <v>8012</v>
      </c>
      <c r="R11" s="4">
        <v>2515333</v>
      </c>
      <c r="S11" s="4">
        <v>3230913</v>
      </c>
    </row>
    <row r="12" spans="1:19" ht="16.5" customHeight="1" x14ac:dyDescent="0.2">
      <c r="B12" s="33"/>
      <c r="D12" s="23" t="s">
        <v>24</v>
      </c>
      <c r="E12" s="23"/>
      <c r="F12" s="7"/>
      <c r="G12" s="4">
        <f t="shared" si="2"/>
        <v>48086789</v>
      </c>
      <c r="H12" s="4">
        <f t="shared" si="3"/>
        <v>31981330</v>
      </c>
      <c r="I12" s="4">
        <v>5100868</v>
      </c>
      <c r="J12" s="4">
        <v>14456235</v>
      </c>
      <c r="K12" s="4">
        <v>8447131</v>
      </c>
      <c r="L12" s="4" t="s">
        <v>29</v>
      </c>
      <c r="M12" s="4">
        <v>965092</v>
      </c>
      <c r="N12" s="4" t="s">
        <v>29</v>
      </c>
      <c r="O12" s="4" t="s">
        <v>29</v>
      </c>
      <c r="P12" s="4" t="s">
        <v>29</v>
      </c>
      <c r="Q12" s="4">
        <v>3012004</v>
      </c>
      <c r="R12" s="4">
        <v>10376290</v>
      </c>
      <c r="S12" s="4">
        <v>5729169</v>
      </c>
    </row>
    <row r="13" spans="1:19" ht="16.5" customHeight="1" x14ac:dyDescent="0.2">
      <c r="B13" s="33"/>
      <c r="C13" s="23" t="s">
        <v>25</v>
      </c>
      <c r="D13" s="23"/>
      <c r="E13" s="23"/>
      <c r="F13" s="7"/>
      <c r="G13" s="4">
        <f t="shared" si="2"/>
        <v>16124833</v>
      </c>
      <c r="H13" s="4">
        <f t="shared" si="3"/>
        <v>13439586</v>
      </c>
      <c r="I13" s="4">
        <v>1800454</v>
      </c>
      <c r="J13" s="4">
        <v>5009705</v>
      </c>
      <c r="K13" s="4">
        <v>3903215</v>
      </c>
      <c r="L13" s="4">
        <v>281506</v>
      </c>
      <c r="M13" s="4">
        <v>2178821</v>
      </c>
      <c r="N13" s="4">
        <v>32254</v>
      </c>
      <c r="O13" s="4">
        <v>10654</v>
      </c>
      <c r="P13" s="4" t="s">
        <v>29</v>
      </c>
      <c r="Q13" s="4">
        <v>222977</v>
      </c>
      <c r="R13" s="4">
        <v>2591200</v>
      </c>
      <c r="S13" s="4">
        <v>94047</v>
      </c>
    </row>
    <row r="14" spans="1:19" ht="16.5" customHeight="1" x14ac:dyDescent="0.2">
      <c r="B14" s="33"/>
      <c r="C14" s="25" t="s">
        <v>26</v>
      </c>
      <c r="D14" s="25"/>
      <c r="E14" s="25"/>
      <c r="F14" s="7"/>
      <c r="G14" s="4">
        <f t="shared" si="2"/>
        <v>64913</v>
      </c>
      <c r="H14" s="4">
        <f t="shared" si="3"/>
        <v>20266</v>
      </c>
      <c r="I14" s="4" t="s">
        <v>29</v>
      </c>
      <c r="J14" s="4">
        <v>13723</v>
      </c>
      <c r="K14" s="4">
        <v>3883</v>
      </c>
      <c r="L14" s="4">
        <v>2269</v>
      </c>
      <c r="M14" s="4">
        <v>92</v>
      </c>
      <c r="N14" s="4">
        <v>106</v>
      </c>
      <c r="O14" s="4" t="s">
        <v>29</v>
      </c>
      <c r="P14" s="4" t="s">
        <v>29</v>
      </c>
      <c r="Q14" s="4">
        <v>193</v>
      </c>
      <c r="R14" s="4">
        <v>44647</v>
      </c>
      <c r="S14" s="4" t="s">
        <v>29</v>
      </c>
    </row>
    <row r="15" spans="1:19" ht="16.5" customHeight="1" x14ac:dyDescent="0.2">
      <c r="B15" s="33"/>
      <c r="C15" s="26" t="s">
        <v>27</v>
      </c>
      <c r="D15" s="26"/>
      <c r="E15" s="26"/>
      <c r="F15" s="7"/>
      <c r="G15" s="4" t="str">
        <f>IF(SUM(H15,R15:S15)=0,"-",SUM(H15,R15:S15))</f>
        <v>-</v>
      </c>
      <c r="H15" s="4" t="s">
        <v>28</v>
      </c>
      <c r="I15" s="4" t="s">
        <v>28</v>
      </c>
      <c r="J15" s="4" t="s">
        <v>28</v>
      </c>
      <c r="K15" s="4" t="s">
        <v>28</v>
      </c>
      <c r="L15" s="4" t="s">
        <v>28</v>
      </c>
      <c r="M15" s="4" t="s">
        <v>28</v>
      </c>
      <c r="N15" s="4" t="s">
        <v>28</v>
      </c>
      <c r="O15" s="4" t="s">
        <v>28</v>
      </c>
      <c r="P15" s="4" t="s">
        <v>28</v>
      </c>
      <c r="Q15" s="4" t="s">
        <v>28</v>
      </c>
      <c r="R15" s="4" t="s">
        <v>29</v>
      </c>
      <c r="S15" s="4" t="s">
        <v>28</v>
      </c>
    </row>
    <row r="16" spans="1:19" ht="19.5" customHeight="1" x14ac:dyDescent="0.2">
      <c r="F16" s="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 ht="16.5" customHeight="1" x14ac:dyDescent="0.2">
      <c r="B17" s="27" t="s">
        <v>30</v>
      </c>
      <c r="C17" s="23" t="s">
        <v>31</v>
      </c>
      <c r="D17" s="23"/>
      <c r="E17" s="23"/>
      <c r="F17" s="7"/>
      <c r="G17" s="4">
        <f>IF(SUM(H17,R17:S17)=0,"-",SUM(H17,R17:S17))</f>
        <v>117171183</v>
      </c>
      <c r="H17" s="4">
        <f>IF(SUM(I17:Q17)=0,"-",SUM(I17:Q17))</f>
        <v>98901413</v>
      </c>
      <c r="I17" s="4">
        <v>4251335</v>
      </c>
      <c r="J17" s="4">
        <v>38716445</v>
      </c>
      <c r="K17" s="4">
        <v>23465719</v>
      </c>
      <c r="L17" s="4">
        <v>8097382</v>
      </c>
      <c r="M17" s="4">
        <v>20208615</v>
      </c>
      <c r="N17" s="4">
        <v>867307</v>
      </c>
      <c r="O17" s="4">
        <v>206155</v>
      </c>
      <c r="P17" s="4">
        <v>195178</v>
      </c>
      <c r="Q17" s="4">
        <v>2893277</v>
      </c>
      <c r="R17" s="4">
        <v>9157728</v>
      </c>
      <c r="S17" s="4">
        <v>9112042</v>
      </c>
    </row>
    <row r="18" spans="2:19" ht="16.5" customHeight="1" x14ac:dyDescent="0.2">
      <c r="B18" s="27"/>
      <c r="D18" s="23" t="s">
        <v>32</v>
      </c>
      <c r="E18" s="23"/>
      <c r="F18" s="7"/>
      <c r="G18" s="4" t="s">
        <v>28</v>
      </c>
      <c r="H18" s="4">
        <f t="shared" ref="H18:H39" si="4">IF(SUM(I18:Q18)=0,"-",SUM(I18:Q18))</f>
        <v>84891964</v>
      </c>
      <c r="I18" s="4">
        <v>3378310</v>
      </c>
      <c r="J18" s="4">
        <v>33414656</v>
      </c>
      <c r="K18" s="4">
        <v>20220896</v>
      </c>
      <c r="L18" s="4">
        <v>7581979</v>
      </c>
      <c r="M18" s="4">
        <v>16595315</v>
      </c>
      <c r="N18" s="4">
        <v>800466</v>
      </c>
      <c r="O18" s="4">
        <v>201562</v>
      </c>
      <c r="P18" s="4">
        <v>167818</v>
      </c>
      <c r="Q18" s="4">
        <v>2530962</v>
      </c>
      <c r="R18" s="4">
        <v>2066008</v>
      </c>
      <c r="S18" s="4" t="s">
        <v>28</v>
      </c>
    </row>
    <row r="19" spans="2:19" ht="16.5" customHeight="1" x14ac:dyDescent="0.2">
      <c r="B19" s="27"/>
      <c r="E19" s="8" t="s">
        <v>33</v>
      </c>
      <c r="F19" s="7"/>
      <c r="G19" s="4" t="s">
        <v>28</v>
      </c>
      <c r="H19" s="4">
        <f t="shared" si="4"/>
        <v>55135427</v>
      </c>
      <c r="I19" s="4">
        <v>2283567</v>
      </c>
      <c r="J19" s="4">
        <v>21131592</v>
      </c>
      <c r="K19" s="4">
        <v>13178492</v>
      </c>
      <c r="L19" s="4">
        <v>5357826</v>
      </c>
      <c r="M19" s="4">
        <v>10730611</v>
      </c>
      <c r="N19" s="4">
        <v>495314</v>
      </c>
      <c r="O19" s="4">
        <v>118379</v>
      </c>
      <c r="P19" s="4">
        <v>96018</v>
      </c>
      <c r="Q19" s="4">
        <v>1743628</v>
      </c>
      <c r="R19" s="4" t="s">
        <v>28</v>
      </c>
      <c r="S19" s="4" t="s">
        <v>28</v>
      </c>
    </row>
    <row r="20" spans="2:19" ht="16.5" customHeight="1" x14ac:dyDescent="0.2">
      <c r="B20" s="27"/>
      <c r="E20" s="8" t="s">
        <v>34</v>
      </c>
      <c r="F20" s="7"/>
      <c r="G20" s="4" t="s">
        <v>28</v>
      </c>
      <c r="H20" s="4">
        <f t="shared" si="4"/>
        <v>623507</v>
      </c>
      <c r="I20" s="4">
        <v>15363</v>
      </c>
      <c r="J20" s="4">
        <v>122946</v>
      </c>
      <c r="K20" s="4">
        <v>172226</v>
      </c>
      <c r="L20" s="4">
        <v>23462</v>
      </c>
      <c r="M20" s="4">
        <v>274644</v>
      </c>
      <c r="N20" s="4">
        <v>12645</v>
      </c>
      <c r="O20" s="4">
        <v>1267</v>
      </c>
      <c r="P20" s="4" t="s">
        <v>29</v>
      </c>
      <c r="Q20" s="4">
        <v>954</v>
      </c>
      <c r="R20" s="4" t="s">
        <v>28</v>
      </c>
      <c r="S20" s="4" t="s">
        <v>28</v>
      </c>
    </row>
    <row r="21" spans="2:19" ht="16.5" customHeight="1" x14ac:dyDescent="0.2">
      <c r="B21" s="27"/>
      <c r="E21" s="8" t="s">
        <v>35</v>
      </c>
      <c r="F21" s="7"/>
      <c r="G21" s="4" t="s">
        <v>28</v>
      </c>
      <c r="H21" s="4">
        <f t="shared" si="4"/>
        <v>2382406</v>
      </c>
      <c r="I21" s="4">
        <v>31976</v>
      </c>
      <c r="J21" s="4">
        <v>867536</v>
      </c>
      <c r="K21" s="4">
        <v>474515</v>
      </c>
      <c r="L21" s="4">
        <v>175735</v>
      </c>
      <c r="M21" s="4">
        <v>780115</v>
      </c>
      <c r="N21" s="4">
        <v>13353</v>
      </c>
      <c r="O21" s="4">
        <v>9862</v>
      </c>
      <c r="P21" s="4">
        <v>25798</v>
      </c>
      <c r="Q21" s="4">
        <v>3516</v>
      </c>
      <c r="R21" s="4" t="s">
        <v>28</v>
      </c>
      <c r="S21" s="4" t="s">
        <v>28</v>
      </c>
    </row>
    <row r="22" spans="2:19" ht="16.5" customHeight="1" x14ac:dyDescent="0.2">
      <c r="B22" s="27"/>
      <c r="E22" s="8" t="s">
        <v>36</v>
      </c>
      <c r="F22" s="7"/>
      <c r="G22" s="4" t="s">
        <v>28</v>
      </c>
      <c r="H22" s="4">
        <f t="shared" si="4"/>
        <v>5280604</v>
      </c>
      <c r="I22" s="4">
        <v>365779</v>
      </c>
      <c r="J22" s="4">
        <v>2252088</v>
      </c>
      <c r="K22" s="4">
        <v>897005</v>
      </c>
      <c r="L22" s="4">
        <v>225035</v>
      </c>
      <c r="M22" s="4">
        <v>1073264</v>
      </c>
      <c r="N22" s="4">
        <v>29944</v>
      </c>
      <c r="O22" s="4">
        <v>840</v>
      </c>
      <c r="P22" s="4">
        <v>17535</v>
      </c>
      <c r="Q22" s="4">
        <v>419114</v>
      </c>
      <c r="R22" s="4" t="s">
        <v>28</v>
      </c>
      <c r="S22" s="4" t="s">
        <v>28</v>
      </c>
    </row>
    <row r="23" spans="2:19" ht="16.5" customHeight="1" x14ac:dyDescent="0.2">
      <c r="B23" s="27"/>
      <c r="E23" s="8" t="s">
        <v>37</v>
      </c>
      <c r="F23" s="7"/>
      <c r="G23" s="4" t="s">
        <v>28</v>
      </c>
      <c r="H23" s="4">
        <f t="shared" si="4"/>
        <v>12979994</v>
      </c>
      <c r="I23" s="4">
        <v>507977</v>
      </c>
      <c r="J23" s="4">
        <v>5103217</v>
      </c>
      <c r="K23" s="4">
        <v>3109633</v>
      </c>
      <c r="L23" s="4">
        <v>1206204</v>
      </c>
      <c r="M23" s="4">
        <v>2592622</v>
      </c>
      <c r="N23" s="4">
        <v>115369</v>
      </c>
      <c r="O23" s="4">
        <v>27005</v>
      </c>
      <c r="P23" s="4">
        <v>28467</v>
      </c>
      <c r="Q23" s="4">
        <v>289500</v>
      </c>
      <c r="R23" s="4" t="s">
        <v>28</v>
      </c>
      <c r="S23" s="4" t="s">
        <v>28</v>
      </c>
    </row>
    <row r="24" spans="2:19" ht="16.5" customHeight="1" x14ac:dyDescent="0.2">
      <c r="B24" s="27"/>
      <c r="E24" s="8" t="s">
        <v>38</v>
      </c>
      <c r="F24" s="7"/>
      <c r="G24" s="4" t="s">
        <v>28</v>
      </c>
      <c r="H24" s="4">
        <f t="shared" si="4"/>
        <v>78159</v>
      </c>
      <c r="I24" s="4" t="s">
        <v>29</v>
      </c>
      <c r="J24" s="4">
        <v>24889</v>
      </c>
      <c r="K24" s="4">
        <v>50890</v>
      </c>
      <c r="L24" s="4">
        <v>2380</v>
      </c>
      <c r="M24" s="4" t="s">
        <v>29</v>
      </c>
      <c r="N24" s="4" t="s">
        <v>29</v>
      </c>
      <c r="O24" s="4" t="s">
        <v>29</v>
      </c>
      <c r="P24" s="4" t="s">
        <v>29</v>
      </c>
      <c r="Q24" s="4" t="s">
        <v>29</v>
      </c>
      <c r="R24" s="4" t="s">
        <v>28</v>
      </c>
      <c r="S24" s="4" t="s">
        <v>28</v>
      </c>
    </row>
    <row r="25" spans="2:19" ht="16.5" customHeight="1" x14ac:dyDescent="0.2">
      <c r="B25" s="27"/>
      <c r="E25" s="8" t="s">
        <v>39</v>
      </c>
      <c r="F25" s="7"/>
      <c r="G25" s="4" t="s">
        <v>28</v>
      </c>
      <c r="H25" s="4">
        <f t="shared" si="4"/>
        <v>8411867</v>
      </c>
      <c r="I25" s="4">
        <v>173648</v>
      </c>
      <c r="J25" s="4">
        <v>3912388</v>
      </c>
      <c r="K25" s="4">
        <v>2338135</v>
      </c>
      <c r="L25" s="4">
        <v>591337</v>
      </c>
      <c r="M25" s="4">
        <v>1144059</v>
      </c>
      <c r="N25" s="4">
        <v>133841</v>
      </c>
      <c r="O25" s="4">
        <v>44209</v>
      </c>
      <c r="P25" s="4" t="s">
        <v>29</v>
      </c>
      <c r="Q25" s="4">
        <v>74250</v>
      </c>
      <c r="R25" s="4" t="s">
        <v>28</v>
      </c>
      <c r="S25" s="4" t="s">
        <v>28</v>
      </c>
    </row>
    <row r="26" spans="2:19" ht="16.5" customHeight="1" x14ac:dyDescent="0.2">
      <c r="B26" s="27"/>
      <c r="D26" s="23" t="s">
        <v>40</v>
      </c>
      <c r="E26" s="23"/>
      <c r="F26" s="7"/>
      <c r="G26" s="4" t="s">
        <v>28</v>
      </c>
      <c r="H26" s="4">
        <f t="shared" si="4"/>
        <v>3163491</v>
      </c>
      <c r="I26" s="4">
        <v>270382</v>
      </c>
      <c r="J26" s="4">
        <v>1141650</v>
      </c>
      <c r="K26" s="4">
        <v>868296</v>
      </c>
      <c r="L26" s="4">
        <v>74912</v>
      </c>
      <c r="M26" s="4">
        <v>693850</v>
      </c>
      <c r="N26" s="4">
        <v>12830</v>
      </c>
      <c r="O26" s="4">
        <v>1701</v>
      </c>
      <c r="P26" s="4">
        <v>14043</v>
      </c>
      <c r="Q26" s="4">
        <v>85827</v>
      </c>
      <c r="R26" s="4" t="s">
        <v>28</v>
      </c>
      <c r="S26" s="4" t="s">
        <v>28</v>
      </c>
    </row>
    <row r="27" spans="2:19" ht="16.5" customHeight="1" x14ac:dyDescent="0.2">
      <c r="B27" s="27"/>
      <c r="D27" s="23" t="s">
        <v>41</v>
      </c>
      <c r="E27" s="23"/>
      <c r="F27" s="7"/>
      <c r="G27" s="4" t="s">
        <v>28</v>
      </c>
      <c r="H27" s="4">
        <f t="shared" si="4"/>
        <v>4688476</v>
      </c>
      <c r="I27" s="4">
        <v>322593</v>
      </c>
      <c r="J27" s="4">
        <v>2062202</v>
      </c>
      <c r="K27" s="4">
        <v>1108839</v>
      </c>
      <c r="L27" s="4">
        <v>166180</v>
      </c>
      <c r="M27" s="4">
        <v>837915</v>
      </c>
      <c r="N27" s="4">
        <v>12282</v>
      </c>
      <c r="O27" s="4">
        <v>644</v>
      </c>
      <c r="P27" s="4">
        <v>13006</v>
      </c>
      <c r="Q27" s="4">
        <v>164815</v>
      </c>
      <c r="R27" s="4" t="s">
        <v>28</v>
      </c>
      <c r="S27" s="4" t="s">
        <v>28</v>
      </c>
    </row>
    <row r="28" spans="2:19" ht="16.5" customHeight="1" x14ac:dyDescent="0.2">
      <c r="B28" s="27"/>
      <c r="E28" s="8" t="s">
        <v>42</v>
      </c>
      <c r="F28" s="7"/>
      <c r="G28" s="4" t="s">
        <v>28</v>
      </c>
      <c r="H28" s="4">
        <f t="shared" si="4"/>
        <v>1018234</v>
      </c>
      <c r="I28" s="4">
        <v>50325</v>
      </c>
      <c r="J28" s="4">
        <v>507782</v>
      </c>
      <c r="K28" s="4">
        <v>180575</v>
      </c>
      <c r="L28" s="4">
        <v>25381</v>
      </c>
      <c r="M28" s="4">
        <v>209428</v>
      </c>
      <c r="N28" s="4">
        <v>1401</v>
      </c>
      <c r="O28" s="4">
        <v>84</v>
      </c>
      <c r="P28" s="4">
        <v>3681</v>
      </c>
      <c r="Q28" s="4">
        <v>39577</v>
      </c>
      <c r="R28" s="4" t="s">
        <v>28</v>
      </c>
      <c r="S28" s="4" t="s">
        <v>28</v>
      </c>
    </row>
    <row r="29" spans="2:19" ht="16.5" customHeight="1" x14ac:dyDescent="0.2">
      <c r="B29" s="27"/>
      <c r="E29" s="8" t="s">
        <v>43</v>
      </c>
      <c r="F29" s="7"/>
      <c r="G29" s="4" t="s">
        <v>28</v>
      </c>
      <c r="H29" s="4">
        <f t="shared" si="4"/>
        <v>3670242</v>
      </c>
      <c r="I29" s="4">
        <v>272268</v>
      </c>
      <c r="J29" s="4">
        <v>1554420</v>
      </c>
      <c r="K29" s="4">
        <v>928264</v>
      </c>
      <c r="L29" s="4">
        <v>140799</v>
      </c>
      <c r="M29" s="4">
        <v>628487</v>
      </c>
      <c r="N29" s="4">
        <v>10881</v>
      </c>
      <c r="O29" s="4">
        <v>560</v>
      </c>
      <c r="P29" s="4">
        <v>9325</v>
      </c>
      <c r="Q29" s="4">
        <v>125238</v>
      </c>
      <c r="R29" s="4" t="s">
        <v>28</v>
      </c>
      <c r="S29" s="4" t="s">
        <v>28</v>
      </c>
    </row>
    <row r="30" spans="2:19" ht="16.5" customHeight="1" x14ac:dyDescent="0.2">
      <c r="B30" s="27"/>
      <c r="D30" s="23" t="s">
        <v>44</v>
      </c>
      <c r="E30" s="23"/>
      <c r="F30" s="7"/>
      <c r="G30" s="4" t="s">
        <v>28</v>
      </c>
      <c r="H30" s="4">
        <f t="shared" si="4"/>
        <v>5855787</v>
      </c>
      <c r="I30" s="4">
        <v>262155</v>
      </c>
      <c r="J30" s="4">
        <v>1972625</v>
      </c>
      <c r="K30" s="4">
        <v>1190992</v>
      </c>
      <c r="L30" s="4">
        <v>269976</v>
      </c>
      <c r="M30" s="4">
        <v>2021113</v>
      </c>
      <c r="N30" s="4">
        <v>41156</v>
      </c>
      <c r="O30" s="4">
        <v>2086</v>
      </c>
      <c r="P30" s="4">
        <v>159</v>
      </c>
      <c r="Q30" s="4">
        <v>95525</v>
      </c>
      <c r="R30" s="4" t="s">
        <v>28</v>
      </c>
      <c r="S30" s="4" t="s">
        <v>28</v>
      </c>
    </row>
    <row r="31" spans="2:19" ht="16.5" customHeight="1" x14ac:dyDescent="0.2">
      <c r="B31" s="27"/>
      <c r="E31" s="8" t="s">
        <v>45</v>
      </c>
      <c r="F31" s="7"/>
      <c r="G31" s="4" t="s">
        <v>28</v>
      </c>
      <c r="H31" s="4">
        <f t="shared" si="4"/>
        <v>2766975</v>
      </c>
      <c r="I31" s="4">
        <v>15515</v>
      </c>
      <c r="J31" s="4">
        <v>269506</v>
      </c>
      <c r="K31" s="4">
        <v>397280</v>
      </c>
      <c r="L31" s="4">
        <v>119674</v>
      </c>
      <c r="M31" s="4">
        <v>1918400</v>
      </c>
      <c r="N31" s="4">
        <v>40955</v>
      </c>
      <c r="O31" s="4">
        <v>1995</v>
      </c>
      <c r="P31" s="4" t="s">
        <v>29</v>
      </c>
      <c r="Q31" s="4">
        <v>3650</v>
      </c>
      <c r="R31" s="4" t="s">
        <v>28</v>
      </c>
      <c r="S31" s="4" t="s">
        <v>28</v>
      </c>
    </row>
    <row r="32" spans="2:19" ht="16.5" customHeight="1" x14ac:dyDescent="0.2">
      <c r="B32" s="27"/>
      <c r="E32" s="8" t="s">
        <v>46</v>
      </c>
      <c r="F32" s="7"/>
      <c r="G32" s="4" t="s">
        <v>28</v>
      </c>
      <c r="H32" s="4">
        <f t="shared" si="4"/>
        <v>3088812</v>
      </c>
      <c r="I32" s="4">
        <v>246640</v>
      </c>
      <c r="J32" s="4">
        <v>1703119</v>
      </c>
      <c r="K32" s="4">
        <v>793712</v>
      </c>
      <c r="L32" s="4">
        <v>150302</v>
      </c>
      <c r="M32" s="4">
        <v>102713</v>
      </c>
      <c r="N32" s="4">
        <v>201</v>
      </c>
      <c r="O32" s="4">
        <v>91</v>
      </c>
      <c r="P32" s="4">
        <v>159</v>
      </c>
      <c r="Q32" s="4">
        <v>91875</v>
      </c>
      <c r="R32" s="4" t="s">
        <v>28</v>
      </c>
      <c r="S32" s="4" t="s">
        <v>28</v>
      </c>
    </row>
    <row r="33" spans="1:19" ht="16.5" customHeight="1" x14ac:dyDescent="0.2">
      <c r="B33" s="27"/>
      <c r="D33" s="23" t="s">
        <v>47</v>
      </c>
      <c r="E33" s="23"/>
      <c r="F33" s="7"/>
      <c r="G33" s="4" t="s">
        <v>28</v>
      </c>
      <c r="H33" s="4">
        <f t="shared" si="4"/>
        <v>301695</v>
      </c>
      <c r="I33" s="4">
        <v>17895</v>
      </c>
      <c r="J33" s="4">
        <v>125312</v>
      </c>
      <c r="K33" s="4">
        <v>76696</v>
      </c>
      <c r="L33" s="4">
        <v>4335</v>
      </c>
      <c r="M33" s="4">
        <v>60422</v>
      </c>
      <c r="N33" s="4">
        <v>573</v>
      </c>
      <c r="O33" s="4">
        <v>162</v>
      </c>
      <c r="P33" s="4">
        <v>152</v>
      </c>
      <c r="Q33" s="4">
        <v>16148</v>
      </c>
      <c r="R33" s="4" t="s">
        <v>28</v>
      </c>
      <c r="S33" s="4" t="s">
        <v>28</v>
      </c>
    </row>
    <row r="34" spans="1:19" ht="16.5" customHeight="1" x14ac:dyDescent="0.2">
      <c r="B34" s="27"/>
      <c r="C34" s="23" t="s">
        <v>48</v>
      </c>
      <c r="D34" s="23"/>
      <c r="E34" s="23"/>
      <c r="F34" s="7"/>
      <c r="G34" s="4">
        <f>IF(SUM(H34,R34:S34)=0,"-",SUM(H34,R34:S34))</f>
        <v>23580813</v>
      </c>
      <c r="H34" s="4">
        <f t="shared" si="4"/>
        <v>19078851</v>
      </c>
      <c r="I34" s="4">
        <v>2375648</v>
      </c>
      <c r="J34" s="4">
        <v>8095457</v>
      </c>
      <c r="K34" s="4">
        <v>5628366</v>
      </c>
      <c r="L34" s="4">
        <v>217304</v>
      </c>
      <c r="M34" s="4">
        <v>2350428</v>
      </c>
      <c r="N34" s="4">
        <v>33779</v>
      </c>
      <c r="O34" s="4">
        <v>331</v>
      </c>
      <c r="P34" s="4">
        <v>4939</v>
      </c>
      <c r="Q34" s="4">
        <v>372599</v>
      </c>
      <c r="R34" s="4">
        <v>4493971</v>
      </c>
      <c r="S34" s="4">
        <v>7991</v>
      </c>
    </row>
    <row r="35" spans="1:19" ht="16.5" customHeight="1" x14ac:dyDescent="0.2">
      <c r="B35" s="27"/>
      <c r="D35" s="23" t="s">
        <v>49</v>
      </c>
      <c r="E35" s="23"/>
      <c r="F35" s="7"/>
      <c r="G35" s="4" t="s">
        <v>28</v>
      </c>
      <c r="H35" s="4">
        <f t="shared" si="4"/>
        <v>344117</v>
      </c>
      <c r="I35" s="4">
        <v>52635</v>
      </c>
      <c r="J35" s="4">
        <v>52751</v>
      </c>
      <c r="K35" s="4">
        <v>16119</v>
      </c>
      <c r="L35" s="4" t="s">
        <v>29</v>
      </c>
      <c r="M35" s="4" t="s">
        <v>29</v>
      </c>
      <c r="N35" s="4" t="s">
        <v>29</v>
      </c>
      <c r="O35" s="4" t="s">
        <v>29</v>
      </c>
      <c r="P35" s="4" t="s">
        <v>29</v>
      </c>
      <c r="Q35" s="4">
        <v>222612</v>
      </c>
      <c r="R35" s="24">
        <v>3449376</v>
      </c>
      <c r="S35" s="4" t="s">
        <v>28</v>
      </c>
    </row>
    <row r="36" spans="1:19" ht="16.5" customHeight="1" x14ac:dyDescent="0.2">
      <c r="B36" s="27"/>
      <c r="D36" s="23" t="s">
        <v>50</v>
      </c>
      <c r="E36" s="23"/>
      <c r="F36" s="7"/>
      <c r="G36" s="4" t="s">
        <v>28</v>
      </c>
      <c r="H36" s="4">
        <f t="shared" si="4"/>
        <v>16850554</v>
      </c>
      <c r="I36" s="4">
        <v>2250302</v>
      </c>
      <c r="J36" s="4">
        <v>7033348</v>
      </c>
      <c r="K36" s="4">
        <v>5026925</v>
      </c>
      <c r="L36" s="4">
        <v>166999</v>
      </c>
      <c r="M36" s="4">
        <v>2220352</v>
      </c>
      <c r="N36" s="4">
        <v>32406</v>
      </c>
      <c r="O36" s="4">
        <v>184</v>
      </c>
      <c r="P36" s="4">
        <v>1891</v>
      </c>
      <c r="Q36" s="4">
        <v>118147</v>
      </c>
      <c r="R36" s="24"/>
      <c r="S36" s="4" t="s">
        <v>28</v>
      </c>
    </row>
    <row r="37" spans="1:19" ht="16.5" customHeight="1" x14ac:dyDescent="0.2">
      <c r="B37" s="27"/>
      <c r="D37" s="23" t="s">
        <v>51</v>
      </c>
      <c r="E37" s="23"/>
      <c r="F37" s="7"/>
      <c r="G37" s="4" t="s">
        <v>28</v>
      </c>
      <c r="H37" s="4">
        <f t="shared" si="4"/>
        <v>1792796</v>
      </c>
      <c r="I37" s="4">
        <v>69374</v>
      </c>
      <c r="J37" s="4">
        <v>956391</v>
      </c>
      <c r="K37" s="4">
        <v>554139</v>
      </c>
      <c r="L37" s="4">
        <v>50009</v>
      </c>
      <c r="M37" s="4">
        <v>127914</v>
      </c>
      <c r="N37" s="4">
        <v>1359</v>
      </c>
      <c r="O37" s="4">
        <v>146</v>
      </c>
      <c r="P37" s="4">
        <v>3009</v>
      </c>
      <c r="Q37" s="4">
        <v>30455</v>
      </c>
      <c r="R37" s="4" t="s">
        <v>28</v>
      </c>
      <c r="S37" s="4" t="s">
        <v>28</v>
      </c>
    </row>
    <row r="38" spans="1:19" ht="16.5" customHeight="1" x14ac:dyDescent="0.2">
      <c r="B38" s="27"/>
      <c r="D38" s="23" t="s">
        <v>52</v>
      </c>
      <c r="E38" s="23"/>
      <c r="F38" s="7"/>
      <c r="G38" s="4" t="s">
        <v>28</v>
      </c>
      <c r="H38" s="4">
        <f t="shared" si="4"/>
        <v>91384</v>
      </c>
      <c r="I38" s="4">
        <v>3337</v>
      </c>
      <c r="J38" s="4">
        <v>52967</v>
      </c>
      <c r="K38" s="4">
        <v>31183</v>
      </c>
      <c r="L38" s="4">
        <v>296</v>
      </c>
      <c r="M38" s="4">
        <v>2162</v>
      </c>
      <c r="N38" s="4">
        <v>14</v>
      </c>
      <c r="O38" s="4">
        <v>1</v>
      </c>
      <c r="P38" s="4">
        <v>39</v>
      </c>
      <c r="Q38" s="4">
        <v>1385</v>
      </c>
      <c r="R38" s="4" t="s">
        <v>28</v>
      </c>
      <c r="S38" s="4" t="s">
        <v>28</v>
      </c>
    </row>
    <row r="39" spans="1:19" ht="16.5" customHeight="1" x14ac:dyDescent="0.2">
      <c r="B39" s="27"/>
      <c r="C39" s="23" t="s">
        <v>53</v>
      </c>
      <c r="D39" s="23"/>
      <c r="E39" s="23"/>
      <c r="F39" s="7"/>
      <c r="G39" s="4">
        <f>IF(SUM(H39,R39:S39)=0,"-",SUM(H39,R39:S39))</f>
        <v>11581650</v>
      </c>
      <c r="H39" s="4">
        <f t="shared" si="4"/>
        <v>9216793</v>
      </c>
      <c r="I39" s="4">
        <v>467359</v>
      </c>
      <c r="J39" s="4">
        <v>4076592</v>
      </c>
      <c r="K39" s="4">
        <v>2648356</v>
      </c>
      <c r="L39" s="4">
        <v>278007</v>
      </c>
      <c r="M39" s="4">
        <v>1641575</v>
      </c>
      <c r="N39" s="4">
        <v>27119</v>
      </c>
      <c r="O39" s="4">
        <v>384</v>
      </c>
      <c r="P39" s="4" t="s">
        <v>29</v>
      </c>
      <c r="Q39" s="4">
        <v>77401</v>
      </c>
      <c r="R39" s="4">
        <v>2312024</v>
      </c>
      <c r="S39" s="4">
        <v>52833</v>
      </c>
    </row>
    <row r="40" spans="1:19" ht="19.5" customHeight="1" x14ac:dyDescent="0.2">
      <c r="F40" s="7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16.5" customHeight="1" x14ac:dyDescent="0.2">
      <c r="B41" s="9" t="s">
        <v>54</v>
      </c>
      <c r="C41" s="9"/>
      <c r="D41" s="9"/>
      <c r="E41" s="9"/>
      <c r="F41" s="7"/>
      <c r="G41" s="4" t="s">
        <v>28</v>
      </c>
      <c r="H41" s="10">
        <f t="shared" ref="H41:S41" si="5">H7/H43*1000</f>
        <v>1238180.6208568176</v>
      </c>
      <c r="I41" s="10">
        <f t="shared" si="5"/>
        <v>1503994.488022048</v>
      </c>
      <c r="J41" s="10">
        <f t="shared" si="5"/>
        <v>1024366.8022062079</v>
      </c>
      <c r="K41" s="10">
        <f t="shared" si="5"/>
        <v>1302895.4151787548</v>
      </c>
      <c r="L41" s="10">
        <f t="shared" si="5"/>
        <v>7783236.4130434776</v>
      </c>
      <c r="M41" s="10">
        <f t="shared" si="5"/>
        <v>1262355.5370090241</v>
      </c>
      <c r="N41" s="10">
        <f t="shared" si="5"/>
        <v>2804244.7129909364</v>
      </c>
      <c r="O41" s="10">
        <f t="shared" si="5"/>
        <v>560623.30623306229</v>
      </c>
      <c r="P41" s="10">
        <f t="shared" si="5"/>
        <v>2900246.3768115942</v>
      </c>
      <c r="Q41" s="10">
        <f t="shared" si="5"/>
        <v>1142219.6788520669</v>
      </c>
      <c r="R41" s="11">
        <f t="shared" si="5"/>
        <v>16224.895137020621</v>
      </c>
      <c r="S41" s="11">
        <f t="shared" si="5"/>
        <v>9322.937322073416</v>
      </c>
    </row>
    <row r="42" spans="1:19" ht="19.5" customHeight="1" x14ac:dyDescent="0.2">
      <c r="F42" s="7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12"/>
      <c r="S42" s="4"/>
    </row>
    <row r="43" spans="1:19" s="10" customFormat="1" ht="18" customHeight="1" thickBot="1" x14ac:dyDescent="0.25">
      <c r="A43" s="13"/>
      <c r="B43" s="13" t="s">
        <v>55</v>
      </c>
      <c r="C43" s="13"/>
      <c r="D43" s="13"/>
      <c r="E43" s="13"/>
      <c r="F43" s="14"/>
      <c r="G43" s="12" t="s">
        <v>28</v>
      </c>
      <c r="H43" s="13">
        <f>SUM(I43:Q43)</f>
        <v>102729</v>
      </c>
      <c r="I43" s="15">
        <v>4717</v>
      </c>
      <c r="J43" s="15">
        <v>49678</v>
      </c>
      <c r="K43" s="16">
        <v>24363</v>
      </c>
      <c r="L43" s="16">
        <v>1104</v>
      </c>
      <c r="M43" s="16">
        <v>19171</v>
      </c>
      <c r="N43" s="16">
        <v>331</v>
      </c>
      <c r="O43" s="16">
        <v>369</v>
      </c>
      <c r="P43" s="16">
        <v>69</v>
      </c>
      <c r="Q43" s="16">
        <v>2927</v>
      </c>
      <c r="R43" s="15">
        <v>983903</v>
      </c>
      <c r="S43" s="17">
        <f>$R$43</f>
        <v>983903</v>
      </c>
    </row>
    <row r="44" spans="1:19" ht="18.75" customHeight="1" x14ac:dyDescent="0.2">
      <c r="A44" s="18"/>
      <c r="B44" s="22"/>
      <c r="C44" s="22"/>
      <c r="D44" s="22"/>
      <c r="E44" s="22"/>
      <c r="F44" s="22"/>
      <c r="G44" s="22"/>
      <c r="H44" s="22"/>
      <c r="I44" s="22"/>
      <c r="J44" s="22"/>
      <c r="K44" s="19"/>
      <c r="R44" s="18"/>
    </row>
    <row r="45" spans="1:19" ht="75.75" customHeight="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19"/>
    </row>
    <row r="54" spans="4:4" x14ac:dyDescent="0.2">
      <c r="D54" s="21"/>
    </row>
    <row r="55" spans="4:4" x14ac:dyDescent="0.2">
      <c r="D55" s="21"/>
    </row>
  </sheetData>
  <mergeCells count="37">
    <mergeCell ref="R4:R6"/>
    <mergeCell ref="S4:S6"/>
    <mergeCell ref="H5:H6"/>
    <mergeCell ref="I5:I6"/>
    <mergeCell ref="J5:J6"/>
    <mergeCell ref="K5:K6"/>
    <mergeCell ref="L5:L6"/>
    <mergeCell ref="M5:O5"/>
    <mergeCell ref="P5:P6"/>
    <mergeCell ref="Q5:Q6"/>
    <mergeCell ref="B7:E7"/>
    <mergeCell ref="B9:B15"/>
    <mergeCell ref="C9:E9"/>
    <mergeCell ref="D10:E10"/>
    <mergeCell ref="D11:E11"/>
    <mergeCell ref="D12:E12"/>
    <mergeCell ref="C13:E13"/>
    <mergeCell ref="A4:F6"/>
    <mergeCell ref="G4:G6"/>
    <mergeCell ref="H4:Q4"/>
    <mergeCell ref="C14:E14"/>
    <mergeCell ref="C15:E15"/>
    <mergeCell ref="B17:B39"/>
    <mergeCell ref="C17:E17"/>
    <mergeCell ref="D18:E18"/>
    <mergeCell ref="D26:E26"/>
    <mergeCell ref="D27:E27"/>
    <mergeCell ref="D30:E30"/>
    <mergeCell ref="D33:E33"/>
    <mergeCell ref="C34:E34"/>
    <mergeCell ref="B44:J44"/>
    <mergeCell ref="D35:E35"/>
    <mergeCell ref="R35:R36"/>
    <mergeCell ref="D36:E36"/>
    <mergeCell ref="D37:E37"/>
    <mergeCell ref="D38:E38"/>
    <mergeCell ref="C39:E39"/>
  </mergeCells>
  <phoneticPr fontId="3"/>
  <printOptions horizontalCentered="1" verticalCentered="1"/>
  <pageMargins left="0.6692913385826772" right="0.35433070866141736" top="0.59055118110236227" bottom="0.59055118110236227" header="0.51181102362204722" footer="0.31496062992125984"/>
  <pageSetup paperSize="9" scale="9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2021-12-08T07:45:08Z</cp:lastPrinted>
  <dcterms:created xsi:type="dcterms:W3CDTF">2021-12-08T07:43:07Z</dcterms:created>
  <dcterms:modified xsi:type="dcterms:W3CDTF">2022-01-06T05:18:54Z</dcterms:modified>
</cp:coreProperties>
</file>