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\R2\HPデータ\２地方教育費調査\"/>
    </mc:Choice>
  </mc:AlternateContent>
  <bookViews>
    <workbookView xWindow="0" yWindow="0" windowWidth="19200" windowHeight="6970"/>
  </bookViews>
  <sheets>
    <sheet name="11" sheetId="1" r:id="rId1"/>
  </sheets>
  <definedNames>
    <definedName name="_xlnm.Print_Area" localSheetId="0">'11'!$A$1:$P$66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4" i="1"/>
  <c r="O64" i="1" s="1"/>
  <c r="D63" i="1"/>
  <c r="O63" i="1" s="1"/>
  <c r="O61" i="1"/>
  <c r="D61" i="1"/>
  <c r="D60" i="1"/>
  <c r="D59" i="1"/>
  <c r="D58" i="1"/>
  <c r="O58" i="1" s="1"/>
  <c r="D57" i="1"/>
  <c r="O57" i="1" s="1"/>
  <c r="D55" i="1"/>
  <c r="O55" i="1" s="1"/>
  <c r="D54" i="1"/>
  <c r="D53" i="1"/>
  <c r="D52" i="1"/>
  <c r="O52" i="1" s="1"/>
  <c r="D51" i="1"/>
  <c r="D49" i="1"/>
  <c r="D48" i="1"/>
  <c r="D47" i="1"/>
  <c r="D46" i="1"/>
  <c r="O46" i="1" s="1"/>
  <c r="D45" i="1"/>
  <c r="O45" i="1" s="1"/>
  <c r="D43" i="1"/>
  <c r="N41" i="1"/>
  <c r="N37" i="1" s="1"/>
  <c r="M41" i="1"/>
  <c r="M37" i="1" s="1"/>
  <c r="L41" i="1"/>
  <c r="K41" i="1"/>
  <c r="J41" i="1"/>
  <c r="J37" i="1" s="1"/>
  <c r="I41" i="1"/>
  <c r="I37" i="1" s="1"/>
  <c r="H41" i="1"/>
  <c r="G41" i="1"/>
  <c r="G37" i="1" s="1"/>
  <c r="F41" i="1"/>
  <c r="F37" i="1" s="1"/>
  <c r="E41" i="1"/>
  <c r="E37" i="1" s="1"/>
  <c r="C41" i="1"/>
  <c r="B41" i="1"/>
  <c r="D39" i="1"/>
  <c r="L37" i="1"/>
  <c r="K37" i="1"/>
  <c r="H37" i="1"/>
  <c r="C37" i="1"/>
  <c r="B37" i="1"/>
  <c r="D29" i="1"/>
  <c r="D28" i="1"/>
  <c r="O28" i="1" s="1"/>
  <c r="D26" i="1"/>
  <c r="O26" i="1" s="1"/>
  <c r="D25" i="1"/>
  <c r="O25" i="1" s="1"/>
  <c r="D24" i="1"/>
  <c r="O24" i="1" s="1"/>
  <c r="D23" i="1"/>
  <c r="D22" i="1"/>
  <c r="O22" i="1" s="1"/>
  <c r="D20" i="1"/>
  <c r="O20" i="1" s="1"/>
  <c r="D19" i="1"/>
  <c r="D18" i="1"/>
  <c r="O18" i="1" s="1"/>
  <c r="D17" i="1"/>
  <c r="D16" i="1"/>
  <c r="O16" i="1" s="1"/>
  <c r="D14" i="1"/>
  <c r="O14" i="1" s="1"/>
  <c r="D13" i="1"/>
  <c r="O13" i="1" s="1"/>
  <c r="D12" i="1"/>
  <c r="D11" i="1"/>
  <c r="D10" i="1"/>
  <c r="O10" i="1" s="1"/>
  <c r="D8" i="1"/>
  <c r="N6" i="1"/>
  <c r="M6" i="1"/>
  <c r="L6" i="1"/>
  <c r="K6" i="1"/>
  <c r="J6" i="1"/>
  <c r="I6" i="1"/>
  <c r="H6" i="1"/>
  <c r="G6" i="1"/>
  <c r="F6" i="1"/>
  <c r="E6" i="1"/>
  <c r="C6" i="1"/>
  <c r="B6" i="1"/>
  <c r="D6" i="1" l="1"/>
  <c r="O6" i="1" s="1"/>
  <c r="O19" i="1"/>
  <c r="O49" i="1"/>
  <c r="O51" i="1"/>
  <c r="D41" i="1"/>
  <c r="O41" i="1" s="1"/>
  <c r="O12" i="1"/>
  <c r="O39" i="1"/>
  <c r="O48" i="1"/>
  <c r="O54" i="1"/>
  <c r="O60" i="1"/>
  <c r="O11" i="1"/>
  <c r="O17" i="1"/>
  <c r="O23" i="1"/>
  <c r="O29" i="1"/>
  <c r="O47" i="1"/>
  <c r="O53" i="1"/>
  <c r="O59" i="1"/>
  <c r="O65" i="1"/>
  <c r="D37" i="1" l="1"/>
  <c r="O37" i="1" s="1"/>
</calcChain>
</file>

<file path=xl/sharedStrings.xml><?xml version="1.0" encoding="utf-8"?>
<sst xmlns="http://schemas.openxmlformats.org/spreadsheetml/2006/main" count="138" uniqueCount="47">
  <si>
    <t>市町別小学</t>
    <rPh sb="0" eb="2">
      <t>シチョウ</t>
    </rPh>
    <rPh sb="2" eb="3">
      <t>ベツ</t>
    </rPh>
    <rPh sb="3" eb="5">
      <t>ショウガク</t>
    </rPh>
    <phoneticPr fontId="4"/>
  </si>
  <si>
    <t>校教育費</t>
    <rPh sb="1" eb="4">
      <t>キョウイクヒ</t>
    </rPh>
    <phoneticPr fontId="4"/>
  </si>
  <si>
    <t>（単位　千円）</t>
    <rPh sb="1" eb="3">
      <t>タンイ</t>
    </rPh>
    <rPh sb="4" eb="6">
      <t>センエン</t>
    </rPh>
    <phoneticPr fontId="4"/>
  </si>
  <si>
    <t>区　分</t>
    <rPh sb="0" eb="3">
      <t>クブン</t>
    </rPh>
    <phoneticPr fontId="4"/>
  </si>
  <si>
    <t>児童数</t>
    <rPh sb="0" eb="2">
      <t>ジドウ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</si>
  <si>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</si>
  <si>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教育費総額</t>
    <rPh sb="0" eb="3">
      <t>キョウイクヒ</t>
    </rPh>
    <rPh sb="3" eb="5">
      <t>ソウガク</t>
    </rPh>
    <phoneticPr fontId="4"/>
  </si>
  <si>
    <t xml:space="preserve">  財源内訳</t>
    <rPh sb="2" eb="4">
      <t>ザイゲン</t>
    </rPh>
    <rPh sb="4" eb="6">
      <t>ウチワケ</t>
    </rPh>
    <phoneticPr fontId="4"/>
  </si>
  <si>
    <t>支出項目別経費</t>
    <rPh sb="0" eb="2">
      <t>シシュツ</t>
    </rPh>
    <rPh sb="2" eb="4">
      <t>コウモク</t>
    </rPh>
    <rPh sb="4" eb="5">
      <t>ベツ</t>
    </rPh>
    <rPh sb="5" eb="7">
      <t>ケイヒ</t>
    </rPh>
    <phoneticPr fontId="4"/>
  </si>
  <si>
    <t>児童１人当たり公費（円）</t>
    <rPh sb="0" eb="2">
      <t>ジドウ</t>
    </rPh>
    <rPh sb="2" eb="4">
      <t>ヒトリ</t>
    </rPh>
    <rPh sb="4" eb="5">
      <t>ア</t>
    </rPh>
    <rPh sb="7" eb="9">
      <t>コウヒ</t>
    </rPh>
    <rPh sb="10" eb="11">
      <t>エン</t>
    </rPh>
    <phoneticPr fontId="4"/>
  </si>
  <si>
    <t>国庫補助金</t>
    <rPh sb="0" eb="2">
      <t>コッコ</t>
    </rPh>
    <rPh sb="2" eb="5">
      <t>ホジョキン</t>
    </rPh>
    <phoneticPr fontId="4"/>
  </si>
  <si>
    <t>県支出金</t>
    <rPh sb="0" eb="4">
      <t>ケンシシュツキン</t>
    </rPh>
    <phoneticPr fontId="4"/>
  </si>
  <si>
    <t>市町支出金</t>
    <rPh sb="0" eb="1">
      <t>シ</t>
    </rPh>
    <rPh sb="1" eb="2">
      <t>マチ</t>
    </rPh>
    <rPh sb="2" eb="5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</si>
  <si>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</si>
  <si>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</t>
    </rPh>
    <rPh sb="5" eb="6">
      <t>ハイ</t>
    </rPh>
    <rPh sb="11" eb="14">
      <t>キフキン</t>
    </rPh>
    <phoneticPr fontId="4"/>
  </si>
  <si>
    <t>消費的支出</t>
    <rPh sb="0" eb="3">
      <t>ショウヒテキ</t>
    </rPh>
    <rPh sb="3" eb="5">
      <t>シシュツ</t>
    </rPh>
    <phoneticPr fontId="4"/>
  </si>
  <si>
    <t>資本的支出</t>
    <rPh sb="0" eb="3">
      <t>シホンテキ</t>
    </rPh>
    <rPh sb="3" eb="5">
      <t>シシュツ</t>
    </rPh>
    <phoneticPr fontId="4"/>
  </si>
  <si>
    <t>債務償還費</t>
    <rPh sb="0" eb="4">
      <t>サイムショウカン</t>
    </rPh>
    <rPh sb="4" eb="5">
      <t>ヒ</t>
    </rPh>
    <phoneticPr fontId="4"/>
  </si>
  <si>
    <t>うち人件費</t>
    <rPh sb="2" eb="5">
      <t>ジンケンヒ</t>
    </rPh>
    <phoneticPr fontId="4"/>
  </si>
  <si>
    <t>うち土地・建築費</t>
    <rPh sb="2" eb="4">
      <t>トチ</t>
    </rPh>
    <rPh sb="5" eb="8">
      <t>ケンチクヒ</t>
    </rPh>
    <phoneticPr fontId="4"/>
  </si>
  <si>
    <t>計</t>
    <rPh sb="0" eb="1">
      <t>ケイ</t>
    </rPh>
    <phoneticPr fontId="4"/>
  </si>
  <si>
    <t>県加算額</t>
    <rPh sb="0" eb="4">
      <t>ケンカサンガク</t>
    </rPh>
    <phoneticPr fontId="4"/>
  </si>
  <si>
    <t>…</t>
    <phoneticPr fontId="4"/>
  </si>
  <si>
    <t>-</t>
    <phoneticPr fontId="4"/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</si>
  <si>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</si>
  <si>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</si>
  <si>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</si>
  <si>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</si>
  <si>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</si>
  <si>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</si>
  <si>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</si>
  <si>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</si>
  <si>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3">
      <t>トノショウチョウ</t>
    </rPh>
    <phoneticPr fontId="4"/>
  </si>
  <si>
    <t>小豆島町</t>
    <rPh sb="0" eb="3">
      <t>ショウドシマ</t>
    </rPh>
    <rPh sb="3" eb="4">
      <t>チョウ</t>
    </rPh>
    <phoneticPr fontId="4"/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</si>
  <si>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</si>
  <si>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</si>
  <si>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</si>
  <si>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</si>
  <si>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</si>
  <si>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</si>
  <si>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</si>
  <si>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市町別中学</t>
    <rPh sb="0" eb="2">
      <t>シチョウ</t>
    </rPh>
    <rPh sb="2" eb="3">
      <t>ベツ</t>
    </rPh>
    <rPh sb="3" eb="5">
      <t>チュウガク</t>
    </rPh>
    <phoneticPr fontId="4"/>
  </si>
  <si>
    <t>生徒数</t>
    <rPh sb="0" eb="3">
      <t>セイトスウ</t>
    </rPh>
    <phoneticPr fontId="4"/>
  </si>
  <si>
    <t>生徒１人当たり公費（円）</t>
    <rPh sb="0" eb="2">
      <t>セイト</t>
    </rPh>
    <rPh sb="2" eb="4">
      <t>ヒトリ</t>
    </rPh>
    <rPh sb="4" eb="5">
      <t>ア</t>
    </rPh>
    <rPh sb="7" eb="9">
      <t>コウヒ</t>
    </rPh>
    <rPh sb="10" eb="11">
      <t>エン</t>
    </rPh>
    <phoneticPr fontId="4"/>
  </si>
  <si>
    <t>香川県</t>
    <rPh sb="0" eb="3">
      <t>カガワケン</t>
    </rPh>
    <phoneticPr fontId="4"/>
  </si>
  <si>
    <t>市町計</t>
    <rPh sb="0" eb="2">
      <t>シチョウ</t>
    </rPh>
    <rPh sb="2" eb="3">
      <t>ケイ</t>
    </rPh>
    <phoneticPr fontId="4"/>
  </si>
  <si>
    <t>三豊市観音寺市　　　　　　　　　　学校組合</t>
    <rPh sb="0" eb="2">
      <t>ミトヨ</t>
    </rPh>
    <rPh sb="2" eb="3">
      <t>シ</t>
    </rPh>
    <rPh sb="17" eb="21">
      <t>ガッコウクミアイ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</si>
</sst>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/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distributed" vertical="center" justifyLastLine="1"/>
    </xf>
    <xf numFmtId="38" fontId="2" fillId="0" borderId="1" xfId="1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distributed" vertical="center" justifyLastLine="1"/>
    </xf>
    <xf numFmtId="38" fontId="6" fillId="0" borderId="4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5" xfId="1" applyFont="1" applyFill="1" applyBorder="1"/>
    <xf numFmtId="38" fontId="2" fillId="0" borderId="6" xfId="1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distributed" vertical="center" justifyLastLine="1"/>
    </xf>
    <xf numFmtId="38" fontId="6" fillId="0" borderId="8" xfId="1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/>
    <xf numFmtId="38" fontId="8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distributed" vertical="center" justifyLastLine="1"/>
    </xf>
    <xf numFmtId="38" fontId="2" fillId="0" borderId="0" xfId="1" applyFont="1" applyFill="1" applyBorder="1"/>
    <xf numFmtId="38" fontId="2" fillId="0" borderId="10" xfId="1" applyFont="1" applyFill="1" applyBorder="1" applyAlignment="1">
      <alignment horizontal="distributed"/>
    </xf>
    <xf numFmtId="38" fontId="9" fillId="0" borderId="0" xfId="1" applyFont="1" applyFill="1" applyAlignment="1">
      <alignment horizontal="right"/>
    </xf>
    <xf numFmtId="38" fontId="9" fillId="0" borderId="0" xfId="1" applyFont="1" applyFill="1"/>
    <xf numFmtId="38" fontId="2" fillId="0" borderId="0" xfId="1" applyFont="1" applyFill="1" applyBorder="1" applyAlignment="1">
      <alignment horizontal="right"/>
    </xf>
    <xf numFmtId="38" fontId="2" fillId="0" borderId="11" xfId="1" applyFont="1" applyFill="1" applyBorder="1" applyAlignment="1">
      <alignment horizontal="distributed"/>
    </xf>
    <xf numFmtId="38" fontId="9" fillId="0" borderId="0" xfId="1" applyFont="1" applyFill="1" applyAlignment="1" applyProtection="1">
      <alignment horizontal="right"/>
      <protection locked="0"/>
    </xf>
    <xf numFmtId="38" fontId="2" fillId="0" borderId="11" xfId="1" applyFont="1" applyFill="1" applyBorder="1"/>
    <xf numFmtId="38" fontId="2" fillId="0" borderId="11" xfId="1" applyFont="1" applyFill="1" applyBorder="1" applyAlignment="1">
      <alignment horizontal="distributed" wrapText="1"/>
    </xf>
    <xf numFmtId="176" fontId="9" fillId="0" borderId="0" xfId="1" applyNumberFormat="1" applyFont="1" applyFill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>
      <alignment horizontal="right"/>
    </xf>
    <xf numFmtId="38" fontId="9" fillId="0" borderId="0" xfId="1" applyFont="1" applyFill="1" applyBorder="1"/>
    <xf numFmtId="38" fontId="2" fillId="0" borderId="12" xfId="1" applyFont="1" applyFill="1" applyBorder="1" applyAlignment="1">
      <alignment horizontal="distributed" wrapText="1"/>
    </xf>
    <xf numFmtId="38" fontId="9" fillId="0" borderId="13" xfId="1" applyFont="1" applyFill="1" applyBorder="1" applyAlignment="1" applyProtection="1">
      <alignment horizontal="right"/>
      <protection locked="0"/>
    </xf>
    <xf numFmtId="38" fontId="9" fillId="0" borderId="14" xfId="1" applyFont="1" applyFill="1" applyBorder="1" applyAlignment="1" applyProtection="1">
      <alignment horizontal="right"/>
      <protection locked="0"/>
    </xf>
    <xf numFmtId="38" fontId="9" fillId="0" borderId="14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distributed" wrapText="1"/>
    </xf>
    <xf numFmtId="38" fontId="9" fillId="0" borderId="0" xfId="1" applyNumberFormat="1" applyFont="1" applyFill="1" applyAlignment="1">
      <alignment horizontal="right"/>
    </xf>
    <xf numFmtId="38" fontId="10" fillId="0" borderId="12" xfId="1" applyFont="1" applyFill="1" applyBorder="1" applyAlignment="1">
      <alignment horizontal="distributed" vertical="center"/>
    </xf>
    <xf numFmtId="38" fontId="9" fillId="0" borderId="14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65"/>
  <sheetViews>
    <sheetView tabSelected="1" zoomScaleNormal="100" zoomScaleSheetLayoutView="115" workbookViewId="0">
      <pane xSplit="1" ySplit="5" topLeftCell="B6" activePane="bottomRight" state="frozen"/>
      <selection activeCell="H42" sqref="H42"/>
      <selection pane="topRight" activeCell="H42" sqref="H42"/>
      <selection pane="bottomLeft" activeCell="H42" sqref="H42"/>
      <selection pane="bottomRight"/>
    </sheetView>
  </sheetViews>
  <sheetFormatPr defaultColWidth="9" defaultRowHeight="13.5" customHeight="1" x14ac:dyDescent="0.2"/>
  <cols>
    <col min="1" max="1" width="10.6328125" style="1" customWidth="1"/>
    <col min="2" max="3" width="7.6328125" style="1" customWidth="1"/>
    <col min="4" max="15" width="12.6328125" style="1" customWidth="1"/>
    <col min="16" max="16" width="1.08984375" style="1" customWidth="1"/>
    <col min="17" max="17" width="5.6328125" style="1" customWidth="1"/>
    <col min="18" max="16384" width="9" style="1"/>
  </cols>
  <sheetData>
    <row r="1" spans="1:17" ht="17.25" customHeight="1" x14ac:dyDescent="0.25">
      <c r="H1" s="3" t="s">
        <v>0</v>
      </c>
      <c r="I1" s="4" t="s">
        <v>1</v>
      </c>
      <c r="P1" s="2" t="s">
        <v>2</v>
      </c>
    </row>
    <row r="2" spans="1:17" ht="9" customHeight="1" thickBot="1" x14ac:dyDescent="0.25">
      <c r="N2" s="2"/>
      <c r="O2" s="2"/>
      <c r="P2" s="2"/>
    </row>
    <row r="3" spans="1:17" ht="16.5" customHeight="1" x14ac:dyDescent="0.2">
      <c r="A3" s="5" t="s">
        <v>3</v>
      </c>
      <c r="B3" s="6" t="s">
        <v>4</v>
      </c>
      <c r="C3" s="7" t="s">
        <v>5</v>
      </c>
      <c r="D3" s="8" t="s">
        <v>6</v>
      </c>
      <c r="E3" s="6" t="s">
        <v>7</v>
      </c>
      <c r="F3" s="6"/>
      <c r="G3" s="6"/>
      <c r="H3" s="9"/>
      <c r="I3" s="10"/>
      <c r="J3" s="6" t="s">
        <v>8</v>
      </c>
      <c r="K3" s="6"/>
      <c r="L3" s="6"/>
      <c r="M3" s="6"/>
      <c r="N3" s="6"/>
      <c r="O3" s="11" t="s">
        <v>9</v>
      </c>
      <c r="P3" s="12"/>
    </row>
    <row r="4" spans="1:17" ht="9" customHeight="1" x14ac:dyDescent="0.2">
      <c r="A4" s="13"/>
      <c r="B4" s="14"/>
      <c r="C4" s="15"/>
      <c r="D4" s="16"/>
      <c r="E4" s="14" t="s">
        <v>10</v>
      </c>
      <c r="F4" s="14" t="s">
        <v>11</v>
      </c>
      <c r="G4" s="17" t="s">
        <v>12</v>
      </c>
      <c r="H4" s="14" t="s">
        <v>13</v>
      </c>
      <c r="I4" s="18" t="s">
        <v>14</v>
      </c>
      <c r="J4" s="19" t="s">
        <v>15</v>
      </c>
      <c r="K4" s="20"/>
      <c r="L4" s="19" t="s">
        <v>16</v>
      </c>
      <c r="M4" s="20"/>
      <c r="N4" s="21" t="s">
        <v>17</v>
      </c>
      <c r="O4" s="22"/>
      <c r="P4" s="23"/>
    </row>
    <row r="5" spans="1:17" ht="19.5" customHeight="1" x14ac:dyDescent="0.2">
      <c r="A5" s="24"/>
      <c r="B5" s="25"/>
      <c r="C5" s="26"/>
      <c r="D5" s="27"/>
      <c r="E5" s="14"/>
      <c r="F5" s="14"/>
      <c r="G5" s="14"/>
      <c r="H5" s="14"/>
      <c r="I5" s="28"/>
      <c r="J5" s="21"/>
      <c r="K5" s="29" t="s">
        <v>18</v>
      </c>
      <c r="L5" s="21"/>
      <c r="M5" s="30" t="s">
        <v>19</v>
      </c>
      <c r="N5" s="21"/>
      <c r="O5" s="22"/>
      <c r="P5" s="23"/>
      <c r="Q5" s="31"/>
    </row>
    <row r="6" spans="1:17" ht="12.75" customHeight="1" x14ac:dyDescent="0.2">
      <c r="A6" s="32" t="s">
        <v>20</v>
      </c>
      <c r="B6" s="33">
        <f>SUM(B8:B29)</f>
        <v>49678</v>
      </c>
      <c r="C6" s="33">
        <f t="shared" ref="C6:M6" si="0">SUM(C8:C29)</f>
        <v>2281</v>
      </c>
      <c r="D6" s="33">
        <f>SUM(D8:D29)</f>
        <v>50888494</v>
      </c>
      <c r="E6" s="33">
        <f t="shared" si="0"/>
        <v>8627625</v>
      </c>
      <c r="F6" s="33">
        <f t="shared" si="0"/>
        <v>22781206</v>
      </c>
      <c r="G6" s="33">
        <f>SUM(G8:G29)</f>
        <v>14456235</v>
      </c>
      <c r="H6" s="33">
        <f t="shared" si="0"/>
        <v>5009705</v>
      </c>
      <c r="I6" s="33">
        <f t="shared" si="0"/>
        <v>13723</v>
      </c>
      <c r="J6" s="33">
        <f>SUM(J8:J29)</f>
        <v>38716445</v>
      </c>
      <c r="K6" s="33">
        <f t="shared" si="0"/>
        <v>33414656</v>
      </c>
      <c r="L6" s="33">
        <f t="shared" si="0"/>
        <v>8095457</v>
      </c>
      <c r="M6" s="33">
        <f t="shared" si="0"/>
        <v>7086099</v>
      </c>
      <c r="N6" s="33">
        <f>SUM(N8:N29)</f>
        <v>4076592</v>
      </c>
      <c r="O6" s="33">
        <f>IF(D6/B6=0,"-",D6/B6*1000)</f>
        <v>1024366.8022062079</v>
      </c>
      <c r="P6" s="34"/>
      <c r="Q6" s="35"/>
    </row>
    <row r="7" spans="1:17" ht="12.75" customHeight="1" x14ac:dyDescent="0.2">
      <c r="A7" s="36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  <c r="Q7" s="31"/>
    </row>
    <row r="8" spans="1:17" ht="12.75" customHeight="1" x14ac:dyDescent="0.2">
      <c r="A8" s="36" t="s">
        <v>21</v>
      </c>
      <c r="B8" s="33" t="s">
        <v>22</v>
      </c>
      <c r="C8" s="33" t="s">
        <v>22</v>
      </c>
      <c r="D8" s="33">
        <f>IF(SUM(E8:I8)=0,"-",SUM(E8:I8))</f>
        <v>30751241</v>
      </c>
      <c r="E8" s="37">
        <v>7099180</v>
      </c>
      <c r="F8" s="37">
        <v>22746657</v>
      </c>
      <c r="G8" s="37" t="s">
        <v>23</v>
      </c>
      <c r="H8" s="37">
        <v>905404</v>
      </c>
      <c r="I8" s="37" t="s">
        <v>23</v>
      </c>
      <c r="J8" s="37">
        <v>30653843</v>
      </c>
      <c r="K8" s="37">
        <v>30567645</v>
      </c>
      <c r="L8" s="37" t="s">
        <v>23</v>
      </c>
      <c r="M8" s="37" t="s">
        <v>23</v>
      </c>
      <c r="N8" s="37">
        <v>97398</v>
      </c>
      <c r="O8" s="33" t="s">
        <v>22</v>
      </c>
      <c r="P8" s="34"/>
      <c r="Q8" s="35"/>
    </row>
    <row r="9" spans="1:17" ht="12.75" customHeight="1" x14ac:dyDescent="0.2">
      <c r="A9" s="38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31"/>
    </row>
    <row r="10" spans="1:17" ht="12.75" customHeight="1" x14ac:dyDescent="0.2">
      <c r="A10" s="39" t="s">
        <v>24</v>
      </c>
      <c r="B10" s="37">
        <v>22899</v>
      </c>
      <c r="C10" s="37">
        <v>954</v>
      </c>
      <c r="D10" s="33">
        <f>IF(SUM(E10:I10)=0,"-",SUM(E10:I10))</f>
        <v>6699596</v>
      </c>
      <c r="E10" s="37">
        <v>418874</v>
      </c>
      <c r="F10" s="37">
        <v>15615</v>
      </c>
      <c r="G10" s="37">
        <v>5432807</v>
      </c>
      <c r="H10" s="37">
        <v>832300</v>
      </c>
      <c r="I10" s="37" t="s">
        <v>23</v>
      </c>
      <c r="J10" s="37">
        <v>2774608</v>
      </c>
      <c r="K10" s="37">
        <v>1310613</v>
      </c>
      <c r="L10" s="37">
        <v>2695803</v>
      </c>
      <c r="M10" s="37">
        <v>2192935</v>
      </c>
      <c r="N10" s="37">
        <v>1229185</v>
      </c>
      <c r="O10" s="33">
        <f>IF(D10/B10=0,"-",D10/B10*1000)</f>
        <v>292571.55334294069</v>
      </c>
      <c r="P10" s="34"/>
      <c r="Q10" s="35"/>
    </row>
    <row r="11" spans="1:17" ht="12.75" customHeight="1" x14ac:dyDescent="0.2">
      <c r="A11" s="39" t="s">
        <v>25</v>
      </c>
      <c r="B11" s="37">
        <v>6323</v>
      </c>
      <c r="C11" s="37">
        <v>271</v>
      </c>
      <c r="D11" s="33">
        <f>IF(SUM(E11:I11)=0,"-",SUM(E11:I11))</f>
        <v>2218554</v>
      </c>
      <c r="E11" s="37">
        <v>58192</v>
      </c>
      <c r="F11" s="37">
        <v>1041</v>
      </c>
      <c r="G11" s="37">
        <v>1956206</v>
      </c>
      <c r="H11" s="37">
        <v>202402</v>
      </c>
      <c r="I11" s="37">
        <v>713</v>
      </c>
      <c r="J11" s="37">
        <v>869605</v>
      </c>
      <c r="K11" s="37">
        <v>275703</v>
      </c>
      <c r="L11" s="37">
        <v>319073</v>
      </c>
      <c r="M11" s="37">
        <v>294637</v>
      </c>
      <c r="N11" s="37">
        <v>1029876</v>
      </c>
      <c r="O11" s="33">
        <f t="shared" ref="O11:O14" si="1">IF(D11/B11=0,"-",D11/B11*1000)</f>
        <v>350870.472876799</v>
      </c>
      <c r="P11" s="34"/>
      <c r="Q11" s="35"/>
    </row>
    <row r="12" spans="1:17" ht="12.75" customHeight="1" x14ac:dyDescent="0.2">
      <c r="A12" s="39" t="s">
        <v>26</v>
      </c>
      <c r="B12" s="37">
        <v>2281</v>
      </c>
      <c r="C12" s="37">
        <v>117</v>
      </c>
      <c r="D12" s="33">
        <f>IF(SUM(E12:I12)=0,"-",SUM(E12:I12))</f>
        <v>711414</v>
      </c>
      <c r="E12" s="37">
        <v>35869</v>
      </c>
      <c r="F12" s="37">
        <v>1136</v>
      </c>
      <c r="G12" s="37">
        <v>562050</v>
      </c>
      <c r="H12" s="37">
        <v>100400</v>
      </c>
      <c r="I12" s="37">
        <v>11959</v>
      </c>
      <c r="J12" s="37">
        <v>430369</v>
      </c>
      <c r="K12" s="37">
        <v>95776</v>
      </c>
      <c r="L12" s="37">
        <v>196340</v>
      </c>
      <c r="M12" s="37">
        <v>180280</v>
      </c>
      <c r="N12" s="37">
        <v>84705</v>
      </c>
      <c r="O12" s="33">
        <f t="shared" si="1"/>
        <v>311886.89171416045</v>
      </c>
      <c r="P12" s="34"/>
      <c r="Q12" s="35"/>
    </row>
    <row r="13" spans="1:17" ht="12.75" customHeight="1" x14ac:dyDescent="0.2">
      <c r="A13" s="39" t="s">
        <v>27</v>
      </c>
      <c r="B13" s="37">
        <v>1635</v>
      </c>
      <c r="C13" s="37">
        <v>91</v>
      </c>
      <c r="D13" s="33">
        <f>IF(SUM(E13:I13)=0,"-",SUM(E13:I13))</f>
        <v>1439998</v>
      </c>
      <c r="E13" s="37">
        <v>201791</v>
      </c>
      <c r="F13" s="37">
        <v>1894</v>
      </c>
      <c r="G13" s="37">
        <v>412359</v>
      </c>
      <c r="H13" s="37">
        <v>823954</v>
      </c>
      <c r="I13" s="37" t="s">
        <v>23</v>
      </c>
      <c r="J13" s="37">
        <v>323880</v>
      </c>
      <c r="K13" s="37">
        <v>109342</v>
      </c>
      <c r="L13" s="37">
        <v>1068553</v>
      </c>
      <c r="M13" s="37">
        <v>1029210</v>
      </c>
      <c r="N13" s="37">
        <v>47565</v>
      </c>
      <c r="O13" s="33">
        <f t="shared" si="1"/>
        <v>880732.72171253827</v>
      </c>
      <c r="P13" s="34"/>
      <c r="Q13" s="35"/>
    </row>
    <row r="14" spans="1:17" ht="12.75" customHeight="1" x14ac:dyDescent="0.2">
      <c r="A14" s="39" t="s">
        <v>28</v>
      </c>
      <c r="B14" s="37">
        <v>2886</v>
      </c>
      <c r="C14" s="37">
        <v>130</v>
      </c>
      <c r="D14" s="33">
        <f>IF(SUM(E14:I14)=0,"-",SUM(E14:I14))</f>
        <v>1009786</v>
      </c>
      <c r="E14" s="37">
        <v>9624</v>
      </c>
      <c r="F14" s="37">
        <v>2353</v>
      </c>
      <c r="G14" s="37">
        <v>972709</v>
      </c>
      <c r="H14" s="37">
        <v>25100</v>
      </c>
      <c r="I14" s="37" t="s">
        <v>23</v>
      </c>
      <c r="J14" s="37">
        <v>612954</v>
      </c>
      <c r="K14" s="37">
        <v>197173</v>
      </c>
      <c r="L14" s="37">
        <v>107735</v>
      </c>
      <c r="M14" s="37">
        <v>90234</v>
      </c>
      <c r="N14" s="40">
        <v>289097</v>
      </c>
      <c r="O14" s="33">
        <f t="shared" si="1"/>
        <v>349891.1988911989</v>
      </c>
      <c r="P14" s="34"/>
      <c r="Q14" s="35"/>
    </row>
    <row r="15" spans="1:17" ht="12.75" customHeight="1" x14ac:dyDescent="0.2">
      <c r="A15" s="39"/>
      <c r="B15" s="37"/>
      <c r="C15" s="37"/>
      <c r="D15" s="33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3"/>
      <c r="P15" s="34"/>
      <c r="Q15" s="31"/>
    </row>
    <row r="16" spans="1:17" ht="12.75" customHeight="1" x14ac:dyDescent="0.2">
      <c r="A16" s="39" t="s">
        <v>29</v>
      </c>
      <c r="B16" s="37">
        <v>2103</v>
      </c>
      <c r="C16" s="37">
        <v>100</v>
      </c>
      <c r="D16" s="33">
        <f>IF(SUM(E16:I16)=0,"-",SUM(E16:I16))</f>
        <v>728062</v>
      </c>
      <c r="E16" s="37">
        <v>1800</v>
      </c>
      <c r="F16" s="37">
        <v>1531</v>
      </c>
      <c r="G16" s="37">
        <v>724131</v>
      </c>
      <c r="H16" s="37" t="s">
        <v>23</v>
      </c>
      <c r="I16" s="37">
        <v>600</v>
      </c>
      <c r="J16" s="37">
        <v>387844</v>
      </c>
      <c r="K16" s="37">
        <v>153976</v>
      </c>
      <c r="L16" s="37">
        <v>20037</v>
      </c>
      <c r="M16" s="37">
        <v>10087</v>
      </c>
      <c r="N16" s="37">
        <v>320181</v>
      </c>
      <c r="O16" s="33">
        <f t="shared" ref="O16:O20" si="2">IF(D16/B16=0,"-",D16/B16*1000)</f>
        <v>346201.61673799332</v>
      </c>
      <c r="P16" s="34"/>
      <c r="Q16" s="35"/>
    </row>
    <row r="17" spans="1:17" ht="12.75" customHeight="1" x14ac:dyDescent="0.2">
      <c r="A17" s="39" t="s">
        <v>30</v>
      </c>
      <c r="B17" s="37">
        <v>1106</v>
      </c>
      <c r="C17" s="37">
        <v>58</v>
      </c>
      <c r="D17" s="33">
        <f>IF(SUM(E17:I17)=0,"-",SUM(E17:I17))</f>
        <v>2958105</v>
      </c>
      <c r="E17" s="37">
        <v>669925</v>
      </c>
      <c r="F17" s="37">
        <v>1281</v>
      </c>
      <c r="G17" s="37">
        <v>445118</v>
      </c>
      <c r="H17" s="37">
        <v>1841781</v>
      </c>
      <c r="I17" s="37" t="s">
        <v>23</v>
      </c>
      <c r="J17" s="37">
        <v>244429</v>
      </c>
      <c r="K17" s="37">
        <v>24887</v>
      </c>
      <c r="L17" s="37">
        <v>2597850</v>
      </c>
      <c r="M17" s="37">
        <v>2497296</v>
      </c>
      <c r="N17" s="37">
        <v>115826</v>
      </c>
      <c r="O17" s="33">
        <f t="shared" si="2"/>
        <v>2674597.6491862568</v>
      </c>
      <c r="P17" s="34"/>
      <c r="Q17" s="35"/>
    </row>
    <row r="18" spans="1:17" ht="12.75" customHeight="1" x14ac:dyDescent="0.2">
      <c r="A18" s="39" t="s">
        <v>31</v>
      </c>
      <c r="B18" s="37">
        <v>3068</v>
      </c>
      <c r="C18" s="37">
        <v>180</v>
      </c>
      <c r="D18" s="33">
        <f>IF(SUM(E18:I18)=0,"-",SUM(E18:I18))</f>
        <v>1812597</v>
      </c>
      <c r="E18" s="37">
        <v>29184</v>
      </c>
      <c r="F18" s="37">
        <v>3474</v>
      </c>
      <c r="G18" s="37">
        <v>1779758</v>
      </c>
      <c r="H18" s="37" t="s">
        <v>23</v>
      </c>
      <c r="I18" s="37">
        <v>181</v>
      </c>
      <c r="J18" s="37">
        <v>910220</v>
      </c>
      <c r="K18" s="37">
        <v>201295</v>
      </c>
      <c r="L18" s="37">
        <v>335560</v>
      </c>
      <c r="M18" s="37">
        <v>158371</v>
      </c>
      <c r="N18" s="37">
        <v>566817</v>
      </c>
      <c r="O18" s="33">
        <f t="shared" si="2"/>
        <v>590807.36636245111</v>
      </c>
      <c r="P18" s="34"/>
      <c r="Q18" s="35"/>
    </row>
    <row r="19" spans="1:17" ht="12.75" customHeight="1" x14ac:dyDescent="0.2">
      <c r="A19" s="39" t="s">
        <v>32</v>
      </c>
      <c r="B19" s="37">
        <v>540</v>
      </c>
      <c r="C19" s="37">
        <v>28</v>
      </c>
      <c r="D19" s="33">
        <f>IF(SUM(E19:I19)=0,"-",SUM(E19:I19))</f>
        <v>302559</v>
      </c>
      <c r="E19" s="37">
        <v>7749</v>
      </c>
      <c r="F19" s="37">
        <v>104</v>
      </c>
      <c r="G19" s="37">
        <v>272142</v>
      </c>
      <c r="H19" s="37">
        <v>22564</v>
      </c>
      <c r="I19" s="37" t="s">
        <v>23</v>
      </c>
      <c r="J19" s="37">
        <v>141556</v>
      </c>
      <c r="K19" s="37">
        <v>55423</v>
      </c>
      <c r="L19" s="37">
        <v>35456</v>
      </c>
      <c r="M19" s="37">
        <v>8475</v>
      </c>
      <c r="N19" s="37">
        <v>125547</v>
      </c>
      <c r="O19" s="33">
        <f t="shared" si="2"/>
        <v>560294.4444444445</v>
      </c>
      <c r="P19" s="34"/>
      <c r="Q19" s="35"/>
    </row>
    <row r="20" spans="1:17" ht="12.75" customHeight="1" x14ac:dyDescent="0.2">
      <c r="A20" s="39" t="s">
        <v>33</v>
      </c>
      <c r="B20" s="37">
        <v>541</v>
      </c>
      <c r="C20" s="37">
        <v>37</v>
      </c>
      <c r="D20" s="33">
        <f>IF(SUM(E20:I20)=0,"-",SUM(E20:I20))</f>
        <v>182224</v>
      </c>
      <c r="E20" s="37">
        <v>921</v>
      </c>
      <c r="F20" s="37">
        <v>500</v>
      </c>
      <c r="G20" s="37">
        <v>170203</v>
      </c>
      <c r="H20" s="37">
        <v>10600</v>
      </c>
      <c r="I20" s="37" t="s">
        <v>23</v>
      </c>
      <c r="J20" s="37">
        <v>140686</v>
      </c>
      <c r="K20" s="37">
        <v>68321</v>
      </c>
      <c r="L20" s="37">
        <v>5803</v>
      </c>
      <c r="M20" s="37">
        <v>324</v>
      </c>
      <c r="N20" s="37">
        <v>35735</v>
      </c>
      <c r="O20" s="33">
        <f t="shared" si="2"/>
        <v>336828.09611829947</v>
      </c>
      <c r="P20" s="34"/>
      <c r="Q20" s="35"/>
    </row>
    <row r="21" spans="1:17" ht="12.75" customHeight="1" x14ac:dyDescent="0.2">
      <c r="A21" s="39"/>
      <c r="B21" s="37"/>
      <c r="C21" s="37"/>
      <c r="D21" s="33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3"/>
      <c r="P21" s="34"/>
      <c r="Q21" s="31"/>
    </row>
    <row r="22" spans="1:17" ht="12.75" customHeight="1" x14ac:dyDescent="0.2">
      <c r="A22" s="39" t="s">
        <v>34</v>
      </c>
      <c r="B22" s="37">
        <v>1537</v>
      </c>
      <c r="C22" s="37">
        <v>72</v>
      </c>
      <c r="D22" s="33">
        <f>IF(SUM(E22:I22)=0,"-",SUM(E22:I22))</f>
        <v>270979</v>
      </c>
      <c r="E22" s="37">
        <v>3758</v>
      </c>
      <c r="F22" s="37">
        <v>977</v>
      </c>
      <c r="G22" s="37">
        <v>252044</v>
      </c>
      <c r="H22" s="37">
        <v>14000</v>
      </c>
      <c r="I22" s="37">
        <v>200</v>
      </c>
      <c r="J22" s="37">
        <v>211934</v>
      </c>
      <c r="K22" s="37">
        <v>42808</v>
      </c>
      <c r="L22" s="37">
        <v>36835</v>
      </c>
      <c r="M22" s="37">
        <v>27083</v>
      </c>
      <c r="N22" s="37">
        <v>22210</v>
      </c>
      <c r="O22" s="33">
        <f t="shared" ref="O22:O26" si="3">IF(D22/B22=0,"-",D22/B22*1000)</f>
        <v>176303.83864671437</v>
      </c>
      <c r="P22" s="34"/>
      <c r="Q22" s="35"/>
    </row>
    <row r="23" spans="1:17" ht="12.75" customHeight="1" x14ac:dyDescent="0.2">
      <c r="A23" s="39" t="s">
        <v>35</v>
      </c>
      <c r="B23" s="37">
        <v>129</v>
      </c>
      <c r="C23" s="37">
        <v>6</v>
      </c>
      <c r="D23" s="33">
        <f>IF(SUM(E23:I23)=0,"-",SUM(E23:I23))</f>
        <v>52174</v>
      </c>
      <c r="E23" s="37">
        <v>160</v>
      </c>
      <c r="F23" s="37">
        <v>112</v>
      </c>
      <c r="G23" s="37">
        <v>51832</v>
      </c>
      <c r="H23" s="37" t="s">
        <v>23</v>
      </c>
      <c r="I23" s="37">
        <v>70</v>
      </c>
      <c r="J23" s="37">
        <v>45091</v>
      </c>
      <c r="K23" s="37">
        <v>14643</v>
      </c>
      <c r="L23" s="37">
        <v>6288</v>
      </c>
      <c r="M23" s="37">
        <v>356</v>
      </c>
      <c r="N23" s="37">
        <v>795</v>
      </c>
      <c r="O23" s="33">
        <f t="shared" si="3"/>
        <v>404449.61240310076</v>
      </c>
      <c r="P23" s="34"/>
      <c r="Q23" s="35"/>
    </row>
    <row r="24" spans="1:17" ht="12.75" customHeight="1" x14ac:dyDescent="0.2">
      <c r="A24" s="39" t="s">
        <v>36</v>
      </c>
      <c r="B24" s="37">
        <v>1016</v>
      </c>
      <c r="C24" s="37">
        <v>41</v>
      </c>
      <c r="D24" s="33">
        <f>IF(SUM(E24:I24)=0,"-",SUM(E24:I24))</f>
        <v>383634</v>
      </c>
      <c r="E24" s="37">
        <v>24322</v>
      </c>
      <c r="F24" s="37">
        <v>164</v>
      </c>
      <c r="G24" s="37">
        <v>326148</v>
      </c>
      <c r="H24" s="37">
        <v>33000</v>
      </c>
      <c r="I24" s="37" t="s">
        <v>23</v>
      </c>
      <c r="J24" s="37">
        <v>178925</v>
      </c>
      <c r="K24" s="37">
        <v>44953</v>
      </c>
      <c r="L24" s="37">
        <v>172272</v>
      </c>
      <c r="M24" s="37">
        <v>167850</v>
      </c>
      <c r="N24" s="37">
        <v>32437</v>
      </c>
      <c r="O24" s="33">
        <f t="shared" si="3"/>
        <v>377592.51968503935</v>
      </c>
      <c r="P24" s="34"/>
      <c r="Q24" s="35"/>
    </row>
    <row r="25" spans="1:17" ht="12.75" customHeight="1" x14ac:dyDescent="0.2">
      <c r="A25" s="39" t="s">
        <v>37</v>
      </c>
      <c r="B25" s="37">
        <v>1136</v>
      </c>
      <c r="C25" s="37">
        <v>60</v>
      </c>
      <c r="D25" s="33">
        <f>IF(SUM(E25:I25)=0,"-",SUM(E25:I25))</f>
        <v>542014</v>
      </c>
      <c r="E25" s="37">
        <v>26912</v>
      </c>
      <c r="F25" s="37">
        <v>2252</v>
      </c>
      <c r="G25" s="37">
        <v>432850</v>
      </c>
      <c r="H25" s="37">
        <v>80000</v>
      </c>
      <c r="I25" s="37" t="s">
        <v>23</v>
      </c>
      <c r="J25" s="37">
        <v>268011</v>
      </c>
      <c r="K25" s="37">
        <v>94504</v>
      </c>
      <c r="L25" s="37">
        <v>240984</v>
      </c>
      <c r="M25" s="37">
        <v>199238</v>
      </c>
      <c r="N25" s="37">
        <v>33019</v>
      </c>
      <c r="O25" s="33">
        <f t="shared" si="3"/>
        <v>477125</v>
      </c>
      <c r="P25" s="34"/>
      <c r="Q25" s="35"/>
    </row>
    <row r="26" spans="1:17" ht="12.75" customHeight="1" x14ac:dyDescent="0.2">
      <c r="A26" s="39" t="s">
        <v>38</v>
      </c>
      <c r="B26" s="37">
        <v>353</v>
      </c>
      <c r="C26" s="37">
        <v>23</v>
      </c>
      <c r="D26" s="33">
        <f>IF(SUM(E26:I26)=0,"-",SUM(E26:I26))</f>
        <v>137429</v>
      </c>
      <c r="E26" s="37">
        <v>117</v>
      </c>
      <c r="F26" s="37">
        <v>157</v>
      </c>
      <c r="G26" s="37">
        <v>132155</v>
      </c>
      <c r="H26" s="37">
        <v>5000</v>
      </c>
      <c r="I26" s="37" t="s">
        <v>23</v>
      </c>
      <c r="J26" s="37">
        <v>100328</v>
      </c>
      <c r="K26" s="37">
        <v>20660</v>
      </c>
      <c r="L26" s="37">
        <v>18152</v>
      </c>
      <c r="M26" s="37">
        <v>15556</v>
      </c>
      <c r="N26" s="37">
        <v>18949</v>
      </c>
      <c r="O26" s="33">
        <f t="shared" si="3"/>
        <v>389317.28045325779</v>
      </c>
      <c r="P26" s="34"/>
      <c r="Q26" s="35"/>
    </row>
    <row r="27" spans="1:17" ht="12.75" customHeight="1" x14ac:dyDescent="0.2">
      <c r="A27" s="39"/>
      <c r="C27" s="37"/>
      <c r="D27" s="33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3"/>
      <c r="P27" s="34"/>
      <c r="Q27" s="31"/>
    </row>
    <row r="28" spans="1:17" ht="12.75" customHeight="1" x14ac:dyDescent="0.2">
      <c r="A28" s="39" t="s">
        <v>39</v>
      </c>
      <c r="B28" s="37">
        <v>1138</v>
      </c>
      <c r="C28" s="41">
        <v>54</v>
      </c>
      <c r="D28" s="42">
        <f>IF(SUM(E28:I28)=0,"-",SUM(E28:I28))</f>
        <v>313656</v>
      </c>
      <c r="E28" s="41">
        <v>14878</v>
      </c>
      <c r="F28" s="41">
        <v>1278</v>
      </c>
      <c r="G28" s="41">
        <v>258200</v>
      </c>
      <c r="H28" s="41">
        <v>39300</v>
      </c>
      <c r="I28" s="41" t="s">
        <v>23</v>
      </c>
      <c r="J28" s="41">
        <v>191363</v>
      </c>
      <c r="K28" s="41">
        <v>54723</v>
      </c>
      <c r="L28" s="41">
        <v>95043</v>
      </c>
      <c r="M28" s="41">
        <v>82683</v>
      </c>
      <c r="N28" s="41">
        <v>27250</v>
      </c>
      <c r="O28" s="42">
        <f t="shared" ref="O28:O29" si="4">IF(D28/B28=0,"-",D28/B28*1000)</f>
        <v>275620.38664323377</v>
      </c>
      <c r="P28" s="43"/>
      <c r="Q28" s="35"/>
    </row>
    <row r="29" spans="1:17" ht="12.75" customHeight="1" thickBot="1" x14ac:dyDescent="0.25">
      <c r="A29" s="44" t="s">
        <v>40</v>
      </c>
      <c r="B29" s="45">
        <v>987</v>
      </c>
      <c r="C29" s="46">
        <v>59</v>
      </c>
      <c r="D29" s="47">
        <f>IF(SUM(E29:I29)=0,"-",SUM(E29:I29))</f>
        <v>374472</v>
      </c>
      <c r="E29" s="46">
        <v>24369</v>
      </c>
      <c r="F29" s="46">
        <v>680</v>
      </c>
      <c r="G29" s="46">
        <v>275523</v>
      </c>
      <c r="H29" s="46">
        <v>73900</v>
      </c>
      <c r="I29" s="46" t="s">
        <v>23</v>
      </c>
      <c r="J29" s="46">
        <v>230799</v>
      </c>
      <c r="K29" s="46">
        <v>82211</v>
      </c>
      <c r="L29" s="46">
        <v>143673</v>
      </c>
      <c r="M29" s="46">
        <v>131484</v>
      </c>
      <c r="N29" s="46" t="s">
        <v>23</v>
      </c>
      <c r="O29" s="47">
        <f t="shared" si="4"/>
        <v>379404.25531914894</v>
      </c>
      <c r="P29" s="43"/>
      <c r="Q29" s="35"/>
    </row>
    <row r="30" spans="1:17" ht="6" customHeight="1" x14ac:dyDescent="0.2">
      <c r="A30" s="48"/>
      <c r="B30" s="41"/>
      <c r="C30" s="41"/>
      <c r="D30" s="4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35"/>
    </row>
    <row r="31" spans="1:17" ht="9.75" customHeight="1" x14ac:dyDescent="0.2">
      <c r="A31" s="48"/>
      <c r="B31" s="41"/>
      <c r="C31" s="41"/>
      <c r="D31" s="42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2"/>
      <c r="P31" s="43"/>
      <c r="Q31" s="35"/>
    </row>
    <row r="32" spans="1:17" ht="18.75" customHeight="1" x14ac:dyDescent="0.25">
      <c r="H32" s="3" t="s">
        <v>41</v>
      </c>
      <c r="I32" s="4" t="s">
        <v>1</v>
      </c>
      <c r="O32" s="2"/>
      <c r="P32" s="2" t="s">
        <v>2</v>
      </c>
    </row>
    <row r="33" spans="1:18" ht="6" customHeight="1" thickBot="1" x14ac:dyDescent="0.25">
      <c r="N33" s="2"/>
      <c r="O33" s="2"/>
      <c r="P33" s="2"/>
    </row>
    <row r="34" spans="1:18" ht="16.5" customHeight="1" x14ac:dyDescent="0.2">
      <c r="A34" s="5" t="s">
        <v>3</v>
      </c>
      <c r="B34" s="6" t="s">
        <v>42</v>
      </c>
      <c r="C34" s="7" t="s">
        <v>5</v>
      </c>
      <c r="D34" s="8" t="s">
        <v>6</v>
      </c>
      <c r="E34" s="6" t="s">
        <v>7</v>
      </c>
      <c r="F34" s="6"/>
      <c r="G34" s="6"/>
      <c r="H34" s="9"/>
      <c r="I34" s="10"/>
      <c r="J34" s="6" t="s">
        <v>8</v>
      </c>
      <c r="K34" s="6"/>
      <c r="L34" s="6"/>
      <c r="M34" s="6"/>
      <c r="N34" s="6"/>
      <c r="O34" s="11" t="s">
        <v>43</v>
      </c>
      <c r="P34" s="12"/>
    </row>
    <row r="35" spans="1:18" ht="9" customHeight="1" x14ac:dyDescent="0.2">
      <c r="A35" s="13"/>
      <c r="B35" s="14"/>
      <c r="C35" s="15"/>
      <c r="D35" s="16"/>
      <c r="E35" s="14" t="s">
        <v>10</v>
      </c>
      <c r="F35" s="14" t="s">
        <v>11</v>
      </c>
      <c r="G35" s="17" t="s">
        <v>12</v>
      </c>
      <c r="H35" s="14" t="s">
        <v>13</v>
      </c>
      <c r="I35" s="18" t="s">
        <v>14</v>
      </c>
      <c r="J35" s="19" t="s">
        <v>15</v>
      </c>
      <c r="K35" s="20"/>
      <c r="L35" s="19" t="s">
        <v>16</v>
      </c>
      <c r="M35" s="20"/>
      <c r="N35" s="21" t="s">
        <v>17</v>
      </c>
      <c r="O35" s="22"/>
      <c r="P35" s="23"/>
    </row>
    <row r="36" spans="1:18" ht="19.5" customHeight="1" x14ac:dyDescent="0.2">
      <c r="A36" s="24"/>
      <c r="B36" s="25"/>
      <c r="C36" s="26"/>
      <c r="D36" s="27"/>
      <c r="E36" s="14"/>
      <c r="F36" s="14"/>
      <c r="G36" s="14"/>
      <c r="H36" s="14"/>
      <c r="I36" s="28"/>
      <c r="J36" s="21"/>
      <c r="K36" s="29" t="s">
        <v>18</v>
      </c>
      <c r="L36" s="21"/>
      <c r="M36" s="30" t="s">
        <v>19</v>
      </c>
      <c r="N36" s="21"/>
      <c r="O36" s="22"/>
      <c r="P36" s="23"/>
      <c r="Q36" s="31"/>
    </row>
    <row r="37" spans="1:18" ht="14.25" customHeight="1" x14ac:dyDescent="0.2">
      <c r="A37" s="32" t="s">
        <v>20</v>
      </c>
      <c r="B37" s="49">
        <f>B39+SUM(B45:B65)</f>
        <v>24363</v>
      </c>
      <c r="C37" s="33">
        <f>C39+C41</f>
        <v>940</v>
      </c>
      <c r="D37" s="33">
        <f>IF(SUM(D39:D41)=0,"-",SUM(D39:D41))</f>
        <v>31742441</v>
      </c>
      <c r="E37" s="33">
        <f>IF(SUM(E39:E41)=0,"-",SUM(E39:E41))</f>
        <v>5163403</v>
      </c>
      <c r="F37" s="33">
        <f>IF(SUM(F39:F41)=0,"-",SUM(F39:F41))</f>
        <v>14224809</v>
      </c>
      <c r="G37" s="33">
        <f t="shared" ref="G37:N37" si="5">IF(SUM(G39:G41)=0,"-",SUM(G39:G41))</f>
        <v>8447131</v>
      </c>
      <c r="H37" s="33">
        <f t="shared" si="5"/>
        <v>3903215</v>
      </c>
      <c r="I37" s="33">
        <f t="shared" si="5"/>
        <v>3883</v>
      </c>
      <c r="J37" s="33">
        <f>IF(SUM(J39:J41)=0,"-",SUM(J39:J41))</f>
        <v>23465719</v>
      </c>
      <c r="K37" s="33">
        <f t="shared" si="5"/>
        <v>20220896</v>
      </c>
      <c r="L37" s="33">
        <f t="shared" si="5"/>
        <v>5628366</v>
      </c>
      <c r="M37" s="33">
        <f>IF(SUM(M39:M41)=0,"-",SUM(M39:M41))</f>
        <v>5043044</v>
      </c>
      <c r="N37" s="33">
        <f t="shared" si="5"/>
        <v>2648356</v>
      </c>
      <c r="O37" s="33">
        <f>IF(D37/B37=0,"-",D37/B37*1000)</f>
        <v>1302895.4151787548</v>
      </c>
      <c r="P37" s="34"/>
      <c r="Q37" s="35"/>
    </row>
    <row r="38" spans="1:18" ht="11.15" customHeight="1" x14ac:dyDescent="0.2">
      <c r="A38" s="3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4"/>
      <c r="Q38" s="31"/>
    </row>
    <row r="39" spans="1:18" ht="12.75" customHeight="1" x14ac:dyDescent="0.2">
      <c r="A39" s="39" t="s">
        <v>44</v>
      </c>
      <c r="B39" s="34">
        <v>354</v>
      </c>
      <c r="C39" s="34">
        <v>9</v>
      </c>
      <c r="D39" s="33">
        <f>IF(SUM(E39:I39)=0,"-",SUM(E39:I39))</f>
        <v>246795</v>
      </c>
      <c r="E39" s="33">
        <v>55742</v>
      </c>
      <c r="F39" s="37">
        <v>191053</v>
      </c>
      <c r="G39" s="37" t="s">
        <v>23</v>
      </c>
      <c r="H39" s="37" t="s">
        <v>23</v>
      </c>
      <c r="I39" s="37" t="s">
        <v>23</v>
      </c>
      <c r="J39" s="34">
        <v>246335</v>
      </c>
      <c r="K39" s="34">
        <v>216593</v>
      </c>
      <c r="L39" s="33">
        <v>460</v>
      </c>
      <c r="M39" s="33" t="s">
        <v>23</v>
      </c>
      <c r="N39" s="37" t="s">
        <v>23</v>
      </c>
      <c r="O39" s="33">
        <f>IF(D39/B39=0,"-",D39/B39*1000)</f>
        <v>697161.01694915257</v>
      </c>
      <c r="Q39" s="35"/>
    </row>
    <row r="40" spans="1:18" ht="12.75" customHeight="1" x14ac:dyDescent="0.2">
      <c r="A40" s="38"/>
      <c r="Q40" s="31"/>
    </row>
    <row r="41" spans="1:18" ht="12.75" customHeight="1" x14ac:dyDescent="0.2">
      <c r="A41" s="39" t="s">
        <v>45</v>
      </c>
      <c r="B41" s="33">
        <f>SUM(B45:B65)</f>
        <v>24009</v>
      </c>
      <c r="C41" s="33">
        <f t="shared" ref="C41:N41" si="6">SUM(C43:C65)</f>
        <v>931</v>
      </c>
      <c r="D41" s="33">
        <f>SUM(D43:D65)</f>
        <v>31495646</v>
      </c>
      <c r="E41" s="33">
        <f>SUM(E43:E65)</f>
        <v>5107661</v>
      </c>
      <c r="F41" s="33">
        <f t="shared" si="6"/>
        <v>14033756</v>
      </c>
      <c r="G41" s="33">
        <f t="shared" si="6"/>
        <v>8447131</v>
      </c>
      <c r="H41" s="33">
        <f t="shared" si="6"/>
        <v>3903215</v>
      </c>
      <c r="I41" s="33">
        <f t="shared" si="6"/>
        <v>3883</v>
      </c>
      <c r="J41" s="33">
        <f t="shared" si="6"/>
        <v>23219384</v>
      </c>
      <c r="K41" s="33">
        <f t="shared" si="6"/>
        <v>20004303</v>
      </c>
      <c r="L41" s="33">
        <f t="shared" si="6"/>
        <v>5627906</v>
      </c>
      <c r="M41" s="33">
        <f t="shared" si="6"/>
        <v>5043044</v>
      </c>
      <c r="N41" s="33">
        <f t="shared" si="6"/>
        <v>2648356</v>
      </c>
      <c r="O41" s="33">
        <f>IF(D41/B41=0,"-",D41/B41*1000)</f>
        <v>1311826.6483402059</v>
      </c>
      <c r="Q41" s="35"/>
    </row>
    <row r="42" spans="1:18" ht="12.75" customHeight="1" x14ac:dyDescent="0.2">
      <c r="A42" s="38"/>
      <c r="Q42" s="31"/>
      <c r="R42" s="31"/>
    </row>
    <row r="43" spans="1:18" ht="12.75" customHeight="1" x14ac:dyDescent="0.2">
      <c r="A43" s="36" t="s">
        <v>21</v>
      </c>
      <c r="B43" s="33" t="s">
        <v>22</v>
      </c>
      <c r="C43" s="33" t="s">
        <v>22</v>
      </c>
      <c r="D43" s="33">
        <f>IF(SUM(E43:I43)=0,"-",SUM(E43:I43))</f>
        <v>18874575</v>
      </c>
      <c r="E43" s="37">
        <v>4332658</v>
      </c>
      <c r="F43" s="37">
        <v>14000803</v>
      </c>
      <c r="G43" s="37" t="s">
        <v>23</v>
      </c>
      <c r="H43" s="37">
        <v>541114</v>
      </c>
      <c r="I43" s="37" t="s">
        <v>23</v>
      </c>
      <c r="J43" s="37">
        <v>18821102</v>
      </c>
      <c r="K43" s="37">
        <v>18711661</v>
      </c>
      <c r="L43" s="37" t="s">
        <v>23</v>
      </c>
      <c r="M43" s="37" t="s">
        <v>23</v>
      </c>
      <c r="N43" s="37">
        <v>53473</v>
      </c>
      <c r="O43" s="33" t="s">
        <v>22</v>
      </c>
      <c r="P43" s="34"/>
      <c r="Q43" s="35"/>
    </row>
    <row r="44" spans="1:18" ht="12.75" customHeight="1" x14ac:dyDescent="0.2">
      <c r="A44" s="38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  <c r="Q44" s="35"/>
    </row>
    <row r="45" spans="1:18" ht="12.75" customHeight="1" x14ac:dyDescent="0.2">
      <c r="A45" s="39" t="s">
        <v>24</v>
      </c>
      <c r="B45" s="37">
        <v>10943</v>
      </c>
      <c r="C45" s="37">
        <v>397</v>
      </c>
      <c r="D45" s="33">
        <f>IF(SUM(E45:I45)=0,"-",SUM(E45:I45))</f>
        <v>3606375</v>
      </c>
      <c r="E45" s="37">
        <v>113500</v>
      </c>
      <c r="F45" s="37">
        <v>4083</v>
      </c>
      <c r="G45" s="37">
        <v>3261092</v>
      </c>
      <c r="H45" s="37">
        <v>227700</v>
      </c>
      <c r="I45" s="37" t="s">
        <v>23</v>
      </c>
      <c r="J45" s="37">
        <v>1423410</v>
      </c>
      <c r="K45" s="37">
        <v>547633</v>
      </c>
      <c r="L45" s="37">
        <v>1196307</v>
      </c>
      <c r="M45" s="37">
        <v>900823</v>
      </c>
      <c r="N45" s="37">
        <v>986658</v>
      </c>
      <c r="O45" s="33">
        <f>IF(D45/B45=0,"-",D45/B45*1000)</f>
        <v>329559.99268939049</v>
      </c>
      <c r="P45" s="34"/>
      <c r="Q45" s="35"/>
    </row>
    <row r="46" spans="1:18" ht="12.75" customHeight="1" x14ac:dyDescent="0.2">
      <c r="A46" s="39" t="s">
        <v>25</v>
      </c>
      <c r="B46" s="37">
        <v>2888</v>
      </c>
      <c r="C46" s="37">
        <v>107</v>
      </c>
      <c r="D46" s="33">
        <f>IF(SUM(E46:I46)=0,"-",SUM(E46:I46))</f>
        <v>825627</v>
      </c>
      <c r="E46" s="37">
        <v>4813</v>
      </c>
      <c r="F46" s="37">
        <v>4259</v>
      </c>
      <c r="G46" s="37">
        <v>811344</v>
      </c>
      <c r="H46" s="37">
        <v>4498</v>
      </c>
      <c r="I46" s="37">
        <v>713</v>
      </c>
      <c r="J46" s="37">
        <v>443883</v>
      </c>
      <c r="K46" s="37">
        <v>109309</v>
      </c>
      <c r="L46" s="37">
        <v>21391</v>
      </c>
      <c r="M46" s="37">
        <v>5745</v>
      </c>
      <c r="N46" s="37">
        <v>360353</v>
      </c>
      <c r="O46" s="33">
        <f>IF(D46/B46=0,"-",D46/B46*1000)</f>
        <v>285881.92520775623</v>
      </c>
      <c r="P46" s="34"/>
      <c r="Q46" s="35"/>
    </row>
    <row r="47" spans="1:18" ht="12.75" customHeight="1" x14ac:dyDescent="0.2">
      <c r="A47" s="39" t="s">
        <v>26</v>
      </c>
      <c r="B47" s="37">
        <v>1141</v>
      </c>
      <c r="C47" s="37">
        <v>46</v>
      </c>
      <c r="D47" s="33">
        <f>IF(SUM(E47:I47)=0,"-",SUM(E47:I47))</f>
        <v>359844</v>
      </c>
      <c r="E47" s="37">
        <v>2071</v>
      </c>
      <c r="F47" s="37">
        <v>1851</v>
      </c>
      <c r="G47" s="37">
        <v>305022</v>
      </c>
      <c r="H47" s="37">
        <v>48400</v>
      </c>
      <c r="I47" s="37">
        <v>2500</v>
      </c>
      <c r="J47" s="37">
        <v>242639</v>
      </c>
      <c r="K47" s="37">
        <v>47492</v>
      </c>
      <c r="L47" s="37">
        <v>78295</v>
      </c>
      <c r="M47" s="37">
        <v>68095</v>
      </c>
      <c r="N47" s="37">
        <v>38910</v>
      </c>
      <c r="O47" s="33">
        <f>IF(D47/B47=0,"-",D47/B47*1000)</f>
        <v>315375.98597721296</v>
      </c>
      <c r="P47" s="34"/>
      <c r="Q47" s="35"/>
    </row>
    <row r="48" spans="1:18" ht="12.75" customHeight="1" x14ac:dyDescent="0.2">
      <c r="A48" s="39" t="s">
        <v>27</v>
      </c>
      <c r="B48" s="37">
        <v>690</v>
      </c>
      <c r="C48" s="37">
        <v>29</v>
      </c>
      <c r="D48" s="33">
        <f>IF(SUM(E48:I48)=0,"-",SUM(E48:I48))</f>
        <v>652167</v>
      </c>
      <c r="E48" s="37">
        <v>84714</v>
      </c>
      <c r="F48" s="37">
        <v>1285</v>
      </c>
      <c r="G48" s="37">
        <v>225320</v>
      </c>
      <c r="H48" s="37">
        <v>340848</v>
      </c>
      <c r="I48" s="37" t="s">
        <v>23</v>
      </c>
      <c r="J48" s="37">
        <v>153376</v>
      </c>
      <c r="K48" s="37">
        <v>47537</v>
      </c>
      <c r="L48" s="37">
        <v>434004</v>
      </c>
      <c r="M48" s="37">
        <v>418517</v>
      </c>
      <c r="N48" s="37">
        <v>64787</v>
      </c>
      <c r="O48" s="33">
        <f>IF(D48/B48=0,"-",D48/B48*1000)</f>
        <v>945169.56521739135</v>
      </c>
      <c r="P48" s="34"/>
      <c r="Q48" s="31"/>
    </row>
    <row r="49" spans="1:17" ht="12.75" customHeight="1" x14ac:dyDescent="0.2">
      <c r="A49" s="39" t="s">
        <v>28</v>
      </c>
      <c r="B49" s="37">
        <v>1228</v>
      </c>
      <c r="C49" s="37">
        <v>54</v>
      </c>
      <c r="D49" s="33">
        <f>IF(SUM(E49:I49)=0,"-",SUM(E49:I49))</f>
        <v>527460</v>
      </c>
      <c r="E49" s="37">
        <v>8366</v>
      </c>
      <c r="F49" s="37">
        <v>2487</v>
      </c>
      <c r="G49" s="37">
        <v>493607</v>
      </c>
      <c r="H49" s="37">
        <v>23000</v>
      </c>
      <c r="I49" s="37" t="s">
        <v>23</v>
      </c>
      <c r="J49" s="37">
        <v>330330</v>
      </c>
      <c r="K49" s="37">
        <v>110750</v>
      </c>
      <c r="L49" s="37">
        <v>43755</v>
      </c>
      <c r="M49" s="37">
        <v>34679</v>
      </c>
      <c r="N49" s="37">
        <v>153375</v>
      </c>
      <c r="O49" s="33">
        <f>IF(D49/B49=0,"-",D49/B49*1000)</f>
        <v>429527.68729641696</v>
      </c>
      <c r="P49" s="34"/>
      <c r="Q49" s="35"/>
    </row>
    <row r="50" spans="1:17" ht="12.75" customHeight="1" x14ac:dyDescent="0.2">
      <c r="A50" s="39"/>
      <c r="B50" s="37"/>
      <c r="C50" s="37"/>
      <c r="D50" s="33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3"/>
      <c r="P50" s="34"/>
      <c r="Q50" s="35"/>
    </row>
    <row r="51" spans="1:17" ht="12.75" customHeight="1" x14ac:dyDescent="0.2">
      <c r="A51" s="39" t="s">
        <v>29</v>
      </c>
      <c r="B51" s="37">
        <v>1088</v>
      </c>
      <c r="C51" s="37">
        <v>42</v>
      </c>
      <c r="D51" s="33">
        <f>IF(SUM(E51:I51)=0,"-",SUM(E51:I51))</f>
        <v>474290</v>
      </c>
      <c r="E51" s="37">
        <v>481</v>
      </c>
      <c r="F51" s="37">
        <v>141</v>
      </c>
      <c r="G51" s="37">
        <v>473168</v>
      </c>
      <c r="H51" s="37" t="s">
        <v>23</v>
      </c>
      <c r="I51" s="37">
        <v>500</v>
      </c>
      <c r="J51" s="37">
        <v>238994</v>
      </c>
      <c r="K51" s="37">
        <v>75608</v>
      </c>
      <c r="L51" s="37">
        <v>15419</v>
      </c>
      <c r="M51" s="37">
        <v>3277</v>
      </c>
      <c r="N51" s="37">
        <v>219877</v>
      </c>
      <c r="O51" s="33">
        <f>IF(D51/B51=0,"-",D51/B51*1000)</f>
        <v>435928.3088235294</v>
      </c>
      <c r="P51" s="34"/>
      <c r="Q51" s="35"/>
    </row>
    <row r="52" spans="1:17" ht="12.75" customHeight="1" x14ac:dyDescent="0.2">
      <c r="A52" s="39" t="s">
        <v>30</v>
      </c>
      <c r="B52" s="37">
        <v>638</v>
      </c>
      <c r="C52" s="37">
        <v>28</v>
      </c>
      <c r="D52" s="33">
        <f>IF(SUM(E52:I52)=0,"-",SUM(E52:I52))</f>
        <v>1917610</v>
      </c>
      <c r="E52" s="37">
        <v>19939</v>
      </c>
      <c r="F52" s="37">
        <v>3303</v>
      </c>
      <c r="G52" s="37">
        <v>567949</v>
      </c>
      <c r="H52" s="37">
        <v>1326419</v>
      </c>
      <c r="I52" s="37" t="s">
        <v>23</v>
      </c>
      <c r="J52" s="37">
        <v>158817</v>
      </c>
      <c r="K52" s="37">
        <v>10994</v>
      </c>
      <c r="L52" s="37">
        <v>1523921</v>
      </c>
      <c r="M52" s="37">
        <v>1455868</v>
      </c>
      <c r="N52" s="37">
        <v>234872</v>
      </c>
      <c r="O52" s="33">
        <f>IF(D52/B52=0,"-",D52/B52*1000)</f>
        <v>3005658.307210031</v>
      </c>
      <c r="P52" s="34"/>
      <c r="Q52" s="35"/>
    </row>
    <row r="53" spans="1:17" ht="12.75" customHeight="1" x14ac:dyDescent="0.2">
      <c r="A53" s="39" t="s">
        <v>31</v>
      </c>
      <c r="B53" s="37">
        <v>1430</v>
      </c>
      <c r="C53" s="37">
        <v>66</v>
      </c>
      <c r="D53" s="33">
        <f>IF(SUM(E53:I53)=0,"-",SUM(E53:I53))</f>
        <v>857441</v>
      </c>
      <c r="E53" s="37">
        <v>34880</v>
      </c>
      <c r="F53" s="37">
        <v>2209</v>
      </c>
      <c r="G53" s="37">
        <v>820252</v>
      </c>
      <c r="H53" s="37" t="s">
        <v>23</v>
      </c>
      <c r="I53" s="37">
        <v>100</v>
      </c>
      <c r="J53" s="37">
        <v>398214</v>
      </c>
      <c r="K53" s="37">
        <v>66974</v>
      </c>
      <c r="L53" s="37">
        <v>232720</v>
      </c>
      <c r="M53" s="37">
        <v>155388</v>
      </c>
      <c r="N53" s="37">
        <v>226507</v>
      </c>
      <c r="O53" s="33">
        <f>IF(D53/B53=0,"-",D53/B53*1000)</f>
        <v>599609.09090909094</v>
      </c>
      <c r="P53" s="34"/>
      <c r="Q53" s="35"/>
    </row>
    <row r="54" spans="1:17" ht="12" customHeight="1" x14ac:dyDescent="0.2">
      <c r="A54" s="39" t="s">
        <v>32</v>
      </c>
      <c r="B54" s="37">
        <v>283</v>
      </c>
      <c r="C54" s="37">
        <v>16</v>
      </c>
      <c r="D54" s="33">
        <f>IF(SUM(E54:I54)=0,"-",SUM(E54:I54))</f>
        <v>121084</v>
      </c>
      <c r="E54" s="37">
        <v>163</v>
      </c>
      <c r="F54" s="37">
        <v>31</v>
      </c>
      <c r="G54" s="37">
        <v>116454</v>
      </c>
      <c r="H54" s="37">
        <v>4436</v>
      </c>
      <c r="I54" s="37" t="s">
        <v>23</v>
      </c>
      <c r="J54" s="37">
        <v>75474</v>
      </c>
      <c r="K54" s="37">
        <v>24107</v>
      </c>
      <c r="L54" s="37">
        <v>7634</v>
      </c>
      <c r="M54" s="37">
        <v>4442</v>
      </c>
      <c r="N54" s="37">
        <v>37976</v>
      </c>
      <c r="O54" s="33">
        <f>IF(D54/B54=0,"-",D54/B54*1000)</f>
        <v>427858.65724381624</v>
      </c>
      <c r="P54" s="34"/>
      <c r="Q54" s="35"/>
    </row>
    <row r="55" spans="1:17" ht="12.75" customHeight="1" x14ac:dyDescent="0.2">
      <c r="A55" s="39" t="s">
        <v>33</v>
      </c>
      <c r="B55" s="37">
        <v>290</v>
      </c>
      <c r="C55" s="37">
        <v>14</v>
      </c>
      <c r="D55" s="33">
        <f>IF(SUM(E55:I55)=0,"-",SUM(E55:I55))</f>
        <v>142422</v>
      </c>
      <c r="E55" s="37">
        <v>500</v>
      </c>
      <c r="F55" s="37">
        <v>810</v>
      </c>
      <c r="G55" s="37">
        <v>138612</v>
      </c>
      <c r="H55" s="37">
        <v>2500</v>
      </c>
      <c r="I55" s="37" t="s">
        <v>23</v>
      </c>
      <c r="J55" s="37">
        <v>84011</v>
      </c>
      <c r="K55" s="37">
        <v>42845</v>
      </c>
      <c r="L55" s="37">
        <v>3124</v>
      </c>
      <c r="M55" s="37" t="s">
        <v>23</v>
      </c>
      <c r="N55" s="37">
        <v>55287</v>
      </c>
      <c r="O55" s="33">
        <f>IF(D55/B55=0,"-",D55/B55*1000)</f>
        <v>491110.3448275862</v>
      </c>
      <c r="P55" s="34"/>
      <c r="Q55" s="35"/>
    </row>
    <row r="56" spans="1:17" ht="12.75" customHeight="1" x14ac:dyDescent="0.2">
      <c r="A56" s="39"/>
      <c r="B56" s="37"/>
      <c r="C56" s="37"/>
      <c r="D56" s="33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3"/>
      <c r="P56" s="34"/>
      <c r="Q56" s="35"/>
    </row>
    <row r="57" spans="1:17" ht="12.75" customHeight="1" x14ac:dyDescent="0.2">
      <c r="A57" s="39" t="s">
        <v>34</v>
      </c>
      <c r="B57" s="37">
        <v>746</v>
      </c>
      <c r="C57" s="37">
        <v>27</v>
      </c>
      <c r="D57" s="33">
        <f>IF(SUM(E57:I57)=0,"-",SUM(E57:I57))</f>
        <v>181902</v>
      </c>
      <c r="E57" s="37">
        <v>486</v>
      </c>
      <c r="F57" s="37">
        <v>305</v>
      </c>
      <c r="G57" s="37">
        <v>146711</v>
      </c>
      <c r="H57" s="37">
        <v>34400</v>
      </c>
      <c r="I57" s="37" t="s">
        <v>23</v>
      </c>
      <c r="J57" s="37">
        <v>107725</v>
      </c>
      <c r="K57" s="37">
        <v>20130</v>
      </c>
      <c r="L57" s="37">
        <v>53472</v>
      </c>
      <c r="M57" s="37">
        <v>51155</v>
      </c>
      <c r="N57" s="37">
        <v>20705</v>
      </c>
      <c r="O57" s="33">
        <f>IF(D57/B57=0,"-",D57/B57*1000)</f>
        <v>243836.46112600536</v>
      </c>
      <c r="P57" s="34"/>
      <c r="Q57" s="35"/>
    </row>
    <row r="58" spans="1:17" ht="12.75" customHeight="1" x14ac:dyDescent="0.2">
      <c r="A58" s="39" t="s">
        <v>35</v>
      </c>
      <c r="B58" s="37">
        <v>54</v>
      </c>
      <c r="C58" s="37">
        <v>3</v>
      </c>
      <c r="D58" s="33">
        <f>IF(SUM(E58:I58)=0,"-",SUM(E58:I58))</f>
        <v>33026</v>
      </c>
      <c r="E58" s="37">
        <v>88</v>
      </c>
      <c r="F58" s="37">
        <v>33</v>
      </c>
      <c r="G58" s="37">
        <v>32835</v>
      </c>
      <c r="H58" s="37" t="s">
        <v>23</v>
      </c>
      <c r="I58" s="37">
        <v>70</v>
      </c>
      <c r="J58" s="37">
        <v>25097</v>
      </c>
      <c r="K58" s="37">
        <v>6309</v>
      </c>
      <c r="L58" s="37">
        <v>3420</v>
      </c>
      <c r="M58" s="37">
        <v>495</v>
      </c>
      <c r="N58" s="37">
        <v>4509</v>
      </c>
      <c r="O58" s="33">
        <f>IF(D58/B58=0,"-",D58/B58*1000)</f>
        <v>611592.59259259258</v>
      </c>
      <c r="P58" s="34"/>
      <c r="Q58" s="31"/>
    </row>
    <row r="59" spans="1:17" ht="12.75" customHeight="1" x14ac:dyDescent="0.2">
      <c r="A59" s="39" t="s">
        <v>36</v>
      </c>
      <c r="B59" s="37">
        <v>491</v>
      </c>
      <c r="C59" s="37">
        <v>16</v>
      </c>
      <c r="D59" s="33">
        <f>IF(SUM(E59:I59)=0,"-",SUM(E59:I59))</f>
        <v>156966</v>
      </c>
      <c r="E59" s="37">
        <v>1067</v>
      </c>
      <c r="F59" s="37">
        <v>2345</v>
      </c>
      <c r="G59" s="37">
        <v>153554</v>
      </c>
      <c r="H59" s="37" t="s">
        <v>23</v>
      </c>
      <c r="I59" s="37" t="s">
        <v>23</v>
      </c>
      <c r="J59" s="37">
        <v>105415</v>
      </c>
      <c r="K59" s="37">
        <v>25364</v>
      </c>
      <c r="L59" s="37">
        <v>10867</v>
      </c>
      <c r="M59" s="37">
        <v>9006</v>
      </c>
      <c r="N59" s="37">
        <v>40684</v>
      </c>
      <c r="O59" s="33">
        <f>IF(D59/B59=0,"-",D59/B59*1000)</f>
        <v>319686.35437881877</v>
      </c>
      <c r="P59" s="34"/>
      <c r="Q59" s="35"/>
    </row>
    <row r="60" spans="1:17" ht="12.75" customHeight="1" x14ac:dyDescent="0.2">
      <c r="A60" s="39" t="s">
        <v>37</v>
      </c>
      <c r="B60" s="37">
        <v>568</v>
      </c>
      <c r="C60" s="37">
        <v>27</v>
      </c>
      <c r="D60" s="33">
        <f>IF(SUM(E60:I60)=0,"-",SUM(E60:I60))</f>
        <v>302372</v>
      </c>
      <c r="E60" s="37">
        <v>22852</v>
      </c>
      <c r="F60" s="37">
        <v>974</v>
      </c>
      <c r="G60" s="37">
        <v>278546</v>
      </c>
      <c r="H60" s="37" t="s">
        <v>23</v>
      </c>
      <c r="I60" s="37" t="s">
        <v>23</v>
      </c>
      <c r="J60" s="37">
        <v>141214</v>
      </c>
      <c r="K60" s="37">
        <v>43093</v>
      </c>
      <c r="L60" s="37">
        <v>105634</v>
      </c>
      <c r="M60" s="37">
        <v>95086</v>
      </c>
      <c r="N60" s="37">
        <v>55524</v>
      </c>
      <c r="O60" s="33">
        <f>IF(D60/B60=0,"-",D60/B60*1000)</f>
        <v>532345.07042253518</v>
      </c>
      <c r="P60" s="34"/>
      <c r="Q60" s="35"/>
    </row>
    <row r="61" spans="1:17" ht="12.75" customHeight="1" x14ac:dyDescent="0.2">
      <c r="A61" s="39" t="s">
        <v>38</v>
      </c>
      <c r="B61" s="37">
        <v>167</v>
      </c>
      <c r="C61" s="37">
        <v>9</v>
      </c>
      <c r="D61" s="33">
        <f>IF(SUM(E61:H61)=0,"-",SUM(E61:H61))</f>
        <v>1891597</v>
      </c>
      <c r="E61" s="37">
        <v>467801</v>
      </c>
      <c r="F61" s="37">
        <v>831</v>
      </c>
      <c r="G61" s="37">
        <v>108165</v>
      </c>
      <c r="H61" s="37">
        <v>1314800</v>
      </c>
      <c r="I61" s="37" t="s">
        <v>23</v>
      </c>
      <c r="J61" s="37">
        <v>55532</v>
      </c>
      <c r="K61" s="37">
        <v>11462</v>
      </c>
      <c r="L61" s="37">
        <v>1828082</v>
      </c>
      <c r="M61" s="37">
        <v>1785105</v>
      </c>
      <c r="N61" s="37">
        <v>7983</v>
      </c>
      <c r="O61" s="33">
        <f>IF(D61/B61=0,"-",D61/B61*1000)</f>
        <v>11326928.143712576</v>
      </c>
      <c r="P61" s="34"/>
      <c r="Q61" s="35"/>
    </row>
    <row r="62" spans="1:17" ht="12.75" customHeight="1" x14ac:dyDescent="0.2">
      <c r="A62" s="39"/>
      <c r="B62" s="37"/>
      <c r="C62" s="37"/>
      <c r="D62" s="33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3"/>
      <c r="P62" s="34"/>
      <c r="Q62" s="35"/>
    </row>
    <row r="63" spans="1:17" ht="12.75" customHeight="1" x14ac:dyDescent="0.2">
      <c r="A63" s="39" t="s">
        <v>39</v>
      </c>
      <c r="B63" s="37">
        <v>551</v>
      </c>
      <c r="C63" s="37">
        <v>21</v>
      </c>
      <c r="D63" s="33">
        <f>IF(SUM(E63:I63)=0,"-",SUM(E63:I63))</f>
        <v>189379</v>
      </c>
      <c r="E63" s="37">
        <v>649</v>
      </c>
      <c r="F63" s="37">
        <v>566</v>
      </c>
      <c r="G63" s="37">
        <v>188164</v>
      </c>
      <c r="H63" s="37" t="s">
        <v>23</v>
      </c>
      <c r="I63" s="37" t="s">
        <v>23</v>
      </c>
      <c r="J63" s="37">
        <v>97860</v>
      </c>
      <c r="K63" s="37">
        <v>34947</v>
      </c>
      <c r="L63" s="37">
        <v>6778</v>
      </c>
      <c r="M63" s="37">
        <v>2464</v>
      </c>
      <c r="N63" s="37">
        <v>84741</v>
      </c>
      <c r="O63" s="33">
        <f>IF(D63/B63=0,"-",D63/B63*1000)</f>
        <v>343700.54446460976</v>
      </c>
      <c r="P63" s="34"/>
      <c r="Q63" s="31"/>
    </row>
    <row r="64" spans="1:17" ht="12.75" customHeight="1" x14ac:dyDescent="0.2">
      <c r="A64" s="39" t="s">
        <v>40</v>
      </c>
      <c r="B64" s="37">
        <v>458</v>
      </c>
      <c r="C64" s="37">
        <v>18</v>
      </c>
      <c r="D64" s="33">
        <f>IF(SUM(E64:I64)=0,"-",SUM(E64:I64))</f>
        <v>235145</v>
      </c>
      <c r="E64" s="37">
        <v>3855</v>
      </c>
      <c r="F64" s="37">
        <v>7290</v>
      </c>
      <c r="G64" s="37">
        <v>224000</v>
      </c>
      <c r="H64" s="37" t="s">
        <v>23</v>
      </c>
      <c r="I64" s="37" t="s">
        <v>23</v>
      </c>
      <c r="J64" s="37">
        <v>232645</v>
      </c>
      <c r="K64" s="37">
        <v>30029</v>
      </c>
      <c r="L64" s="37">
        <v>2500</v>
      </c>
      <c r="M64" s="37" t="s">
        <v>23</v>
      </c>
      <c r="N64" s="37" t="s">
        <v>23</v>
      </c>
      <c r="O64" s="33">
        <f>IF(D64/B64=0,"-",D64/B64*1000)</f>
        <v>513417.03056768561</v>
      </c>
      <c r="P64" s="34"/>
      <c r="Q64" s="35"/>
    </row>
    <row r="65" spans="1:17" ht="17.25" customHeight="1" thickBot="1" x14ac:dyDescent="0.25">
      <c r="A65" s="50" t="s">
        <v>46</v>
      </c>
      <c r="B65" s="46">
        <v>355</v>
      </c>
      <c r="C65" s="46">
        <v>11</v>
      </c>
      <c r="D65" s="47">
        <f>IF(SUM(E65:I65)=0,"-",SUM(E65:I65))</f>
        <v>146364</v>
      </c>
      <c r="E65" s="46">
        <v>8778</v>
      </c>
      <c r="F65" s="46">
        <v>150</v>
      </c>
      <c r="G65" s="46">
        <v>102336</v>
      </c>
      <c r="H65" s="46">
        <v>35100</v>
      </c>
      <c r="I65" s="46" t="s">
        <v>23</v>
      </c>
      <c r="J65" s="46">
        <v>83646</v>
      </c>
      <c r="K65" s="46">
        <v>38059</v>
      </c>
      <c r="L65" s="46">
        <v>60583</v>
      </c>
      <c r="M65" s="46">
        <v>52899</v>
      </c>
      <c r="N65" s="46">
        <v>2135</v>
      </c>
      <c r="O65" s="47">
        <f>IF(D65/B65=0,"-",D65/B65*1000)</f>
        <v>412292.95774647885</v>
      </c>
      <c r="P65" s="51"/>
      <c r="Q65" s="35"/>
    </row>
  </sheetData>
  <mergeCells count="30">
    <mergeCell ref="O34:P36"/>
    <mergeCell ref="E35:E36"/>
    <mergeCell ref="F35:F36"/>
    <mergeCell ref="G35:G36"/>
    <mergeCell ref="H35:H36"/>
    <mergeCell ref="I35:I36"/>
    <mergeCell ref="J35:J36"/>
    <mergeCell ref="L35:L36"/>
    <mergeCell ref="N35:N36"/>
    <mergeCell ref="A34:A36"/>
    <mergeCell ref="B34:B36"/>
    <mergeCell ref="C34:C36"/>
    <mergeCell ref="D34:D36"/>
    <mergeCell ref="E34:H34"/>
    <mergeCell ref="J34:N34"/>
    <mergeCell ref="O3:P5"/>
    <mergeCell ref="E4:E5"/>
    <mergeCell ref="F4:F5"/>
    <mergeCell ref="G4:G5"/>
    <mergeCell ref="H4:H5"/>
    <mergeCell ref="I4:I5"/>
    <mergeCell ref="J4:J5"/>
    <mergeCell ref="L4:L5"/>
    <mergeCell ref="N4:N5"/>
    <mergeCell ref="A3:A5"/>
    <mergeCell ref="B3:B5"/>
    <mergeCell ref="C3:C5"/>
    <mergeCell ref="D3:D5"/>
    <mergeCell ref="E3:H3"/>
    <mergeCell ref="J3:N3"/>
  </mergeCells>
  <phoneticPr fontId="3"/>
  <printOptions horizontalCentered="1"/>
  <pageMargins left="0.78740157480314965" right="0.39370078740157483" top="0.59055118110236227" bottom="0.23622047244094491" header="0.51181102362204722" footer="0.2362204724409449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2021-12-08T08:16:11Z</dcterms:created>
  <dcterms:modified xsi:type="dcterms:W3CDTF">2021-12-08T08:17:09Z</dcterms:modified>
</cp:coreProperties>
</file>