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\R2\HPデータ\２地方教育費調査\"/>
    </mc:Choice>
  </mc:AlternateContent>
  <bookViews>
    <workbookView xWindow="0" yWindow="0" windowWidth="19200" windowHeight="6970"/>
  </bookViews>
  <sheets>
    <sheet name="12" sheetId="1" r:id="rId1"/>
  </sheets>
  <definedNames>
    <definedName name="_xlnm.Print_Area" localSheetId="0">'12'!$A$1:$Q$70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B68" i="1"/>
  <c r="C67" i="1"/>
  <c r="B67" i="1"/>
  <c r="C65" i="1"/>
  <c r="B65" i="1"/>
  <c r="C64" i="1"/>
  <c r="B64" i="1"/>
  <c r="C63" i="1"/>
  <c r="B63" i="1"/>
  <c r="C62" i="1"/>
  <c r="B62" i="1"/>
  <c r="C61" i="1"/>
  <c r="B61" i="1"/>
  <c r="C59" i="1"/>
  <c r="B59" i="1"/>
  <c r="C58" i="1"/>
  <c r="B58" i="1"/>
  <c r="C57" i="1"/>
  <c r="B57" i="1"/>
  <c r="C56" i="1"/>
  <c r="B56" i="1"/>
  <c r="C55" i="1"/>
  <c r="B55" i="1"/>
  <c r="C53" i="1"/>
  <c r="B53" i="1"/>
  <c r="C52" i="1"/>
  <c r="B52" i="1"/>
  <c r="C51" i="1"/>
  <c r="B51" i="1"/>
  <c r="C50" i="1"/>
  <c r="B50" i="1"/>
  <c r="C49" i="1"/>
  <c r="B49" i="1"/>
  <c r="C47" i="1"/>
  <c r="M45" i="1"/>
  <c r="L45" i="1"/>
  <c r="L41" i="1" s="1"/>
  <c r="K45" i="1"/>
  <c r="K41" i="1" s="1"/>
  <c r="J45" i="1"/>
  <c r="J41" i="1" s="1"/>
  <c r="I45" i="1"/>
  <c r="H45" i="1"/>
  <c r="H41" i="1" s="1"/>
  <c r="G45" i="1"/>
  <c r="G41" i="1" s="1"/>
  <c r="F45" i="1"/>
  <c r="F41" i="1" s="1"/>
  <c r="E45" i="1"/>
  <c r="D45" i="1"/>
  <c r="C43" i="1"/>
  <c r="M41" i="1"/>
  <c r="I41" i="1"/>
  <c r="E41" i="1"/>
  <c r="D35" i="1"/>
  <c r="D34" i="1"/>
  <c r="D33" i="1"/>
  <c r="C33" i="1" s="1"/>
  <c r="D32" i="1"/>
  <c r="C32" i="1" s="1"/>
  <c r="D30" i="1"/>
  <c r="C30" i="1" s="1"/>
  <c r="D29" i="1"/>
  <c r="C29" i="1" s="1"/>
  <c r="D28" i="1"/>
  <c r="C28" i="1" s="1"/>
  <c r="D27" i="1"/>
  <c r="C27" i="1" s="1"/>
  <c r="D26" i="1"/>
  <c r="C26" i="1" s="1"/>
  <c r="D24" i="1"/>
  <c r="C24" i="1" s="1"/>
  <c r="D23" i="1"/>
  <c r="C23" i="1" s="1"/>
  <c r="D22" i="1"/>
  <c r="C22" i="1" s="1"/>
  <c r="D21" i="1"/>
  <c r="C21" i="1" s="1"/>
  <c r="D20" i="1"/>
  <c r="C20" i="1" s="1"/>
  <c r="D18" i="1"/>
  <c r="C18" i="1" s="1"/>
  <c r="D17" i="1"/>
  <c r="C17" i="1" s="1"/>
  <c r="D16" i="1"/>
  <c r="C16" i="1" s="1"/>
  <c r="D15" i="1"/>
  <c r="C15" i="1" s="1"/>
  <c r="D14" i="1"/>
  <c r="C14" i="1" s="1"/>
  <c r="D12" i="1"/>
  <c r="C12" i="1" s="1"/>
  <c r="O10" i="1"/>
  <c r="N10" i="1"/>
  <c r="N6" i="1" s="1"/>
  <c r="M10" i="1"/>
  <c r="M6" i="1" s="1"/>
  <c r="L10" i="1"/>
  <c r="L6" i="1" s="1"/>
  <c r="K10" i="1"/>
  <c r="K6" i="1" s="1"/>
  <c r="J10" i="1"/>
  <c r="J6" i="1" s="1"/>
  <c r="I10" i="1"/>
  <c r="I6" i="1" s="1"/>
  <c r="H10" i="1"/>
  <c r="H6" i="1" s="1"/>
  <c r="G10" i="1"/>
  <c r="G6" i="1" s="1"/>
  <c r="F10" i="1"/>
  <c r="F6" i="1" s="1"/>
  <c r="E10" i="1"/>
  <c r="E6" i="1" s="1"/>
  <c r="B10" i="1"/>
  <c r="B6" i="1" s="1"/>
  <c r="D8" i="1"/>
  <c r="C8" i="1" s="1"/>
  <c r="O6" i="1"/>
  <c r="C45" i="1" l="1"/>
  <c r="C41" i="1" s="1"/>
  <c r="C35" i="1"/>
  <c r="B45" i="1"/>
  <c r="B41" i="1" s="1"/>
  <c r="D10" i="1"/>
  <c r="D6" i="1" s="1"/>
  <c r="P15" i="1"/>
  <c r="P22" i="1"/>
  <c r="P32" i="1"/>
  <c r="P17" i="1"/>
  <c r="P27" i="1"/>
  <c r="P29" i="1"/>
  <c r="P14" i="1"/>
  <c r="P18" i="1"/>
  <c r="P23" i="1"/>
  <c r="P26" i="1"/>
  <c r="P28" i="1"/>
  <c r="P30" i="1"/>
  <c r="P33" i="1"/>
  <c r="P20" i="1"/>
  <c r="P24" i="1"/>
  <c r="P16" i="1"/>
  <c r="P21" i="1"/>
  <c r="C34" i="1"/>
  <c r="D41" i="1"/>
  <c r="C10" i="1" l="1"/>
  <c r="P10" i="1" l="1"/>
  <c r="C6" i="1"/>
  <c r="P6" i="1" l="1"/>
</calcChain>
</file>

<file path=xl/sharedStrings.xml><?xml version="1.0" encoding="utf-8"?>
<sst xmlns="http://schemas.openxmlformats.org/spreadsheetml/2006/main" count="255" uniqueCount="66">
  <si>
    <t>市町別社会教育費</t>
    <rPh sb="0" eb="2">
      <t>シチョウ</t>
    </rPh>
    <rPh sb="2" eb="3">
      <t>ベツ</t>
    </rPh>
    <rPh sb="3" eb="8">
      <t>シャカイキョウイクヒ</t>
    </rPh>
    <phoneticPr fontId="4"/>
  </si>
  <si>
    <t>（財源別・支出項目別）</t>
    <rPh sb="1" eb="3">
      <t>ザイゲン</t>
    </rPh>
    <rPh sb="3" eb="4">
      <t>ベツ</t>
    </rPh>
    <rPh sb="5" eb="7">
      <t>シシュツ</t>
    </rPh>
    <rPh sb="7" eb="9">
      <t>コウモク</t>
    </rPh>
    <rPh sb="9" eb="10">
      <t>ベツ</t>
    </rPh>
    <phoneticPr fontId="4"/>
  </si>
  <si>
    <t>（単位　千円）</t>
    <rPh sb="1" eb="3">
      <t>タンイ</t>
    </rPh>
    <rPh sb="4" eb="6">
      <t>センエン</t>
    </rPh>
    <phoneticPr fontId="4"/>
  </si>
  <si>
    <t>区　分</t>
    <rPh sb="0" eb="3">
      <t>クブン</t>
    </rPh>
    <phoneticPr fontId="4"/>
  </si>
  <si>
    <t>人口(人)</t>
    <rPh sb="0" eb="2">
      <t>ジンコウ</t>
    </rPh>
    <rPh sb="3" eb="4">
      <t>ヒト</t>
    </rPh>
    <phoneticPr fontId="4"/>
  </si>
  <si>
    <t>教育費総額</t>
    <rPh sb="0" eb="3">
      <t>キョウイクヒ</t>
    </rPh>
    <rPh sb="3" eb="5">
      <t>ソウガク</t>
    </rPh>
    <phoneticPr fontId="4"/>
  </si>
  <si>
    <t>公費財源内訳</t>
    <rPh sb="0" eb="2">
      <t>コウヒ</t>
    </rPh>
    <rPh sb="2" eb="4">
      <t>ザイゲン</t>
    </rPh>
    <rPh sb="4" eb="6">
      <t>ウチワケ</t>
    </rPh>
    <phoneticPr fontId="4"/>
  </si>
  <si>
    <t>公費に組み
入れられな
い寄付金</t>
    <rPh sb="0" eb="2">
      <t>コウヒ</t>
    </rPh>
    <rPh sb="3" eb="4">
      <t>ク</t>
    </rPh>
    <rPh sb="6" eb="7">
      <t>ハイ</t>
    </rPh>
    <rPh sb="13" eb="16">
      <t>キフキン</t>
    </rPh>
    <phoneticPr fontId="4"/>
  </si>
  <si>
    <t>公費支出項目別経費</t>
    <rPh sb="0" eb="2">
      <t>コウヒ</t>
    </rPh>
    <rPh sb="2" eb="4">
      <t>シシュツ</t>
    </rPh>
    <rPh sb="4" eb="6">
      <t>コウモク</t>
    </rPh>
    <rPh sb="6" eb="7">
      <t>ベツ</t>
    </rPh>
    <rPh sb="7" eb="9">
      <t>ケイヒ</t>
    </rPh>
    <phoneticPr fontId="4"/>
  </si>
  <si>
    <t>人口１人当たり公費（円）</t>
    <rPh sb="0" eb="2">
      <t>ジンコウ</t>
    </rPh>
    <rPh sb="2" eb="4">
      <t>ヒトリ</t>
    </rPh>
    <rPh sb="4" eb="5">
      <t>ア</t>
    </rPh>
    <rPh sb="7" eb="9">
      <t>コウヒ</t>
    </rPh>
    <rPh sb="10" eb="11">
      <t>エン</t>
    </rPh>
    <phoneticPr fontId="4"/>
  </si>
  <si>
    <t>合計</t>
    <rPh sb="0" eb="2">
      <t>ゴウケイ</t>
    </rPh>
    <phoneticPr fontId="4"/>
  </si>
  <si>
    <t>国庫補助金</t>
    <rPh sb="0" eb="5">
      <t>コッコホジョキン</t>
    </rPh>
    <phoneticPr fontId="4"/>
  </si>
  <si>
    <t>県支出金</t>
    <rPh sb="0" eb="4">
      <t>ケンシシュツキン</t>
    </rPh>
    <phoneticPr fontId="4"/>
  </si>
  <si>
    <t>市町支出金</t>
    <rPh sb="0" eb="2">
      <t>シチョウ</t>
    </rPh>
    <rPh sb="2" eb="5">
      <t>シシュツキン</t>
    </rPh>
    <phoneticPr fontId="4"/>
  </si>
  <si>
    <t>地方債</t>
    <rPh sb="0" eb="3">
      <t>チホウサイ</t>
    </rPh>
    <phoneticPr fontId="4"/>
  </si>
  <si>
    <t>公費に組み　　　　　　　　　入れられた　　　　　　　　　寄　付　金</t>
    <rPh sb="0" eb="2">
      <t>コウヒ</t>
    </rPh>
    <rPh sb="3" eb="4">
      <t>ク</t>
    </rPh>
    <rPh sb="14" eb="15">
      <t>ハイ</t>
    </rPh>
    <rPh sb="28" eb="33">
      <t>キフキン</t>
    </rPh>
    <phoneticPr fontId="4"/>
  </si>
  <si>
    <t>消費的支出</t>
    <rPh sb="0" eb="3">
      <t>ショウヒテキ</t>
    </rPh>
    <rPh sb="3" eb="5">
      <t>シシュツ</t>
    </rPh>
    <phoneticPr fontId="4"/>
  </si>
  <si>
    <t>資本的支出</t>
    <rPh sb="0" eb="3">
      <t>シホンテキ</t>
    </rPh>
    <rPh sb="3" eb="5">
      <t>シシュツ</t>
    </rPh>
    <phoneticPr fontId="4"/>
  </si>
  <si>
    <t>債務償還費</t>
    <rPh sb="0" eb="4">
      <t>サイムショウカン</t>
    </rPh>
    <rPh sb="4" eb="5">
      <t>ヒ</t>
    </rPh>
    <phoneticPr fontId="4"/>
  </si>
  <si>
    <t>うち人件費</t>
    <rPh sb="2" eb="5">
      <t>ジンケンヒ</t>
    </rPh>
    <phoneticPr fontId="4"/>
  </si>
  <si>
    <t>うち土地・　　　　建　築　費</t>
    <rPh sb="2" eb="3">
      <t>ツチ</t>
    </rPh>
    <rPh sb="3" eb="4">
      <t>チ</t>
    </rPh>
    <rPh sb="9" eb="14">
      <t>ケンチクヒ</t>
    </rPh>
    <phoneticPr fontId="4"/>
  </si>
  <si>
    <t>計</t>
    <rPh sb="0" eb="1">
      <t>ケイ</t>
    </rPh>
    <phoneticPr fontId="4"/>
  </si>
  <si>
    <t>香川県</t>
    <rPh sb="0" eb="3">
      <t>カガワケン</t>
    </rPh>
    <phoneticPr fontId="4"/>
  </si>
  <si>
    <t>…</t>
  </si>
  <si>
    <t>-</t>
    <phoneticPr fontId="4"/>
  </si>
  <si>
    <t>…</t>
    <phoneticPr fontId="4"/>
  </si>
  <si>
    <t>市町計</t>
    <rPh sb="0" eb="2">
      <t>シチョウ</t>
    </rPh>
    <rPh sb="2" eb="3">
      <t>ケイ</t>
    </rPh>
    <phoneticPr fontId="4"/>
  </si>
  <si>
    <t>県加算額</t>
    <rPh sb="0" eb="1">
      <t>ケン</t>
    </rPh>
    <rPh sb="1" eb="4">
      <t>カサンガク</t>
    </rPh>
    <phoneticPr fontId="4"/>
  </si>
  <si>
    <t>高松市</t>
    <rPh sb="0" eb="3">
      <t>タカマツシ</t>
    </rPh>
    <phoneticPr fontId="4"/>
  </si>
  <si>
    <t>丸亀市</t>
    <rPh sb="0" eb="3">
      <t>マルガメシ</t>
    </rPh>
    <phoneticPr fontId="4"/>
  </si>
  <si>
    <t>坂出市</t>
    <rPh sb="0" eb="3">
      <t>サカイデシ</t>
    </rPh>
    <phoneticPr fontId="4"/>
  </si>
  <si>
    <t>善通寺市</t>
    <rPh sb="0" eb="4">
      <t>ゼンツウジシ</t>
    </rPh>
    <phoneticPr fontId="4"/>
  </si>
  <si>
    <t>観音寺市</t>
    <rPh sb="0" eb="3">
      <t>カンオンジ</t>
    </rPh>
    <rPh sb="3" eb="4">
      <t>シ</t>
    </rPh>
    <phoneticPr fontId="4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</si>
  <si>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</si>
  <si>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</si>
  <si>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4"/>
  </si>
  <si>
    <t>土庄町</t>
    <rPh sb="0" eb="3">
      <t>トノショウチョウ</t>
    </rPh>
    <phoneticPr fontId="4"/>
  </si>
  <si>
    <t>小豆島町</t>
    <rPh sb="0" eb="3">
      <t>ショウドシマ</t>
    </rPh>
    <rPh sb="3" eb="4">
      <t>チョウ</t>
    </rPh>
    <phoneticPr fontId="4"/>
  </si>
  <si>
    <t>三木町</t>
    <rPh sb="0" eb="3">
      <t>ミキチョウ</t>
    </rPh>
    <phoneticPr fontId="4"/>
  </si>
  <si>
    <t>直島町</t>
    <rPh sb="0" eb="3">
      <t>ナオシマチョウ</t>
    </rPh>
    <phoneticPr fontId="4"/>
  </si>
  <si>
    <t>宇多津町</t>
    <rPh sb="0" eb="4">
      <t>ウタヅチョウ</t>
    </rPh>
    <phoneticPr fontId="4"/>
  </si>
  <si>
    <t>綾川町</t>
    <rPh sb="0" eb="1">
      <t>アヤ</t>
    </rPh>
    <rPh sb="1" eb="2">
      <t>カワ</t>
    </rPh>
    <rPh sb="2" eb="3">
      <t>チョウ</t>
    </rPh>
    <phoneticPr fontId="4"/>
  </si>
  <si>
    <t>琴平町</t>
    <rPh sb="0" eb="3">
      <t>コトヒラチョウ</t>
    </rPh>
    <phoneticPr fontId="4"/>
  </si>
  <si>
    <t>多度津町</t>
    <rPh sb="0" eb="4">
      <t>タドツチョウ</t>
    </rPh>
    <phoneticPr fontId="4"/>
  </si>
  <si>
    <t>まんのう町</t>
    <rPh sb="4" eb="5">
      <t>チョウ</t>
    </rPh>
    <phoneticPr fontId="4"/>
  </si>
  <si>
    <t>三豊市観音寺市　　　　　　　　　　学校組合</t>
    <rPh sb="0" eb="2">
      <t>ミトヨ</t>
    </rPh>
    <rPh sb="2" eb="3">
      <t>シ</t>
    </rPh>
    <rPh sb="17" eb="21">
      <t>ガッコウクミアイ</t>
    </rPh>
    <phoneticPr fontId="4"/>
  </si>
  <si>
    <t>小豆地区広域　　　　     行政事務組合</t>
    <rPh sb="0" eb="4">
      <t>ショウズチク</t>
    </rPh>
    <rPh sb="4" eb="6">
      <t>コウイキ</t>
    </rPh>
    <rPh sb="15" eb="17">
      <t>ギョウセイ</t>
    </rPh>
    <rPh sb="17" eb="19">
      <t>ジム</t>
    </rPh>
    <rPh sb="19" eb="21">
      <t>クミアイ</t>
    </rPh>
    <phoneticPr fontId="4"/>
  </si>
  <si>
    <t>市町別社会教育費</t>
    <rPh sb="0" eb="2">
      <t>シチョウ</t>
    </rPh>
    <rPh sb="2" eb="3">
      <t>ベツ</t>
    </rPh>
    <rPh sb="3" eb="7">
      <t>シャカイキョウイク</t>
    </rPh>
    <rPh sb="7" eb="8">
      <t>ヒ</t>
    </rPh>
    <phoneticPr fontId="4"/>
  </si>
  <si>
    <t>（支出分野別）</t>
    <rPh sb="1" eb="3">
      <t>シシュツ</t>
    </rPh>
    <rPh sb="3" eb="5">
      <t>ブンヤ</t>
    </rPh>
    <rPh sb="5" eb="6">
      <t>ベツ</t>
    </rPh>
    <phoneticPr fontId="4"/>
  </si>
  <si>
    <t>人口（人）</t>
    <rPh sb="0" eb="2">
      <t>ジンコウ</t>
    </rPh>
    <rPh sb="3" eb="4">
      <t>ヒト</t>
    </rPh>
    <phoneticPr fontId="4"/>
  </si>
  <si>
    <t>合　計</t>
    <rPh sb="0" eb="1">
      <t>ゴウ</t>
    </rPh>
    <rPh sb="2" eb="3">
      <t>ケイ</t>
    </rPh>
    <phoneticPr fontId="4"/>
  </si>
  <si>
    <t>公民館費</t>
    <rPh sb="0" eb="3">
      <t>コウミンカン</t>
    </rPh>
    <rPh sb="3" eb="4">
      <t>ヒ</t>
    </rPh>
    <phoneticPr fontId="4"/>
  </si>
  <si>
    <t>図書館費</t>
    <rPh sb="0" eb="3">
      <t>トショカン</t>
    </rPh>
    <rPh sb="3" eb="4">
      <t>ヒ</t>
    </rPh>
    <phoneticPr fontId="4"/>
  </si>
  <si>
    <t>博物館費</t>
    <rPh sb="0" eb="3">
      <t>ハクブツカン</t>
    </rPh>
    <rPh sb="3" eb="4">
      <t>ヒ</t>
    </rPh>
    <phoneticPr fontId="4"/>
  </si>
  <si>
    <t>体育施設費</t>
    <rPh sb="0" eb="2">
      <t>タイイク</t>
    </rPh>
    <rPh sb="2" eb="5">
      <t>シセツヒ</t>
    </rPh>
    <phoneticPr fontId="4"/>
  </si>
  <si>
    <t>青少年教育　　　施設費</t>
    <rPh sb="0" eb="3">
      <t>セイショウネン</t>
    </rPh>
    <rPh sb="3" eb="5">
      <t>キョウイク</t>
    </rPh>
    <rPh sb="8" eb="11">
      <t>シセツヒ</t>
    </rPh>
    <phoneticPr fontId="4"/>
  </si>
  <si>
    <t>女性教育　　　施設費</t>
    <rPh sb="0" eb="2">
      <t>ジョセイ</t>
    </rPh>
    <rPh sb="2" eb="4">
      <t>キョウイク</t>
    </rPh>
    <rPh sb="7" eb="10">
      <t>シセツヒ</t>
    </rPh>
    <phoneticPr fontId="4"/>
  </si>
  <si>
    <t>文化会館費</t>
    <rPh sb="0" eb="4">
      <t>ブンカカイカン</t>
    </rPh>
    <rPh sb="4" eb="5">
      <t>ヒ</t>
    </rPh>
    <phoneticPr fontId="4"/>
  </si>
  <si>
    <t>その他の社会</t>
    <rPh sb="2" eb="3">
      <t>タ</t>
    </rPh>
    <rPh sb="4" eb="6">
      <t>シャカイ</t>
    </rPh>
    <phoneticPr fontId="4"/>
  </si>
  <si>
    <t>教育委員会が行った</t>
    <rPh sb="0" eb="5">
      <t>キョウイクイインカイ</t>
    </rPh>
    <rPh sb="6" eb="7">
      <t>オコナ</t>
    </rPh>
    <phoneticPr fontId="4"/>
  </si>
  <si>
    <t>文化財　　　　　　　　　保護費</t>
    <rPh sb="0" eb="3">
      <t>ブンカザイ</t>
    </rPh>
    <rPh sb="12" eb="15">
      <t>ホゴヒ</t>
    </rPh>
    <phoneticPr fontId="4"/>
  </si>
  <si>
    <t>教育施設費</t>
    <rPh sb="0" eb="2">
      <t>キョウイクカツドウ</t>
    </rPh>
    <rPh sb="2" eb="4">
      <t>シセツ</t>
    </rPh>
    <rPh sb="4" eb="5">
      <t>ヒ</t>
    </rPh>
    <phoneticPr fontId="4"/>
  </si>
  <si>
    <t>社会教育活動費</t>
    <rPh sb="0" eb="2">
      <t>シャカイ</t>
    </rPh>
    <rPh sb="2" eb="6">
      <t>キョウイクカツドウ</t>
    </rPh>
    <rPh sb="6" eb="7">
      <t>ヒ</t>
    </rPh>
    <phoneticPr fontId="4"/>
  </si>
  <si>
    <t>宇多津町</t>
    <rPh sb="0" eb="3">
      <t>ウタヅ</t>
    </rPh>
    <rPh sb="3" eb="4">
      <t>チョウ</t>
    </rPh>
    <phoneticPr fontId="4"/>
  </si>
  <si>
    <t>琴平町</t>
    <rPh sb="0" eb="2">
      <t>コトヒラ</t>
    </rPh>
    <rPh sb="2" eb="3">
      <t>チョウ</t>
    </rPh>
    <phoneticPr fontId="4"/>
  </si>
  <si>
    <t>小豆地区広域
行政事務組合</t>
    <rPh sb="0" eb="4">
      <t>ショウズチク</t>
    </rPh>
    <rPh sb="4" eb="6">
      <t>コウイキ</t>
    </rPh>
    <rPh sb="7" eb="9">
      <t>ギョウセイ</t>
    </rPh>
    <rPh sb="9" eb="11">
      <t>ジム</t>
    </rPh>
    <rPh sb="11" eb="13">
      <t>クミアイ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</si>
</sst>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_);[Red]\(&quot;¥&quot;#,##0\)"/>
    <numFmt numFmtId="177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38" fontId="2" fillId="0" borderId="0" xfId="1" applyFont="1" applyFill="1"/>
    <xf numFmtId="38" fontId="2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38" fontId="5" fillId="0" borderId="0" xfId="1" applyFont="1" applyFill="1"/>
    <xf numFmtId="38" fontId="2" fillId="0" borderId="1" xfId="1" applyFont="1" applyFill="1" applyBorder="1" applyAlignment="1">
      <alignment horizontal="distributed" vertical="center" justifyLastLine="1"/>
    </xf>
    <xf numFmtId="38" fontId="2" fillId="0" borderId="2" xfId="1" applyFont="1" applyFill="1" applyBorder="1" applyAlignment="1">
      <alignment horizontal="center" vertical="center" justifyLastLine="1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distributed" vertical="center" wrapText="1" justifyLastLine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center" vertical="center" justifyLastLine="1"/>
    </xf>
    <xf numFmtId="38" fontId="2" fillId="0" borderId="6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distributed" vertical="center" justifyLastLine="1"/>
    </xf>
    <xf numFmtId="38" fontId="7" fillId="0" borderId="8" xfId="1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6" xfId="1" applyFont="1" applyFill="1" applyBorder="1"/>
    <xf numFmtId="38" fontId="2" fillId="0" borderId="8" xfId="1" applyFont="1" applyFill="1" applyBorder="1" applyAlignment="1">
      <alignment horizontal="center" vertical="center" shrinkToFit="1"/>
    </xf>
    <xf numFmtId="38" fontId="6" fillId="0" borderId="7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distributed" vertical="center" justifyLastLine="1"/>
    </xf>
    <xf numFmtId="38" fontId="2" fillId="0" borderId="11" xfId="1" applyFont="1" applyFill="1" applyBorder="1" applyAlignment="1">
      <alignment horizontal="center" vertical="center" justifyLastLine="1"/>
    </xf>
    <xf numFmtId="0" fontId="9" fillId="0" borderId="6" xfId="0" applyFont="1" applyFill="1" applyBorder="1" applyAlignment="1"/>
    <xf numFmtId="0" fontId="2" fillId="0" borderId="12" xfId="0" applyFont="1" applyFill="1" applyBorder="1" applyAlignment="1">
      <alignment horizontal="distributed" vertical="center" justifyLastLine="1"/>
    </xf>
    <xf numFmtId="38" fontId="2" fillId="0" borderId="8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distributed" vertical="center" justifyLastLine="1"/>
    </xf>
    <xf numFmtId="38" fontId="6" fillId="0" borderId="11" xfId="1" applyFont="1" applyFill="1" applyBorder="1" applyAlignment="1">
      <alignment horizontal="center" vertical="center" wrapText="1"/>
    </xf>
    <xf numFmtId="38" fontId="8" fillId="0" borderId="13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distributed"/>
    </xf>
    <xf numFmtId="38" fontId="10" fillId="0" borderId="0" xfId="1" applyFont="1" applyFill="1" applyAlignment="1">
      <alignment horizontal="right"/>
    </xf>
    <xf numFmtId="38" fontId="10" fillId="0" borderId="0" xfId="1" applyFont="1" applyFill="1"/>
    <xf numFmtId="38" fontId="2" fillId="0" borderId="15" xfId="1" applyFont="1" applyFill="1" applyBorder="1" applyAlignment="1">
      <alignment horizontal="distributed"/>
    </xf>
    <xf numFmtId="38" fontId="10" fillId="0" borderId="0" xfId="1" applyFont="1" applyFill="1" applyAlignment="1" applyProtection="1">
      <alignment horizontal="right"/>
      <protection locked="0"/>
    </xf>
    <xf numFmtId="176" fontId="10" fillId="0" borderId="0" xfId="1" applyNumberFormat="1" applyFont="1" applyFill="1" applyAlignment="1" applyProtection="1">
      <alignment horizontal="right"/>
      <protection locked="0"/>
    </xf>
    <xf numFmtId="38" fontId="2" fillId="0" borderId="15" xfId="1" applyFont="1" applyFill="1" applyBorder="1"/>
    <xf numFmtId="38" fontId="2" fillId="0" borderId="15" xfId="1" applyFont="1" applyFill="1" applyBorder="1" applyAlignment="1">
      <alignment horizontal="distributed" wrapText="1"/>
    </xf>
    <xf numFmtId="177" fontId="10" fillId="0" borderId="0" xfId="1" applyNumberFormat="1" applyFont="1" applyFill="1" applyAlignment="1" applyProtection="1">
      <alignment horizontal="right"/>
      <protection locked="0"/>
    </xf>
    <xf numFmtId="38" fontId="8" fillId="0" borderId="15" xfId="1" applyFont="1" applyFill="1" applyBorder="1" applyAlignment="1">
      <alignment horizontal="distributed" vertical="center"/>
    </xf>
    <xf numFmtId="38" fontId="10" fillId="0" borderId="0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distributed" vertical="center" wrapText="1"/>
    </xf>
    <xf numFmtId="38" fontId="10" fillId="0" borderId="17" xfId="1" applyFont="1" applyFill="1" applyBorder="1" applyAlignment="1">
      <alignment horizontal="right" vertical="center"/>
    </xf>
    <xf numFmtId="38" fontId="10" fillId="0" borderId="17" xfId="1" applyFont="1" applyFill="1" applyBorder="1" applyAlignment="1">
      <alignment horizontal="right"/>
    </xf>
    <xf numFmtId="38" fontId="10" fillId="0" borderId="17" xfId="1" applyFont="1" applyFill="1" applyBorder="1" applyAlignment="1" applyProtection="1">
      <alignment horizontal="right"/>
      <protection locked="0"/>
    </xf>
    <xf numFmtId="38" fontId="10" fillId="0" borderId="17" xfId="1" applyFont="1" applyFill="1" applyBorder="1"/>
    <xf numFmtId="38" fontId="2" fillId="0" borderId="0" xfId="1" applyFont="1" applyFill="1" applyAlignment="1">
      <alignment vertical="center"/>
    </xf>
    <xf numFmtId="38" fontId="2" fillId="0" borderId="17" xfId="1" applyFont="1" applyFill="1" applyBorder="1"/>
    <xf numFmtId="38" fontId="11" fillId="0" borderId="0" xfId="1" applyFont="1" applyFill="1" applyAlignment="1">
      <alignment horizontal="right"/>
    </xf>
    <xf numFmtId="38" fontId="2" fillId="0" borderId="18" xfId="1" applyFont="1" applyFill="1" applyBorder="1" applyAlignment="1">
      <alignment horizontal="distributed" vertical="center" justifyLastLine="1"/>
    </xf>
    <xf numFmtId="38" fontId="2" fillId="0" borderId="4" xfId="1" applyFont="1" applyFill="1" applyBorder="1" applyAlignment="1">
      <alignment horizontal="center" vertical="center" justifyLastLine="1"/>
    </xf>
    <xf numFmtId="38" fontId="2" fillId="0" borderId="4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 justifyLastLine="1"/>
    </xf>
    <xf numFmtId="38" fontId="2" fillId="0" borderId="4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 shrinkToFit="1"/>
    </xf>
    <xf numFmtId="38" fontId="2" fillId="0" borderId="2" xfId="1" applyFont="1" applyFill="1" applyBorder="1" applyAlignment="1">
      <alignment horizontal="distributed" vertical="center" justifyLastLine="1"/>
    </xf>
    <xf numFmtId="38" fontId="2" fillId="0" borderId="19" xfId="1" applyFont="1" applyFill="1" applyBorder="1" applyAlignment="1">
      <alignment horizontal="distributed" vertical="center" justifyLastLine="1"/>
    </xf>
    <xf numFmtId="38" fontId="2" fillId="0" borderId="12" xfId="1" applyFont="1" applyFill="1" applyBorder="1" applyAlignment="1">
      <alignment horizontal="center" vertical="center" justifyLastLine="1"/>
    </xf>
    <xf numFmtId="38" fontId="2" fillId="0" borderId="12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distributed" vertical="center" shrinkToFit="1"/>
    </xf>
    <xf numFmtId="38" fontId="2" fillId="0" borderId="11" xfId="1" applyFont="1" applyFill="1" applyBorder="1" applyAlignment="1">
      <alignment horizontal="distributed" vertical="center" justifyLastLine="1"/>
    </xf>
    <xf numFmtId="38" fontId="11" fillId="0" borderId="0" xfId="1" applyFont="1" applyFill="1" applyAlignment="1" applyProtection="1">
      <alignment horizontal="right"/>
      <protection locked="0"/>
    </xf>
    <xf numFmtId="38" fontId="11" fillId="0" borderId="0" xfId="1" applyFont="1" applyFill="1"/>
    <xf numFmtId="38" fontId="8" fillId="0" borderId="16" xfId="1" applyFont="1" applyFill="1" applyBorder="1" applyAlignment="1">
      <alignment horizontal="distributed" vertical="center" wrapText="1" shrinkToFit="1"/>
    </xf>
    <xf numFmtId="38" fontId="11" fillId="0" borderId="17" xfId="1" applyFont="1" applyFill="1" applyBorder="1" applyAlignment="1">
      <alignment horizontal="right"/>
    </xf>
    <xf numFmtId="38" fontId="11" fillId="0" borderId="17" xfId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zoomScaleNormal="100" zoomScaleSheetLayoutView="115" workbookViewId="0"/>
  </sheetViews>
  <sheetFormatPr defaultColWidth="9" defaultRowHeight="13.5" customHeight="1" x14ac:dyDescent="0.2"/>
  <cols>
    <col min="1" max="1" width="13" style="1" customWidth="1"/>
    <col min="2" max="2" width="8.7265625" style="1" customWidth="1"/>
    <col min="3" max="3" width="11.26953125" style="1" customWidth="1"/>
    <col min="4" max="15" width="11.08984375" style="1" customWidth="1"/>
    <col min="16" max="16" width="8.26953125" style="1" customWidth="1"/>
    <col min="17" max="17" width="1.26953125" style="1" customWidth="1"/>
    <col min="18" max="16384" width="9" style="1"/>
  </cols>
  <sheetData>
    <row r="1" spans="1:18" ht="21" customHeight="1" x14ac:dyDescent="0.25">
      <c r="H1" s="3" t="s">
        <v>0</v>
      </c>
      <c r="I1" s="4" t="s">
        <v>1</v>
      </c>
    </row>
    <row r="2" spans="1:18" ht="16.5" customHeight="1" thickBot="1" x14ac:dyDescent="0.25">
      <c r="O2" s="2"/>
      <c r="P2" s="2"/>
      <c r="Q2" s="2" t="s">
        <v>2</v>
      </c>
    </row>
    <row r="3" spans="1:18" ht="16.5" customHeight="1" x14ac:dyDescent="0.2">
      <c r="A3" s="5" t="s">
        <v>3</v>
      </c>
      <c r="B3" s="6" t="s">
        <v>4</v>
      </c>
      <c r="C3" s="7" t="s">
        <v>5</v>
      </c>
      <c r="D3" s="8" t="s">
        <v>6</v>
      </c>
      <c r="E3" s="8"/>
      <c r="F3" s="8"/>
      <c r="G3" s="8"/>
      <c r="H3" s="8"/>
      <c r="I3" s="8"/>
      <c r="J3" s="9" t="s">
        <v>7</v>
      </c>
      <c r="K3" s="8" t="s">
        <v>8</v>
      </c>
      <c r="L3" s="8"/>
      <c r="M3" s="8"/>
      <c r="N3" s="8"/>
      <c r="O3" s="8"/>
      <c r="P3" s="10" t="s">
        <v>9</v>
      </c>
      <c r="Q3" s="11"/>
    </row>
    <row r="4" spans="1:18" ht="9" customHeight="1" x14ac:dyDescent="0.2">
      <c r="A4" s="12"/>
      <c r="B4" s="13"/>
      <c r="C4" s="14"/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14</v>
      </c>
      <c r="I4" s="16" t="s">
        <v>15</v>
      </c>
      <c r="J4" s="17"/>
      <c r="K4" s="18" t="s">
        <v>16</v>
      </c>
      <c r="L4" s="19"/>
      <c r="M4" s="18" t="s">
        <v>17</v>
      </c>
      <c r="N4" s="19"/>
      <c r="O4" s="20" t="s">
        <v>18</v>
      </c>
      <c r="P4" s="21"/>
      <c r="Q4" s="22"/>
    </row>
    <row r="5" spans="1:18" ht="21" customHeight="1" x14ac:dyDescent="0.2">
      <c r="A5" s="23"/>
      <c r="B5" s="24"/>
      <c r="C5" s="25"/>
      <c r="D5" s="15"/>
      <c r="E5" s="15"/>
      <c r="F5" s="15"/>
      <c r="G5" s="15"/>
      <c r="H5" s="15"/>
      <c r="I5" s="16"/>
      <c r="J5" s="26"/>
      <c r="K5" s="20"/>
      <c r="L5" s="27" t="s">
        <v>19</v>
      </c>
      <c r="M5" s="20"/>
      <c r="N5" s="28" t="s">
        <v>20</v>
      </c>
      <c r="O5" s="20"/>
      <c r="P5" s="29"/>
      <c r="Q5" s="30"/>
    </row>
    <row r="6" spans="1:18" ht="14.25" customHeight="1" x14ac:dyDescent="0.2">
      <c r="A6" s="31" t="s">
        <v>21</v>
      </c>
      <c r="B6" s="32">
        <f>IF(SUM(B8:B10)=0,"-",SUM(B8:B10))</f>
        <v>983903</v>
      </c>
      <c r="C6" s="32">
        <f t="shared" ref="C6:O6" si="0">IF(SUM(C8:C10)=0,"-",SUM(C8:C10))</f>
        <v>15963723</v>
      </c>
      <c r="D6" s="32">
        <f t="shared" si="0"/>
        <v>15963723</v>
      </c>
      <c r="E6" s="32">
        <f t="shared" si="0"/>
        <v>436253</v>
      </c>
      <c r="F6" s="32">
        <f t="shared" si="0"/>
        <v>2515333</v>
      </c>
      <c r="G6" s="32">
        <f t="shared" si="0"/>
        <v>10376290</v>
      </c>
      <c r="H6" s="32">
        <f t="shared" si="0"/>
        <v>2591200</v>
      </c>
      <c r="I6" s="32">
        <f t="shared" si="0"/>
        <v>44647</v>
      </c>
      <c r="J6" s="32" t="str">
        <f t="shared" si="0"/>
        <v>-</v>
      </c>
      <c r="K6" s="32">
        <f t="shared" si="0"/>
        <v>9157728</v>
      </c>
      <c r="L6" s="32">
        <f t="shared" si="0"/>
        <v>2066008</v>
      </c>
      <c r="M6" s="32">
        <f t="shared" si="0"/>
        <v>4493971</v>
      </c>
      <c r="N6" s="32">
        <f t="shared" si="0"/>
        <v>3449376</v>
      </c>
      <c r="O6" s="32">
        <f t="shared" si="0"/>
        <v>2312024</v>
      </c>
      <c r="P6" s="32">
        <f>IF(C6/B6=0,"-",C6/B6*1000)</f>
        <v>16224.895137020621</v>
      </c>
      <c r="Q6" s="33"/>
    </row>
    <row r="7" spans="1:18" ht="9" customHeight="1" x14ac:dyDescent="0.2">
      <c r="A7" s="34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1:18" ht="12.75" customHeight="1" x14ac:dyDescent="0.2">
      <c r="A8" s="34" t="s">
        <v>22</v>
      </c>
      <c r="B8" s="32" t="s">
        <v>23</v>
      </c>
      <c r="C8" s="32">
        <f>IF(SUM(D8,J8)=0,"-",SUM(D8,J8))</f>
        <v>2785624</v>
      </c>
      <c r="D8" s="32">
        <f>IF(SUM(E8:I8)=0,"-",SUM(E8:I8))</f>
        <v>2785624</v>
      </c>
      <c r="E8" s="35">
        <v>19351</v>
      </c>
      <c r="F8" s="35">
        <v>2248173</v>
      </c>
      <c r="G8" s="35" t="s">
        <v>24</v>
      </c>
      <c r="H8" s="35">
        <v>518000</v>
      </c>
      <c r="I8" s="35">
        <v>100</v>
      </c>
      <c r="J8" s="35" t="s">
        <v>24</v>
      </c>
      <c r="K8" s="35">
        <v>1391156</v>
      </c>
      <c r="L8" s="35">
        <v>392961</v>
      </c>
      <c r="M8" s="35">
        <v>810102</v>
      </c>
      <c r="N8" s="35">
        <v>477776</v>
      </c>
      <c r="O8" s="35">
        <v>584366</v>
      </c>
      <c r="P8" s="32" t="s">
        <v>25</v>
      </c>
      <c r="Q8" s="33"/>
    </row>
    <row r="9" spans="1:18" ht="9" customHeight="1" x14ac:dyDescent="0.2">
      <c r="A9" s="34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</row>
    <row r="10" spans="1:18" ht="12.75" customHeight="1" x14ac:dyDescent="0.2">
      <c r="A10" s="34" t="s">
        <v>26</v>
      </c>
      <c r="B10" s="32">
        <f>IF(SUM(B14:B35)=0,"-",SUM(B14:B35))</f>
        <v>983903</v>
      </c>
      <c r="C10" s="32">
        <f>IF(SUM(C12:C35)=0,"-",SUM(C12:C35))</f>
        <v>13178099</v>
      </c>
      <c r="D10" s="32">
        <f t="shared" ref="D10:O10" si="1">IF(SUM(D12:D35)=0,"-",SUM(D12:D35))</f>
        <v>13178099</v>
      </c>
      <c r="E10" s="32">
        <f t="shared" si="1"/>
        <v>416902</v>
      </c>
      <c r="F10" s="32">
        <f t="shared" si="1"/>
        <v>267160</v>
      </c>
      <c r="G10" s="32">
        <f t="shared" si="1"/>
        <v>10376290</v>
      </c>
      <c r="H10" s="32">
        <f t="shared" si="1"/>
        <v>2073200</v>
      </c>
      <c r="I10" s="32">
        <f t="shared" si="1"/>
        <v>44547</v>
      </c>
      <c r="J10" s="32" t="str">
        <f t="shared" si="1"/>
        <v>-</v>
      </c>
      <c r="K10" s="32">
        <f t="shared" si="1"/>
        <v>7766572</v>
      </c>
      <c r="L10" s="32">
        <f t="shared" si="1"/>
        <v>1673047</v>
      </c>
      <c r="M10" s="32">
        <f t="shared" si="1"/>
        <v>3683869</v>
      </c>
      <c r="N10" s="32">
        <f t="shared" si="1"/>
        <v>2971600</v>
      </c>
      <c r="O10" s="32">
        <f t="shared" si="1"/>
        <v>1727658</v>
      </c>
      <c r="P10" s="32">
        <f>IF(C10/B10=0,"-",C10/B10*1000)</f>
        <v>13393.697346181483</v>
      </c>
      <c r="Q10" s="33"/>
    </row>
    <row r="11" spans="1:18" ht="7.5" customHeight="1" x14ac:dyDescent="0.2">
      <c r="A11" s="3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35"/>
    </row>
    <row r="12" spans="1:18" ht="12.75" customHeight="1" x14ac:dyDescent="0.2">
      <c r="A12" s="34" t="s">
        <v>27</v>
      </c>
      <c r="B12" s="32" t="s">
        <v>23</v>
      </c>
      <c r="C12" s="32" t="str">
        <f>IF(SUM(D12,J12)=0,"-",SUM(D12,J12))</f>
        <v>-</v>
      </c>
      <c r="D12" s="32" t="str">
        <f>IF(SUM(E12:I12)=0,"-",SUM(E12:I12))</f>
        <v>-</v>
      </c>
      <c r="E12" s="36" t="s">
        <v>24</v>
      </c>
      <c r="F12" s="36" t="s">
        <v>24</v>
      </c>
      <c r="G12" s="36" t="s">
        <v>24</v>
      </c>
      <c r="H12" s="36" t="s">
        <v>24</v>
      </c>
      <c r="I12" s="36" t="s">
        <v>24</v>
      </c>
      <c r="J12" s="36" t="s">
        <v>24</v>
      </c>
      <c r="K12" s="36" t="s">
        <v>24</v>
      </c>
      <c r="L12" s="36" t="s">
        <v>24</v>
      </c>
      <c r="M12" s="36" t="s">
        <v>24</v>
      </c>
      <c r="N12" s="36" t="s">
        <v>24</v>
      </c>
      <c r="O12" s="36" t="s">
        <v>24</v>
      </c>
      <c r="P12" s="32" t="s">
        <v>25</v>
      </c>
      <c r="Q12" s="33"/>
    </row>
    <row r="13" spans="1:18" ht="7.5" customHeight="1" x14ac:dyDescent="0.2">
      <c r="A13" s="37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</row>
    <row r="14" spans="1:18" ht="12.75" customHeight="1" x14ac:dyDescent="0.2">
      <c r="A14" s="38" t="s">
        <v>28</v>
      </c>
      <c r="B14" s="39">
        <v>427015</v>
      </c>
      <c r="C14" s="32">
        <f>IF(SUM(D14,J14)=0,"-",SUM(D14,J14))</f>
        <v>2988034</v>
      </c>
      <c r="D14" s="32">
        <f>IF(SUM(E14:I14)=0,"-",SUM(E14:I14))</f>
        <v>2988034</v>
      </c>
      <c r="E14" s="35">
        <v>34027</v>
      </c>
      <c r="F14" s="35">
        <v>1223</v>
      </c>
      <c r="G14" s="35">
        <v>2902584</v>
      </c>
      <c r="H14" s="35">
        <v>50200</v>
      </c>
      <c r="I14" s="35" t="s">
        <v>24</v>
      </c>
      <c r="J14" s="35" t="s">
        <v>24</v>
      </c>
      <c r="K14" s="35">
        <v>2029237</v>
      </c>
      <c r="L14" s="35">
        <v>656042</v>
      </c>
      <c r="M14" s="35">
        <v>100567</v>
      </c>
      <c r="N14" s="35">
        <v>11081</v>
      </c>
      <c r="O14" s="35">
        <v>858230</v>
      </c>
      <c r="P14" s="32">
        <f>IF(C14/B14=0,"-",C14/B14*1000)</f>
        <v>6997.491891385549</v>
      </c>
      <c r="Q14" s="33"/>
    </row>
    <row r="15" spans="1:18" ht="12.75" customHeight="1" x14ac:dyDescent="0.2">
      <c r="A15" s="38" t="s">
        <v>29</v>
      </c>
      <c r="B15" s="39">
        <v>112833</v>
      </c>
      <c r="C15" s="32">
        <f>IF(SUM(D15,J15)=0,"-",SUM(D15,J15))</f>
        <v>3322918</v>
      </c>
      <c r="D15" s="32">
        <f>IF(SUM(E15:I15)=0,"-",SUM(E15:I15))</f>
        <v>3322918</v>
      </c>
      <c r="E15" s="35">
        <v>267414</v>
      </c>
      <c r="F15" s="35">
        <v>33023</v>
      </c>
      <c r="G15" s="35">
        <v>1600853</v>
      </c>
      <c r="H15" s="35">
        <v>1420200</v>
      </c>
      <c r="I15" s="35">
        <v>1428</v>
      </c>
      <c r="J15" s="35" t="s">
        <v>24</v>
      </c>
      <c r="K15" s="35">
        <v>997029</v>
      </c>
      <c r="L15" s="35">
        <v>105138</v>
      </c>
      <c r="M15" s="35">
        <v>2193852</v>
      </c>
      <c r="N15" s="35">
        <v>2161684</v>
      </c>
      <c r="O15" s="35">
        <v>132037</v>
      </c>
      <c r="P15" s="32">
        <f>IF(C15/B15=0,"-",C15/B15*1000)</f>
        <v>29449.877252222312</v>
      </c>
      <c r="Q15" s="33"/>
    </row>
    <row r="16" spans="1:18" ht="12.75" customHeight="1" x14ac:dyDescent="0.2">
      <c r="A16" s="38" t="s">
        <v>30</v>
      </c>
      <c r="B16" s="39">
        <v>53059</v>
      </c>
      <c r="C16" s="32">
        <f>IF(SUM(D16,J16)=0,"-",SUM(D16,J16))</f>
        <v>699583</v>
      </c>
      <c r="D16" s="32">
        <f>IF(SUM(E16:I16)=0,"-",SUM(E16:I16))</f>
        <v>699583</v>
      </c>
      <c r="E16" s="35">
        <v>3800</v>
      </c>
      <c r="F16" s="35">
        <v>148576</v>
      </c>
      <c r="G16" s="35">
        <v>496606</v>
      </c>
      <c r="H16" s="35">
        <v>39100</v>
      </c>
      <c r="I16" s="35">
        <v>11501</v>
      </c>
      <c r="J16" s="35" t="s">
        <v>24</v>
      </c>
      <c r="K16" s="35">
        <v>455209</v>
      </c>
      <c r="L16" s="35">
        <v>216550</v>
      </c>
      <c r="M16" s="35">
        <v>234489</v>
      </c>
      <c r="N16" s="35">
        <v>211523</v>
      </c>
      <c r="O16" s="35">
        <v>9885</v>
      </c>
      <c r="P16" s="32">
        <f>IF(C16/B16=0,"-",C16/B16*1000)</f>
        <v>13185.001601990238</v>
      </c>
      <c r="Q16" s="33"/>
    </row>
    <row r="17" spans="1:17" ht="12.75" customHeight="1" x14ac:dyDescent="0.2">
      <c r="A17" s="38" t="s">
        <v>31</v>
      </c>
      <c r="B17" s="39">
        <v>32064</v>
      </c>
      <c r="C17" s="32">
        <f>IF(SUM(D17,J17)=0,"-",SUM(D17,J17))</f>
        <v>412666</v>
      </c>
      <c r="D17" s="32">
        <f>IF(SUM(E17:I17)=0,"-",SUM(E17:I17))</f>
        <v>412666</v>
      </c>
      <c r="E17" s="35">
        <v>14286</v>
      </c>
      <c r="F17" s="35">
        <v>5175</v>
      </c>
      <c r="G17" s="35">
        <v>368305</v>
      </c>
      <c r="H17" s="35">
        <v>24900</v>
      </c>
      <c r="I17" s="35" t="s">
        <v>24</v>
      </c>
      <c r="J17" s="35" t="s">
        <v>24</v>
      </c>
      <c r="K17" s="35">
        <v>299435</v>
      </c>
      <c r="L17" s="35">
        <v>74304</v>
      </c>
      <c r="M17" s="35">
        <v>61070</v>
      </c>
      <c r="N17" s="35">
        <v>35009</v>
      </c>
      <c r="O17" s="35">
        <v>52161</v>
      </c>
      <c r="P17" s="32">
        <f>IF(C17/B17=0,"-",C17/B17*1000)</f>
        <v>12870.072355289421</v>
      </c>
      <c r="Q17" s="33"/>
    </row>
    <row r="18" spans="1:17" ht="12.75" customHeight="1" x14ac:dyDescent="0.2">
      <c r="A18" s="38" t="s">
        <v>32</v>
      </c>
      <c r="B18" s="39">
        <v>60292</v>
      </c>
      <c r="C18" s="32">
        <f>IF(SUM(D18,J18)=0,"-",SUM(D18,J18))</f>
        <v>1468151</v>
      </c>
      <c r="D18" s="32">
        <f>IF(SUM(E18:I18)=0,"-",SUM(E18:I18))</f>
        <v>1468151</v>
      </c>
      <c r="E18" s="35">
        <v>27933</v>
      </c>
      <c r="F18" s="35">
        <v>15405</v>
      </c>
      <c r="G18" s="35">
        <v>1212713</v>
      </c>
      <c r="H18" s="35">
        <v>212100</v>
      </c>
      <c r="I18" s="35" t="s">
        <v>24</v>
      </c>
      <c r="J18" s="35" t="s">
        <v>24</v>
      </c>
      <c r="K18" s="35">
        <v>770753</v>
      </c>
      <c r="L18" s="35">
        <v>257229</v>
      </c>
      <c r="M18" s="35">
        <v>291919</v>
      </c>
      <c r="N18" s="35">
        <v>53801</v>
      </c>
      <c r="O18" s="35">
        <v>405479</v>
      </c>
      <c r="P18" s="32">
        <f>IF(C18/B18=0,"-",C18/B18*1000)</f>
        <v>24350.676706694088</v>
      </c>
      <c r="Q18" s="33"/>
    </row>
    <row r="19" spans="1:17" ht="7.5" customHeight="1" x14ac:dyDescent="0.2">
      <c r="A19" s="38"/>
      <c r="B19" s="35"/>
      <c r="C19" s="32"/>
      <c r="D19" s="32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2"/>
      <c r="Q19" s="33"/>
    </row>
    <row r="20" spans="1:17" ht="12.75" customHeight="1" x14ac:dyDescent="0.2">
      <c r="A20" s="38" t="s">
        <v>33</v>
      </c>
      <c r="B20" s="39">
        <v>48629</v>
      </c>
      <c r="C20" s="32">
        <f>IF(SUM(D20,J20)=0,"-",SUM(D20,J20))</f>
        <v>429359</v>
      </c>
      <c r="D20" s="32">
        <f>IF(SUM(E20:I20)=0,"-",SUM(E20:I20))</f>
        <v>429359</v>
      </c>
      <c r="E20" s="35">
        <v>3188</v>
      </c>
      <c r="F20" s="35">
        <v>2038</v>
      </c>
      <c r="G20" s="35">
        <v>414133</v>
      </c>
      <c r="H20" s="35" t="s">
        <v>24</v>
      </c>
      <c r="I20" s="35">
        <v>10000</v>
      </c>
      <c r="J20" s="35" t="s">
        <v>24</v>
      </c>
      <c r="K20" s="35">
        <v>308705</v>
      </c>
      <c r="L20" s="35">
        <v>87427</v>
      </c>
      <c r="M20" s="35">
        <v>29543</v>
      </c>
      <c r="N20" s="35">
        <v>24082</v>
      </c>
      <c r="O20" s="35">
        <v>91111</v>
      </c>
      <c r="P20" s="32">
        <f>IF(C20/B20=0,"-",C20/B20*1000)</f>
        <v>8829.2788253922554</v>
      </c>
      <c r="Q20" s="33"/>
    </row>
    <row r="21" spans="1:17" ht="12.75" customHeight="1" x14ac:dyDescent="0.2">
      <c r="A21" s="38" t="s">
        <v>34</v>
      </c>
      <c r="B21" s="39">
        <v>30653</v>
      </c>
      <c r="C21" s="32">
        <f>IF(SUM(D21,J21)=0,"-",SUM(D21,J21))</f>
        <v>608956</v>
      </c>
      <c r="D21" s="32">
        <f>IF(SUM(E21:I21)=0,"-",SUM(E21:I21))</f>
        <v>608956</v>
      </c>
      <c r="E21" s="35">
        <v>23899</v>
      </c>
      <c r="F21" s="35">
        <v>17717</v>
      </c>
      <c r="G21" s="35">
        <v>446506</v>
      </c>
      <c r="H21" s="35">
        <v>100700</v>
      </c>
      <c r="I21" s="35">
        <v>20134</v>
      </c>
      <c r="J21" s="35" t="s">
        <v>24</v>
      </c>
      <c r="K21" s="35">
        <v>370787</v>
      </c>
      <c r="L21" s="35">
        <v>54259</v>
      </c>
      <c r="M21" s="35">
        <v>144128</v>
      </c>
      <c r="N21" s="35">
        <v>84908</v>
      </c>
      <c r="O21" s="35">
        <v>94041</v>
      </c>
      <c r="P21" s="32">
        <f>IF(C21/B21=0,"-",C21/B21*1000)</f>
        <v>19866.114246566405</v>
      </c>
      <c r="Q21" s="33"/>
    </row>
    <row r="22" spans="1:17" ht="12.75" customHeight="1" x14ac:dyDescent="0.2">
      <c r="A22" s="38" t="s">
        <v>35</v>
      </c>
      <c r="B22" s="39">
        <v>65658</v>
      </c>
      <c r="C22" s="32">
        <f>IF(SUM(D22,J22)=0,"-",SUM(D22,J22))</f>
        <v>1102527</v>
      </c>
      <c r="D22" s="32">
        <f>IF(SUM(E22:I22)=0,"-",SUM(E22:I22))</f>
        <v>1102527</v>
      </c>
      <c r="E22" s="35">
        <v>1219</v>
      </c>
      <c r="F22" s="35">
        <v>277</v>
      </c>
      <c r="G22" s="35">
        <v>1082231</v>
      </c>
      <c r="H22" s="35">
        <v>18800</v>
      </c>
      <c r="I22" s="35" t="s">
        <v>24</v>
      </c>
      <c r="J22" s="35" t="s">
        <v>24</v>
      </c>
      <c r="K22" s="35">
        <v>765859</v>
      </c>
      <c r="L22" s="35">
        <v>54272</v>
      </c>
      <c r="M22" s="35">
        <v>314559</v>
      </c>
      <c r="N22" s="35">
        <v>255425</v>
      </c>
      <c r="O22" s="35">
        <v>22109</v>
      </c>
      <c r="P22" s="32">
        <f>IF(C22/B22=0,"-",C22/B22*1000)</f>
        <v>16791.967467787625</v>
      </c>
      <c r="Q22" s="33"/>
    </row>
    <row r="23" spans="1:17" ht="12.75" customHeight="1" x14ac:dyDescent="0.2">
      <c r="A23" s="38" t="s">
        <v>36</v>
      </c>
      <c r="B23" s="39">
        <v>13866</v>
      </c>
      <c r="C23" s="32">
        <f>IF(SUM(D23,J23)=0,"-",SUM(D23,J23))</f>
        <v>321543</v>
      </c>
      <c r="D23" s="32">
        <f>IF(SUM(E23:I23)=0,"-",SUM(E23:I23))</f>
        <v>321543</v>
      </c>
      <c r="E23" s="35">
        <v>3066</v>
      </c>
      <c r="F23" s="35">
        <v>8004</v>
      </c>
      <c r="G23" s="35">
        <v>263523</v>
      </c>
      <c r="H23" s="35">
        <v>46900</v>
      </c>
      <c r="I23" s="35">
        <v>50</v>
      </c>
      <c r="J23" s="35" t="s">
        <v>24</v>
      </c>
      <c r="K23" s="35">
        <v>236180</v>
      </c>
      <c r="L23" s="35">
        <v>48842</v>
      </c>
      <c r="M23" s="35">
        <v>52399</v>
      </c>
      <c r="N23" s="35">
        <v>46958</v>
      </c>
      <c r="O23" s="35">
        <v>32964</v>
      </c>
      <c r="P23" s="32">
        <f>IF(C23/B23=0,"-",C23/B23*1000)</f>
        <v>23189.311986153178</v>
      </c>
      <c r="Q23" s="33"/>
    </row>
    <row r="24" spans="1:17" ht="12.75" customHeight="1" x14ac:dyDescent="0.2">
      <c r="A24" s="38" t="s">
        <v>37</v>
      </c>
      <c r="B24" s="39">
        <v>14627</v>
      </c>
      <c r="C24" s="32">
        <f>IF(SUM(D24,J24)=0,"-",SUM(D24,J24))</f>
        <v>196236</v>
      </c>
      <c r="D24" s="32">
        <f>IF(SUM(E24:I24)=0,"-",SUM(E24:I24))</f>
        <v>196236</v>
      </c>
      <c r="E24" s="35">
        <v>6365</v>
      </c>
      <c r="F24" s="35">
        <v>6589</v>
      </c>
      <c r="G24" s="35">
        <v>161282</v>
      </c>
      <c r="H24" s="35">
        <v>22000</v>
      </c>
      <c r="I24" s="35" t="s">
        <v>24</v>
      </c>
      <c r="J24" s="35" t="s">
        <v>24</v>
      </c>
      <c r="K24" s="35">
        <v>160949</v>
      </c>
      <c r="L24" s="35">
        <v>15676</v>
      </c>
      <c r="M24" s="35">
        <v>26275</v>
      </c>
      <c r="N24" s="35" t="s">
        <v>24</v>
      </c>
      <c r="O24" s="35">
        <v>9012</v>
      </c>
      <c r="P24" s="32">
        <f>IF(C24/B24=0,"-",C24/B24*1000)</f>
        <v>13416.011485608806</v>
      </c>
      <c r="Q24" s="33"/>
    </row>
    <row r="25" spans="1:17" ht="7.5" customHeight="1" x14ac:dyDescent="0.2">
      <c r="A25" s="38"/>
      <c r="B25" s="35"/>
      <c r="C25" s="32"/>
      <c r="D25" s="32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2"/>
      <c r="Q25" s="33"/>
    </row>
    <row r="26" spans="1:17" ht="12.75" customHeight="1" x14ac:dyDescent="0.2">
      <c r="A26" s="38" t="s">
        <v>38</v>
      </c>
      <c r="B26" s="39">
        <v>28288</v>
      </c>
      <c r="C26" s="32">
        <f>IF(SUM(D26,J26)=0,"-",SUM(D26,J26))</f>
        <v>425925</v>
      </c>
      <c r="D26" s="32">
        <f>IF(SUM(E26:I26)=0,"-",SUM(E26:I26))</f>
        <v>425925</v>
      </c>
      <c r="E26" s="35">
        <v>546</v>
      </c>
      <c r="F26" s="35">
        <v>3275</v>
      </c>
      <c r="G26" s="35">
        <v>411604</v>
      </c>
      <c r="H26" s="35">
        <v>10500</v>
      </c>
      <c r="I26" s="35" t="s">
        <v>24</v>
      </c>
      <c r="J26" s="35" t="s">
        <v>24</v>
      </c>
      <c r="K26" s="35">
        <v>410147</v>
      </c>
      <c r="L26" s="35">
        <v>7331</v>
      </c>
      <c r="M26" s="35">
        <v>9847</v>
      </c>
      <c r="N26" s="35">
        <v>9847</v>
      </c>
      <c r="O26" s="35">
        <v>5931</v>
      </c>
      <c r="P26" s="32">
        <f>IF(C26/B26=0,"-",C26/B26*1000)</f>
        <v>15056.737839366517</v>
      </c>
      <c r="Q26" s="33"/>
    </row>
    <row r="27" spans="1:17" ht="12.75" customHeight="1" x14ac:dyDescent="0.2">
      <c r="A27" s="38" t="s">
        <v>39</v>
      </c>
      <c r="B27" s="39">
        <v>3097</v>
      </c>
      <c r="C27" s="32">
        <f>IF(SUM(D27,J27)=0,"-",SUM(D27,J27))</f>
        <v>22211</v>
      </c>
      <c r="D27" s="32">
        <f>IF(SUM(E27:I27)=0,"-",SUM(E27:I27))</f>
        <v>22211</v>
      </c>
      <c r="E27" s="35">
        <v>463</v>
      </c>
      <c r="F27" s="35">
        <v>103</v>
      </c>
      <c r="G27" s="35">
        <v>21645</v>
      </c>
      <c r="H27" s="35" t="s">
        <v>24</v>
      </c>
      <c r="I27" s="35" t="s">
        <v>24</v>
      </c>
      <c r="J27" s="35" t="s">
        <v>24</v>
      </c>
      <c r="K27" s="35">
        <v>20226</v>
      </c>
      <c r="L27" s="35">
        <v>35</v>
      </c>
      <c r="M27" s="35">
        <v>1985</v>
      </c>
      <c r="N27" s="35" t="s">
        <v>24</v>
      </c>
      <c r="O27" s="35" t="s">
        <v>24</v>
      </c>
      <c r="P27" s="32">
        <f>IF(C27/B27=0,"-",C27/B27*1000)</f>
        <v>7171.7791411042945</v>
      </c>
      <c r="Q27" s="33"/>
    </row>
    <row r="28" spans="1:17" ht="12.75" customHeight="1" x14ac:dyDescent="0.2">
      <c r="A28" s="38" t="s">
        <v>40</v>
      </c>
      <c r="B28" s="39">
        <v>18475</v>
      </c>
      <c r="C28" s="32">
        <f>IF(SUM(D28,J28)=0,"-",SUM(D28,J28))</f>
        <v>171156</v>
      </c>
      <c r="D28" s="32">
        <f>IF(SUM(E28:I28)=0,"-",SUM(E28:I28))</f>
        <v>171156</v>
      </c>
      <c r="E28" s="35">
        <v>13219</v>
      </c>
      <c r="F28" s="35">
        <v>9243</v>
      </c>
      <c r="G28" s="35">
        <v>148694</v>
      </c>
      <c r="H28" s="35" t="s">
        <v>24</v>
      </c>
      <c r="I28" s="35" t="s">
        <v>24</v>
      </c>
      <c r="J28" s="35" t="s">
        <v>24</v>
      </c>
      <c r="K28" s="35">
        <v>78426</v>
      </c>
      <c r="L28" s="35">
        <v>49</v>
      </c>
      <c r="M28" s="35">
        <v>89280</v>
      </c>
      <c r="N28" s="35" t="s">
        <v>24</v>
      </c>
      <c r="O28" s="35">
        <v>3450</v>
      </c>
      <c r="P28" s="32">
        <f>IF(C28/B28=0,"-",C28/B28*1000)</f>
        <v>9264.1948579161017</v>
      </c>
      <c r="Q28" s="33"/>
    </row>
    <row r="29" spans="1:17" ht="12.75" customHeight="1" x14ac:dyDescent="0.2">
      <c r="A29" s="38" t="s">
        <v>41</v>
      </c>
      <c r="B29" s="39">
        <v>24202</v>
      </c>
      <c r="C29" s="32">
        <f>IF(SUM(D29,J29)=0,"-",SUM(D29,J29))</f>
        <v>239732</v>
      </c>
      <c r="D29" s="32">
        <f>IF(SUM(E29:I29)=0,"-",SUM(E29:I29))</f>
        <v>239732</v>
      </c>
      <c r="E29" s="35">
        <v>78</v>
      </c>
      <c r="F29" s="35">
        <v>5429</v>
      </c>
      <c r="G29" s="35">
        <v>234225</v>
      </c>
      <c r="H29" s="35" t="s">
        <v>24</v>
      </c>
      <c r="I29" s="35" t="s">
        <v>24</v>
      </c>
      <c r="J29" s="35" t="s">
        <v>24</v>
      </c>
      <c r="K29" s="35">
        <v>218375</v>
      </c>
      <c r="L29" s="35">
        <v>25123</v>
      </c>
      <c r="M29" s="35">
        <v>11337</v>
      </c>
      <c r="N29" s="35">
        <v>11337</v>
      </c>
      <c r="O29" s="35">
        <v>10020</v>
      </c>
      <c r="P29" s="32">
        <f>IF(C29/B29=0,"-",C29/B29*1000)</f>
        <v>9905.4623584827714</v>
      </c>
      <c r="Q29" s="33"/>
    </row>
    <row r="30" spans="1:17" ht="12.75" customHeight="1" x14ac:dyDescent="0.2">
      <c r="A30" s="38" t="s">
        <v>42</v>
      </c>
      <c r="B30" s="39">
        <v>9095</v>
      </c>
      <c r="C30" s="32">
        <f>IF(SUM(D30,J30)=0,"-",SUM(D30,J30))</f>
        <v>126352</v>
      </c>
      <c r="D30" s="32">
        <f>IF(SUM(E30:I30)=0,"-",SUM(E30:I30))</f>
        <v>126352</v>
      </c>
      <c r="E30" s="35">
        <v>2900</v>
      </c>
      <c r="F30" s="35">
        <v>2940</v>
      </c>
      <c r="G30" s="35">
        <v>120512</v>
      </c>
      <c r="H30" s="35" t="s">
        <v>24</v>
      </c>
      <c r="I30" s="35" t="s">
        <v>24</v>
      </c>
      <c r="J30" s="35" t="s">
        <v>24</v>
      </c>
      <c r="K30" s="35">
        <v>125575</v>
      </c>
      <c r="L30" s="35">
        <v>9607</v>
      </c>
      <c r="M30" s="35">
        <v>777</v>
      </c>
      <c r="N30" s="35" t="s">
        <v>24</v>
      </c>
      <c r="O30" s="35" t="s">
        <v>24</v>
      </c>
      <c r="P30" s="32">
        <f>IF(C30/B30=0,"-",C30/B30*1000)</f>
        <v>13892.468389224849</v>
      </c>
      <c r="Q30" s="33"/>
    </row>
    <row r="31" spans="1:17" ht="7.5" customHeight="1" x14ac:dyDescent="0.2">
      <c r="A31" s="38"/>
      <c r="B31" s="35"/>
      <c r="C31" s="32"/>
      <c r="D31" s="32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2"/>
      <c r="Q31" s="33"/>
    </row>
    <row r="32" spans="1:17" ht="12.75" customHeight="1" x14ac:dyDescent="0.2">
      <c r="A32" s="38" t="s">
        <v>43</v>
      </c>
      <c r="B32" s="39">
        <v>23451</v>
      </c>
      <c r="C32" s="32">
        <f>IF(SUM(D32,J32)=0,"-",SUM(D32,J32))</f>
        <v>241858</v>
      </c>
      <c r="D32" s="32">
        <f>IF(SUM(E32:I32)=0,"-",SUM(E32:I32))</f>
        <v>241858</v>
      </c>
      <c r="E32" s="35">
        <v>133</v>
      </c>
      <c r="F32" s="35">
        <v>173</v>
      </c>
      <c r="G32" s="35">
        <v>221918</v>
      </c>
      <c r="H32" s="35">
        <v>18200</v>
      </c>
      <c r="I32" s="35">
        <v>1434</v>
      </c>
      <c r="J32" s="35" t="s">
        <v>24</v>
      </c>
      <c r="K32" s="35">
        <v>200481</v>
      </c>
      <c r="L32" s="35">
        <v>2439</v>
      </c>
      <c r="M32" s="35">
        <v>40149</v>
      </c>
      <c r="N32" s="35" t="s">
        <v>24</v>
      </c>
      <c r="O32" s="35">
        <v>1228</v>
      </c>
      <c r="P32" s="32">
        <f>IF(C32/B32=0,"-",C32/B32*1000)</f>
        <v>10313.334186175431</v>
      </c>
      <c r="Q32" s="33"/>
    </row>
    <row r="33" spans="1:17" ht="12.75" customHeight="1" x14ac:dyDescent="0.2">
      <c r="A33" s="38" t="s">
        <v>44</v>
      </c>
      <c r="B33" s="39">
        <v>18599</v>
      </c>
      <c r="C33" s="32">
        <f>IF(SUM(D33,J33)=0,"-",SUM(D33,J33))</f>
        <v>389079</v>
      </c>
      <c r="D33" s="32">
        <f>IF(SUM(E33:I33)=0,"-",SUM(E33:I33))</f>
        <v>389079</v>
      </c>
      <c r="E33" s="35">
        <v>14366</v>
      </c>
      <c r="F33" s="35">
        <v>7920</v>
      </c>
      <c r="G33" s="35">
        <v>257193</v>
      </c>
      <c r="H33" s="35">
        <v>109600</v>
      </c>
      <c r="I33" s="35" t="s">
        <v>24</v>
      </c>
      <c r="J33" s="35" t="s">
        <v>24</v>
      </c>
      <c r="K33" s="35">
        <v>307386</v>
      </c>
      <c r="L33" s="35">
        <v>58724</v>
      </c>
      <c r="M33" s="35">
        <v>81693</v>
      </c>
      <c r="N33" s="35">
        <v>65945</v>
      </c>
      <c r="O33" s="35" t="s">
        <v>24</v>
      </c>
      <c r="P33" s="32">
        <f>IF(C33/B33=0,"-",C33/B33*1000)</f>
        <v>20919.350502715202</v>
      </c>
      <c r="Q33" s="33"/>
    </row>
    <row r="34" spans="1:17" ht="16.5" customHeight="1" x14ac:dyDescent="0.2">
      <c r="A34" s="40" t="s">
        <v>45</v>
      </c>
      <c r="B34" s="41" t="s">
        <v>23</v>
      </c>
      <c r="C34" s="32">
        <f>IF(SUM(D34,J34)=0,"-",SUM(D34,J34))</f>
        <v>2427</v>
      </c>
      <c r="D34" s="32">
        <f>IF(SUM(E34:I34)=0,"-",SUM(E34:I34))</f>
        <v>2427</v>
      </c>
      <c r="E34" s="35" t="s">
        <v>24</v>
      </c>
      <c r="F34" s="35" t="s">
        <v>24</v>
      </c>
      <c r="G34" s="35">
        <v>2427</v>
      </c>
      <c r="H34" s="35" t="s">
        <v>24</v>
      </c>
      <c r="I34" s="35" t="s">
        <v>24</v>
      </c>
      <c r="J34" s="35" t="s">
        <v>24</v>
      </c>
      <c r="K34" s="35">
        <v>2427</v>
      </c>
      <c r="L34" s="35" t="s">
        <v>24</v>
      </c>
      <c r="M34" s="35" t="s">
        <v>24</v>
      </c>
      <c r="N34" s="35" t="s">
        <v>24</v>
      </c>
      <c r="O34" s="35" t="s">
        <v>24</v>
      </c>
      <c r="P34" s="32" t="s">
        <v>25</v>
      </c>
      <c r="Q34" s="33"/>
    </row>
    <row r="35" spans="1:17" ht="16.5" customHeight="1" thickBot="1" x14ac:dyDescent="0.25">
      <c r="A35" s="42" t="s">
        <v>46</v>
      </c>
      <c r="B35" s="43" t="s">
        <v>23</v>
      </c>
      <c r="C35" s="44">
        <f>IF(SUM(D35,J35)=0,"-",SUM(D35,J35))</f>
        <v>9386</v>
      </c>
      <c r="D35" s="44">
        <f>IF(SUM(E35:I35)=0,"-",SUM(E35:I35))</f>
        <v>9386</v>
      </c>
      <c r="E35" s="45" t="s">
        <v>24</v>
      </c>
      <c r="F35" s="45">
        <v>50</v>
      </c>
      <c r="G35" s="45">
        <v>9336</v>
      </c>
      <c r="H35" s="45" t="s">
        <v>24</v>
      </c>
      <c r="I35" s="45" t="s">
        <v>24</v>
      </c>
      <c r="J35" s="45" t="s">
        <v>24</v>
      </c>
      <c r="K35" s="45">
        <v>9386</v>
      </c>
      <c r="L35" s="45" t="s">
        <v>24</v>
      </c>
      <c r="M35" s="45" t="s">
        <v>24</v>
      </c>
      <c r="N35" s="45" t="s">
        <v>24</v>
      </c>
      <c r="O35" s="45" t="s">
        <v>24</v>
      </c>
      <c r="P35" s="44" t="s">
        <v>25</v>
      </c>
      <c r="Q35" s="46"/>
    </row>
    <row r="36" spans="1:17" s="47" customFormat="1" ht="13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1.75" customHeight="1" x14ac:dyDescent="0.25">
      <c r="H37" s="3" t="s">
        <v>47</v>
      </c>
      <c r="I37" s="4" t="s">
        <v>48</v>
      </c>
      <c r="J37" s="3"/>
      <c r="M37" s="2" t="s">
        <v>2</v>
      </c>
    </row>
    <row r="38" spans="1:17" ht="9.75" customHeight="1" thickBot="1" x14ac:dyDescent="0.25">
      <c r="B38" s="48"/>
      <c r="Q38" s="49"/>
    </row>
    <row r="39" spans="1:17" ht="18" customHeight="1" x14ac:dyDescent="0.2">
      <c r="A39" s="50" t="s">
        <v>3</v>
      </c>
      <c r="B39" s="51" t="s">
        <v>49</v>
      </c>
      <c r="C39" s="52" t="s">
        <v>50</v>
      </c>
      <c r="D39" s="51" t="s">
        <v>51</v>
      </c>
      <c r="E39" s="51" t="s">
        <v>52</v>
      </c>
      <c r="F39" s="51" t="s">
        <v>53</v>
      </c>
      <c r="G39" s="51" t="s">
        <v>54</v>
      </c>
      <c r="H39" s="53" t="s">
        <v>55</v>
      </c>
      <c r="I39" s="53" t="s">
        <v>56</v>
      </c>
      <c r="J39" s="54" t="s">
        <v>57</v>
      </c>
      <c r="K39" s="55" t="s">
        <v>58</v>
      </c>
      <c r="L39" s="56" t="s">
        <v>59</v>
      </c>
      <c r="M39" s="57" t="s">
        <v>60</v>
      </c>
      <c r="N39" s="49"/>
      <c r="O39" s="49"/>
      <c r="P39" s="49"/>
      <c r="Q39" s="49"/>
    </row>
    <row r="40" spans="1:17" ht="21" customHeight="1" x14ac:dyDescent="0.2">
      <c r="A40" s="58"/>
      <c r="B40" s="59"/>
      <c r="C40" s="60"/>
      <c r="D40" s="59"/>
      <c r="E40" s="59"/>
      <c r="F40" s="59"/>
      <c r="G40" s="59"/>
      <c r="H40" s="61"/>
      <c r="I40" s="61"/>
      <c r="J40" s="59"/>
      <c r="K40" s="62" t="s">
        <v>61</v>
      </c>
      <c r="L40" s="63" t="s">
        <v>62</v>
      </c>
      <c r="M40" s="64"/>
      <c r="N40" s="49"/>
      <c r="O40" s="49"/>
      <c r="P40" s="49"/>
      <c r="Q40" s="49"/>
    </row>
    <row r="41" spans="1:17" ht="13.5" customHeight="1" x14ac:dyDescent="0.2">
      <c r="A41" s="34" t="s">
        <v>21</v>
      </c>
      <c r="B41" s="32">
        <f>IF(SUM(B43:B45)=0,"-",SUM(B43:B45))</f>
        <v>983903</v>
      </c>
      <c r="C41" s="49">
        <f t="shared" ref="C41:M41" si="2">SUM(C43:C45)</f>
        <v>15963723</v>
      </c>
      <c r="D41" s="49">
        <f t="shared" si="2"/>
        <v>1578930</v>
      </c>
      <c r="E41" s="49">
        <f t="shared" si="2"/>
        <v>2381116</v>
      </c>
      <c r="F41" s="49">
        <f t="shared" si="2"/>
        <v>2070482</v>
      </c>
      <c r="G41" s="49">
        <f t="shared" si="2"/>
        <v>3578577</v>
      </c>
      <c r="H41" s="49">
        <f t="shared" si="2"/>
        <v>786627</v>
      </c>
      <c r="I41" s="49">
        <f t="shared" si="2"/>
        <v>7335</v>
      </c>
      <c r="J41" s="49">
        <f t="shared" si="2"/>
        <v>883950</v>
      </c>
      <c r="K41" s="49">
        <f t="shared" si="2"/>
        <v>1381968</v>
      </c>
      <c r="L41" s="49">
        <f t="shared" si="2"/>
        <v>1646463</v>
      </c>
      <c r="M41" s="49">
        <f t="shared" si="2"/>
        <v>1648275</v>
      </c>
      <c r="N41" s="49"/>
      <c r="O41" s="49"/>
      <c r="P41" s="49"/>
      <c r="Q41" s="49"/>
    </row>
    <row r="42" spans="1:17" ht="9.75" customHeight="1" x14ac:dyDescent="0.2">
      <c r="A42" s="34"/>
      <c r="B42" s="3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7" ht="12.75" customHeight="1" x14ac:dyDescent="0.2">
      <c r="A43" s="34" t="s">
        <v>22</v>
      </c>
      <c r="B43" s="32" t="s">
        <v>25</v>
      </c>
      <c r="C43" s="49">
        <f>SUM(D43:M43)</f>
        <v>2785624</v>
      </c>
      <c r="D43" s="65" t="s">
        <v>24</v>
      </c>
      <c r="E43" s="65">
        <v>291027</v>
      </c>
      <c r="F43" s="65" t="s">
        <v>24</v>
      </c>
      <c r="G43" s="65">
        <v>1270892</v>
      </c>
      <c r="H43" s="65">
        <v>745852</v>
      </c>
      <c r="I43" s="65" t="s">
        <v>24</v>
      </c>
      <c r="J43" s="65" t="s">
        <v>24</v>
      </c>
      <c r="K43" s="65" t="s">
        <v>24</v>
      </c>
      <c r="L43" s="65">
        <v>270246</v>
      </c>
      <c r="M43" s="65">
        <v>207607</v>
      </c>
      <c r="N43" s="65"/>
      <c r="O43" s="65"/>
      <c r="P43" s="65"/>
      <c r="Q43" s="65"/>
    </row>
    <row r="44" spans="1:17" ht="9" customHeight="1" x14ac:dyDescent="0.2">
      <c r="A44" s="34"/>
      <c r="B44" s="3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12.75" customHeight="1" x14ac:dyDescent="0.2">
      <c r="A45" s="34" t="s">
        <v>26</v>
      </c>
      <c r="B45" s="32">
        <f>IF(SUM(B49:B70)=0,"-",SUM(B49:B70))</f>
        <v>983903</v>
      </c>
      <c r="C45" s="49">
        <f>SUM(D45:M45)</f>
        <v>13178099</v>
      </c>
      <c r="D45" s="49">
        <f>SUM(D47:D70)</f>
        <v>1578930</v>
      </c>
      <c r="E45" s="49">
        <f t="shared" ref="E45:M45" si="3">SUM(E47:E70)</f>
        <v>2090089</v>
      </c>
      <c r="F45" s="49">
        <f t="shared" si="3"/>
        <v>2070482</v>
      </c>
      <c r="G45" s="49">
        <f t="shared" si="3"/>
        <v>2307685</v>
      </c>
      <c r="H45" s="49">
        <f t="shared" si="3"/>
        <v>40775</v>
      </c>
      <c r="I45" s="49">
        <f t="shared" si="3"/>
        <v>7335</v>
      </c>
      <c r="J45" s="49">
        <f t="shared" si="3"/>
        <v>883950</v>
      </c>
      <c r="K45" s="49">
        <f t="shared" si="3"/>
        <v>1381968</v>
      </c>
      <c r="L45" s="49">
        <f t="shared" si="3"/>
        <v>1376217</v>
      </c>
      <c r="M45" s="49">
        <f t="shared" si="3"/>
        <v>1440668</v>
      </c>
      <c r="N45" s="49"/>
      <c r="O45" s="49"/>
      <c r="P45" s="49"/>
      <c r="Q45" s="49"/>
    </row>
    <row r="46" spans="1:17" ht="7.5" customHeight="1" x14ac:dyDescent="0.2">
      <c r="A46" s="37"/>
      <c r="B46" s="3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2.75" customHeight="1" x14ac:dyDescent="0.2">
      <c r="A47" s="34" t="s">
        <v>27</v>
      </c>
      <c r="B47" s="32" t="s">
        <v>25</v>
      </c>
      <c r="C47" s="49" t="str">
        <f>IF(SUM(D47:M47)=0,"-",SUM(D47:M47))</f>
        <v>-</v>
      </c>
      <c r="D47" s="65" t="s">
        <v>24</v>
      </c>
      <c r="E47" s="65" t="s">
        <v>24</v>
      </c>
      <c r="F47" s="65" t="s">
        <v>24</v>
      </c>
      <c r="G47" s="65" t="s">
        <v>24</v>
      </c>
      <c r="H47" s="65" t="s">
        <v>24</v>
      </c>
      <c r="I47" s="65" t="s">
        <v>24</v>
      </c>
      <c r="J47" s="65" t="s">
        <v>24</v>
      </c>
      <c r="K47" s="65" t="s">
        <v>24</v>
      </c>
      <c r="L47" s="65" t="s">
        <v>24</v>
      </c>
      <c r="M47" s="65" t="s">
        <v>24</v>
      </c>
      <c r="N47" s="35"/>
      <c r="O47" s="35"/>
      <c r="P47" s="32"/>
      <c r="Q47" s="33"/>
    </row>
    <row r="48" spans="1:17" ht="7.5" customHeight="1" x14ac:dyDescent="0.2">
      <c r="A48" s="37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3"/>
    </row>
    <row r="49" spans="1:17" ht="12.75" customHeight="1" x14ac:dyDescent="0.2">
      <c r="A49" s="38" t="s">
        <v>28</v>
      </c>
      <c r="B49" s="35">
        <f>B14</f>
        <v>427015</v>
      </c>
      <c r="C49" s="49">
        <f>SUM(D49:M49)</f>
        <v>2988034</v>
      </c>
      <c r="D49" s="65">
        <v>116</v>
      </c>
      <c r="E49" s="65">
        <v>610884</v>
      </c>
      <c r="F49" s="65">
        <v>580159</v>
      </c>
      <c r="G49" s="65" t="s">
        <v>24</v>
      </c>
      <c r="H49" s="65" t="s">
        <v>24</v>
      </c>
      <c r="I49" s="65" t="s">
        <v>24</v>
      </c>
      <c r="J49" s="65" t="s">
        <v>24</v>
      </c>
      <c r="K49" s="65">
        <v>1007911</v>
      </c>
      <c r="L49" s="65">
        <v>17964</v>
      </c>
      <c r="M49" s="65">
        <v>771000</v>
      </c>
      <c r="N49" s="65"/>
      <c r="O49" s="65"/>
      <c r="P49" s="65"/>
      <c r="Q49" s="65"/>
    </row>
    <row r="50" spans="1:17" ht="12.75" customHeight="1" x14ac:dyDescent="0.2">
      <c r="A50" s="38" t="s">
        <v>29</v>
      </c>
      <c r="B50" s="35">
        <f>B15</f>
        <v>112833</v>
      </c>
      <c r="C50" s="49">
        <f>SUM(D50:M50)</f>
        <v>3322918</v>
      </c>
      <c r="D50" s="65">
        <v>5614</v>
      </c>
      <c r="E50" s="65">
        <v>765965</v>
      </c>
      <c r="F50" s="65">
        <v>1408931</v>
      </c>
      <c r="G50" s="65">
        <v>173653</v>
      </c>
      <c r="H50" s="65">
        <v>24</v>
      </c>
      <c r="I50" s="65" t="s">
        <v>24</v>
      </c>
      <c r="J50" s="65">
        <v>199355</v>
      </c>
      <c r="K50" s="65">
        <v>161614</v>
      </c>
      <c r="L50" s="65">
        <v>174688</v>
      </c>
      <c r="M50" s="65">
        <v>433074</v>
      </c>
      <c r="N50" s="65"/>
      <c r="O50" s="65"/>
      <c r="P50" s="65"/>
      <c r="Q50" s="65"/>
    </row>
    <row r="51" spans="1:17" ht="12.75" customHeight="1" x14ac:dyDescent="0.2">
      <c r="A51" s="38" t="s">
        <v>30</v>
      </c>
      <c r="B51" s="35">
        <f t="shared" ref="B51:B68" si="4">B16</f>
        <v>53059</v>
      </c>
      <c r="C51" s="49">
        <f t="shared" ref="C51:C70" si="5">SUM(D51:M51)</f>
        <v>699583</v>
      </c>
      <c r="D51" s="66">
        <v>114042</v>
      </c>
      <c r="E51" s="65">
        <v>128563</v>
      </c>
      <c r="F51" s="65">
        <v>24643</v>
      </c>
      <c r="G51" s="65">
        <v>275237</v>
      </c>
      <c r="H51" s="65">
        <v>4600</v>
      </c>
      <c r="I51" s="65" t="s">
        <v>24</v>
      </c>
      <c r="J51" s="65">
        <v>7786</v>
      </c>
      <c r="K51" s="65">
        <v>60412</v>
      </c>
      <c r="L51" s="65">
        <v>37613</v>
      </c>
      <c r="M51" s="65">
        <v>46687</v>
      </c>
      <c r="N51" s="65"/>
      <c r="O51" s="65"/>
      <c r="P51" s="65"/>
      <c r="Q51" s="65"/>
    </row>
    <row r="52" spans="1:17" ht="12.75" customHeight="1" x14ac:dyDescent="0.2">
      <c r="A52" s="38" t="s">
        <v>31</v>
      </c>
      <c r="B52" s="35">
        <f t="shared" si="4"/>
        <v>32064</v>
      </c>
      <c r="C52" s="49">
        <f t="shared" si="5"/>
        <v>412666</v>
      </c>
      <c r="D52" s="66">
        <v>105648</v>
      </c>
      <c r="E52" s="65">
        <v>33706</v>
      </c>
      <c r="F52" s="65">
        <v>9911</v>
      </c>
      <c r="G52" s="66">
        <v>116100</v>
      </c>
      <c r="H52" s="65" t="s">
        <v>24</v>
      </c>
      <c r="I52" s="65" t="s">
        <v>24</v>
      </c>
      <c r="J52" s="65" t="s">
        <v>24</v>
      </c>
      <c r="K52" s="65">
        <v>929</v>
      </c>
      <c r="L52" s="65">
        <v>95813</v>
      </c>
      <c r="M52" s="65">
        <v>50559</v>
      </c>
      <c r="N52" s="65"/>
      <c r="O52" s="65"/>
      <c r="P52" s="65"/>
      <c r="Q52" s="65"/>
    </row>
    <row r="53" spans="1:17" ht="12.75" customHeight="1" x14ac:dyDescent="0.2">
      <c r="A53" s="38" t="s">
        <v>32</v>
      </c>
      <c r="B53" s="35">
        <f t="shared" si="4"/>
        <v>60292</v>
      </c>
      <c r="C53" s="49">
        <f>SUM(D53:M53)</f>
        <v>1468151</v>
      </c>
      <c r="D53" s="65">
        <v>439177</v>
      </c>
      <c r="E53" s="65">
        <v>172954</v>
      </c>
      <c r="F53" s="65">
        <v>10625</v>
      </c>
      <c r="G53" s="65">
        <v>303313</v>
      </c>
      <c r="H53" s="65" t="s">
        <v>24</v>
      </c>
      <c r="I53" s="65" t="s">
        <v>24</v>
      </c>
      <c r="J53" s="65">
        <v>292206</v>
      </c>
      <c r="K53" s="65">
        <v>11527</v>
      </c>
      <c r="L53" s="65">
        <v>227894</v>
      </c>
      <c r="M53" s="65">
        <v>10455</v>
      </c>
      <c r="O53" s="65"/>
      <c r="P53" s="65"/>
      <c r="Q53" s="65"/>
    </row>
    <row r="54" spans="1:17" ht="7.5" customHeight="1" x14ac:dyDescent="0.2">
      <c r="A54" s="38"/>
      <c r="B54" s="35"/>
      <c r="C54" s="49"/>
      <c r="E54" s="65"/>
      <c r="F54" s="65"/>
      <c r="G54" s="65"/>
      <c r="H54" s="65"/>
      <c r="I54" s="65"/>
      <c r="J54" s="65"/>
      <c r="K54" s="65"/>
      <c r="L54" s="65"/>
      <c r="M54" s="65"/>
      <c r="O54" s="65"/>
      <c r="P54" s="65"/>
      <c r="Q54" s="65"/>
    </row>
    <row r="55" spans="1:17" ht="12.75" customHeight="1" x14ac:dyDescent="0.2">
      <c r="A55" s="38" t="s">
        <v>33</v>
      </c>
      <c r="B55" s="35">
        <f t="shared" si="4"/>
        <v>48629</v>
      </c>
      <c r="C55" s="49">
        <f>SUM(D55:M55)</f>
        <v>429359</v>
      </c>
      <c r="D55" s="65">
        <v>55770</v>
      </c>
      <c r="E55" s="66">
        <v>42668</v>
      </c>
      <c r="F55" s="66">
        <v>14254</v>
      </c>
      <c r="G55" s="65">
        <v>149167</v>
      </c>
      <c r="H55" s="65">
        <v>15060</v>
      </c>
      <c r="I55" s="65">
        <v>3638</v>
      </c>
      <c r="J55" s="65">
        <v>32469</v>
      </c>
      <c r="K55" s="65">
        <v>24001</v>
      </c>
      <c r="L55" s="65">
        <v>55851</v>
      </c>
      <c r="M55" s="65">
        <v>36481</v>
      </c>
      <c r="O55" s="65"/>
      <c r="P55" s="65"/>
      <c r="Q55" s="65"/>
    </row>
    <row r="56" spans="1:17" ht="12.75" customHeight="1" x14ac:dyDescent="0.2">
      <c r="A56" s="38" t="s">
        <v>34</v>
      </c>
      <c r="B56" s="35">
        <f t="shared" si="4"/>
        <v>30653</v>
      </c>
      <c r="C56" s="49">
        <f>SUM(D56:M56)</f>
        <v>608956</v>
      </c>
      <c r="D56" s="65">
        <v>110398</v>
      </c>
      <c r="E56" s="65">
        <v>35078</v>
      </c>
      <c r="F56" s="65" t="s">
        <v>24</v>
      </c>
      <c r="G56" s="65">
        <v>267835</v>
      </c>
      <c r="H56" s="65" t="s">
        <v>24</v>
      </c>
      <c r="I56" s="65" t="s">
        <v>24</v>
      </c>
      <c r="J56" s="65" t="s">
        <v>24</v>
      </c>
      <c r="K56" s="65">
        <v>18324</v>
      </c>
      <c r="L56" s="65">
        <v>162237</v>
      </c>
      <c r="M56" s="65">
        <v>15084</v>
      </c>
      <c r="O56" s="65"/>
      <c r="P56" s="65"/>
      <c r="Q56" s="65"/>
    </row>
    <row r="57" spans="1:17" ht="12.75" customHeight="1" x14ac:dyDescent="0.2">
      <c r="A57" s="38" t="s">
        <v>35</v>
      </c>
      <c r="B57" s="35">
        <f t="shared" si="4"/>
        <v>65658</v>
      </c>
      <c r="C57" s="49">
        <f t="shared" si="5"/>
        <v>1102527</v>
      </c>
      <c r="D57" s="65">
        <v>114535</v>
      </c>
      <c r="E57" s="65">
        <v>149756</v>
      </c>
      <c r="F57" s="65" t="s">
        <v>24</v>
      </c>
      <c r="G57" s="65">
        <v>410753</v>
      </c>
      <c r="H57" s="65" t="s">
        <v>24</v>
      </c>
      <c r="I57" s="65" t="s">
        <v>24</v>
      </c>
      <c r="J57" s="65">
        <v>41140</v>
      </c>
      <c r="K57" s="65">
        <v>81537</v>
      </c>
      <c r="L57" s="65">
        <v>292776</v>
      </c>
      <c r="M57" s="65">
        <v>12030</v>
      </c>
      <c r="O57" s="65"/>
      <c r="P57" s="65"/>
      <c r="Q57" s="65"/>
    </row>
    <row r="58" spans="1:17" ht="12.75" customHeight="1" x14ac:dyDescent="0.2">
      <c r="A58" s="38" t="s">
        <v>36</v>
      </c>
      <c r="B58" s="35">
        <f t="shared" si="4"/>
        <v>13866</v>
      </c>
      <c r="C58" s="49">
        <f>SUM(D58:M58)</f>
        <v>321543</v>
      </c>
      <c r="D58" s="65">
        <v>177404</v>
      </c>
      <c r="E58" s="65">
        <v>37114</v>
      </c>
      <c r="F58" s="65" t="s">
        <v>24</v>
      </c>
      <c r="G58" s="65">
        <v>76088</v>
      </c>
      <c r="H58" s="65" t="s">
        <v>24</v>
      </c>
      <c r="I58" s="65" t="s">
        <v>24</v>
      </c>
      <c r="J58" s="65" t="s">
        <v>24</v>
      </c>
      <c r="K58" s="65" t="s">
        <v>24</v>
      </c>
      <c r="L58" s="65">
        <v>20319</v>
      </c>
      <c r="M58" s="65">
        <v>10618</v>
      </c>
      <c r="O58" s="65"/>
      <c r="P58" s="65"/>
      <c r="Q58" s="65"/>
    </row>
    <row r="59" spans="1:17" ht="12.75" customHeight="1" x14ac:dyDescent="0.2">
      <c r="A59" s="38" t="s">
        <v>37</v>
      </c>
      <c r="B59" s="35">
        <f t="shared" si="4"/>
        <v>14627</v>
      </c>
      <c r="C59" s="49">
        <f>SUM(D59:M59)</f>
        <v>196236</v>
      </c>
      <c r="D59" s="65">
        <v>100639</v>
      </c>
      <c r="E59" s="65">
        <v>24253</v>
      </c>
      <c r="F59" s="65" t="s">
        <v>24</v>
      </c>
      <c r="G59" s="65">
        <v>24318</v>
      </c>
      <c r="H59" s="65">
        <v>1086</v>
      </c>
      <c r="I59" s="65">
        <v>3697</v>
      </c>
      <c r="J59" s="65" t="s">
        <v>24</v>
      </c>
      <c r="K59" s="65" t="s">
        <v>24</v>
      </c>
      <c r="L59" s="65">
        <v>34629</v>
      </c>
      <c r="M59" s="65">
        <v>7614</v>
      </c>
      <c r="O59" s="65"/>
      <c r="P59" s="65"/>
      <c r="Q59" s="65"/>
    </row>
    <row r="60" spans="1:17" ht="7.5" customHeight="1" x14ac:dyDescent="0.2">
      <c r="A60" s="38"/>
      <c r="B60" s="35"/>
      <c r="C60" s="49"/>
      <c r="D60" s="65"/>
      <c r="E60" s="65"/>
      <c r="F60" s="65"/>
      <c r="G60" s="65"/>
      <c r="H60" s="65"/>
      <c r="I60" s="65"/>
      <c r="J60" s="65"/>
      <c r="K60" s="65"/>
      <c r="L60" s="65"/>
      <c r="M60" s="65"/>
      <c r="O60" s="65"/>
      <c r="P60" s="65"/>
      <c r="Q60" s="65"/>
    </row>
    <row r="61" spans="1:17" ht="12.75" customHeight="1" x14ac:dyDescent="0.2">
      <c r="A61" s="38" t="s">
        <v>38</v>
      </c>
      <c r="B61" s="35">
        <f t="shared" si="4"/>
        <v>28288</v>
      </c>
      <c r="C61" s="49">
        <f t="shared" si="5"/>
        <v>425925</v>
      </c>
      <c r="D61" s="65">
        <v>16562</v>
      </c>
      <c r="E61" s="65" t="s">
        <v>24</v>
      </c>
      <c r="F61" s="65" t="s">
        <v>24</v>
      </c>
      <c r="G61" s="65">
        <v>67967</v>
      </c>
      <c r="H61" s="65" t="s">
        <v>24</v>
      </c>
      <c r="I61" s="65" t="s">
        <v>24</v>
      </c>
      <c r="J61" s="65">
        <v>270821</v>
      </c>
      <c r="K61" s="65">
        <v>4715</v>
      </c>
      <c r="L61" s="65">
        <v>65846</v>
      </c>
      <c r="M61" s="65">
        <v>14</v>
      </c>
      <c r="O61" s="65"/>
      <c r="P61" s="65"/>
      <c r="Q61" s="65"/>
    </row>
    <row r="62" spans="1:17" ht="12.75" customHeight="1" x14ac:dyDescent="0.2">
      <c r="A62" s="38" t="s">
        <v>39</v>
      </c>
      <c r="B62" s="35">
        <f t="shared" si="4"/>
        <v>3097</v>
      </c>
      <c r="C62" s="49">
        <f t="shared" si="5"/>
        <v>22211</v>
      </c>
      <c r="D62" s="65">
        <v>5979</v>
      </c>
      <c r="E62" s="65" t="s">
        <v>24</v>
      </c>
      <c r="F62" s="65" t="s">
        <v>24</v>
      </c>
      <c r="G62" s="65">
        <v>2561</v>
      </c>
      <c r="H62" s="65" t="s">
        <v>24</v>
      </c>
      <c r="I62" s="65" t="s">
        <v>24</v>
      </c>
      <c r="J62" s="65" t="s">
        <v>24</v>
      </c>
      <c r="K62" s="65" t="s">
        <v>24</v>
      </c>
      <c r="L62" s="65">
        <v>10486</v>
      </c>
      <c r="M62" s="65">
        <v>3185</v>
      </c>
      <c r="O62" s="65"/>
      <c r="P62" s="65"/>
      <c r="Q62" s="65"/>
    </row>
    <row r="63" spans="1:17" ht="12.75" customHeight="1" x14ac:dyDescent="0.2">
      <c r="A63" s="38" t="s">
        <v>63</v>
      </c>
      <c r="B63" s="35">
        <f t="shared" si="4"/>
        <v>18475</v>
      </c>
      <c r="C63" s="49">
        <f>SUM(D63:M63)</f>
        <v>171156</v>
      </c>
      <c r="D63" s="65">
        <v>55469</v>
      </c>
      <c r="E63" s="65" t="s">
        <v>24</v>
      </c>
      <c r="F63" s="65" t="s">
        <v>24</v>
      </c>
      <c r="G63" s="65">
        <v>59259</v>
      </c>
      <c r="H63" s="65" t="s">
        <v>24</v>
      </c>
      <c r="I63" s="65" t="s">
        <v>24</v>
      </c>
      <c r="J63" s="65" t="s">
        <v>24</v>
      </c>
      <c r="K63" s="65">
        <v>436</v>
      </c>
      <c r="L63" s="65">
        <v>54962</v>
      </c>
      <c r="M63" s="65">
        <v>1030</v>
      </c>
      <c r="O63" s="65"/>
      <c r="P63" s="65"/>
      <c r="Q63" s="65"/>
    </row>
    <row r="64" spans="1:17" ht="12.75" customHeight="1" x14ac:dyDescent="0.2">
      <c r="A64" s="38" t="s">
        <v>41</v>
      </c>
      <c r="B64" s="35">
        <f t="shared" si="4"/>
        <v>24202</v>
      </c>
      <c r="C64" s="49">
        <f t="shared" si="5"/>
        <v>239732</v>
      </c>
      <c r="D64" s="65">
        <v>71384</v>
      </c>
      <c r="E64" s="65">
        <v>70848</v>
      </c>
      <c r="F64" s="65">
        <v>358</v>
      </c>
      <c r="G64" s="65">
        <v>69672</v>
      </c>
      <c r="H64" s="65" t="s">
        <v>24</v>
      </c>
      <c r="I64" s="65" t="s">
        <v>24</v>
      </c>
      <c r="J64" s="65" t="s">
        <v>24</v>
      </c>
      <c r="K64" s="65" t="s">
        <v>24</v>
      </c>
      <c r="L64" s="65">
        <v>21645</v>
      </c>
      <c r="M64" s="65">
        <v>5825</v>
      </c>
      <c r="O64" s="65"/>
      <c r="P64" s="65"/>
      <c r="Q64" s="65"/>
    </row>
    <row r="65" spans="1:17" ht="12.75" customHeight="1" x14ac:dyDescent="0.2">
      <c r="A65" s="38" t="s">
        <v>64</v>
      </c>
      <c r="B65" s="35">
        <f t="shared" si="4"/>
        <v>9095</v>
      </c>
      <c r="C65" s="49">
        <f>SUM(D65:M65)</f>
        <v>126352</v>
      </c>
      <c r="D65" s="65">
        <v>20730</v>
      </c>
      <c r="E65" s="65" t="s">
        <v>24</v>
      </c>
      <c r="F65" s="65">
        <v>1767</v>
      </c>
      <c r="G65" s="65">
        <v>29049</v>
      </c>
      <c r="H65" s="66">
        <v>6644</v>
      </c>
      <c r="I65" s="65" t="s">
        <v>24</v>
      </c>
      <c r="J65" s="65" t="s">
        <v>24</v>
      </c>
      <c r="K65" s="65">
        <v>10062</v>
      </c>
      <c r="L65" s="65">
        <v>44450</v>
      </c>
      <c r="M65" s="65">
        <v>13650</v>
      </c>
      <c r="O65" s="65"/>
      <c r="P65" s="65"/>
      <c r="Q65" s="65"/>
    </row>
    <row r="66" spans="1:17" ht="7.5" customHeight="1" x14ac:dyDescent="0.2">
      <c r="A66" s="38"/>
      <c r="B66" s="35"/>
      <c r="C66" s="49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1:17" ht="12.75" customHeight="1" x14ac:dyDescent="0.2">
      <c r="A67" s="38" t="s">
        <v>43</v>
      </c>
      <c r="B67" s="35">
        <f t="shared" si="4"/>
        <v>23451</v>
      </c>
      <c r="C67" s="49">
        <f t="shared" si="5"/>
        <v>241858</v>
      </c>
      <c r="D67" s="65">
        <v>54808</v>
      </c>
      <c r="E67" s="65">
        <v>18300</v>
      </c>
      <c r="F67" s="65">
        <v>19834</v>
      </c>
      <c r="G67" s="65">
        <v>84736</v>
      </c>
      <c r="H67" s="65">
        <v>6102</v>
      </c>
      <c r="I67" s="65" t="s">
        <v>24</v>
      </c>
      <c r="J67" s="65">
        <v>40173</v>
      </c>
      <c r="K67" s="65">
        <v>500</v>
      </c>
      <c r="L67" s="65">
        <v>11980</v>
      </c>
      <c r="M67" s="65">
        <v>5425</v>
      </c>
      <c r="N67" s="65"/>
      <c r="O67" s="65"/>
      <c r="P67" s="65"/>
      <c r="Q67" s="65"/>
    </row>
    <row r="68" spans="1:17" ht="12.75" customHeight="1" x14ac:dyDescent="0.2">
      <c r="A68" s="38" t="s">
        <v>44</v>
      </c>
      <c r="B68" s="35">
        <f t="shared" si="4"/>
        <v>18599</v>
      </c>
      <c r="C68" s="49">
        <f>SUM(D68:M68)</f>
        <v>389079</v>
      </c>
      <c r="D68" s="65">
        <v>130655</v>
      </c>
      <c r="E68" s="65" t="s">
        <v>24</v>
      </c>
      <c r="F68" s="65" t="s">
        <v>24</v>
      </c>
      <c r="G68" s="65">
        <v>195550</v>
      </c>
      <c r="H68" s="65">
        <v>7259</v>
      </c>
      <c r="I68" s="65" t="s">
        <v>24</v>
      </c>
      <c r="J68" s="65" t="s">
        <v>24</v>
      </c>
      <c r="K68" s="65" t="s">
        <v>24</v>
      </c>
      <c r="L68" s="65">
        <v>37678</v>
      </c>
      <c r="M68" s="65">
        <v>17937</v>
      </c>
      <c r="N68" s="65"/>
      <c r="O68" s="65"/>
      <c r="P68" s="65"/>
      <c r="Q68" s="65"/>
    </row>
    <row r="69" spans="1:17" ht="19.5" customHeight="1" x14ac:dyDescent="0.2">
      <c r="A69" s="40" t="s">
        <v>45</v>
      </c>
      <c r="B69" s="41" t="s">
        <v>23</v>
      </c>
      <c r="C69" s="49">
        <f t="shared" si="5"/>
        <v>2427</v>
      </c>
      <c r="D69" s="65" t="s">
        <v>24</v>
      </c>
      <c r="E69" s="65" t="s">
        <v>24</v>
      </c>
      <c r="F69" s="65" t="s">
        <v>24</v>
      </c>
      <c r="G69" s="65">
        <v>2427</v>
      </c>
      <c r="H69" s="65" t="s">
        <v>24</v>
      </c>
      <c r="I69" s="65" t="s">
        <v>24</v>
      </c>
      <c r="J69" s="65" t="s">
        <v>24</v>
      </c>
      <c r="K69" s="65" t="s">
        <v>24</v>
      </c>
      <c r="L69" s="65" t="s">
        <v>24</v>
      </c>
      <c r="M69" s="65" t="s">
        <v>24</v>
      </c>
      <c r="N69" s="65"/>
      <c r="O69" s="65"/>
      <c r="P69" s="65"/>
      <c r="Q69" s="65"/>
    </row>
    <row r="70" spans="1:17" ht="18.75" customHeight="1" thickBot="1" x14ac:dyDescent="0.25">
      <c r="A70" s="67" t="s">
        <v>65</v>
      </c>
      <c r="B70" s="43" t="s">
        <v>23</v>
      </c>
      <c r="C70" s="68">
        <f t="shared" si="5"/>
        <v>9386</v>
      </c>
      <c r="D70" s="69" t="s">
        <v>24</v>
      </c>
      <c r="E70" s="69" t="s">
        <v>24</v>
      </c>
      <c r="F70" s="69" t="s">
        <v>24</v>
      </c>
      <c r="G70" s="69" t="s">
        <v>24</v>
      </c>
      <c r="H70" s="69" t="s">
        <v>24</v>
      </c>
      <c r="I70" s="69" t="s">
        <v>24</v>
      </c>
      <c r="J70" s="69" t="s">
        <v>24</v>
      </c>
      <c r="K70" s="69" t="s">
        <v>24</v>
      </c>
      <c r="L70" s="69">
        <v>9386</v>
      </c>
      <c r="M70" s="69" t="s">
        <v>24</v>
      </c>
    </row>
  </sheetData>
  <mergeCells count="28">
    <mergeCell ref="J39:J40"/>
    <mergeCell ref="M39:M40"/>
    <mergeCell ref="Q4:Q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P3:P5"/>
    <mergeCell ref="D4:D5"/>
    <mergeCell ref="E4:E5"/>
    <mergeCell ref="F4:F5"/>
    <mergeCell ref="G4:G5"/>
    <mergeCell ref="H4:H5"/>
    <mergeCell ref="I4:I5"/>
    <mergeCell ref="K4:K5"/>
    <mergeCell ref="M4:M5"/>
    <mergeCell ref="O4:O5"/>
    <mergeCell ref="A3:A5"/>
    <mergeCell ref="B3:B5"/>
    <mergeCell ref="C3:C5"/>
    <mergeCell ref="D3:I3"/>
    <mergeCell ref="J3:J5"/>
    <mergeCell ref="K3:O3"/>
  </mergeCells>
  <phoneticPr fontId="3"/>
  <printOptions horizontalCentered="1"/>
  <pageMargins left="0.78740157480314965" right="0.59055118110236227" top="0.59055118110236227" bottom="0.27559055118110237" header="0.51181102362204722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2021-12-08T08:17:19Z</dcterms:created>
  <dcterms:modified xsi:type="dcterms:W3CDTF">2021-12-08T08:18:15Z</dcterms:modified>
</cp:coreProperties>
</file>