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7 施設福祉支援G\37新型コロナウイルス（施設G）\R0311障害福祉サービス等事業所における感染症防止対策事業\課内周知\障害\R3.12.28\障害案\"/>
    </mc:Choice>
  </mc:AlternateContent>
  <bookViews>
    <workbookView xWindow="950"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66" i="24"/>
  <c r="M131" i="24"/>
  <c r="M145" i="24"/>
  <c r="M43" i="24"/>
  <c r="M44" i="24"/>
  <c r="M39" i="24"/>
  <c r="M83" i="24"/>
  <c r="M108" i="24"/>
  <c r="M45" i="24"/>
  <c r="M30" i="24"/>
  <c r="M64" i="24"/>
  <c r="M139" i="24"/>
  <c r="M70" i="24"/>
  <c r="M99" i="24"/>
  <c r="M119" i="24"/>
  <c r="M8" i="24"/>
  <c r="M68" i="24"/>
  <c r="M97" i="24"/>
  <c r="M63" i="24"/>
  <c r="M129" i="24"/>
  <c r="M58" i="24"/>
  <c r="M54" i="24"/>
  <c r="M117" i="24"/>
  <c r="M7" i="24"/>
  <c r="M86" i="24"/>
  <c r="M35" i="24"/>
  <c r="M140" i="24"/>
  <c r="M147" i="24"/>
  <c r="M148" i="24"/>
  <c r="M15" i="24"/>
  <c r="M150" i="24"/>
  <c r="M127" i="24"/>
  <c r="M27" i="24"/>
  <c r="M144" i="24"/>
  <c r="M95" i="24"/>
  <c r="M133" i="24"/>
  <c r="M93" i="24"/>
  <c r="M80" i="24"/>
  <c r="M136" i="24"/>
  <c r="M124" i="24"/>
  <c r="M50" i="24"/>
  <c r="M135" i="24"/>
  <c r="M28" i="24"/>
  <c r="M88" i="24"/>
  <c r="M89" i="24"/>
  <c r="M103" i="24"/>
  <c r="M111" i="24"/>
  <c r="M132" i="24"/>
  <c r="M151" i="24"/>
  <c r="M125" i="24"/>
  <c r="M115" i="24"/>
  <c r="M101" i="24"/>
  <c r="M16" i="24"/>
  <c r="M98" i="24"/>
  <c r="M81" i="24"/>
  <c r="M59" i="24"/>
  <c r="M20" i="24"/>
  <c r="M137" i="24"/>
  <c r="M55" i="24"/>
  <c r="M130" i="24"/>
  <c r="M105" i="24"/>
  <c r="M153" i="24"/>
  <c r="M42" i="24"/>
  <c r="M9" i="24"/>
  <c r="M121" i="24"/>
  <c r="M34" i="24"/>
  <c r="M92" i="24"/>
  <c r="M116" i="24"/>
  <c r="M94" i="24"/>
  <c r="M51" i="24"/>
  <c r="M82" i="24"/>
  <c r="M114" i="24"/>
  <c r="M13" i="24"/>
  <c r="M49" i="24"/>
  <c r="M38" i="24"/>
  <c r="M138" i="24"/>
  <c r="M46" i="24"/>
  <c r="M23" i="24"/>
  <c r="M12" i="24"/>
  <c r="M62" i="24"/>
  <c r="M149" i="24"/>
  <c r="M104" i="24"/>
  <c r="M57" i="24"/>
  <c r="M36" i="24"/>
  <c r="M123" i="24"/>
  <c r="M22" i="24"/>
  <c r="M29" i="24"/>
  <c r="M61" i="24"/>
  <c r="M56" i="24"/>
  <c r="M69" i="24"/>
  <c r="M4" i="24"/>
  <c r="M18" i="24"/>
  <c r="M96" i="24"/>
  <c r="M77" i="24"/>
  <c r="M32" i="24"/>
  <c r="M5" i="24"/>
  <c r="M31" i="24"/>
  <c r="M152" i="24"/>
  <c r="M25" i="24"/>
  <c r="M90" i="24"/>
  <c r="M141" i="24"/>
  <c r="M24" i="24"/>
  <c r="M84" i="24"/>
  <c r="M33" i="24"/>
  <c r="M126" i="24"/>
  <c r="M37" i="24"/>
  <c r="M106" i="24"/>
  <c r="M79" i="24"/>
  <c r="M21" i="24"/>
  <c r="M75" i="24"/>
  <c r="M100" i="24"/>
  <c r="M85" i="24"/>
  <c r="M6" i="24"/>
  <c r="M120" i="24"/>
  <c r="M47" i="24"/>
  <c r="M142" i="24"/>
  <c r="M40" i="24"/>
  <c r="M48" i="24"/>
  <c r="M102" i="24"/>
  <c r="M60" i="24"/>
  <c r="M122" i="24"/>
  <c r="M71" i="24"/>
  <c r="M109" i="24"/>
  <c r="M67" i="24"/>
  <c r="M78" i="24"/>
  <c r="M107" i="24"/>
  <c r="M72" i="24"/>
  <c r="M14" i="24"/>
  <c r="M91" i="24"/>
  <c r="M74" i="24"/>
  <c r="M128" i="24"/>
  <c r="M19" i="24"/>
  <c r="M118" i="24"/>
  <c r="M41" i="24"/>
  <c r="M65" i="24"/>
  <c r="M143" i="24"/>
  <c r="M110" i="24"/>
  <c r="M52" i="24"/>
  <c r="M17" i="24"/>
  <c r="M146" i="24"/>
  <c r="M113" i="24"/>
  <c r="M53" i="24"/>
  <c r="M134" i="24"/>
  <c r="M87" i="24"/>
  <c r="M10" i="24"/>
  <c r="M76" i="24"/>
  <c r="M26" i="24"/>
  <c r="M11" i="24"/>
  <c r="M112" i="24"/>
  <c r="M73"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D4" i="24"/>
  <c r="J4" i="24"/>
  <c r="K4" i="24"/>
  <c r="H4" i="24" s="1"/>
  <c r="E4" i="24"/>
  <c r="F4" i="24"/>
  <c r="C4" i="24"/>
  <c r="G4" i="24"/>
  <c r="I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T59" i="20"/>
  <c r="X48" i="20"/>
  <c r="X30" i="20"/>
  <c r="T50" i="20"/>
  <c r="T30" i="20"/>
  <c r="T22" i="20"/>
  <c r="T41" i="20"/>
  <c r="X59" i="20"/>
  <c r="X49" i="20"/>
  <c r="X41" i="20"/>
  <c r="X31" i="20"/>
  <c r="T56" i="20"/>
  <c r="T29" i="20"/>
  <c r="T34" i="20"/>
  <c r="X46" i="20"/>
  <c r="X28" i="20"/>
  <c r="T25" i="20"/>
  <c r="T48" i="20"/>
  <c r="T40" i="20"/>
  <c r="T28" i="20"/>
  <c r="X23" i="20"/>
  <c r="X56" i="20"/>
  <c r="X39" i="20"/>
  <c r="T49" i="20"/>
  <c r="T63" i="20" l="1"/>
  <c r="X63" i="20"/>
  <c r="T58" i="20"/>
  <c r="T51" i="20"/>
  <c r="X36" i="20"/>
  <c r="X58" i="20"/>
  <c r="T36" i="20"/>
  <c r="X51" i="20"/>
  <c r="X64" i="20" l="1"/>
  <c r="T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<sst xmlns="http://schemas.openxmlformats.org/spreadsheetml/2006/main" count="347" uniqueCount="143">
  <si>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</si>
  <si>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</si>
  <si>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</si>
  <si>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</si>
  <si>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</si>
  <si>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</si>
  <si>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</si>
  <si>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</si>
  <si>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</si>
  <si>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</si>
  <si>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</si>
  <si>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</si>
  <si>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</si>
  <si>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</si>
  <si>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</si>
  <si>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</si>
  <si>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</si>
  <si>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</si>
  <si>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</si>
  <si>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</si>
  <si>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</si>
  <si>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</si>
  <si>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</si>
  <si>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</si>
  <si>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</si>
  <si>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</si>
  <si>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</si>
  <si>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</si>
  <si>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</si>
  <si>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</si>
  <si>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</si>
  <si>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</si>
  <si>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</si>
  <si>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</si>
  <si>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</si>
  <si>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</si>
  <si>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</si>
  <si>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</si>
  <si>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</si>
  <si>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</si>
  <si>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</si>
  <si>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</si>
  <si>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</si>
  <si>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</si>
  <si>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</si>
  <si>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</si>
  <si>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</si>
  <si>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</si>
  <si>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</si>
  <si>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</si>
  <si>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</si>
  <si>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</si>
  <si>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</si>
  <si>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</si>
  <si>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</si>
  <si>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</si>
  <si>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</si>
  <si>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</si>
  <si>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</si>
  <si>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</si>
  <si>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</si>
  <si>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</si>
  <si>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</si>
  <si>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</si>
  <si>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</si>
  <si>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</si>
  <si>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</si>
  <si>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</si>
  <si>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</si>
  <si>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</si>
  <si>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</si>
  <si>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</si>
  <si>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</si>
  <si>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</si>
  <si>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</si>
  <si>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</si>
  <si>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</si>
  <si>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</si>
  <si>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</si>
  <si>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</si>
  <si>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</si>
  <si>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</si>
  <si>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</si>
  <si>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</si>
  <si>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</si>
  <si>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</si>
  <si>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</si>
  <si>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</si>
  <si>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</si>
  <si>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</si>
  <si>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</si>
  <si>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</si>
  <si>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</si>
  <si>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</si>
  <si>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</si>
  <si>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</si>
  <si>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</si>
  <si>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</si>
  <si>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</si>
  <si>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</si>
  <si>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</si>
  <si>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</si>
  <si>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</si>
  <si>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</si>
  <si>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</si>
  <si>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</si>
  <si>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</si>
  <si>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</si>
  <si>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</si>
  <si>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</si>
  <si>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</si>
  <si>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</si>
  <si>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</si>
  <si>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</si>
  <si>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</si>
  <si>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</si>
  <si>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</si>
  <si>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</si>
  <si>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</si>
  <si>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</si>
  <si>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</si>
  <si>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</si>
  <si>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</si>
  <si>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</si>
  <si>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</si>
  <si>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</si>
  <si>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</si>
  <si>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</si>
  <si>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</si>
  <si>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</si>
  <si>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</si>
  <si>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</si>
  <si>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</si>
  <si>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</si>
  <si>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</si>
  <si>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</si>
  <si>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</si>
  <si>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</si>
  <si>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</si>
  <si>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</si>
  <si>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</si>
  <si>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</si>
  <si>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香川県知事</t>
    <rPh sb="0" eb="2">
      <t>カガワ</t>
    </rPh>
    <rPh sb="2" eb="5">
      <t>ケンチジ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</si>
</sst>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1" xfId="0" applyFont="1" applyBorder="1" applyAlignment="1">
      <alignment vertical="center"/>
    </xf>
    <xf numFmtId="176" fontId="12" fillId="0" borderId="41" xfId="0" applyNumberFormat="1" applyFont="1" applyBorder="1" applyAlignment="1">
      <alignment vertical="center"/>
    </xf>
    <xf numFmtId="176" fontId="12" fillId="0" borderId="50" xfId="0" applyNumberFormat="1" applyFont="1" applyBorder="1" applyAlignment="1">
      <alignment vertical="center"/>
    </xf>
    <xf numFmtId="176" fontId="12" fillId="0" borderId="43" xfId="0" applyNumberFormat="1" applyFont="1" applyBorder="1" applyAlignment="1">
      <alignment vertical="center"/>
    </xf>
    <xf numFmtId="176" fontId="12" fillId="0" borderId="51" xfId="0" applyNumberFormat="1" applyFont="1" applyBorder="1" applyAlignment="1">
      <alignment vertical="center"/>
    </xf>
    <xf numFmtId="176" fontId="12" fillId="0" borderId="45"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4" xfId="0" applyFont="1" applyBorder="1" applyAlignment="1">
      <alignment vertical="center" textRotation="255" shrinkToFit="1"/>
    </xf>
    <xf numFmtId="0" fontId="27" fillId="0" borderId="65"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7" xfId="0" applyFont="1" applyBorder="1">
      <alignment vertical="center"/>
    </xf>
    <xf numFmtId="0" fontId="29"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1" fillId="0" borderId="0" xfId="0" applyFont="1" applyAlignment="1">
      <alignment horizontal="center" vertical="center"/>
    </xf>
    <xf numFmtId="0" fontId="11" fillId="0" borderId="26" xfId="0" applyFont="1" applyBorder="1" applyAlignment="1" applyProtection="1">
      <alignment horizontal="left" vertical="center" wrapText="1"/>
    </xf>
    <xf numFmtId="0" fontId="33"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38" fontId="11" fillId="0" borderId="66" xfId="4" applyFont="1" applyBorder="1" applyAlignment="1">
      <alignment vertical="center"/>
    </xf>
    <xf numFmtId="38" fontId="11" fillId="0" borderId="67"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38" fontId="11" fillId="0" borderId="69" xfId="4" applyFont="1" applyBorder="1" applyAlignment="1">
      <alignment vertical="center"/>
    </xf>
    <xf numFmtId="38" fontId="11" fillId="0" borderId="70" xfId="4" applyFont="1" applyBorder="1" applyAlignment="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NumberFormat="1" applyFont="1" applyBorder="1" applyAlignment="1">
      <alignment horizontal="right" vertical="center"/>
    </xf>
    <xf numFmtId="0" fontId="12" fillId="0" borderId="47" xfId="0" applyNumberFormat="1" applyFont="1" applyBorder="1" applyAlignment="1">
      <alignment horizontal="right" vertical="center"/>
    </xf>
    <xf numFmtId="38" fontId="12" fillId="0" borderId="49" xfId="4" applyFont="1" applyBorder="1" applyAlignment="1">
      <alignment horizontal="right" vertical="center"/>
    </xf>
    <xf numFmtId="38" fontId="12" fillId="0" borderId="47" xfId="4" applyFont="1" applyBorder="1" applyAlignment="1">
      <alignment horizontal="right" vertical="center"/>
    </xf>
    <xf numFmtId="38" fontId="11" fillId="0" borderId="49" xfId="4" applyFont="1" applyBorder="1" applyAlignment="1">
      <alignment vertical="center"/>
    </xf>
    <xf numFmtId="38" fontId="11" fillId="0" borderId="47" xfId="4"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0" xfId="0" applyFont="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66" xfId="0" applyFont="1" applyFill="1" applyBorder="1" applyAlignment="1">
      <alignment vertical="center"/>
    </xf>
    <xf numFmtId="0" fontId="11" fillId="0" borderId="67"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0" xfId="0" applyFont="1" applyBorder="1" applyAlignment="1">
      <alignment horizontal="center" vertical="center" textRotation="255" shrinkToFit="1"/>
    </xf>
    <xf numFmtId="0" fontId="11" fillId="0" borderId="69" xfId="0" applyFont="1" applyFill="1" applyBorder="1" applyAlignment="1">
      <alignment vertical="center"/>
    </xf>
    <xf numFmtId="0" fontId="11" fillId="0" borderId="70" xfId="0" applyFont="1" applyFill="1" applyBorder="1" applyAlignment="1">
      <alignment vertical="center"/>
    </xf>
    <xf numFmtId="0" fontId="27" fillId="0" borderId="4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7"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9"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5"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6"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4" xfId="0" applyFont="1" applyFill="1" applyBorder="1" applyAlignment="1" applyProtection="1">
      <alignment horizontal="center" vertical="center" shrinkToFit="1"/>
      <protection locked="0"/>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8" fillId="4" borderId="42"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49"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6" fillId="0" borderId="0" xfId="0" applyFont="1" applyFill="1" applyAlignment="1">
      <alignment horizontal="left"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E21"/>
  <sheetViews>
    <sheetView tabSelected="1" view="pageBreakPreview" zoomScaleNormal="100" zoomScaleSheetLayoutView="100" workbookViewId="0">
      <selection activeCell="D24" sqref="D24"/>
    </sheetView>
  </sheetViews>
  <sheetFormatPr defaultColWidth="9" defaultRowHeight="13"/>
  <cols>
    <col min="1" max="1" width="3.08984375" style="48" customWidth="1"/>
    <col min="2" max="2" width="7.7265625" style="48" customWidth="1"/>
    <col min="3" max="3" width="27.453125" style="47" customWidth="1"/>
    <col min="4" max="4" width="32.36328125" style="47" customWidth="1"/>
    <col min="5" max="5" width="27.453125" style="47" customWidth="1"/>
    <col min="6" max="6" width="4.26953125" style="48" customWidth="1"/>
    <col min="7" max="16384" width="9" style="48"/>
  </cols>
  <sheetData>
    <row r="2" spans="2:5" ht="16.5">
      <c r="B2" s="1" t="s">
        <v>49</v>
      </c>
      <c r="D2" s="2"/>
      <c r="E2" s="145" t="s">
        <v>134</v>
      </c>
    </row>
    <row r="3" spans="2:5" ht="10.5" customHeight="1">
      <c r="B3" s="1"/>
      <c r="D3" s="2"/>
    </row>
    <row r="4" spans="2:5" s="50" customFormat="1" ht="14">
      <c r="B4" s="140" t="s">
        <v>70</v>
      </c>
      <c r="C4" s="51"/>
      <c r="D4" s="52"/>
      <c r="E4" s="51"/>
    </row>
    <row r="5" spans="2:5" s="50" customFormat="1" ht="14">
      <c r="B5" s="140" t="s">
        <v>118</v>
      </c>
      <c r="C5" s="51"/>
      <c r="D5" s="52"/>
      <c r="E5" s="51"/>
    </row>
    <row r="6" spans="2:5" ht="14">
      <c r="C6" s="2"/>
      <c r="D6" s="2"/>
    </row>
    <row r="7" spans="2:5" ht="14">
      <c r="B7" s="49" t="s">
        <v>45</v>
      </c>
      <c r="C7" s="3" t="s">
        <v>50</v>
      </c>
      <c r="D7" s="4" t="s">
        <v>47</v>
      </c>
      <c r="E7" s="4" t="s">
        <v>44</v>
      </c>
    </row>
    <row r="8" spans="2:5" ht="35.25" customHeight="1">
      <c r="B8" s="49">
        <v>1</v>
      </c>
      <c r="C8" s="107" t="s">
        <v>46</v>
      </c>
      <c r="D8" s="106"/>
      <c r="E8" s="106"/>
    </row>
    <row r="9" spans="2:5" ht="144.75" customHeight="1">
      <c r="B9" s="49">
        <v>2</v>
      </c>
      <c r="C9" s="107"/>
      <c r="D9" s="106" t="s">
        <v>132</v>
      </c>
      <c r="E9" s="106"/>
    </row>
    <row r="10" spans="2:5" ht="36" customHeight="1">
      <c r="B10" s="49">
        <v>3</v>
      </c>
      <c r="C10" s="107"/>
      <c r="D10" s="106" t="s">
        <v>66</v>
      </c>
      <c r="E10" s="106"/>
    </row>
    <row r="11" spans="2:5" ht="74.25" customHeight="1">
      <c r="B11" s="49">
        <v>4</v>
      </c>
      <c r="C11" s="107"/>
      <c r="D11" s="106"/>
      <c r="E11" s="106" t="s">
        <v>67</v>
      </c>
    </row>
    <row r="12" spans="2:5" ht="48.75" customHeight="1">
      <c r="B12" s="49">
        <v>5</v>
      </c>
      <c r="C12" s="107"/>
      <c r="D12" s="144" t="s">
        <v>133</v>
      </c>
      <c r="E12" s="106"/>
    </row>
    <row r="13" spans="2:5" ht="81.75" customHeight="1">
      <c r="B13" s="49">
        <v>6</v>
      </c>
      <c r="C13" s="107"/>
      <c r="D13" s="119" t="s">
        <v>141</v>
      </c>
      <c r="E13" s="106"/>
    </row>
    <row r="14" spans="2:5" ht="41.25" customHeight="1">
      <c r="B14" s="49">
        <v>7</v>
      </c>
      <c r="C14" s="107"/>
      <c r="D14" s="106" t="s">
        <v>48</v>
      </c>
      <c r="E14" s="106"/>
    </row>
    <row r="15" spans="2:5" ht="120.75" customHeight="1">
      <c r="B15" s="49">
        <v>8</v>
      </c>
      <c r="C15" s="108"/>
      <c r="D15" s="158" t="s">
        <v>140</v>
      </c>
      <c r="E15" s="109"/>
    </row>
    <row r="16" spans="2:5" ht="84" customHeight="1">
      <c r="B16" s="49">
        <v>9</v>
      </c>
      <c r="C16" s="107"/>
      <c r="D16" s="106" t="s">
        <v>68</v>
      </c>
      <c r="E16" s="106"/>
    </row>
    <row r="17" spans="2:5" ht="41.25" customHeight="1">
      <c r="B17" s="49">
        <v>10</v>
      </c>
      <c r="C17" s="107"/>
      <c r="D17" s="119" t="s">
        <v>128</v>
      </c>
      <c r="E17" s="106"/>
    </row>
    <row r="18" spans="2:5" ht="41.25" customHeight="1">
      <c r="B18" s="49">
        <v>11</v>
      </c>
      <c r="C18" s="107"/>
      <c r="D18" s="119" t="s">
        <v>135</v>
      </c>
      <c r="E18" s="106"/>
    </row>
    <row r="19" spans="2:5" ht="73.5" customHeight="1">
      <c r="B19" s="49">
        <v>12</v>
      </c>
      <c r="C19" s="110" t="s">
        <v>119</v>
      </c>
      <c r="D19" s="106"/>
      <c r="E19" s="106"/>
    </row>
    <row r="20" spans="2:5" ht="145.5" customHeight="1">
      <c r="B20" s="49">
        <v>13</v>
      </c>
      <c r="C20" s="110" t="s">
        <v>136</v>
      </c>
      <c r="D20" s="106"/>
      <c r="E20" s="106"/>
    </row>
    <row r="21" spans="2:5" ht="54" customHeight="1"/>
  </sheetData>
  <sheetProtection password="A60D" sheet="1" objects="1" scenarios="1"/>
  <phoneticPr fontId="3"/>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M16" sqref="M16:Q16"/>
    </sheetView>
  </sheetViews>
  <sheetFormatPr defaultColWidth="2.26953125" defaultRowHeight="12"/>
  <cols>
    <col min="1" max="1" width="3.36328125" style="40" customWidth="1"/>
    <col min="2" max="2" width="3.90625" style="40" customWidth="1"/>
    <col min="3" max="19" width="3.36328125" style="40" customWidth="1"/>
    <col min="20" max="16384" width="2.26953125" style="40"/>
  </cols>
  <sheetData>
    <row r="1" spans="1:38" ht="13.5" customHeight="1">
      <c r="A1" s="37" t="s">
        <v>23</v>
      </c>
      <c r="B1" s="38"/>
      <c r="C1" s="39"/>
      <c r="D1" s="39"/>
    </row>
    <row r="2" spans="1:38" ht="8.25" customHeight="1">
      <c r="A2" s="37"/>
      <c r="B2" s="38"/>
      <c r="C2" s="39"/>
      <c r="D2" s="39"/>
    </row>
    <row r="3" spans="1:38" ht="18" customHeight="1">
      <c r="A3" s="193" t="s">
        <v>71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42"/>
      <c r="AD3" s="42"/>
      <c r="AE3" s="42"/>
      <c r="AF3" s="42"/>
      <c r="AG3" s="42"/>
      <c r="AH3" s="42"/>
      <c r="AI3" s="42"/>
      <c r="AJ3" s="42"/>
      <c r="AK3" s="42"/>
      <c r="AL3" s="42"/>
    </row>
    <row r="4" spans="1:38" ht="18" customHeight="1">
      <c r="A4" s="193" t="s">
        <v>137</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221">
        <v>4</v>
      </c>
      <c r="U6" s="221"/>
      <c r="V6" s="41" t="s">
        <v>4</v>
      </c>
      <c r="W6" s="221"/>
      <c r="X6" s="221"/>
      <c r="Y6" s="41" t="s">
        <v>3</v>
      </c>
      <c r="Z6" s="221"/>
      <c r="AA6" s="221"/>
      <c r="AB6" s="41" t="s">
        <v>2</v>
      </c>
    </row>
    <row r="7" spans="1:38" ht="18" customHeight="1">
      <c r="A7" s="235" t="s">
        <v>142</v>
      </c>
      <c r="B7" s="235"/>
      <c r="C7" s="235"/>
      <c r="D7" s="235"/>
      <c r="E7" s="235"/>
      <c r="F7" s="235"/>
      <c r="G7" s="235"/>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18" t="s">
        <v>27</v>
      </c>
      <c r="B11" s="207" t="s">
        <v>5</v>
      </c>
      <c r="C11" s="208"/>
      <c r="D11" s="208"/>
      <c r="E11" s="239"/>
      <c r="F11" s="240"/>
      <c r="G11" s="240"/>
      <c r="H11" s="240"/>
      <c r="I11" s="240"/>
      <c r="J11" s="240"/>
      <c r="K11" s="240"/>
      <c r="L11" s="240"/>
      <c r="M11" s="240"/>
      <c r="N11" s="240"/>
      <c r="O11" s="240"/>
      <c r="P11" s="240"/>
      <c r="Q11" s="240"/>
      <c r="R11" s="240"/>
      <c r="S11" s="240"/>
      <c r="T11" s="240"/>
      <c r="U11" s="240"/>
      <c r="V11" s="240"/>
      <c r="W11" s="240"/>
      <c r="X11" s="240"/>
      <c r="Y11" s="240"/>
      <c r="Z11" s="240"/>
      <c r="AA11" s="240"/>
      <c r="AB11" s="241"/>
    </row>
    <row r="12" spans="1:38" ht="32.25" customHeight="1">
      <c r="A12" s="219"/>
      <c r="B12" s="209" t="s">
        <v>6</v>
      </c>
      <c r="C12" s="210"/>
      <c r="D12" s="210"/>
      <c r="E12" s="236"/>
      <c r="F12" s="237"/>
      <c r="G12" s="237"/>
      <c r="H12" s="237"/>
      <c r="I12" s="237"/>
      <c r="J12" s="237"/>
      <c r="K12" s="237"/>
      <c r="L12" s="237"/>
      <c r="M12" s="237"/>
      <c r="N12" s="237"/>
      <c r="O12" s="237"/>
      <c r="P12" s="237"/>
      <c r="Q12" s="237"/>
      <c r="R12" s="237"/>
      <c r="S12" s="237"/>
      <c r="T12" s="237"/>
      <c r="U12" s="237"/>
      <c r="V12" s="237"/>
      <c r="W12" s="237"/>
      <c r="X12" s="237"/>
      <c r="Y12" s="237"/>
      <c r="Z12" s="237"/>
      <c r="AA12" s="237"/>
      <c r="AB12" s="238"/>
      <c r="AC12" s="38"/>
      <c r="AD12" s="38"/>
      <c r="AE12" s="38"/>
      <c r="AF12" s="38"/>
      <c r="AG12" s="38"/>
      <c r="AH12" s="38"/>
      <c r="AI12" s="38"/>
      <c r="AJ12" s="38"/>
    </row>
    <row r="13" spans="1:38" ht="13.5" customHeight="1">
      <c r="A13" s="219"/>
      <c r="B13" s="222" t="s">
        <v>28</v>
      </c>
      <c r="C13" s="223"/>
      <c r="D13" s="224"/>
      <c r="E13" s="44" t="s">
        <v>7</v>
      </c>
      <c r="F13" s="44"/>
      <c r="G13" s="44"/>
      <c r="H13" s="242"/>
      <c r="I13" s="242"/>
      <c r="J13" s="44" t="s">
        <v>8</v>
      </c>
      <c r="K13" s="242"/>
      <c r="L13" s="242"/>
      <c r="M13" s="242"/>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19"/>
      <c r="B14" s="225"/>
      <c r="C14" s="226"/>
      <c r="D14" s="227"/>
      <c r="E14" s="243"/>
      <c r="F14" s="244"/>
      <c r="G14" s="244"/>
      <c r="H14" s="244"/>
      <c r="I14" s="244"/>
      <c r="J14" s="244"/>
      <c r="K14" s="244"/>
      <c r="L14" s="244"/>
      <c r="M14" s="244"/>
      <c r="N14" s="244"/>
      <c r="O14" s="244"/>
      <c r="P14" s="244"/>
      <c r="Q14" s="244"/>
      <c r="R14" s="244"/>
      <c r="S14" s="244"/>
      <c r="T14" s="244"/>
      <c r="U14" s="244"/>
      <c r="V14" s="244"/>
      <c r="W14" s="244"/>
      <c r="X14" s="244"/>
      <c r="Y14" s="244"/>
      <c r="Z14" s="244"/>
      <c r="AA14" s="244"/>
      <c r="AB14" s="245"/>
    </row>
    <row r="15" spans="1:38" ht="26.25" customHeight="1">
      <c r="A15" s="219"/>
      <c r="B15" s="56" t="s">
        <v>10</v>
      </c>
      <c r="C15" s="57"/>
      <c r="D15" s="57"/>
      <c r="E15" s="57"/>
      <c r="F15" s="57"/>
      <c r="G15" s="57"/>
      <c r="H15" s="57"/>
      <c r="I15" s="77"/>
      <c r="J15" s="204" t="s">
        <v>11</v>
      </c>
      <c r="K15" s="205"/>
      <c r="L15" s="206"/>
      <c r="M15" s="246"/>
      <c r="N15" s="247"/>
      <c r="O15" s="247"/>
      <c r="P15" s="247"/>
      <c r="Q15" s="248"/>
      <c r="R15" s="204" t="s">
        <v>29</v>
      </c>
      <c r="S15" s="205"/>
      <c r="T15" s="205"/>
      <c r="U15" s="205"/>
      <c r="V15" s="206"/>
      <c r="W15" s="211"/>
      <c r="X15" s="212"/>
      <c r="Y15" s="212"/>
      <c r="Z15" s="212"/>
      <c r="AA15" s="212"/>
      <c r="AB15" s="213"/>
    </row>
    <row r="16" spans="1:38" ht="26.25" customHeight="1">
      <c r="A16" s="219"/>
      <c r="B16" s="56" t="s">
        <v>12</v>
      </c>
      <c r="C16" s="57"/>
      <c r="D16" s="57"/>
      <c r="E16" s="57"/>
      <c r="F16" s="57"/>
      <c r="G16" s="57"/>
      <c r="H16" s="57"/>
      <c r="I16" s="77"/>
      <c r="J16" s="204" t="s">
        <v>13</v>
      </c>
      <c r="K16" s="205"/>
      <c r="L16" s="206"/>
      <c r="M16" s="211"/>
      <c r="N16" s="212"/>
      <c r="O16" s="212"/>
      <c r="P16" s="212"/>
      <c r="Q16" s="213"/>
      <c r="R16" s="204" t="s">
        <v>14</v>
      </c>
      <c r="S16" s="205"/>
      <c r="T16" s="205"/>
      <c r="U16" s="205"/>
      <c r="V16" s="206"/>
      <c r="W16" s="211"/>
      <c r="X16" s="212"/>
      <c r="Y16" s="212"/>
      <c r="Z16" s="212"/>
      <c r="AA16" s="212"/>
      <c r="AB16" s="213"/>
      <c r="AL16" s="38"/>
    </row>
    <row r="17" spans="1:38" ht="26.25" customHeight="1">
      <c r="A17" s="220"/>
      <c r="B17" s="56" t="s">
        <v>131</v>
      </c>
      <c r="C17" s="57"/>
      <c r="D17" s="57"/>
      <c r="E17" s="57"/>
      <c r="F17" s="57"/>
      <c r="G17" s="57"/>
      <c r="H17" s="57"/>
      <c r="I17" s="77"/>
      <c r="J17" s="204" t="s">
        <v>13</v>
      </c>
      <c r="K17" s="205"/>
      <c r="L17" s="206"/>
      <c r="M17" s="211"/>
      <c r="N17" s="212"/>
      <c r="O17" s="212"/>
      <c r="P17" s="212"/>
      <c r="Q17" s="213"/>
      <c r="R17" s="204" t="s">
        <v>14</v>
      </c>
      <c r="S17" s="205"/>
      <c r="T17" s="205"/>
      <c r="U17" s="205"/>
      <c r="V17" s="206"/>
      <c r="W17" s="211"/>
      <c r="X17" s="212"/>
      <c r="Y17" s="212"/>
      <c r="Z17" s="212"/>
      <c r="AA17" s="212"/>
      <c r="AB17" s="213"/>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26</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0" t="s">
        <v>125</v>
      </c>
      <c r="B21" s="191"/>
      <c r="C21" s="191"/>
      <c r="D21" s="191"/>
      <c r="E21" s="191"/>
      <c r="F21" s="191"/>
      <c r="G21" s="191"/>
      <c r="H21" s="191"/>
      <c r="I21" s="191"/>
      <c r="J21" s="191"/>
      <c r="K21" s="191"/>
      <c r="L21" s="191"/>
      <c r="M21" s="191"/>
      <c r="N21" s="191"/>
      <c r="O21" s="191"/>
      <c r="P21" s="191"/>
      <c r="Q21" s="191"/>
      <c r="R21" s="191"/>
      <c r="S21" s="192"/>
      <c r="T21" s="231" t="s">
        <v>30</v>
      </c>
      <c r="U21" s="232"/>
      <c r="V21" s="232"/>
      <c r="W21" s="233"/>
      <c r="X21" s="229" t="s">
        <v>16</v>
      </c>
      <c r="Y21" s="229"/>
      <c r="Z21" s="229"/>
      <c r="AA21" s="229"/>
      <c r="AB21" s="230"/>
      <c r="AC21" s="234"/>
      <c r="AD21" s="234"/>
      <c r="AE21" s="234"/>
      <c r="AF21" s="234"/>
      <c r="AG21" s="228"/>
      <c r="AH21" s="228"/>
      <c r="AI21" s="228"/>
      <c r="AJ21" s="228"/>
      <c r="AK21" s="228"/>
      <c r="AL21" s="228"/>
    </row>
    <row r="22" spans="1:38" ht="17.25" customHeight="1">
      <c r="A22" s="217" t="s">
        <v>126</v>
      </c>
      <c r="B22" s="123">
        <v>1</v>
      </c>
      <c r="C22" s="124" t="s">
        <v>100</v>
      </c>
      <c r="D22" s="124"/>
      <c r="E22" s="124"/>
      <c r="F22" s="124"/>
      <c r="G22" s="124"/>
      <c r="H22" s="124"/>
      <c r="I22" s="124"/>
      <c r="J22" s="124"/>
      <c r="K22" s="124"/>
      <c r="L22" s="124"/>
      <c r="M22" s="124"/>
      <c r="N22" s="124"/>
      <c r="O22" s="124"/>
      <c r="P22" s="124"/>
      <c r="Q22" s="124"/>
      <c r="R22" s="124"/>
      <c r="S22" s="125"/>
      <c r="T22" s="166">
        <f ca="1">COUNTIFS(申請額一覧!$E$4:$E$503,C22,申請額一覧!$K$4:$K$503,"&gt;0")</f>
        <v>0</v>
      </c>
      <c r="U22" s="167"/>
      <c r="V22" s="168" t="s">
        <v>17</v>
      </c>
      <c r="W22" s="169"/>
      <c r="X22" s="170">
        <f ca="1">SUMIF(申請額一覧!$E$4:$E$503,C22,申請額一覧!$K$4:$K$503)</f>
        <v>0</v>
      </c>
      <c r="Y22" s="171"/>
      <c r="Z22" s="171"/>
      <c r="AA22" s="171"/>
      <c r="AB22" s="80" t="s">
        <v>54</v>
      </c>
      <c r="AC22" s="172"/>
      <c r="AD22" s="172"/>
      <c r="AE22" s="173"/>
      <c r="AF22" s="173"/>
      <c r="AG22" s="159"/>
      <c r="AH22" s="159"/>
      <c r="AI22" s="159"/>
      <c r="AJ22" s="159"/>
      <c r="AK22" s="67"/>
      <c r="AL22" s="73"/>
    </row>
    <row r="23" spans="1:38" ht="17.25" customHeight="1">
      <c r="A23" s="217"/>
      <c r="B23" s="123">
        <v>2</v>
      </c>
      <c r="C23" s="124" t="s">
        <v>101</v>
      </c>
      <c r="D23" s="124"/>
      <c r="E23" s="124"/>
      <c r="F23" s="124"/>
      <c r="G23" s="124"/>
      <c r="H23" s="124"/>
      <c r="I23" s="124"/>
      <c r="J23" s="124"/>
      <c r="K23" s="124"/>
      <c r="L23" s="124"/>
      <c r="M23" s="124"/>
      <c r="N23" s="124"/>
      <c r="O23" s="124"/>
      <c r="P23" s="124"/>
      <c r="Q23" s="124"/>
      <c r="R23" s="124"/>
      <c r="S23" s="125"/>
      <c r="T23" s="160">
        <f ca="1">COUNTIFS(申請額一覧!$E$4:$E$503,C23,申請額一覧!$K$4:$K$503,"&gt;0")</f>
        <v>0</v>
      </c>
      <c r="U23" s="161"/>
      <c r="V23" s="162" t="s">
        <v>17</v>
      </c>
      <c r="W23" s="163"/>
      <c r="X23" s="164">
        <f ca="1">SUMIF(申請額一覧!$E$4:$E$503,C23,申請額一覧!$K$4:$K$503)</f>
        <v>0</v>
      </c>
      <c r="Y23" s="165"/>
      <c r="Z23" s="165"/>
      <c r="AA23" s="165"/>
      <c r="AB23" s="80" t="s">
        <v>54</v>
      </c>
      <c r="AC23" s="172"/>
      <c r="AD23" s="172"/>
      <c r="AE23" s="173"/>
      <c r="AF23" s="173"/>
      <c r="AG23" s="159"/>
      <c r="AH23" s="159"/>
      <c r="AI23" s="159"/>
      <c r="AJ23" s="159"/>
      <c r="AK23" s="67"/>
      <c r="AL23" s="73"/>
    </row>
    <row r="24" spans="1:38" ht="17.25" customHeight="1">
      <c r="A24" s="217"/>
      <c r="B24" s="126">
        <v>3</v>
      </c>
      <c r="C24" s="124" t="s">
        <v>102</v>
      </c>
      <c r="D24" s="124"/>
      <c r="E24" s="124"/>
      <c r="F24" s="124"/>
      <c r="G24" s="124"/>
      <c r="H24" s="124"/>
      <c r="I24" s="124"/>
      <c r="J24" s="124"/>
      <c r="K24" s="124"/>
      <c r="L24" s="124"/>
      <c r="M24" s="124"/>
      <c r="N24" s="124"/>
      <c r="O24" s="124"/>
      <c r="P24" s="124"/>
      <c r="Q24" s="124"/>
      <c r="R24" s="124"/>
      <c r="S24" s="125"/>
      <c r="T24" s="160">
        <f ca="1">COUNTIFS(申請額一覧!$E$4:$E$503,C24,申請額一覧!$K$4:$K$503,"&gt;0")</f>
        <v>0</v>
      </c>
      <c r="U24" s="161"/>
      <c r="V24" s="162" t="s">
        <v>17</v>
      </c>
      <c r="W24" s="163"/>
      <c r="X24" s="164">
        <f ca="1">SUMIF(申請額一覧!$E$4:$E$503,C24,申請額一覧!$K$4:$K$503)</f>
        <v>0</v>
      </c>
      <c r="Y24" s="165"/>
      <c r="Z24" s="165"/>
      <c r="AA24" s="165"/>
      <c r="AB24" s="80" t="s">
        <v>54</v>
      </c>
      <c r="AC24" s="172"/>
      <c r="AD24" s="172"/>
      <c r="AE24" s="173"/>
      <c r="AF24" s="173"/>
      <c r="AG24" s="159"/>
      <c r="AH24" s="159"/>
      <c r="AI24" s="159"/>
      <c r="AJ24" s="159"/>
      <c r="AK24" s="67"/>
      <c r="AL24" s="73"/>
    </row>
    <row r="25" spans="1:38" ht="17.25" customHeight="1">
      <c r="A25" s="217"/>
      <c r="B25" s="123">
        <v>4</v>
      </c>
      <c r="C25" s="127" t="s">
        <v>73</v>
      </c>
      <c r="D25" s="124"/>
      <c r="E25" s="124"/>
      <c r="F25" s="124"/>
      <c r="G25" s="124"/>
      <c r="H25" s="124"/>
      <c r="I25" s="124"/>
      <c r="J25" s="124"/>
      <c r="K25" s="124"/>
      <c r="L25" s="124"/>
      <c r="M25" s="124"/>
      <c r="N25" s="124"/>
      <c r="O25" s="124"/>
      <c r="P25" s="124"/>
      <c r="Q25" s="124"/>
      <c r="R25" s="124"/>
      <c r="S25" s="124"/>
      <c r="T25" s="160">
        <f ca="1">COUNTIFS(申請額一覧!$E$4:$E$503,C25,申請額一覧!$K$4:$K$503,"&gt;0")</f>
        <v>0</v>
      </c>
      <c r="U25" s="161"/>
      <c r="V25" s="162" t="s">
        <v>17</v>
      </c>
      <c r="W25" s="163"/>
      <c r="X25" s="164">
        <f ca="1">SUMIF(申請額一覧!$E$4:$E$503,C25,申請額一覧!$K$4:$K$503)</f>
        <v>0</v>
      </c>
      <c r="Y25" s="165"/>
      <c r="Z25" s="165"/>
      <c r="AA25" s="165"/>
      <c r="AB25" s="79" t="s">
        <v>54</v>
      </c>
      <c r="AC25" s="172"/>
      <c r="AD25" s="172"/>
      <c r="AE25" s="173"/>
      <c r="AF25" s="173"/>
      <c r="AG25" s="159"/>
      <c r="AH25" s="159"/>
      <c r="AI25" s="159"/>
      <c r="AJ25" s="159"/>
      <c r="AK25" s="73"/>
      <c r="AL25" s="73"/>
    </row>
    <row r="26" spans="1:38" ht="17.25" customHeight="1">
      <c r="A26" s="217"/>
      <c r="B26" s="123">
        <v>5</v>
      </c>
      <c r="C26" s="124" t="s">
        <v>74</v>
      </c>
      <c r="D26" s="124"/>
      <c r="E26" s="124"/>
      <c r="F26" s="124"/>
      <c r="G26" s="124"/>
      <c r="H26" s="124"/>
      <c r="I26" s="124"/>
      <c r="J26" s="124"/>
      <c r="K26" s="124"/>
      <c r="L26" s="124"/>
      <c r="M26" s="124"/>
      <c r="N26" s="124"/>
      <c r="O26" s="124"/>
      <c r="P26" s="124"/>
      <c r="Q26" s="124"/>
      <c r="R26" s="124"/>
      <c r="S26" s="124"/>
      <c r="T26" s="160">
        <f ca="1">COUNTIFS(申請額一覧!$E$4:$E$503,C26,申請額一覧!$K$4:$K$503,"&gt;0")</f>
        <v>0</v>
      </c>
      <c r="U26" s="161"/>
      <c r="V26" s="162" t="s">
        <v>17</v>
      </c>
      <c r="W26" s="163"/>
      <c r="X26" s="164">
        <f ca="1">SUMIF(申請額一覧!$E$4:$E$503,C26,申請額一覧!$K$4:$K$503)</f>
        <v>0</v>
      </c>
      <c r="Y26" s="165"/>
      <c r="Z26" s="165"/>
      <c r="AA26" s="165"/>
      <c r="AB26" s="79" t="s">
        <v>54</v>
      </c>
      <c r="AC26" s="172"/>
      <c r="AD26" s="172"/>
      <c r="AE26" s="173"/>
      <c r="AF26" s="173"/>
      <c r="AG26" s="159"/>
      <c r="AH26" s="159"/>
      <c r="AI26" s="159"/>
      <c r="AJ26" s="159"/>
      <c r="AK26" s="73"/>
      <c r="AL26" s="73"/>
    </row>
    <row r="27" spans="1:38" ht="17.25" customHeight="1">
      <c r="A27" s="217"/>
      <c r="B27" s="123">
        <v>6</v>
      </c>
      <c r="C27" s="124" t="s">
        <v>75</v>
      </c>
      <c r="D27" s="124"/>
      <c r="E27" s="124"/>
      <c r="F27" s="124"/>
      <c r="G27" s="124"/>
      <c r="H27" s="124"/>
      <c r="I27" s="124"/>
      <c r="J27" s="124"/>
      <c r="K27" s="124"/>
      <c r="L27" s="124"/>
      <c r="M27" s="124"/>
      <c r="N27" s="124"/>
      <c r="O27" s="124"/>
      <c r="P27" s="124"/>
      <c r="Q27" s="124"/>
      <c r="R27" s="124"/>
      <c r="S27" s="124"/>
      <c r="T27" s="160">
        <f ca="1">COUNTIFS(申請額一覧!$E$4:$E$503,C27,申請額一覧!$K$4:$K$503,"&gt;0")</f>
        <v>0</v>
      </c>
      <c r="U27" s="161"/>
      <c r="V27" s="162" t="s">
        <v>17</v>
      </c>
      <c r="W27" s="163"/>
      <c r="X27" s="164">
        <f ca="1">SUMIF(申請額一覧!$E$4:$E$503,C27,申請額一覧!$K$4:$K$503)</f>
        <v>0</v>
      </c>
      <c r="Y27" s="165"/>
      <c r="Z27" s="165"/>
      <c r="AA27" s="165"/>
      <c r="AB27" s="80" t="s">
        <v>54</v>
      </c>
      <c r="AC27" s="172"/>
      <c r="AD27" s="172"/>
      <c r="AE27" s="173"/>
      <c r="AF27" s="173"/>
      <c r="AG27" s="159"/>
      <c r="AH27" s="159"/>
      <c r="AI27" s="159"/>
      <c r="AJ27" s="159"/>
      <c r="AK27" s="67"/>
      <c r="AL27" s="73"/>
    </row>
    <row r="28" spans="1:38" ht="17.25" customHeight="1">
      <c r="A28" s="217"/>
      <c r="B28" s="123">
        <v>7</v>
      </c>
      <c r="C28" s="124" t="s">
        <v>76</v>
      </c>
      <c r="D28" s="124"/>
      <c r="E28" s="124"/>
      <c r="F28" s="124"/>
      <c r="G28" s="124"/>
      <c r="H28" s="124"/>
      <c r="I28" s="124"/>
      <c r="J28" s="124"/>
      <c r="K28" s="124"/>
      <c r="L28" s="124"/>
      <c r="M28" s="124"/>
      <c r="N28" s="124"/>
      <c r="O28" s="124"/>
      <c r="P28" s="124"/>
      <c r="Q28" s="124"/>
      <c r="R28" s="124"/>
      <c r="S28" s="124"/>
      <c r="T28" s="160">
        <f ca="1">COUNTIFS(申請額一覧!$E$4:$E$503,C28,申請額一覧!$K$4:$K$503,"&gt;0")</f>
        <v>0</v>
      </c>
      <c r="U28" s="161"/>
      <c r="V28" s="162" t="s">
        <v>17</v>
      </c>
      <c r="W28" s="163"/>
      <c r="X28" s="164">
        <f ca="1">SUMIF(申請額一覧!$E$4:$E$503,C28,申請額一覧!$K$4:$K$503)</f>
        <v>0</v>
      </c>
      <c r="Y28" s="165"/>
      <c r="Z28" s="165"/>
      <c r="AA28" s="165"/>
      <c r="AB28" s="80" t="s">
        <v>54</v>
      </c>
      <c r="AC28" s="172"/>
      <c r="AD28" s="172"/>
      <c r="AE28" s="173"/>
      <c r="AF28" s="173"/>
      <c r="AG28" s="159"/>
      <c r="AH28" s="159"/>
      <c r="AI28" s="159"/>
      <c r="AJ28" s="159"/>
      <c r="AK28" s="67"/>
      <c r="AL28" s="73"/>
    </row>
    <row r="29" spans="1:38" ht="17.25" customHeight="1">
      <c r="A29" s="217"/>
      <c r="B29" s="123">
        <v>8</v>
      </c>
      <c r="C29" s="124" t="s">
        <v>77</v>
      </c>
      <c r="D29" s="124"/>
      <c r="E29" s="124"/>
      <c r="F29" s="124"/>
      <c r="G29" s="124"/>
      <c r="H29" s="124"/>
      <c r="I29" s="124"/>
      <c r="J29" s="124"/>
      <c r="K29" s="124"/>
      <c r="L29" s="124"/>
      <c r="M29" s="124"/>
      <c r="N29" s="124"/>
      <c r="O29" s="124"/>
      <c r="P29" s="124"/>
      <c r="Q29" s="124"/>
      <c r="R29" s="124"/>
      <c r="S29" s="125"/>
      <c r="T29" s="160">
        <f ca="1">COUNTIFS(申請額一覧!$E$4:$E$503,C29,申請額一覧!$K$4:$K$503,"&gt;0")</f>
        <v>0</v>
      </c>
      <c r="U29" s="161"/>
      <c r="V29" s="162" t="s">
        <v>17</v>
      </c>
      <c r="W29" s="163"/>
      <c r="X29" s="164">
        <f ca="1">SUMIF(申請額一覧!$E$4:$E$503,C29,申請額一覧!$K$4:$K$503)</f>
        <v>0</v>
      </c>
      <c r="Y29" s="165"/>
      <c r="Z29" s="165"/>
      <c r="AA29" s="165"/>
      <c r="AB29" s="80" t="s">
        <v>54</v>
      </c>
      <c r="AC29" s="172"/>
      <c r="AD29" s="172"/>
      <c r="AE29" s="173"/>
      <c r="AF29" s="173"/>
      <c r="AG29" s="159"/>
      <c r="AH29" s="159"/>
      <c r="AI29" s="159"/>
      <c r="AJ29" s="159"/>
      <c r="AK29" s="67"/>
      <c r="AL29" s="73"/>
    </row>
    <row r="30" spans="1:38" ht="17.25" customHeight="1">
      <c r="A30" s="217"/>
      <c r="B30" s="123">
        <v>9</v>
      </c>
      <c r="C30" s="127" t="s">
        <v>78</v>
      </c>
      <c r="D30" s="124"/>
      <c r="E30" s="124"/>
      <c r="F30" s="124"/>
      <c r="G30" s="124"/>
      <c r="H30" s="124"/>
      <c r="I30" s="124"/>
      <c r="J30" s="124"/>
      <c r="K30" s="124"/>
      <c r="L30" s="124"/>
      <c r="M30" s="124"/>
      <c r="N30" s="124"/>
      <c r="O30" s="124"/>
      <c r="P30" s="124"/>
      <c r="Q30" s="124"/>
      <c r="R30" s="124"/>
      <c r="S30" s="124"/>
      <c r="T30" s="160">
        <f ca="1">COUNTIFS(申請額一覧!$E$4:$E$503,C30,申請額一覧!$K$4:$K$503,"&gt;0")</f>
        <v>0</v>
      </c>
      <c r="U30" s="161"/>
      <c r="V30" s="162" t="s">
        <v>17</v>
      </c>
      <c r="W30" s="163"/>
      <c r="X30" s="164">
        <f ca="1">SUMIF(申請額一覧!$E$4:$E$503,C30,申請額一覧!$K$4:$K$503)</f>
        <v>0</v>
      </c>
      <c r="Y30" s="165"/>
      <c r="Z30" s="165"/>
      <c r="AA30" s="165"/>
      <c r="AB30" s="79" t="s">
        <v>54</v>
      </c>
      <c r="AC30" s="172"/>
      <c r="AD30" s="172"/>
      <c r="AE30" s="173"/>
      <c r="AF30" s="173"/>
      <c r="AG30" s="159"/>
      <c r="AH30" s="159"/>
      <c r="AI30" s="159"/>
      <c r="AJ30" s="159"/>
      <c r="AK30" s="73"/>
      <c r="AL30" s="73"/>
    </row>
    <row r="31" spans="1:38" ht="17.25" customHeight="1">
      <c r="A31" s="217"/>
      <c r="B31" s="128">
        <v>10</v>
      </c>
      <c r="C31" s="124" t="s">
        <v>79</v>
      </c>
      <c r="D31" s="124"/>
      <c r="E31" s="124"/>
      <c r="F31" s="124"/>
      <c r="G31" s="124"/>
      <c r="H31" s="124"/>
      <c r="I31" s="124"/>
      <c r="J31" s="124"/>
      <c r="K31" s="124"/>
      <c r="L31" s="124"/>
      <c r="M31" s="124"/>
      <c r="N31" s="124"/>
      <c r="O31" s="124"/>
      <c r="P31" s="124"/>
      <c r="Q31" s="124"/>
      <c r="R31" s="124"/>
      <c r="S31" s="124"/>
      <c r="T31" s="160">
        <f ca="1">COUNTIFS(申請額一覧!$E$4:$E$503,C31,申請額一覧!$K$4:$K$503,"&gt;0")</f>
        <v>0</v>
      </c>
      <c r="U31" s="161"/>
      <c r="V31" s="162" t="s">
        <v>17</v>
      </c>
      <c r="W31" s="163"/>
      <c r="X31" s="164">
        <f ca="1">SUMIF(申請額一覧!$E$4:$E$503,C31,申請額一覧!$K$4:$K$503)</f>
        <v>0</v>
      </c>
      <c r="Y31" s="165"/>
      <c r="Z31" s="165"/>
      <c r="AA31" s="165"/>
      <c r="AB31" s="79" t="s">
        <v>54</v>
      </c>
      <c r="AC31" s="172"/>
      <c r="AD31" s="172"/>
      <c r="AE31" s="173"/>
      <c r="AF31" s="173"/>
      <c r="AG31" s="159"/>
      <c r="AH31" s="159"/>
      <c r="AI31" s="159"/>
      <c r="AJ31" s="159"/>
      <c r="AK31" s="73"/>
      <c r="AL31" s="73"/>
    </row>
    <row r="32" spans="1:38" ht="17.25" customHeight="1">
      <c r="A32" s="217"/>
      <c r="B32" s="128">
        <v>11</v>
      </c>
      <c r="C32" s="124" t="s">
        <v>80</v>
      </c>
      <c r="D32" s="124"/>
      <c r="E32" s="124"/>
      <c r="F32" s="124"/>
      <c r="G32" s="124"/>
      <c r="H32" s="124"/>
      <c r="I32" s="124"/>
      <c r="J32" s="124"/>
      <c r="K32" s="124"/>
      <c r="L32" s="124"/>
      <c r="M32" s="124"/>
      <c r="N32" s="124"/>
      <c r="O32" s="124"/>
      <c r="P32" s="124"/>
      <c r="Q32" s="124"/>
      <c r="R32" s="124"/>
      <c r="S32" s="124"/>
      <c r="T32" s="160">
        <f ca="1">COUNTIFS(申請額一覧!$E$4:$E$503,C32,申請額一覧!$K$4:$K$503,"&gt;0")</f>
        <v>0</v>
      </c>
      <c r="U32" s="161"/>
      <c r="V32" s="162" t="s">
        <v>17</v>
      </c>
      <c r="W32" s="163"/>
      <c r="X32" s="164">
        <f ca="1">SUMIF(申請額一覧!$E$4:$E$503,C32,申請額一覧!$K$4:$K$503)</f>
        <v>0</v>
      </c>
      <c r="Y32" s="165"/>
      <c r="Z32" s="165"/>
      <c r="AA32" s="165"/>
      <c r="AB32" s="80" t="s">
        <v>54</v>
      </c>
      <c r="AC32" s="172"/>
      <c r="AD32" s="172"/>
      <c r="AE32" s="173"/>
      <c r="AF32" s="173"/>
      <c r="AG32" s="159"/>
      <c r="AH32" s="159"/>
      <c r="AI32" s="159"/>
      <c r="AJ32" s="159"/>
      <c r="AK32" s="67"/>
      <c r="AL32" s="73"/>
    </row>
    <row r="33" spans="1:38" ht="17.25" customHeight="1">
      <c r="A33" s="217"/>
      <c r="B33" s="128">
        <v>12</v>
      </c>
      <c r="C33" s="124" t="s">
        <v>81</v>
      </c>
      <c r="D33" s="124"/>
      <c r="E33" s="124"/>
      <c r="F33" s="124"/>
      <c r="G33" s="124"/>
      <c r="H33" s="124"/>
      <c r="I33" s="124"/>
      <c r="J33" s="124"/>
      <c r="K33" s="124"/>
      <c r="L33" s="124"/>
      <c r="M33" s="124"/>
      <c r="N33" s="124"/>
      <c r="O33" s="124"/>
      <c r="P33" s="124"/>
      <c r="Q33" s="124"/>
      <c r="R33" s="124"/>
      <c r="S33" s="124"/>
      <c r="T33" s="160">
        <f ca="1">COUNTIFS(申請額一覧!$E$4:$E$503,C33,申請額一覧!$K$4:$K$503,"&gt;0")</f>
        <v>0</v>
      </c>
      <c r="U33" s="161"/>
      <c r="V33" s="162" t="s">
        <v>17</v>
      </c>
      <c r="W33" s="163"/>
      <c r="X33" s="164">
        <f ca="1">SUMIF(申請額一覧!$E$4:$E$503,C33,申請額一覧!$K$4:$K$503)</f>
        <v>0</v>
      </c>
      <c r="Y33" s="165"/>
      <c r="Z33" s="165"/>
      <c r="AA33" s="165"/>
      <c r="AB33" s="80" t="s">
        <v>54</v>
      </c>
      <c r="AC33" s="172"/>
      <c r="AD33" s="172"/>
      <c r="AE33" s="173"/>
      <c r="AF33" s="173"/>
      <c r="AG33" s="159"/>
      <c r="AH33" s="159"/>
      <c r="AI33" s="159"/>
      <c r="AJ33" s="159"/>
      <c r="AK33" s="67"/>
      <c r="AL33" s="73"/>
    </row>
    <row r="34" spans="1:38" ht="17.25" customHeight="1">
      <c r="A34" s="217"/>
      <c r="B34" s="128">
        <v>13</v>
      </c>
      <c r="C34" s="124" t="s">
        <v>82</v>
      </c>
      <c r="D34" s="124"/>
      <c r="E34" s="124"/>
      <c r="F34" s="124"/>
      <c r="G34" s="124"/>
      <c r="H34" s="124"/>
      <c r="I34" s="124"/>
      <c r="J34" s="124"/>
      <c r="K34" s="124"/>
      <c r="L34" s="124"/>
      <c r="M34" s="124"/>
      <c r="N34" s="124"/>
      <c r="O34" s="124"/>
      <c r="P34" s="124"/>
      <c r="Q34" s="124"/>
      <c r="R34" s="124"/>
      <c r="S34" s="124"/>
      <c r="T34" s="160">
        <f ca="1">COUNTIFS(申請額一覧!$E$4:$E$503,C34,申請額一覧!$K$4:$K$503,"&gt;0")</f>
        <v>0</v>
      </c>
      <c r="U34" s="161"/>
      <c r="V34" s="162" t="s">
        <v>17</v>
      </c>
      <c r="W34" s="163"/>
      <c r="X34" s="164">
        <f ca="1">SUMIF(申請額一覧!$E$4:$E$503,C34,申請額一覧!$K$4:$K$503)</f>
        <v>0</v>
      </c>
      <c r="Y34" s="165"/>
      <c r="Z34" s="165"/>
      <c r="AA34" s="165"/>
      <c r="AB34" s="80" t="s">
        <v>54</v>
      </c>
      <c r="AC34" s="172"/>
      <c r="AD34" s="172"/>
      <c r="AE34" s="173"/>
      <c r="AF34" s="173"/>
      <c r="AG34" s="159"/>
      <c r="AH34" s="159"/>
      <c r="AI34" s="159"/>
      <c r="AJ34" s="159"/>
      <c r="AK34" s="67"/>
      <c r="AL34" s="73"/>
    </row>
    <row r="35" spans="1:38" ht="17.25" customHeight="1" thickBot="1">
      <c r="A35" s="217"/>
      <c r="B35" s="129">
        <v>14</v>
      </c>
      <c r="C35" s="124" t="s">
        <v>83</v>
      </c>
      <c r="D35" s="124"/>
      <c r="E35" s="124"/>
      <c r="F35" s="124"/>
      <c r="G35" s="124"/>
      <c r="H35" s="124"/>
      <c r="I35" s="124"/>
      <c r="J35" s="124"/>
      <c r="K35" s="124"/>
      <c r="L35" s="124"/>
      <c r="M35" s="124"/>
      <c r="N35" s="124"/>
      <c r="O35" s="124"/>
      <c r="P35" s="124"/>
      <c r="Q35" s="124"/>
      <c r="R35" s="124"/>
      <c r="S35" s="124"/>
      <c r="T35" s="186">
        <f ca="1">COUNTIFS(申請額一覧!$E$4:$E$503,C35,申請額一覧!$K$4:$K$503,"&gt;0")</f>
        <v>0</v>
      </c>
      <c r="U35" s="187"/>
      <c r="V35" s="174" t="s">
        <v>17</v>
      </c>
      <c r="W35" s="175"/>
      <c r="X35" s="176">
        <f ca="1">SUMIF(申請額一覧!$E$4:$E$503,C35,申請額一覧!$K$4:$K$503)</f>
        <v>0</v>
      </c>
      <c r="Y35" s="177"/>
      <c r="Z35" s="177"/>
      <c r="AA35" s="177"/>
      <c r="AB35" s="80" t="s">
        <v>54</v>
      </c>
      <c r="AC35" s="172"/>
      <c r="AD35" s="172"/>
      <c r="AE35" s="173"/>
      <c r="AF35" s="173"/>
      <c r="AG35" s="159"/>
      <c r="AH35" s="159"/>
      <c r="AI35" s="159"/>
      <c r="AJ35" s="159"/>
      <c r="AK35" s="67"/>
      <c r="AL35" s="73"/>
    </row>
    <row r="36" spans="1:38" ht="17.25" customHeight="1" thickBot="1">
      <c r="A36" s="190" t="s">
        <v>19</v>
      </c>
      <c r="B36" s="191"/>
      <c r="C36" s="191"/>
      <c r="D36" s="191"/>
      <c r="E36" s="191"/>
      <c r="F36" s="191"/>
      <c r="G36" s="191"/>
      <c r="H36" s="191"/>
      <c r="I36" s="191"/>
      <c r="J36" s="191"/>
      <c r="K36" s="191"/>
      <c r="L36" s="191"/>
      <c r="M36" s="191"/>
      <c r="N36" s="191"/>
      <c r="O36" s="191"/>
      <c r="P36" s="191"/>
      <c r="Q36" s="191"/>
      <c r="R36" s="191"/>
      <c r="S36" s="192"/>
      <c r="T36" s="188">
        <f ca="1">SUM(T22:U35)</f>
        <v>0</v>
      </c>
      <c r="U36" s="189"/>
      <c r="V36" s="178" t="s">
        <v>17</v>
      </c>
      <c r="W36" s="179"/>
      <c r="X36" s="184">
        <f ca="1">SUM(X22:AA35)</f>
        <v>0</v>
      </c>
      <c r="Y36" s="185"/>
      <c r="Z36" s="185"/>
      <c r="AA36" s="185"/>
      <c r="AB36" s="81" t="s">
        <v>54</v>
      </c>
      <c r="AC36" s="172"/>
      <c r="AD36" s="172"/>
      <c r="AE36" s="173"/>
      <c r="AF36" s="173"/>
      <c r="AG36" s="159"/>
      <c r="AH36" s="159"/>
      <c r="AI36" s="159"/>
      <c r="AJ36" s="159"/>
      <c r="AK36" s="67"/>
      <c r="AL36" s="73"/>
    </row>
    <row r="37" spans="1:38" ht="33.75" customHeight="1" thickBot="1">
      <c r="A37" s="130" t="s">
        <v>84</v>
      </c>
      <c r="B37" s="131">
        <v>15</v>
      </c>
      <c r="C37" s="132" t="s">
        <v>85</v>
      </c>
      <c r="D37" s="132"/>
      <c r="E37" s="132"/>
      <c r="F37" s="132"/>
      <c r="G37" s="132"/>
      <c r="H37" s="132"/>
      <c r="I37" s="132"/>
      <c r="J37" s="132"/>
      <c r="K37" s="132"/>
      <c r="L37" s="132"/>
      <c r="M37" s="132"/>
      <c r="N37" s="132"/>
      <c r="O37" s="132"/>
      <c r="P37" s="132"/>
      <c r="Q37" s="132"/>
      <c r="R37" s="132"/>
      <c r="S37" s="132"/>
      <c r="T37" s="188">
        <f ca="1">COUNTIFS(申請額一覧!$E$4:$E$503,C37,申請額一覧!$K$4:$K$503,"&gt;0")</f>
        <v>0</v>
      </c>
      <c r="U37" s="189"/>
      <c r="V37" s="178" t="s">
        <v>17</v>
      </c>
      <c r="W37" s="179"/>
      <c r="X37" s="184">
        <f ca="1">SUMIF(申請額一覧!$E$4:$E$503,C37,申請額一覧!$K$4:$K$503)</f>
        <v>0</v>
      </c>
      <c r="Y37" s="185"/>
      <c r="Z37" s="185"/>
      <c r="AA37" s="185"/>
      <c r="AB37" s="82" t="s">
        <v>54</v>
      </c>
      <c r="AC37" s="172"/>
      <c r="AD37" s="172"/>
      <c r="AE37" s="173"/>
      <c r="AF37" s="173"/>
      <c r="AG37" s="159"/>
      <c r="AH37" s="159"/>
      <c r="AI37" s="159"/>
      <c r="AJ37" s="159"/>
      <c r="AK37" s="67"/>
      <c r="AL37" s="73"/>
    </row>
    <row r="38" spans="1:38" ht="17.25" customHeight="1" thickBot="1">
      <c r="A38" s="190" t="s">
        <v>19</v>
      </c>
      <c r="B38" s="191"/>
      <c r="C38" s="191"/>
      <c r="D38" s="191"/>
      <c r="E38" s="191"/>
      <c r="F38" s="191"/>
      <c r="G38" s="191"/>
      <c r="H38" s="191"/>
      <c r="I38" s="191"/>
      <c r="J38" s="191"/>
      <c r="K38" s="191"/>
      <c r="L38" s="191"/>
      <c r="M38" s="191"/>
      <c r="N38" s="191"/>
      <c r="O38" s="191"/>
      <c r="P38" s="191"/>
      <c r="Q38" s="191"/>
      <c r="R38" s="191"/>
      <c r="S38" s="192"/>
      <c r="T38" s="188">
        <f ca="1">SUM(T37)</f>
        <v>0</v>
      </c>
      <c r="U38" s="189"/>
      <c r="V38" s="178" t="s">
        <v>17</v>
      </c>
      <c r="W38" s="179"/>
      <c r="X38" s="184">
        <f ca="1">SUM(X37)</f>
        <v>0</v>
      </c>
      <c r="Y38" s="185"/>
      <c r="Z38" s="185"/>
      <c r="AA38" s="185"/>
      <c r="AB38" s="81" t="s">
        <v>54</v>
      </c>
      <c r="AC38" s="172"/>
      <c r="AD38" s="172"/>
      <c r="AE38" s="173"/>
      <c r="AF38" s="173"/>
      <c r="AG38" s="159"/>
      <c r="AH38" s="159"/>
      <c r="AI38" s="159"/>
      <c r="AJ38" s="159"/>
      <c r="AK38" s="67"/>
      <c r="AL38" s="73"/>
    </row>
    <row r="39" spans="1:38" ht="17.25" customHeight="1">
      <c r="A39" s="217" t="s">
        <v>127</v>
      </c>
      <c r="B39" s="129">
        <v>16</v>
      </c>
      <c r="C39" s="124" t="s">
        <v>108</v>
      </c>
      <c r="D39" s="132"/>
      <c r="E39" s="132"/>
      <c r="F39" s="132"/>
      <c r="G39" s="132"/>
      <c r="H39" s="132"/>
      <c r="I39" s="132"/>
      <c r="J39" s="132"/>
      <c r="K39" s="132"/>
      <c r="L39" s="132"/>
      <c r="M39" s="132"/>
      <c r="N39" s="132"/>
      <c r="O39" s="132"/>
      <c r="P39" s="132"/>
      <c r="Q39" s="132"/>
      <c r="R39" s="132"/>
      <c r="S39" s="132"/>
      <c r="T39" s="166">
        <f ca="1">COUNTIFS(申請額一覧!$E$4:$E$503,C39,申請額一覧!$K$4:$K$503,"&gt;0")</f>
        <v>0</v>
      </c>
      <c r="U39" s="167"/>
      <c r="V39" s="168" t="s">
        <v>17</v>
      </c>
      <c r="W39" s="169"/>
      <c r="X39" s="170">
        <f ca="1">SUMIF(申請額一覧!$E$4:$E$503,C39,申請額一覧!$K$4:$K$503)</f>
        <v>0</v>
      </c>
      <c r="Y39" s="171"/>
      <c r="Z39" s="171"/>
      <c r="AA39" s="171"/>
      <c r="AB39" s="80" t="s">
        <v>54</v>
      </c>
      <c r="AC39" s="59"/>
      <c r="AD39" s="59"/>
      <c r="AE39" s="58"/>
      <c r="AF39" s="58"/>
      <c r="AG39" s="66"/>
      <c r="AH39" s="66"/>
      <c r="AI39" s="66"/>
      <c r="AJ39" s="66"/>
      <c r="AK39" s="67"/>
      <c r="AL39" s="73"/>
    </row>
    <row r="40" spans="1:38" ht="17.25" customHeight="1">
      <c r="A40" s="217"/>
      <c r="B40" s="128">
        <v>17</v>
      </c>
      <c r="C40" s="124" t="s">
        <v>109</v>
      </c>
      <c r="D40" s="132"/>
      <c r="E40" s="132"/>
      <c r="F40" s="132"/>
      <c r="G40" s="132"/>
      <c r="H40" s="132"/>
      <c r="I40" s="132"/>
      <c r="J40" s="132"/>
      <c r="K40" s="132"/>
      <c r="L40" s="132"/>
      <c r="M40" s="132"/>
      <c r="N40" s="132"/>
      <c r="O40" s="132"/>
      <c r="P40" s="132"/>
      <c r="Q40" s="132"/>
      <c r="R40" s="132"/>
      <c r="S40" s="132"/>
      <c r="T40" s="160">
        <f ca="1">COUNTIFS(申請額一覧!$E$4:$E$503,C40,申請額一覧!$K$4:$K$503,"&gt;0")</f>
        <v>0</v>
      </c>
      <c r="U40" s="161"/>
      <c r="V40" s="162" t="s">
        <v>17</v>
      </c>
      <c r="W40" s="163"/>
      <c r="X40" s="164">
        <f ca="1">SUMIF(申請額一覧!$E$4:$E$503,C40,申請額一覧!$K$4:$K$503)</f>
        <v>0</v>
      </c>
      <c r="Y40" s="165"/>
      <c r="Z40" s="165"/>
      <c r="AA40" s="165"/>
      <c r="AB40" s="80" t="s">
        <v>54</v>
      </c>
      <c r="AC40" s="59"/>
      <c r="AD40" s="59"/>
      <c r="AE40" s="58"/>
      <c r="AF40" s="58"/>
      <c r="AG40" s="66"/>
      <c r="AH40" s="66"/>
      <c r="AI40" s="66"/>
      <c r="AJ40" s="66"/>
      <c r="AK40" s="67"/>
      <c r="AL40" s="73"/>
    </row>
    <row r="41" spans="1:38" ht="17.25" customHeight="1">
      <c r="A41" s="217"/>
      <c r="B41" s="129">
        <v>18</v>
      </c>
      <c r="C41" s="133" t="s">
        <v>110</v>
      </c>
      <c r="D41" s="132"/>
      <c r="E41" s="132"/>
      <c r="F41" s="132"/>
      <c r="G41" s="132"/>
      <c r="H41" s="132"/>
      <c r="I41" s="132"/>
      <c r="J41" s="132"/>
      <c r="K41" s="132"/>
      <c r="L41" s="132"/>
      <c r="M41" s="132"/>
      <c r="N41" s="132"/>
      <c r="O41" s="132"/>
      <c r="P41" s="132"/>
      <c r="Q41" s="132"/>
      <c r="R41" s="132"/>
      <c r="S41" s="132"/>
      <c r="T41" s="160">
        <f ca="1">COUNTIFS(申請額一覧!$E$4:$E$503,C41,申請額一覧!$K$4:$K$503,"&gt;0")</f>
        <v>0</v>
      </c>
      <c r="U41" s="161"/>
      <c r="V41" s="162" t="s">
        <v>17</v>
      </c>
      <c r="W41" s="163"/>
      <c r="X41" s="164">
        <f ca="1">SUMIF(申請額一覧!$E$4:$E$503,C41,申請額一覧!$K$4:$K$503)</f>
        <v>0</v>
      </c>
      <c r="Y41" s="165"/>
      <c r="Z41" s="165"/>
      <c r="AA41" s="165"/>
      <c r="AB41" s="80" t="s">
        <v>54</v>
      </c>
      <c r="AC41" s="59"/>
      <c r="AD41" s="59"/>
      <c r="AE41" s="58"/>
      <c r="AF41" s="58"/>
      <c r="AG41" s="66"/>
      <c r="AH41" s="66"/>
      <c r="AI41" s="66"/>
      <c r="AJ41" s="66"/>
      <c r="AK41" s="67"/>
      <c r="AL41" s="73"/>
    </row>
    <row r="42" spans="1:38" ht="17.25" customHeight="1">
      <c r="A42" s="217"/>
      <c r="B42" s="128">
        <v>19</v>
      </c>
      <c r="C42" s="124" t="s">
        <v>86</v>
      </c>
      <c r="D42" s="124"/>
      <c r="E42" s="124"/>
      <c r="F42" s="124"/>
      <c r="G42" s="124"/>
      <c r="H42" s="124"/>
      <c r="I42" s="124"/>
      <c r="J42" s="124"/>
      <c r="K42" s="124"/>
      <c r="L42" s="124"/>
      <c r="M42" s="124"/>
      <c r="N42" s="124"/>
      <c r="O42" s="124"/>
      <c r="P42" s="124"/>
      <c r="Q42" s="124"/>
      <c r="R42" s="124"/>
      <c r="S42" s="124"/>
      <c r="T42" s="160">
        <f ca="1">COUNTIFS(申請額一覧!$E$4:$E$503,C42,申請額一覧!$K$4:$K$503,"&gt;0")</f>
        <v>0</v>
      </c>
      <c r="U42" s="161"/>
      <c r="V42" s="162" t="s">
        <v>17</v>
      </c>
      <c r="W42" s="163"/>
      <c r="X42" s="164">
        <f ca="1">SUMIF(申請額一覧!$E$4:$E$503,C42,申請額一覧!$K$4:$K$503)</f>
        <v>0</v>
      </c>
      <c r="Y42" s="165"/>
      <c r="Z42" s="165"/>
      <c r="AA42" s="165"/>
      <c r="AB42" s="80" t="s">
        <v>54</v>
      </c>
      <c r="AC42" s="172"/>
      <c r="AD42" s="172"/>
      <c r="AE42" s="173"/>
      <c r="AF42" s="173"/>
      <c r="AG42" s="159"/>
      <c r="AH42" s="159"/>
      <c r="AI42" s="159"/>
      <c r="AJ42" s="159"/>
      <c r="AK42" s="67"/>
      <c r="AL42" s="73"/>
    </row>
    <row r="43" spans="1:38" ht="17.25" customHeight="1">
      <c r="A43" s="217"/>
      <c r="B43" s="129">
        <v>20</v>
      </c>
      <c r="C43" s="124" t="s">
        <v>87</v>
      </c>
      <c r="D43" s="124"/>
      <c r="E43" s="124"/>
      <c r="F43" s="124"/>
      <c r="G43" s="124"/>
      <c r="H43" s="124"/>
      <c r="I43" s="124"/>
      <c r="J43" s="124"/>
      <c r="K43" s="124"/>
      <c r="L43" s="124"/>
      <c r="M43" s="124"/>
      <c r="N43" s="124"/>
      <c r="O43" s="124"/>
      <c r="P43" s="124"/>
      <c r="Q43" s="124"/>
      <c r="R43" s="124"/>
      <c r="S43" s="124"/>
      <c r="T43" s="160">
        <f ca="1">COUNTIFS(申請額一覧!$E$4:$E$503,C43,申請額一覧!$K$4:$K$503,"&gt;0")</f>
        <v>0</v>
      </c>
      <c r="U43" s="161"/>
      <c r="V43" s="162" t="s">
        <v>17</v>
      </c>
      <c r="W43" s="163"/>
      <c r="X43" s="164">
        <f ca="1">SUMIF(申請額一覧!$E$4:$E$503,C43,申請額一覧!$K$4:$K$503)</f>
        <v>0</v>
      </c>
      <c r="Y43" s="165"/>
      <c r="Z43" s="165"/>
      <c r="AA43" s="165"/>
      <c r="AB43" s="80" t="s">
        <v>54</v>
      </c>
      <c r="AC43" s="172"/>
      <c r="AD43" s="172"/>
      <c r="AE43" s="173"/>
      <c r="AF43" s="173"/>
      <c r="AG43" s="159"/>
      <c r="AH43" s="159"/>
      <c r="AI43" s="159"/>
      <c r="AJ43" s="159"/>
      <c r="AK43" s="67"/>
      <c r="AL43" s="73"/>
    </row>
    <row r="44" spans="1:38" ht="17.25" customHeight="1">
      <c r="A44" s="217"/>
      <c r="B44" s="128">
        <v>21</v>
      </c>
      <c r="C44" s="124" t="s">
        <v>88</v>
      </c>
      <c r="D44" s="124"/>
      <c r="E44" s="124"/>
      <c r="F44" s="124"/>
      <c r="G44" s="124"/>
      <c r="H44" s="124"/>
      <c r="I44" s="124"/>
      <c r="J44" s="124"/>
      <c r="K44" s="124"/>
      <c r="L44" s="124"/>
      <c r="M44" s="124"/>
      <c r="N44" s="124"/>
      <c r="O44" s="124"/>
      <c r="P44" s="124"/>
      <c r="Q44" s="124"/>
      <c r="R44" s="124"/>
      <c r="S44" s="124"/>
      <c r="T44" s="160">
        <f ca="1">COUNTIFS(申請額一覧!$E$4:$E$503,C44,申請額一覧!$K$4:$K$503,"&gt;0")</f>
        <v>0</v>
      </c>
      <c r="U44" s="161"/>
      <c r="V44" s="162" t="s">
        <v>17</v>
      </c>
      <c r="W44" s="163"/>
      <c r="X44" s="164">
        <f ca="1">SUMIF(申請額一覧!$E$4:$E$503,C44,申請額一覧!$K$4:$K$503)</f>
        <v>0</v>
      </c>
      <c r="Y44" s="165"/>
      <c r="Z44" s="165"/>
      <c r="AA44" s="165"/>
      <c r="AB44" s="80" t="s">
        <v>54</v>
      </c>
      <c r="AC44" s="172"/>
      <c r="AD44" s="172"/>
      <c r="AE44" s="173"/>
      <c r="AF44" s="173"/>
      <c r="AG44" s="159"/>
      <c r="AH44" s="159"/>
      <c r="AI44" s="159"/>
      <c r="AJ44" s="159"/>
      <c r="AK44" s="67"/>
      <c r="AL44" s="73"/>
    </row>
    <row r="45" spans="1:38" ht="17.25" customHeight="1">
      <c r="A45" s="217"/>
      <c r="B45" s="129">
        <v>22</v>
      </c>
      <c r="C45" s="124" t="s">
        <v>111</v>
      </c>
      <c r="D45" s="132"/>
      <c r="E45" s="132"/>
      <c r="F45" s="132"/>
      <c r="G45" s="132"/>
      <c r="H45" s="132"/>
      <c r="I45" s="132"/>
      <c r="J45" s="132"/>
      <c r="K45" s="132"/>
      <c r="L45" s="132"/>
      <c r="M45" s="132"/>
      <c r="N45" s="132"/>
      <c r="O45" s="132"/>
      <c r="P45" s="132"/>
      <c r="Q45" s="132"/>
      <c r="R45" s="132"/>
      <c r="S45" s="132"/>
      <c r="T45" s="160">
        <f ca="1">COUNTIFS(申請額一覧!$E$4:$E$503,C45,申請額一覧!$K$4:$K$503,"&gt;0")</f>
        <v>0</v>
      </c>
      <c r="U45" s="161"/>
      <c r="V45" s="162" t="s">
        <v>17</v>
      </c>
      <c r="W45" s="163"/>
      <c r="X45" s="164">
        <f ca="1">SUMIF(申請額一覧!$E$4:$E$503,C45,申請額一覧!$K$4:$K$503)</f>
        <v>0</v>
      </c>
      <c r="Y45" s="165"/>
      <c r="Z45" s="165"/>
      <c r="AA45" s="165"/>
      <c r="AB45" s="80" t="s">
        <v>54</v>
      </c>
      <c r="AC45" s="113"/>
      <c r="AD45" s="113"/>
      <c r="AE45" s="114"/>
      <c r="AF45" s="114"/>
      <c r="AG45" s="112"/>
      <c r="AH45" s="112"/>
      <c r="AI45" s="112"/>
      <c r="AJ45" s="112"/>
      <c r="AK45" s="67"/>
      <c r="AL45" s="73"/>
    </row>
    <row r="46" spans="1:38" ht="17.25" customHeight="1">
      <c r="A46" s="217"/>
      <c r="B46" s="128">
        <v>23</v>
      </c>
      <c r="C46" s="124" t="s">
        <v>112</v>
      </c>
      <c r="D46" s="132"/>
      <c r="E46" s="132"/>
      <c r="F46" s="132"/>
      <c r="G46" s="132"/>
      <c r="H46" s="132"/>
      <c r="I46" s="132"/>
      <c r="J46" s="132"/>
      <c r="K46" s="132"/>
      <c r="L46" s="132"/>
      <c r="M46" s="132"/>
      <c r="N46" s="132"/>
      <c r="O46" s="132"/>
      <c r="P46" s="132"/>
      <c r="Q46" s="132"/>
      <c r="R46" s="132"/>
      <c r="S46" s="132"/>
      <c r="T46" s="160">
        <f ca="1">COUNTIFS(申請額一覧!$E$4:$E$503,C46,申請額一覧!$K$4:$K$503,"&gt;0")</f>
        <v>0</v>
      </c>
      <c r="U46" s="161"/>
      <c r="V46" s="162" t="s">
        <v>17</v>
      </c>
      <c r="W46" s="163"/>
      <c r="X46" s="164">
        <f ca="1">SUMIF(申請額一覧!$E$4:$E$503,C46,申請額一覧!$K$4:$K$503)</f>
        <v>0</v>
      </c>
      <c r="Y46" s="165"/>
      <c r="Z46" s="165"/>
      <c r="AA46" s="165"/>
      <c r="AB46" s="80" t="s">
        <v>54</v>
      </c>
      <c r="AC46" s="113"/>
      <c r="AD46" s="113"/>
      <c r="AE46" s="114"/>
      <c r="AF46" s="114"/>
      <c r="AG46" s="112"/>
      <c r="AH46" s="112"/>
      <c r="AI46" s="112"/>
      <c r="AJ46" s="112"/>
      <c r="AK46" s="67"/>
      <c r="AL46" s="73"/>
    </row>
    <row r="47" spans="1:38" ht="17.25" customHeight="1">
      <c r="A47" s="217"/>
      <c r="B47" s="128">
        <v>24</v>
      </c>
      <c r="C47" s="133" t="s">
        <v>113</v>
      </c>
      <c r="D47" s="132"/>
      <c r="E47" s="132"/>
      <c r="F47" s="132"/>
      <c r="G47" s="132"/>
      <c r="H47" s="132"/>
      <c r="I47" s="132"/>
      <c r="J47" s="132"/>
      <c r="K47" s="132"/>
      <c r="L47" s="132"/>
      <c r="M47" s="132"/>
      <c r="N47" s="132"/>
      <c r="O47" s="132"/>
      <c r="P47" s="132"/>
      <c r="Q47" s="132"/>
      <c r="R47" s="132"/>
      <c r="S47" s="132"/>
      <c r="T47" s="160">
        <f ca="1">COUNTIFS(申請額一覧!$E$4:$E$503,C47,申請額一覧!$K$4:$K$503,"&gt;0")</f>
        <v>0</v>
      </c>
      <c r="U47" s="161"/>
      <c r="V47" s="162" t="s">
        <v>17</v>
      </c>
      <c r="W47" s="163"/>
      <c r="X47" s="164">
        <f ca="1">SUMIF(申請額一覧!$E$4:$E$503,C47,申請額一覧!$K$4:$K$503)</f>
        <v>0</v>
      </c>
      <c r="Y47" s="165"/>
      <c r="Z47" s="165"/>
      <c r="AA47" s="165"/>
      <c r="AB47" s="80" t="s">
        <v>54</v>
      </c>
      <c r="AC47" s="113"/>
      <c r="AD47" s="113"/>
      <c r="AE47" s="114"/>
      <c r="AF47" s="114"/>
      <c r="AG47" s="112"/>
      <c r="AH47" s="112"/>
      <c r="AI47" s="112"/>
      <c r="AJ47" s="112"/>
      <c r="AK47" s="67"/>
      <c r="AL47" s="73"/>
    </row>
    <row r="48" spans="1:38" ht="17.25" customHeight="1">
      <c r="A48" s="217"/>
      <c r="B48" s="129">
        <v>25</v>
      </c>
      <c r="C48" s="124" t="s">
        <v>114</v>
      </c>
      <c r="D48" s="132"/>
      <c r="E48" s="132"/>
      <c r="F48" s="132"/>
      <c r="G48" s="132"/>
      <c r="H48" s="132"/>
      <c r="I48" s="132"/>
      <c r="J48" s="132"/>
      <c r="K48" s="132"/>
      <c r="L48" s="132"/>
      <c r="M48" s="132"/>
      <c r="N48" s="132"/>
      <c r="O48" s="132"/>
      <c r="P48" s="132"/>
      <c r="Q48" s="132"/>
      <c r="R48" s="132"/>
      <c r="S48" s="132"/>
      <c r="T48" s="160">
        <f ca="1">COUNTIFS(申請額一覧!$E$4:$E$503,C48,申請額一覧!$K$4:$K$503,"&gt;0")</f>
        <v>0</v>
      </c>
      <c r="U48" s="161"/>
      <c r="V48" s="162" t="s">
        <v>17</v>
      </c>
      <c r="W48" s="163"/>
      <c r="X48" s="164">
        <f ca="1">SUMIF(申請額一覧!$E$4:$E$503,C48,申請額一覧!$K$4:$K$503)</f>
        <v>0</v>
      </c>
      <c r="Y48" s="165"/>
      <c r="Z48" s="165"/>
      <c r="AA48" s="165"/>
      <c r="AB48" s="80" t="s">
        <v>54</v>
      </c>
      <c r="AC48" s="113"/>
      <c r="AD48" s="113"/>
      <c r="AE48" s="114"/>
      <c r="AF48" s="114"/>
      <c r="AG48" s="112"/>
      <c r="AH48" s="112"/>
      <c r="AI48" s="112"/>
      <c r="AJ48" s="112"/>
      <c r="AK48" s="67"/>
      <c r="AL48" s="73"/>
    </row>
    <row r="49" spans="1:38" ht="17.25" customHeight="1">
      <c r="A49" s="217"/>
      <c r="B49" s="128">
        <v>26</v>
      </c>
      <c r="C49" s="124" t="s">
        <v>115</v>
      </c>
      <c r="D49" s="132"/>
      <c r="E49" s="132"/>
      <c r="F49" s="132"/>
      <c r="G49" s="132"/>
      <c r="H49" s="132"/>
      <c r="I49" s="132"/>
      <c r="J49" s="132"/>
      <c r="K49" s="132"/>
      <c r="L49" s="132"/>
      <c r="M49" s="132"/>
      <c r="N49" s="132"/>
      <c r="O49" s="132"/>
      <c r="P49" s="132"/>
      <c r="Q49" s="132"/>
      <c r="R49" s="132"/>
      <c r="S49" s="132"/>
      <c r="T49" s="160">
        <f ca="1">COUNTIFS(申請額一覧!$E$4:$E$503,C49,申請額一覧!$K$4:$K$503,"&gt;0")</f>
        <v>0</v>
      </c>
      <c r="U49" s="161"/>
      <c r="V49" s="162" t="s">
        <v>17</v>
      </c>
      <c r="W49" s="163"/>
      <c r="X49" s="164">
        <f ca="1">SUMIF(申請額一覧!$E$4:$E$503,C49,申請額一覧!$K$4:$K$503)</f>
        <v>0</v>
      </c>
      <c r="Y49" s="165"/>
      <c r="Z49" s="165"/>
      <c r="AA49" s="165"/>
      <c r="AB49" s="80" t="s">
        <v>54</v>
      </c>
      <c r="AC49" s="113"/>
      <c r="AD49" s="113"/>
      <c r="AE49" s="114"/>
      <c r="AF49" s="114"/>
      <c r="AG49" s="112"/>
      <c r="AH49" s="112"/>
      <c r="AI49" s="112"/>
      <c r="AJ49" s="112"/>
      <c r="AK49" s="67"/>
      <c r="AL49" s="73"/>
    </row>
    <row r="50" spans="1:38" ht="17.25" customHeight="1" thickBot="1">
      <c r="A50" s="217"/>
      <c r="B50" s="128">
        <v>27</v>
      </c>
      <c r="C50" s="133" t="s">
        <v>116</v>
      </c>
      <c r="D50" s="132"/>
      <c r="E50" s="132"/>
      <c r="F50" s="132"/>
      <c r="G50" s="132"/>
      <c r="H50" s="132"/>
      <c r="I50" s="132"/>
      <c r="J50" s="132"/>
      <c r="K50" s="132"/>
      <c r="L50" s="132"/>
      <c r="M50" s="132"/>
      <c r="N50" s="132"/>
      <c r="O50" s="132"/>
      <c r="P50" s="132"/>
      <c r="Q50" s="132"/>
      <c r="R50" s="132"/>
      <c r="S50" s="132"/>
      <c r="T50" s="186">
        <f ca="1">COUNTIFS(申請額一覧!$E$4:$E$503,C50,申請額一覧!$K$4:$K$503,"&gt;0")</f>
        <v>0</v>
      </c>
      <c r="U50" s="187"/>
      <c r="V50" s="174" t="s">
        <v>17</v>
      </c>
      <c r="W50" s="175"/>
      <c r="X50" s="176">
        <f ca="1">SUMIF(申請額一覧!$E$4:$E$503,C50,申請額一覧!$K$4:$K$503)</f>
        <v>0</v>
      </c>
      <c r="Y50" s="177"/>
      <c r="Z50" s="177"/>
      <c r="AA50" s="177"/>
      <c r="AB50" s="80" t="s">
        <v>54</v>
      </c>
      <c r="AC50" s="113"/>
      <c r="AD50" s="113"/>
      <c r="AE50" s="114"/>
      <c r="AF50" s="114"/>
      <c r="AG50" s="112"/>
      <c r="AH50" s="112"/>
      <c r="AI50" s="112"/>
      <c r="AJ50" s="112"/>
      <c r="AK50" s="67"/>
      <c r="AL50" s="73"/>
    </row>
    <row r="51" spans="1:38" ht="17.25" customHeight="1" thickBot="1">
      <c r="A51" s="190" t="s">
        <v>19</v>
      </c>
      <c r="B51" s="191"/>
      <c r="C51" s="191"/>
      <c r="D51" s="191"/>
      <c r="E51" s="191"/>
      <c r="F51" s="191"/>
      <c r="G51" s="191"/>
      <c r="H51" s="191"/>
      <c r="I51" s="191"/>
      <c r="J51" s="191"/>
      <c r="K51" s="191"/>
      <c r="L51" s="191"/>
      <c r="M51" s="191"/>
      <c r="N51" s="191"/>
      <c r="O51" s="191"/>
      <c r="P51" s="191"/>
      <c r="Q51" s="191"/>
      <c r="R51" s="191"/>
      <c r="S51" s="192"/>
      <c r="T51" s="188">
        <f ca="1">SUM(T39:U50)</f>
        <v>0</v>
      </c>
      <c r="U51" s="189"/>
      <c r="V51" s="178" t="s">
        <v>17</v>
      </c>
      <c r="W51" s="179"/>
      <c r="X51" s="184">
        <f ca="1">SUM(X39:AA50)</f>
        <v>0</v>
      </c>
      <c r="Y51" s="185"/>
      <c r="Z51" s="185"/>
      <c r="AA51" s="185"/>
      <c r="AB51" s="81" t="s">
        <v>54</v>
      </c>
      <c r="AC51" s="172"/>
      <c r="AD51" s="172"/>
      <c r="AE51" s="173"/>
      <c r="AF51" s="173"/>
      <c r="AG51" s="159"/>
      <c r="AH51" s="159"/>
      <c r="AI51" s="159"/>
      <c r="AJ51" s="159"/>
      <c r="AK51" s="67"/>
      <c r="AL51" s="73"/>
    </row>
    <row r="52" spans="1:38" ht="17.25" customHeight="1">
      <c r="A52" s="214" t="s">
        <v>18</v>
      </c>
      <c r="B52" s="134">
        <v>28</v>
      </c>
      <c r="C52" s="132" t="s">
        <v>89</v>
      </c>
      <c r="D52" s="132"/>
      <c r="E52" s="132"/>
      <c r="F52" s="132"/>
      <c r="G52" s="132"/>
      <c r="H52" s="132"/>
      <c r="I52" s="132"/>
      <c r="J52" s="132"/>
      <c r="K52" s="132"/>
      <c r="L52" s="132"/>
      <c r="M52" s="132"/>
      <c r="N52" s="132"/>
      <c r="O52" s="132"/>
      <c r="P52" s="132"/>
      <c r="Q52" s="132"/>
      <c r="R52" s="132"/>
      <c r="S52" s="132"/>
      <c r="T52" s="166">
        <f ca="1">COUNTIFS(申請額一覧!$E$4:$E$503,C52,申請額一覧!$K$4:$K$503,"&gt;0")</f>
        <v>0</v>
      </c>
      <c r="U52" s="167"/>
      <c r="V52" s="168" t="s">
        <v>17</v>
      </c>
      <c r="W52" s="169"/>
      <c r="X52" s="170">
        <f ca="1">SUMIF(申請額一覧!$E$4:$E$503,C52,申請額一覧!$K$4:$K$503)</f>
        <v>0</v>
      </c>
      <c r="Y52" s="171"/>
      <c r="Z52" s="171"/>
      <c r="AA52" s="171"/>
      <c r="AB52" s="82" t="s">
        <v>54</v>
      </c>
      <c r="AC52" s="172"/>
      <c r="AD52" s="172"/>
      <c r="AE52" s="173"/>
      <c r="AF52" s="173"/>
      <c r="AG52" s="159"/>
      <c r="AH52" s="159"/>
      <c r="AI52" s="159"/>
      <c r="AJ52" s="159"/>
      <c r="AK52" s="67"/>
      <c r="AL52" s="73"/>
    </row>
    <row r="53" spans="1:38" ht="17.25" customHeight="1">
      <c r="A53" s="214"/>
      <c r="B53" s="128">
        <v>29</v>
      </c>
      <c r="C53" s="124" t="s">
        <v>90</v>
      </c>
      <c r="D53" s="124"/>
      <c r="E53" s="124"/>
      <c r="F53" s="124"/>
      <c r="G53" s="124"/>
      <c r="H53" s="124"/>
      <c r="I53" s="124"/>
      <c r="J53" s="124"/>
      <c r="K53" s="124"/>
      <c r="L53" s="124"/>
      <c r="M53" s="124"/>
      <c r="N53" s="124"/>
      <c r="O53" s="124"/>
      <c r="P53" s="124"/>
      <c r="Q53" s="124"/>
      <c r="R53" s="124"/>
      <c r="S53" s="124"/>
      <c r="T53" s="160">
        <f ca="1">COUNTIFS(申請額一覧!$E$4:$E$503,C53,申請額一覧!$K$4:$K$503,"&gt;0")</f>
        <v>0</v>
      </c>
      <c r="U53" s="161"/>
      <c r="V53" s="162" t="s">
        <v>17</v>
      </c>
      <c r="W53" s="163"/>
      <c r="X53" s="164">
        <f ca="1">SUMIF(申請額一覧!$E$4:$E$503,C53,申請額一覧!$K$4:$K$503)</f>
        <v>0</v>
      </c>
      <c r="Y53" s="165"/>
      <c r="Z53" s="165"/>
      <c r="AA53" s="165"/>
      <c r="AB53" s="80" t="s">
        <v>54</v>
      </c>
      <c r="AC53" s="172"/>
      <c r="AD53" s="172"/>
      <c r="AE53" s="173"/>
      <c r="AF53" s="173"/>
      <c r="AG53" s="159"/>
      <c r="AH53" s="159"/>
      <c r="AI53" s="159"/>
      <c r="AJ53" s="159"/>
      <c r="AK53" s="67"/>
      <c r="AL53" s="73"/>
    </row>
    <row r="54" spans="1:38" ht="17.25" customHeight="1">
      <c r="A54" s="214"/>
      <c r="B54" s="128">
        <v>30</v>
      </c>
      <c r="C54" s="124" t="s">
        <v>91</v>
      </c>
      <c r="D54" s="124"/>
      <c r="E54" s="124"/>
      <c r="F54" s="124"/>
      <c r="G54" s="124"/>
      <c r="H54" s="124"/>
      <c r="I54" s="124"/>
      <c r="J54" s="124"/>
      <c r="K54" s="124"/>
      <c r="L54" s="124"/>
      <c r="M54" s="124"/>
      <c r="N54" s="124"/>
      <c r="O54" s="124"/>
      <c r="P54" s="124"/>
      <c r="Q54" s="124"/>
      <c r="R54" s="124"/>
      <c r="S54" s="124"/>
      <c r="T54" s="160">
        <f ca="1">COUNTIFS(申請額一覧!$E$4:$E$503,C54,申請額一覧!$K$4:$K$503,"&gt;0")</f>
        <v>0</v>
      </c>
      <c r="U54" s="161"/>
      <c r="V54" s="162" t="s">
        <v>17</v>
      </c>
      <c r="W54" s="163"/>
      <c r="X54" s="164">
        <f ca="1">SUMIF(申請額一覧!$E$4:$E$503,C54,申請額一覧!$K$4:$K$503)</f>
        <v>0</v>
      </c>
      <c r="Y54" s="165"/>
      <c r="Z54" s="165"/>
      <c r="AA54" s="165"/>
      <c r="AB54" s="80" t="s">
        <v>54</v>
      </c>
      <c r="AC54" s="172"/>
      <c r="AD54" s="172"/>
      <c r="AE54" s="173"/>
      <c r="AF54" s="173"/>
      <c r="AG54" s="159"/>
      <c r="AH54" s="159"/>
      <c r="AI54" s="159"/>
      <c r="AJ54" s="159"/>
      <c r="AK54" s="67"/>
      <c r="AL54" s="73"/>
    </row>
    <row r="55" spans="1:38" ht="17.25" customHeight="1">
      <c r="A55" s="214"/>
      <c r="B55" s="128">
        <v>31</v>
      </c>
      <c r="C55" s="124" t="s">
        <v>92</v>
      </c>
      <c r="D55" s="124"/>
      <c r="E55" s="124"/>
      <c r="F55" s="124"/>
      <c r="G55" s="124"/>
      <c r="H55" s="124"/>
      <c r="I55" s="124"/>
      <c r="J55" s="124"/>
      <c r="K55" s="124"/>
      <c r="L55" s="124"/>
      <c r="M55" s="124"/>
      <c r="N55" s="124"/>
      <c r="O55" s="124"/>
      <c r="P55" s="124"/>
      <c r="Q55" s="124"/>
      <c r="R55" s="124"/>
      <c r="S55" s="124"/>
      <c r="T55" s="160">
        <f ca="1">COUNTIFS(申請額一覧!$E$4:$E$503,C55,申請額一覧!$K$4:$K$503,"&gt;0")</f>
        <v>0</v>
      </c>
      <c r="U55" s="161"/>
      <c r="V55" s="162" t="s">
        <v>17</v>
      </c>
      <c r="W55" s="163"/>
      <c r="X55" s="164">
        <f ca="1">SUMIF(申請額一覧!$E$4:$E$503,C55,申請額一覧!$K$4:$K$503)</f>
        <v>0</v>
      </c>
      <c r="Y55" s="165"/>
      <c r="Z55" s="165"/>
      <c r="AA55" s="165"/>
      <c r="AB55" s="80" t="s">
        <v>54</v>
      </c>
      <c r="AC55" s="172"/>
      <c r="AD55" s="172"/>
      <c r="AE55" s="173"/>
      <c r="AF55" s="173"/>
      <c r="AG55" s="159"/>
      <c r="AH55" s="159"/>
      <c r="AI55" s="159"/>
      <c r="AJ55" s="159"/>
      <c r="AK55" s="67"/>
      <c r="AL55" s="73"/>
    </row>
    <row r="56" spans="1:38" ht="17.25" customHeight="1">
      <c r="A56" s="214"/>
      <c r="B56" s="128">
        <v>32</v>
      </c>
      <c r="C56" s="124" t="s">
        <v>93</v>
      </c>
      <c r="D56" s="124"/>
      <c r="E56" s="124"/>
      <c r="F56" s="124"/>
      <c r="G56" s="124"/>
      <c r="H56" s="124"/>
      <c r="I56" s="124"/>
      <c r="J56" s="124"/>
      <c r="K56" s="124"/>
      <c r="L56" s="124"/>
      <c r="M56" s="124"/>
      <c r="N56" s="124"/>
      <c r="O56" s="124"/>
      <c r="P56" s="124"/>
      <c r="Q56" s="124"/>
      <c r="R56" s="124"/>
      <c r="S56" s="124"/>
      <c r="T56" s="160">
        <f ca="1">COUNTIFS(申請額一覧!$E$4:$E$503,C56,申請額一覧!$K$4:$K$503,"&gt;0")</f>
        <v>0</v>
      </c>
      <c r="U56" s="161"/>
      <c r="V56" s="162" t="s">
        <v>17</v>
      </c>
      <c r="W56" s="163"/>
      <c r="X56" s="164">
        <f ca="1">SUMIF(申請額一覧!$E$4:$E$503,C56,申請額一覧!$K$4:$K$503)</f>
        <v>0</v>
      </c>
      <c r="Y56" s="165"/>
      <c r="Z56" s="165"/>
      <c r="AA56" s="165"/>
      <c r="AB56" s="80" t="s">
        <v>54</v>
      </c>
      <c r="AC56" s="172"/>
      <c r="AD56" s="172"/>
      <c r="AE56" s="173"/>
      <c r="AF56" s="173"/>
      <c r="AG56" s="159"/>
      <c r="AH56" s="159"/>
      <c r="AI56" s="159"/>
      <c r="AJ56" s="159"/>
      <c r="AK56" s="67"/>
      <c r="AL56" s="73"/>
    </row>
    <row r="57" spans="1:38" ht="17.25" customHeight="1" thickBot="1">
      <c r="A57" s="214"/>
      <c r="B57" s="135">
        <v>33</v>
      </c>
      <c r="C57" s="136" t="s">
        <v>94</v>
      </c>
      <c r="D57" s="136"/>
      <c r="E57" s="136"/>
      <c r="F57" s="136"/>
      <c r="G57" s="136"/>
      <c r="H57" s="136"/>
      <c r="I57" s="136"/>
      <c r="J57" s="136"/>
      <c r="K57" s="136"/>
      <c r="L57" s="136"/>
      <c r="M57" s="136"/>
      <c r="N57" s="136"/>
      <c r="O57" s="136"/>
      <c r="P57" s="136"/>
      <c r="Q57" s="136"/>
      <c r="R57" s="136"/>
      <c r="S57" s="136"/>
      <c r="T57" s="186">
        <f ca="1">COUNTIFS(申請額一覧!$E$4:$E$503,C57,申請額一覧!$K$4:$K$503,"&gt;0")</f>
        <v>0</v>
      </c>
      <c r="U57" s="187"/>
      <c r="V57" s="174" t="s">
        <v>17</v>
      </c>
      <c r="W57" s="175"/>
      <c r="X57" s="176">
        <f ca="1">SUMIF(申請額一覧!$E$4:$E$503,C57,申請額一覧!$K$4:$K$503)</f>
        <v>0</v>
      </c>
      <c r="Y57" s="177"/>
      <c r="Z57" s="177"/>
      <c r="AA57" s="177"/>
      <c r="AB57" s="83" t="s">
        <v>54</v>
      </c>
      <c r="AC57" s="172"/>
      <c r="AD57" s="172"/>
      <c r="AE57" s="173"/>
      <c r="AF57" s="173"/>
      <c r="AG57" s="159"/>
      <c r="AH57" s="159"/>
      <c r="AI57" s="159"/>
      <c r="AJ57" s="159"/>
      <c r="AK57" s="67"/>
      <c r="AL57" s="73"/>
    </row>
    <row r="58" spans="1:38" ht="17.25" customHeight="1" thickBot="1">
      <c r="A58" s="190" t="s">
        <v>19</v>
      </c>
      <c r="B58" s="191"/>
      <c r="C58" s="191"/>
      <c r="D58" s="191"/>
      <c r="E58" s="191"/>
      <c r="F58" s="191"/>
      <c r="G58" s="191"/>
      <c r="H58" s="191"/>
      <c r="I58" s="191"/>
      <c r="J58" s="191"/>
      <c r="K58" s="191"/>
      <c r="L58" s="191"/>
      <c r="M58" s="191"/>
      <c r="N58" s="191"/>
      <c r="O58" s="191"/>
      <c r="P58" s="191"/>
      <c r="Q58" s="191"/>
      <c r="R58" s="191"/>
      <c r="S58" s="192"/>
      <c r="T58" s="188">
        <f ca="1">SUM(T52:U57)</f>
        <v>0</v>
      </c>
      <c r="U58" s="189"/>
      <c r="V58" s="178" t="s">
        <v>17</v>
      </c>
      <c r="W58" s="179"/>
      <c r="X58" s="184">
        <f ca="1">SUM(X52:AA57)</f>
        <v>0</v>
      </c>
      <c r="Y58" s="185"/>
      <c r="Z58" s="185"/>
      <c r="AA58" s="185"/>
      <c r="AB58" s="81" t="s">
        <v>54</v>
      </c>
      <c r="AC58" s="172"/>
      <c r="AD58" s="172"/>
      <c r="AE58" s="173"/>
      <c r="AF58" s="173"/>
      <c r="AG58" s="159"/>
      <c r="AH58" s="159"/>
      <c r="AI58" s="159"/>
      <c r="AJ58" s="159"/>
      <c r="AK58" s="67"/>
      <c r="AL58" s="73"/>
    </row>
    <row r="59" spans="1:38" ht="17.25" customHeight="1">
      <c r="A59" s="217" t="s">
        <v>99</v>
      </c>
      <c r="B59" s="129">
        <v>34</v>
      </c>
      <c r="C59" s="137" t="s">
        <v>95</v>
      </c>
      <c r="D59" s="132"/>
      <c r="E59" s="132"/>
      <c r="F59" s="132"/>
      <c r="G59" s="132"/>
      <c r="H59" s="132"/>
      <c r="I59" s="132"/>
      <c r="J59" s="132"/>
      <c r="K59" s="132"/>
      <c r="L59" s="132"/>
      <c r="M59" s="132"/>
      <c r="N59" s="132"/>
      <c r="O59" s="132"/>
      <c r="P59" s="132"/>
      <c r="Q59" s="132"/>
      <c r="R59" s="132"/>
      <c r="S59" s="132"/>
      <c r="T59" s="200">
        <f ca="1">COUNTIFS(申請額一覧!$E$4:$E$503,C59,申請額一覧!$K$4:$K$503,"&gt;0")</f>
        <v>0</v>
      </c>
      <c r="U59" s="201"/>
      <c r="V59" s="168" t="s">
        <v>17</v>
      </c>
      <c r="W59" s="169"/>
      <c r="X59" s="170">
        <f ca="1">SUMIF(申請額一覧!$E$4:$E$503,C59,申請額一覧!$K$4:$K$503)</f>
        <v>0</v>
      </c>
      <c r="Y59" s="171"/>
      <c r="Z59" s="171"/>
      <c r="AA59" s="171"/>
      <c r="AB59" s="80" t="s">
        <v>54</v>
      </c>
      <c r="AC59" s="68"/>
      <c r="AD59" s="68"/>
      <c r="AE59" s="69"/>
      <c r="AF59" s="69"/>
      <c r="AG59" s="76"/>
      <c r="AH59" s="76"/>
      <c r="AI59" s="76"/>
      <c r="AJ59" s="76"/>
      <c r="AK59" s="74"/>
      <c r="AL59" s="75"/>
    </row>
    <row r="60" spans="1:38" ht="17.25" customHeight="1">
      <c r="A60" s="217"/>
      <c r="B60" s="135">
        <v>35</v>
      </c>
      <c r="C60" s="138" t="s">
        <v>96</v>
      </c>
      <c r="D60" s="132"/>
      <c r="E60" s="132"/>
      <c r="F60" s="132"/>
      <c r="G60" s="132"/>
      <c r="H60" s="132"/>
      <c r="I60" s="132"/>
      <c r="J60" s="132"/>
      <c r="K60" s="132"/>
      <c r="L60" s="132"/>
      <c r="M60" s="132"/>
      <c r="N60" s="132"/>
      <c r="O60" s="132"/>
      <c r="P60" s="132"/>
      <c r="Q60" s="132"/>
      <c r="R60" s="124"/>
      <c r="S60" s="125"/>
      <c r="T60" s="202">
        <f ca="1">COUNTIFS(申請額一覧!$E$4:$E$503,C60,申請額一覧!$K$4:$K$503,"&gt;0")</f>
        <v>0</v>
      </c>
      <c r="U60" s="203"/>
      <c r="V60" s="162" t="s">
        <v>17</v>
      </c>
      <c r="W60" s="163"/>
      <c r="X60" s="164">
        <f ca="1">SUMIF(申請額一覧!$E$4:$E$503,C60,申請額一覧!$K$4:$K$503)</f>
        <v>0</v>
      </c>
      <c r="Y60" s="165"/>
      <c r="Z60" s="165"/>
      <c r="AA60" s="165"/>
      <c r="AB60" s="80" t="s">
        <v>54</v>
      </c>
      <c r="AC60" s="59"/>
      <c r="AD60" s="59"/>
      <c r="AE60" s="58"/>
      <c r="AF60" s="58"/>
      <c r="AG60" s="66"/>
      <c r="AH60" s="66"/>
      <c r="AI60" s="66"/>
      <c r="AJ60" s="66"/>
      <c r="AK60" s="67"/>
      <c r="AL60" s="73"/>
    </row>
    <row r="61" spans="1:38" ht="17.25" customHeight="1">
      <c r="A61" s="217"/>
      <c r="B61" s="135">
        <v>36</v>
      </c>
      <c r="C61" s="139" t="s">
        <v>97</v>
      </c>
      <c r="D61" s="132"/>
      <c r="E61" s="132"/>
      <c r="F61" s="132"/>
      <c r="G61" s="132"/>
      <c r="H61" s="132"/>
      <c r="I61" s="132"/>
      <c r="J61" s="132"/>
      <c r="K61" s="132"/>
      <c r="L61" s="132"/>
      <c r="M61" s="132"/>
      <c r="N61" s="132"/>
      <c r="O61" s="132"/>
      <c r="P61" s="132"/>
      <c r="Q61" s="132"/>
      <c r="R61" s="132"/>
      <c r="S61" s="132"/>
      <c r="T61" s="202">
        <f ca="1">COUNTIFS(申請額一覧!$E$4:$E$503,C61,申請額一覧!$K$4:$K$503,"&gt;0")</f>
        <v>0</v>
      </c>
      <c r="U61" s="203"/>
      <c r="V61" s="162" t="s">
        <v>17</v>
      </c>
      <c r="W61" s="163"/>
      <c r="X61" s="164">
        <f ca="1">SUMIF(申請額一覧!$E$4:$E$503,C61,申請額一覧!$K$4:$K$503)</f>
        <v>0</v>
      </c>
      <c r="Y61" s="165"/>
      <c r="Z61" s="165"/>
      <c r="AA61" s="165"/>
      <c r="AB61" s="80" t="s">
        <v>54</v>
      </c>
      <c r="AC61" s="59"/>
      <c r="AD61" s="59"/>
      <c r="AE61" s="58"/>
      <c r="AF61" s="58"/>
      <c r="AG61" s="66"/>
      <c r="AH61" s="66"/>
      <c r="AI61" s="66"/>
      <c r="AJ61" s="66"/>
      <c r="AK61" s="67"/>
      <c r="AL61" s="73"/>
    </row>
    <row r="62" spans="1:38" ht="17.25" customHeight="1" thickBot="1">
      <c r="A62" s="217"/>
      <c r="B62" s="128">
        <v>37</v>
      </c>
      <c r="C62" s="127" t="s">
        <v>98</v>
      </c>
      <c r="D62" s="132"/>
      <c r="E62" s="132"/>
      <c r="F62" s="132"/>
      <c r="G62" s="132"/>
      <c r="H62" s="132"/>
      <c r="I62" s="132"/>
      <c r="J62" s="132"/>
      <c r="K62" s="132"/>
      <c r="L62" s="132"/>
      <c r="M62" s="132"/>
      <c r="N62" s="132"/>
      <c r="O62" s="132"/>
      <c r="P62" s="132"/>
      <c r="Q62" s="132"/>
      <c r="R62" s="132"/>
      <c r="S62" s="132"/>
      <c r="T62" s="215">
        <f ca="1">COUNTIFS(申請額一覧!$E$4:$E$503,C62,申請額一覧!$K$4:$K$503,"&gt;0")</f>
        <v>0</v>
      </c>
      <c r="U62" s="216"/>
      <c r="V62" s="174" t="s">
        <v>17</v>
      </c>
      <c r="W62" s="175"/>
      <c r="X62" s="176">
        <f ca="1">SUMIF(申請額一覧!$E$4:$E$503,C62,申請額一覧!$K$4:$K$503)</f>
        <v>0</v>
      </c>
      <c r="Y62" s="177"/>
      <c r="Z62" s="177"/>
      <c r="AA62" s="177"/>
      <c r="AB62" s="80" t="s">
        <v>54</v>
      </c>
      <c r="AC62" s="59"/>
      <c r="AD62" s="59"/>
      <c r="AE62" s="58"/>
      <c r="AF62" s="58"/>
      <c r="AG62" s="66"/>
      <c r="AH62" s="66"/>
      <c r="AI62" s="66"/>
      <c r="AJ62" s="66"/>
      <c r="AK62" s="67"/>
      <c r="AL62" s="73"/>
    </row>
    <row r="63" spans="1:38" ht="20.25" customHeight="1" thickBot="1">
      <c r="A63" s="194" t="s">
        <v>19</v>
      </c>
      <c r="B63" s="195"/>
      <c r="C63" s="195"/>
      <c r="D63" s="195"/>
      <c r="E63" s="195"/>
      <c r="F63" s="195"/>
      <c r="G63" s="195"/>
      <c r="H63" s="195"/>
      <c r="I63" s="195"/>
      <c r="J63" s="195"/>
      <c r="K63" s="195"/>
      <c r="L63" s="195"/>
      <c r="M63" s="195"/>
      <c r="N63" s="195"/>
      <c r="O63" s="195"/>
      <c r="P63" s="195"/>
      <c r="Q63" s="195"/>
      <c r="R63" s="195"/>
      <c r="S63" s="196"/>
      <c r="T63" s="188">
        <f ca="1">SUM(T59:U62)</f>
        <v>0</v>
      </c>
      <c r="U63" s="189"/>
      <c r="V63" s="178" t="s">
        <v>17</v>
      </c>
      <c r="W63" s="179"/>
      <c r="X63" s="184">
        <f ca="1">SUM(X59:AA62)</f>
        <v>0</v>
      </c>
      <c r="Y63" s="185"/>
      <c r="Z63" s="185"/>
      <c r="AA63" s="185"/>
      <c r="AB63" s="81" t="s">
        <v>54</v>
      </c>
      <c r="AC63" s="172"/>
      <c r="AD63" s="172"/>
      <c r="AE63" s="173"/>
      <c r="AF63" s="173"/>
      <c r="AG63" s="159"/>
      <c r="AH63" s="159"/>
      <c r="AI63" s="159"/>
      <c r="AJ63" s="159"/>
      <c r="AK63" s="67"/>
      <c r="AL63" s="73"/>
    </row>
    <row r="64" spans="1:38" ht="29.25" customHeight="1" thickBot="1">
      <c r="A64" s="197" t="s">
        <v>53</v>
      </c>
      <c r="B64" s="198"/>
      <c r="C64" s="198"/>
      <c r="D64" s="198"/>
      <c r="E64" s="198"/>
      <c r="F64" s="198"/>
      <c r="G64" s="198"/>
      <c r="H64" s="198"/>
      <c r="I64" s="198"/>
      <c r="J64" s="198"/>
      <c r="K64" s="198"/>
      <c r="L64" s="198"/>
      <c r="M64" s="198"/>
      <c r="N64" s="198"/>
      <c r="O64" s="198"/>
      <c r="P64" s="198"/>
      <c r="Q64" s="198"/>
      <c r="R64" s="198"/>
      <c r="S64" s="199"/>
      <c r="T64" s="180">
        <f ca="1">SUM(T36,T38,T51,T58,T63)</f>
        <v>0</v>
      </c>
      <c r="U64" s="181"/>
      <c r="V64" s="178" t="s">
        <v>17</v>
      </c>
      <c r="W64" s="179"/>
      <c r="X64" s="182">
        <f ca="1">SUM(X36,X38,X51,X58,X63)</f>
        <v>0</v>
      </c>
      <c r="Y64" s="183"/>
      <c r="Z64" s="183"/>
      <c r="AA64" s="183"/>
      <c r="AB64" s="84" t="s">
        <v>54</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password="A60D"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 xml:space="preserve">&amp;L&amp;"ＭＳ 明朝,標準"&amp;10第１号様式&amp;"ＭＳ Ｐゴシック,標準"&amp;11
</oddHeader>
  </headerFooter>
  <rowBreaks count="1" manualBreakCount="1">
    <brk id="49"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sqref="A1:L8"/>
    </sheetView>
  </sheetViews>
  <sheetFormatPr defaultColWidth="2.26953125" defaultRowHeight="21"/>
  <cols>
    <col min="1" max="1" width="2.26953125" style="30"/>
    <col min="2" max="2" width="3.08984375" style="30" customWidth="1"/>
    <col min="3" max="3" width="16.90625" style="30" customWidth="1"/>
    <col min="4" max="4" width="12.90625" style="30" customWidth="1"/>
    <col min="5" max="7" width="18.90625" style="30" customWidth="1"/>
    <col min="8" max="8" width="18.90625" style="150" customWidth="1"/>
    <col min="9" max="11" width="17.26953125" style="30" customWidth="1"/>
    <col min="12" max="12" width="14.7265625" style="150" customWidth="1"/>
    <col min="13" max="13" width="21" style="143" customWidth="1"/>
    <col min="14" max="16384" width="2.26953125" style="30"/>
  </cols>
  <sheetData>
    <row r="1" spans="1:13" ht="22.5" customHeight="1">
      <c r="A1" s="30" t="s">
        <v>40</v>
      </c>
      <c r="J1" s="118"/>
      <c r="K1" s="120"/>
      <c r="L1" s="147"/>
    </row>
    <row r="2" spans="1:13" ht="18" customHeight="1" thickBot="1">
      <c r="B2" s="31"/>
      <c r="L2" s="148" t="s">
        <v>55</v>
      </c>
    </row>
    <row r="3" spans="1:13" ht="33.75" customHeight="1">
      <c r="B3" s="60" t="s">
        <v>41</v>
      </c>
      <c r="C3" s="61" t="s">
        <v>34</v>
      </c>
      <c r="D3" s="122" t="s">
        <v>72</v>
      </c>
      <c r="E3" s="62" t="s">
        <v>39</v>
      </c>
      <c r="F3" s="62" t="s">
        <v>120</v>
      </c>
      <c r="G3" s="62" t="s">
        <v>121</v>
      </c>
      <c r="H3" s="151" t="s">
        <v>122</v>
      </c>
      <c r="I3" s="62" t="s">
        <v>36</v>
      </c>
      <c r="J3" s="62" t="s">
        <v>37</v>
      </c>
      <c r="K3" s="32" t="s">
        <v>38</v>
      </c>
      <c r="L3" s="149" t="s">
        <v>130</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35" t="str">
        <f ca="1">IF($M4="OK",IFERROR(INDIRECT("個票"&amp;$B4&amp;"！$AI$11"),""),"")</f>
        <v/>
      </c>
      <c r="K4" s="36" t="str">
        <f ca="1">IF($M4="OK",MIN(I4:J4),"")</f>
        <v/>
      </c>
      <c r="L4" s="141"/>
      <c r="M4" s="143"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1"/>
      <c r="M5" s="143"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35" t="str">
        <f t="shared" ca="1" si="7"/>
        <v/>
      </c>
      <c r="K6" s="36" t="str">
        <f t="shared" ca="1" si="8"/>
        <v/>
      </c>
      <c r="L6" s="141"/>
      <c r="M6" s="143"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141"/>
      <c r="M7" s="143"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141"/>
      <c r="M8" s="143"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141"/>
      <c r="M9" s="143"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141"/>
      <c r="M10" s="143"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141"/>
      <c r="M11" s="143"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141"/>
      <c r="M12" s="143"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141"/>
      <c r="M13" s="143"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141"/>
      <c r="M14" s="143"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141"/>
      <c r="M15" s="143"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141"/>
      <c r="M16" s="143"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141"/>
      <c r="M17" s="143"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141"/>
      <c r="M18" s="143"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141"/>
      <c r="M19" s="143"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141"/>
      <c r="M20" s="143"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141"/>
      <c r="M21" s="143"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141"/>
      <c r="M22" s="143"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141"/>
      <c r="M23" s="143"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141"/>
      <c r="M24" s="143"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141"/>
      <c r="M25" s="143"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141"/>
      <c r="M26" s="143"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141"/>
      <c r="M27" s="143"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1"/>
      <c r="M28" s="143"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1"/>
      <c r="M29" s="143"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1"/>
      <c r="M30" s="143"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1"/>
      <c r="M31" s="143"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1"/>
      <c r="M32" s="143"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1"/>
      <c r="M33" s="143"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1"/>
      <c r="M34" s="143"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1"/>
      <c r="M35" s="143"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1"/>
      <c r="M36" s="143"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1"/>
      <c r="M37" s="143"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1"/>
      <c r="M38" s="143"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1"/>
      <c r="M39" s="143"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1"/>
      <c r="M40" s="143"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1"/>
      <c r="M41" s="143"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1"/>
      <c r="M42" s="143"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1"/>
      <c r="M43" s="143"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1"/>
      <c r="M44" s="143"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1"/>
      <c r="M45" s="143"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1"/>
      <c r="M46" s="143"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1"/>
      <c r="M47" s="143"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1"/>
      <c r="M48" s="143"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1"/>
      <c r="M49" s="143"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1"/>
      <c r="M50" s="143"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1"/>
      <c r="M51" s="143"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1"/>
      <c r="M52" s="143"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1"/>
      <c r="M53" s="143"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1"/>
      <c r="M54" s="143"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1"/>
      <c r="M55" s="143"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1"/>
      <c r="M56" s="143"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1"/>
      <c r="M57" s="143"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1"/>
      <c r="M58" s="143"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1"/>
      <c r="M59" s="143"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1"/>
      <c r="M60" s="143"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1"/>
      <c r="M61" s="143"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1"/>
      <c r="M62" s="143"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1"/>
      <c r="M63" s="143"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1"/>
      <c r="M64" s="143"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1"/>
      <c r="M65" s="143"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1"/>
      <c r="M66" s="143"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1"/>
      <c r="M67" s="143"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1"/>
      <c r="M68" s="143"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1"/>
      <c r="M69" s="143"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1"/>
      <c r="M70" s="143"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1"/>
      <c r="M71" s="143"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1"/>
      <c r="M72" s="143"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1"/>
      <c r="M73" s="143"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1"/>
      <c r="M74" s="143"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1"/>
      <c r="M75" s="143"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1"/>
      <c r="M76" s="143"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1"/>
      <c r="M77" s="143"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1"/>
      <c r="M78" s="143"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1"/>
      <c r="M79" s="143"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1"/>
      <c r="M80" s="143"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1"/>
      <c r="M81" s="143"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1"/>
      <c r="M82" s="143"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1"/>
      <c r="M83" s="143"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1"/>
      <c r="M84" s="143"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1"/>
      <c r="M85" s="143"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1"/>
      <c r="M86" s="143"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1"/>
      <c r="M87" s="143"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1"/>
      <c r="M88" s="143"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1"/>
      <c r="M89" s="143"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1"/>
      <c r="M90" s="143"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1"/>
      <c r="M91" s="143"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1"/>
      <c r="M92" s="143"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1"/>
      <c r="M93" s="143"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1"/>
      <c r="M94" s="143"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1"/>
      <c r="M95" s="143"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1"/>
      <c r="M96" s="143"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1"/>
      <c r="M97" s="143"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1"/>
      <c r="M98" s="143"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1"/>
      <c r="M99" s="143"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1"/>
      <c r="M100" s="143"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1"/>
      <c r="M101" s="143"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1"/>
      <c r="M102" s="143"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1"/>
      <c r="M103" s="143"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1"/>
      <c r="M104" s="143"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1"/>
      <c r="M105" s="143"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1"/>
      <c r="M106" s="143"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1"/>
      <c r="M107" s="143"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1"/>
      <c r="M108" s="143"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1"/>
      <c r="M109" s="143"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1"/>
      <c r="M110" s="143"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1"/>
      <c r="M111" s="143"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1"/>
      <c r="M112" s="143"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1"/>
      <c r="M113" s="143"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1"/>
      <c r="M114" s="143"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1"/>
      <c r="M115" s="143"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1"/>
      <c r="M116" s="143"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1"/>
      <c r="M117" s="143"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1"/>
      <c r="M118" s="143"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1"/>
      <c r="M119" s="143"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1"/>
      <c r="M120" s="143"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1"/>
      <c r="M121" s="143"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1"/>
      <c r="M122" s="143"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1"/>
      <c r="M123" s="143"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1"/>
      <c r="M124" s="143"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1"/>
      <c r="M125" s="143"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1"/>
      <c r="M126" s="143"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1"/>
      <c r="M127" s="143"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1"/>
      <c r="M128" s="143"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1"/>
      <c r="M129" s="143"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1"/>
      <c r="M130" s="143"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1"/>
      <c r="M131" s="143"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1"/>
      <c r="M132" s="143"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1"/>
      <c r="M133" s="143"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1"/>
      <c r="M134" s="143"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1"/>
      <c r="M135" s="143"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1"/>
      <c r="M136" s="143"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1"/>
      <c r="M137" s="143"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1"/>
      <c r="M138" s="143"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1"/>
      <c r="M139" s="143"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1"/>
      <c r="M140" s="143"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1"/>
      <c r="M141" s="143"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1"/>
      <c r="M142" s="143"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1"/>
      <c r="M143" s="143"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1"/>
      <c r="M144" s="143"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1"/>
      <c r="M145" s="143"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1"/>
      <c r="M146" s="143"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1"/>
      <c r="M147" s="143"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1"/>
      <c r="M148" s="143"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1"/>
      <c r="M149" s="143"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1"/>
      <c r="M150" s="143"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1"/>
      <c r="M151" s="143"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1"/>
      <c r="M152" s="143"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1"/>
      <c r="M153" s="143"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2"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topLeftCell="A28" zoomScaleNormal="120" zoomScaleSheetLayoutView="100" workbookViewId="0">
      <selection activeCell="A16" sqref="A16:E16"/>
    </sheetView>
  </sheetViews>
  <sheetFormatPr defaultColWidth="2.26953125" defaultRowHeight="13"/>
  <cols>
    <col min="1" max="1" width="5.7265625" style="11" customWidth="1"/>
    <col min="2" max="2" width="3.7265625" style="11" customWidth="1"/>
    <col min="3" max="3" width="4.90625" style="11" customWidth="1"/>
    <col min="4" max="5" width="3.7265625" style="11" customWidth="1"/>
    <col min="6" max="7" width="2.36328125" style="11" bestFit="1" customWidth="1"/>
    <col min="8" max="40" width="2.26953125" style="11"/>
    <col min="41" max="41" width="2.26953125" style="11" customWidth="1"/>
    <col min="42" max="42" width="7.90625" style="11" customWidth="1"/>
    <col min="43" max="47" width="2.26953125" style="11" customWidth="1"/>
    <col min="48" max="16384" width="2.26953125" style="11"/>
  </cols>
  <sheetData>
    <row r="1" spans="1:52">
      <c r="A1" s="53" t="s">
        <v>52</v>
      </c>
    </row>
    <row r="3" spans="1:52" s="16" customFormat="1" ht="12" customHeight="1">
      <c r="A3" s="274" t="s">
        <v>22</v>
      </c>
      <c r="B3" s="12" t="s">
        <v>0</v>
      </c>
      <c r="C3" s="13"/>
      <c r="D3" s="13"/>
      <c r="E3" s="14"/>
      <c r="F3" s="14"/>
      <c r="G3" s="14"/>
      <c r="H3" s="14"/>
      <c r="I3" s="14"/>
      <c r="J3" s="14"/>
      <c r="K3" s="15"/>
      <c r="L3" s="257"/>
      <c r="M3" s="258"/>
      <c r="N3" s="258"/>
      <c r="O3" s="258"/>
      <c r="P3" s="258"/>
      <c r="Q3" s="258"/>
      <c r="R3" s="258"/>
      <c r="S3" s="258"/>
      <c r="T3" s="258"/>
      <c r="U3" s="258"/>
      <c r="V3" s="258"/>
      <c r="W3" s="258"/>
      <c r="X3" s="258"/>
      <c r="Y3" s="258"/>
      <c r="Z3" s="258"/>
      <c r="AA3" s="258"/>
      <c r="AB3" s="258"/>
      <c r="AC3" s="258"/>
      <c r="AD3" s="258"/>
      <c r="AE3" s="258"/>
      <c r="AF3" s="259"/>
      <c r="AG3" s="277" t="s">
        <v>72</v>
      </c>
      <c r="AH3" s="278"/>
      <c r="AI3" s="278"/>
      <c r="AJ3" s="278"/>
      <c r="AK3" s="278"/>
      <c r="AL3" s="278"/>
      <c r="AM3" s="279"/>
    </row>
    <row r="4" spans="1:52" s="16" customFormat="1" ht="20.25" customHeight="1">
      <c r="A4" s="275"/>
      <c r="B4" s="17" t="s">
        <v>20</v>
      </c>
      <c r="C4" s="18"/>
      <c r="D4" s="18"/>
      <c r="E4" s="19"/>
      <c r="F4" s="19"/>
      <c r="G4" s="19"/>
      <c r="H4" s="19"/>
      <c r="I4" s="19"/>
      <c r="J4" s="19"/>
      <c r="K4" s="20"/>
      <c r="L4" s="263"/>
      <c r="M4" s="264"/>
      <c r="N4" s="264"/>
      <c r="O4" s="264"/>
      <c r="P4" s="264"/>
      <c r="Q4" s="264"/>
      <c r="R4" s="264"/>
      <c r="S4" s="264"/>
      <c r="T4" s="264"/>
      <c r="U4" s="264"/>
      <c r="V4" s="264"/>
      <c r="W4" s="264"/>
      <c r="X4" s="264"/>
      <c r="Y4" s="264"/>
      <c r="Z4" s="264"/>
      <c r="AA4" s="264"/>
      <c r="AB4" s="264"/>
      <c r="AC4" s="264"/>
      <c r="AD4" s="264"/>
      <c r="AE4" s="264"/>
      <c r="AF4" s="265"/>
      <c r="AG4" s="280"/>
      <c r="AH4" s="281"/>
      <c r="AI4" s="281"/>
      <c r="AJ4" s="281"/>
      <c r="AK4" s="281"/>
      <c r="AL4" s="281"/>
      <c r="AM4" s="282"/>
      <c r="AP4" s="272"/>
      <c r="AQ4" s="272"/>
      <c r="AR4" s="272"/>
      <c r="AS4" s="272"/>
      <c r="AT4" s="272"/>
    </row>
    <row r="5" spans="1:52" s="16" customFormat="1" ht="26.25" customHeight="1">
      <c r="A5" s="275"/>
      <c r="B5" s="55" t="s">
        <v>39</v>
      </c>
      <c r="C5" s="54"/>
      <c r="D5" s="54"/>
      <c r="E5" s="21"/>
      <c r="F5" s="21"/>
      <c r="G5" s="21"/>
      <c r="H5" s="21"/>
      <c r="I5" s="21"/>
      <c r="J5" s="21"/>
      <c r="K5" s="22"/>
      <c r="L5" s="283"/>
      <c r="M5" s="284"/>
      <c r="N5" s="284"/>
      <c r="O5" s="284"/>
      <c r="P5" s="284"/>
      <c r="Q5" s="284"/>
      <c r="R5" s="284"/>
      <c r="S5" s="284"/>
      <c r="T5" s="284"/>
      <c r="U5" s="284"/>
      <c r="V5" s="284"/>
      <c r="W5" s="284"/>
      <c r="X5" s="284"/>
      <c r="Y5" s="284"/>
      <c r="Z5" s="284"/>
      <c r="AA5" s="284"/>
      <c r="AB5" s="285"/>
      <c r="AC5" s="286" t="s">
        <v>31</v>
      </c>
      <c r="AD5" s="287"/>
      <c r="AE5" s="287"/>
      <c r="AF5" s="288"/>
      <c r="AG5" s="294"/>
      <c r="AH5" s="294"/>
      <c r="AI5" s="294"/>
      <c r="AJ5" s="294"/>
      <c r="AK5" s="294"/>
      <c r="AL5" s="289" t="s">
        <v>32</v>
      </c>
      <c r="AM5" s="290"/>
      <c r="AP5" s="272"/>
      <c r="AQ5" s="272"/>
      <c r="AR5" s="272"/>
      <c r="AS5" s="272"/>
      <c r="AT5" s="272"/>
    </row>
    <row r="6" spans="1:52" s="16" customFormat="1" ht="21" customHeight="1">
      <c r="A6" s="275"/>
      <c r="B6" s="295" t="s">
        <v>33</v>
      </c>
      <c r="C6" s="296"/>
      <c r="D6" s="296"/>
      <c r="E6" s="296"/>
      <c r="F6" s="296"/>
      <c r="G6" s="296"/>
      <c r="H6" s="296"/>
      <c r="I6" s="296"/>
      <c r="J6" s="296"/>
      <c r="K6" s="297"/>
      <c r="L6" s="23" t="s">
        <v>7</v>
      </c>
      <c r="M6" s="23"/>
      <c r="N6" s="23"/>
      <c r="O6" s="23"/>
      <c r="P6" s="23"/>
      <c r="Q6" s="260"/>
      <c r="R6" s="260"/>
      <c r="S6" s="23" t="s">
        <v>8</v>
      </c>
      <c r="T6" s="260"/>
      <c r="U6" s="260"/>
      <c r="V6" s="260"/>
      <c r="W6" s="23" t="s">
        <v>9</v>
      </c>
      <c r="X6" s="23"/>
      <c r="Y6" s="23"/>
      <c r="Z6" s="23"/>
      <c r="AA6" s="23"/>
      <c r="AB6" s="23"/>
      <c r="AC6" s="261" t="s">
        <v>129</v>
      </c>
      <c r="AD6" s="261"/>
      <c r="AE6" s="261"/>
      <c r="AF6" s="261"/>
      <c r="AG6" s="261"/>
      <c r="AH6" s="261"/>
      <c r="AI6" s="261"/>
      <c r="AJ6" s="261"/>
      <c r="AK6" s="261"/>
      <c r="AL6" s="261"/>
      <c r="AM6" s="262"/>
      <c r="AP6" s="6"/>
      <c r="AQ6" s="10"/>
      <c r="AR6" s="10"/>
      <c r="AS6" s="10"/>
      <c r="AT6" s="273"/>
    </row>
    <row r="7" spans="1:52" s="16" customFormat="1" ht="20.25" customHeight="1">
      <c r="A7" s="275"/>
      <c r="B7" s="298"/>
      <c r="C7" s="299"/>
      <c r="D7" s="299"/>
      <c r="E7" s="299"/>
      <c r="F7" s="299"/>
      <c r="G7" s="299"/>
      <c r="H7" s="299"/>
      <c r="I7" s="299"/>
      <c r="J7" s="299"/>
      <c r="K7" s="300"/>
      <c r="L7" s="263"/>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5"/>
      <c r="AP7" s="10"/>
      <c r="AQ7" s="10"/>
      <c r="AR7" s="10"/>
      <c r="AS7" s="10"/>
      <c r="AT7" s="273"/>
    </row>
    <row r="8" spans="1:52" s="16" customFormat="1" ht="20.25" customHeight="1">
      <c r="A8" s="275"/>
      <c r="B8" s="24" t="s">
        <v>10</v>
      </c>
      <c r="C8" s="25"/>
      <c r="D8" s="25"/>
      <c r="E8" s="26"/>
      <c r="F8" s="26"/>
      <c r="G8" s="26"/>
      <c r="H8" s="26"/>
      <c r="I8" s="26"/>
      <c r="J8" s="26"/>
      <c r="K8" s="26"/>
      <c r="L8" s="24" t="s">
        <v>11</v>
      </c>
      <c r="M8" s="26"/>
      <c r="N8" s="26"/>
      <c r="O8" s="26"/>
      <c r="P8" s="26"/>
      <c r="Q8" s="26"/>
      <c r="R8" s="27"/>
      <c r="S8" s="246"/>
      <c r="T8" s="247"/>
      <c r="U8" s="247"/>
      <c r="V8" s="247"/>
      <c r="W8" s="247"/>
      <c r="X8" s="247"/>
      <c r="Y8" s="248"/>
      <c r="Z8" s="24" t="s">
        <v>29</v>
      </c>
      <c r="AA8" s="26"/>
      <c r="AB8" s="26"/>
      <c r="AC8" s="26"/>
      <c r="AD8" s="26"/>
      <c r="AE8" s="26"/>
      <c r="AF8" s="27"/>
      <c r="AG8" s="211"/>
      <c r="AH8" s="212"/>
      <c r="AI8" s="212"/>
      <c r="AJ8" s="212"/>
      <c r="AK8" s="212"/>
      <c r="AL8" s="212"/>
      <c r="AM8" s="213"/>
    </row>
    <row r="9" spans="1:52" s="16" customFormat="1" ht="20.25" customHeight="1">
      <c r="A9" s="276"/>
      <c r="B9" s="24" t="s">
        <v>21</v>
      </c>
      <c r="C9" s="25"/>
      <c r="D9" s="25"/>
      <c r="E9" s="26"/>
      <c r="F9" s="26"/>
      <c r="G9" s="26"/>
      <c r="H9" s="26"/>
      <c r="I9" s="26"/>
      <c r="J9" s="26"/>
      <c r="K9" s="26"/>
      <c r="L9" s="211"/>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0"/>
      <c r="J11" s="7"/>
      <c r="K11" s="21"/>
      <c r="L11" s="54"/>
      <c r="M11" s="54"/>
      <c r="N11" s="54"/>
      <c r="O11" s="54"/>
      <c r="P11" s="54"/>
      <c r="Q11" s="54"/>
      <c r="R11" s="54"/>
      <c r="S11" s="54"/>
      <c r="T11" s="54"/>
      <c r="U11" s="54"/>
      <c r="V11" s="54"/>
      <c r="W11" s="291" t="s">
        <v>35</v>
      </c>
      <c r="X11" s="292"/>
      <c r="Y11" s="292"/>
      <c r="Z11" s="293"/>
      <c r="AA11" s="310" t="str">
        <f>IF(L5="","",VLOOKUP(L5,$B$82:$C$118,2,0))</f>
        <v/>
      </c>
      <c r="AB11" s="311"/>
      <c r="AC11" s="311"/>
      <c r="AD11" s="292" t="s">
        <v>58</v>
      </c>
      <c r="AE11" s="293"/>
      <c r="AF11" s="291" t="s">
        <v>24</v>
      </c>
      <c r="AG11" s="292"/>
      <c r="AH11" s="293"/>
      <c r="AI11" s="308">
        <f>IF(F23&lt;1000000,ROUNDDOWN($F$23/1000,0)*1000,999000)</f>
        <v>0</v>
      </c>
      <c r="AJ11" s="309"/>
      <c r="AK11" s="309"/>
      <c r="AL11" s="292" t="s">
        <v>58</v>
      </c>
      <c r="AM11" s="293"/>
      <c r="AP11" s="154" t="str">
        <f>IF(AI11&gt;=1000,"OK","申請できません")</f>
        <v>申請できません</v>
      </c>
    </row>
    <row r="12" spans="1:52" ht="18" customHeight="1" thickBot="1">
      <c r="A12" s="301" t="s">
        <v>123</v>
      </c>
      <c r="B12" s="302"/>
      <c r="C12" s="302"/>
      <c r="D12" s="302"/>
      <c r="E12" s="303"/>
      <c r="F12" s="306" t="s">
        <v>25</v>
      </c>
      <c r="G12" s="302"/>
      <c r="H12" s="302"/>
      <c r="I12" s="302"/>
      <c r="J12" s="302"/>
      <c r="K12" s="268" t="s">
        <v>124</v>
      </c>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9"/>
      <c r="AZ12" s="16"/>
    </row>
    <row r="13" spans="1:52" ht="19.5" customHeight="1">
      <c r="A13" s="304"/>
      <c r="B13" s="305"/>
      <c r="C13" s="305"/>
      <c r="D13" s="305"/>
      <c r="E13" s="305"/>
      <c r="F13" s="307"/>
      <c r="G13" s="307"/>
      <c r="H13" s="307"/>
      <c r="I13" s="307"/>
      <c r="J13" s="307"/>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1"/>
      <c r="AZ13" s="16"/>
    </row>
    <row r="14" spans="1:52" ht="19.5" customHeight="1">
      <c r="A14" s="255"/>
      <c r="B14" s="256"/>
      <c r="C14" s="256"/>
      <c r="D14" s="256"/>
      <c r="E14" s="256"/>
      <c r="F14" s="249"/>
      <c r="G14" s="249"/>
      <c r="H14" s="249"/>
      <c r="I14" s="249"/>
      <c r="J14" s="249"/>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c r="AZ14" s="16"/>
    </row>
    <row r="15" spans="1:52" ht="19.5" customHeight="1">
      <c r="A15" s="255"/>
      <c r="B15" s="256"/>
      <c r="C15" s="256"/>
      <c r="D15" s="256"/>
      <c r="E15" s="256"/>
      <c r="F15" s="249"/>
      <c r="G15" s="249"/>
      <c r="H15" s="249"/>
      <c r="I15" s="249"/>
      <c r="J15" s="249"/>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c r="AZ15" s="16"/>
    </row>
    <row r="16" spans="1:52" ht="19.5" customHeight="1">
      <c r="A16" s="255"/>
      <c r="B16" s="256"/>
      <c r="C16" s="256"/>
      <c r="D16" s="256"/>
      <c r="E16" s="256"/>
      <c r="F16" s="249"/>
      <c r="G16" s="249"/>
      <c r="H16" s="249"/>
      <c r="I16" s="249"/>
      <c r="J16" s="249"/>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7"/>
      <c r="AZ16" s="16"/>
    </row>
    <row r="17" spans="1:52" ht="19.5" customHeight="1">
      <c r="A17" s="255"/>
      <c r="B17" s="256"/>
      <c r="C17" s="256"/>
      <c r="D17" s="256"/>
      <c r="E17" s="256"/>
      <c r="F17" s="249"/>
      <c r="G17" s="249"/>
      <c r="H17" s="249"/>
      <c r="I17" s="249"/>
      <c r="J17" s="249"/>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c r="AZ17" s="16"/>
    </row>
    <row r="18" spans="1:52" ht="19.5" customHeight="1">
      <c r="A18" s="255"/>
      <c r="B18" s="256"/>
      <c r="C18" s="256"/>
      <c r="D18" s="256"/>
      <c r="E18" s="256"/>
      <c r="F18" s="249"/>
      <c r="G18" s="249"/>
      <c r="H18" s="249"/>
      <c r="I18" s="249"/>
      <c r="J18" s="249"/>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c r="AZ18" s="16"/>
    </row>
    <row r="19" spans="1:52" ht="19.5" customHeight="1">
      <c r="A19" s="255"/>
      <c r="B19" s="256"/>
      <c r="C19" s="256"/>
      <c r="D19" s="256"/>
      <c r="E19" s="256"/>
      <c r="F19" s="249"/>
      <c r="G19" s="249"/>
      <c r="H19" s="249"/>
      <c r="I19" s="249"/>
      <c r="J19" s="249"/>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c r="AZ19" s="16"/>
    </row>
    <row r="20" spans="1:52" ht="19.5" customHeight="1">
      <c r="A20" s="255"/>
      <c r="B20" s="256"/>
      <c r="C20" s="256"/>
      <c r="D20" s="256"/>
      <c r="E20" s="256"/>
      <c r="F20" s="249"/>
      <c r="G20" s="249"/>
      <c r="H20" s="249"/>
      <c r="I20" s="249"/>
      <c r="J20" s="249"/>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c r="AZ20" s="16"/>
    </row>
    <row r="21" spans="1:52" ht="19.5" customHeight="1">
      <c r="A21" s="255"/>
      <c r="B21" s="256"/>
      <c r="C21" s="256"/>
      <c r="D21" s="256"/>
      <c r="E21" s="256"/>
      <c r="F21" s="249"/>
      <c r="G21" s="249"/>
      <c r="H21" s="249"/>
      <c r="I21" s="249"/>
      <c r="J21" s="249"/>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7"/>
      <c r="AZ21" s="16"/>
    </row>
    <row r="22" spans="1:52" ht="19.5" customHeight="1" thickBot="1">
      <c r="A22" s="255"/>
      <c r="B22" s="256"/>
      <c r="C22" s="256"/>
      <c r="D22" s="256"/>
      <c r="E22" s="256"/>
      <c r="F22" s="249"/>
      <c r="G22" s="249"/>
      <c r="H22" s="249"/>
      <c r="I22" s="249"/>
      <c r="J22" s="249"/>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c r="AZ22" s="16"/>
    </row>
    <row r="23" spans="1:52" ht="22.5" customHeight="1" thickTop="1" thickBot="1">
      <c r="A23" s="250" t="s">
        <v>42</v>
      </c>
      <c r="B23" s="251"/>
      <c r="C23" s="251"/>
      <c r="D23" s="251"/>
      <c r="E23" s="251"/>
      <c r="F23" s="252">
        <f>SUM(F13:J22)</f>
        <v>0</v>
      </c>
      <c r="G23" s="253"/>
      <c r="H23" s="253"/>
      <c r="I23" s="253"/>
      <c r="J23" s="254"/>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3" t="s">
        <v>62</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c r="AP25" s="153" t="str">
        <f>IF(COUNTIF(A26:A30,"○")=4,"OK","NG")</f>
        <v>NG</v>
      </c>
      <c r="AZ25" s="16"/>
    </row>
    <row r="26" spans="1:52" s="16" customFormat="1" ht="18" customHeight="1">
      <c r="A26" s="318"/>
      <c r="B26" s="320" t="s">
        <v>138</v>
      </c>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2"/>
      <c r="AP26" s="326"/>
    </row>
    <row r="27" spans="1:52" s="16" customFormat="1" ht="23.25" customHeight="1">
      <c r="A27" s="319"/>
      <c r="B27" s="323"/>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5"/>
      <c r="AN27" s="93"/>
      <c r="AO27" s="6"/>
      <c r="AP27" s="326"/>
    </row>
    <row r="28" spans="1:52" s="16" customFormat="1" ht="25.5" customHeight="1">
      <c r="A28" s="146"/>
      <c r="B28" s="155" t="s">
        <v>139</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c r="B29" s="111" t="s">
        <v>69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c r="B30" s="111" t="s">
        <v>59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3" t="s">
        <v>63</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5"/>
      <c r="AP32" s="153" t="str">
        <f>IF(COUNTIF(A33:A34,"○")=2,"OK","NG")</f>
        <v>NG</v>
      </c>
      <c r="AZ32" s="16"/>
    </row>
    <row r="33" spans="1:67" ht="25.5" customHeight="1">
      <c r="A33" s="146"/>
      <c r="B33" s="98" t="s">
        <v>64</v>
      </c>
      <c r="C33" s="98"/>
      <c r="D33" s="98"/>
      <c r="E33" s="98"/>
      <c r="F33" s="98"/>
      <c r="G33" s="98"/>
      <c r="H33" s="98"/>
      <c r="I33" s="98"/>
      <c r="J33" s="98"/>
      <c r="K33" s="98"/>
      <c r="L33" s="98"/>
      <c r="M33" s="98"/>
      <c r="N33" s="98"/>
      <c r="O33" s="98"/>
      <c r="P33" s="98"/>
      <c r="Q33" s="98"/>
      <c r="R33" s="98"/>
      <c r="S33" s="99"/>
      <c r="T33" s="100"/>
      <c r="U33" s="100"/>
      <c r="V33" s="100"/>
      <c r="W33" s="101"/>
      <c r="X33" s="328" t="s">
        <v>60</v>
      </c>
      <c r="Y33" s="329"/>
      <c r="Z33" s="329"/>
      <c r="AA33" s="329"/>
      <c r="AB33" s="329"/>
      <c r="AC33" s="329"/>
      <c r="AD33" s="329"/>
      <c r="AE33" s="329"/>
      <c r="AF33" s="329"/>
      <c r="AG33" s="329"/>
      <c r="AH33" s="329"/>
      <c r="AI33" s="329"/>
      <c r="AJ33" s="329"/>
      <c r="AK33" s="329"/>
      <c r="AL33" s="329"/>
      <c r="AM33" s="330"/>
      <c r="AZ33" s="16"/>
    </row>
    <row r="34" spans="1:67" ht="25.5" customHeight="1">
      <c r="A34" s="146"/>
      <c r="B34" s="98" t="s">
        <v>65</v>
      </c>
      <c r="C34" s="98"/>
      <c r="D34" s="98"/>
      <c r="E34" s="98"/>
      <c r="F34" s="98"/>
      <c r="G34" s="98"/>
      <c r="H34" s="98"/>
      <c r="I34" s="98"/>
      <c r="J34" s="98"/>
      <c r="K34" s="98"/>
      <c r="L34" s="98"/>
      <c r="M34" s="98"/>
      <c r="N34" s="98"/>
      <c r="O34" s="98"/>
      <c r="P34" s="98"/>
      <c r="Q34" s="98"/>
      <c r="R34" s="98"/>
      <c r="S34" s="98"/>
      <c r="T34" s="102"/>
      <c r="U34" s="102"/>
      <c r="V34" s="102"/>
      <c r="W34" s="103"/>
      <c r="X34" s="328" t="s">
        <v>61</v>
      </c>
      <c r="Y34" s="329"/>
      <c r="Z34" s="329"/>
      <c r="AA34" s="329"/>
      <c r="AB34" s="329"/>
      <c r="AC34" s="329"/>
      <c r="AD34" s="329"/>
      <c r="AE34" s="329"/>
      <c r="AF34" s="329"/>
      <c r="AG34" s="329"/>
      <c r="AH34" s="329"/>
      <c r="AI34" s="329"/>
      <c r="AJ34" s="329"/>
      <c r="AK34" s="329"/>
      <c r="AL34" s="329"/>
      <c r="AM34" s="330"/>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27" t="str">
        <f>IF(COUNTIF(AP25,"OK")+COUNTIF(AP32,"OK")+COUNTIF(AP11,"OK")=3,"OK","申請できません")</f>
        <v>申請できません</v>
      </c>
      <c r="AQ35" s="327"/>
      <c r="AR35" s="327"/>
      <c r="AS35" s="327"/>
      <c r="AT35" s="327"/>
      <c r="AU35" s="327"/>
      <c r="AV35" s="327"/>
      <c r="AW35" s="327"/>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27"/>
      <c r="AQ36" s="327"/>
      <c r="AR36" s="327"/>
      <c r="AS36" s="327"/>
      <c r="AT36" s="327"/>
      <c r="AU36" s="327"/>
      <c r="AV36" s="327"/>
      <c r="AW36" s="327"/>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117</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2" t="s">
        <v>100</v>
      </c>
      <c r="AZ38" s="312"/>
      <c r="BA38" s="312"/>
      <c r="BB38" s="312"/>
      <c r="BC38" s="312"/>
      <c r="BD38" s="312"/>
      <c r="BE38" s="312"/>
      <c r="BF38" s="312"/>
      <c r="BG38" s="312"/>
      <c r="BH38" s="312"/>
      <c r="BI38" s="312"/>
      <c r="BJ38" s="312"/>
      <c r="BK38" s="312"/>
      <c r="BL38" s="312"/>
      <c r="BM38" s="312"/>
      <c r="BN38" s="312"/>
      <c r="BO38" s="312"/>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2" t="s">
        <v>101</v>
      </c>
      <c r="AZ39" s="312"/>
      <c r="BA39" s="312"/>
      <c r="BB39" s="312"/>
      <c r="BC39" s="312"/>
      <c r="BD39" s="312"/>
      <c r="BE39" s="312"/>
      <c r="BF39" s="312"/>
      <c r="BG39" s="312"/>
      <c r="BH39" s="312"/>
      <c r="BI39" s="312"/>
      <c r="BJ39" s="312"/>
      <c r="BK39" s="312"/>
      <c r="BL39" s="312"/>
      <c r="BM39" s="312"/>
      <c r="BN39" s="312"/>
      <c r="BO39" s="312"/>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2" t="s">
        <v>102</v>
      </c>
      <c r="AZ40" s="312"/>
      <c r="BA40" s="312"/>
      <c r="BB40" s="312"/>
      <c r="BC40" s="312"/>
      <c r="BD40" s="312"/>
      <c r="BE40" s="312"/>
      <c r="BF40" s="312"/>
      <c r="BG40" s="312"/>
      <c r="BH40" s="312"/>
      <c r="BI40" s="312"/>
      <c r="BJ40" s="312"/>
      <c r="BK40" s="312"/>
      <c r="BL40" s="312"/>
      <c r="BM40" s="312"/>
      <c r="BN40" s="312"/>
      <c r="BO40" s="312"/>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2" t="s">
        <v>103</v>
      </c>
      <c r="AZ41" s="312"/>
      <c r="BA41" s="312"/>
      <c r="BB41" s="312"/>
      <c r="BC41" s="312"/>
      <c r="BD41" s="312"/>
      <c r="BE41" s="312"/>
      <c r="BF41" s="312"/>
      <c r="BG41" s="312"/>
      <c r="BH41" s="312"/>
      <c r="BI41" s="312"/>
      <c r="BJ41" s="312"/>
      <c r="BK41" s="312"/>
      <c r="BL41" s="312"/>
      <c r="BM41" s="312"/>
      <c r="BN41" s="312"/>
      <c r="BO41" s="312"/>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2" t="s">
        <v>104</v>
      </c>
      <c r="AZ42" s="312"/>
      <c r="BA42" s="312"/>
      <c r="BB42" s="312"/>
      <c r="BC42" s="312"/>
      <c r="BD42" s="312"/>
      <c r="BE42" s="312"/>
      <c r="BF42" s="312"/>
      <c r="BG42" s="312"/>
      <c r="BH42" s="312"/>
      <c r="BI42" s="312"/>
      <c r="BJ42" s="312"/>
      <c r="BK42" s="312"/>
      <c r="BL42" s="312"/>
      <c r="BM42" s="312"/>
      <c r="BN42" s="312"/>
      <c r="BO42" s="312"/>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2" t="s">
        <v>105</v>
      </c>
      <c r="AZ43" s="312"/>
      <c r="BA43" s="312"/>
      <c r="BB43" s="312"/>
      <c r="BC43" s="312"/>
      <c r="BD43" s="312"/>
      <c r="BE43" s="312"/>
      <c r="BF43" s="312"/>
      <c r="BG43" s="312"/>
      <c r="BH43" s="312"/>
      <c r="BI43" s="312"/>
      <c r="BJ43" s="312"/>
      <c r="BK43" s="312"/>
      <c r="BL43" s="312"/>
      <c r="BM43" s="312"/>
      <c r="BN43" s="312"/>
      <c r="BO43" s="312"/>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2" t="s">
        <v>106</v>
      </c>
      <c r="AZ44" s="312"/>
      <c r="BA44" s="312"/>
      <c r="BB44" s="312"/>
      <c r="BC44" s="312"/>
      <c r="BD44" s="312"/>
      <c r="BE44" s="312"/>
      <c r="BF44" s="312"/>
      <c r="BG44" s="312"/>
      <c r="BH44" s="312"/>
      <c r="BI44" s="312"/>
      <c r="BJ44" s="312"/>
      <c r="BK44" s="312"/>
      <c r="BL44" s="312"/>
      <c r="BM44" s="312"/>
      <c r="BN44" s="312"/>
      <c r="BO44" s="312"/>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2" t="s">
        <v>77</v>
      </c>
      <c r="AZ45" s="312"/>
      <c r="BA45" s="312"/>
      <c r="BB45" s="312"/>
      <c r="BC45" s="312"/>
      <c r="BD45" s="312"/>
      <c r="BE45" s="312"/>
      <c r="BF45" s="312"/>
      <c r="BG45" s="312"/>
      <c r="BH45" s="312"/>
      <c r="BI45" s="312"/>
      <c r="BJ45" s="312"/>
      <c r="BK45" s="312"/>
      <c r="BL45" s="312"/>
      <c r="BM45" s="312"/>
      <c r="BN45" s="312"/>
      <c r="BO45" s="312"/>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2" t="s">
        <v>78</v>
      </c>
      <c r="AZ46" s="312"/>
      <c r="BA46" s="312"/>
      <c r="BB46" s="312"/>
      <c r="BC46" s="312"/>
      <c r="BD46" s="312"/>
      <c r="BE46" s="312"/>
      <c r="BF46" s="312"/>
      <c r="BG46" s="312"/>
      <c r="BH46" s="312"/>
      <c r="BI46" s="312"/>
      <c r="BJ46" s="312"/>
      <c r="BK46" s="312"/>
      <c r="BL46" s="312"/>
      <c r="BM46" s="312"/>
      <c r="BN46" s="312"/>
      <c r="BO46" s="312"/>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2" t="s">
        <v>79</v>
      </c>
      <c r="AZ47" s="312"/>
      <c r="BA47" s="312"/>
      <c r="BB47" s="312"/>
      <c r="BC47" s="312"/>
      <c r="BD47" s="312"/>
      <c r="BE47" s="312"/>
      <c r="BF47" s="312"/>
      <c r="BG47" s="312"/>
      <c r="BH47" s="312"/>
      <c r="BI47" s="312"/>
      <c r="BJ47" s="312"/>
      <c r="BK47" s="312"/>
      <c r="BL47" s="312"/>
      <c r="BM47" s="312"/>
      <c r="BN47" s="312"/>
      <c r="BO47" s="312"/>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2" t="s">
        <v>80</v>
      </c>
      <c r="AZ48" s="312"/>
      <c r="BA48" s="312"/>
      <c r="BB48" s="312"/>
      <c r="BC48" s="312"/>
      <c r="BD48" s="312"/>
      <c r="BE48" s="312"/>
      <c r="BF48" s="312"/>
      <c r="BG48" s="312"/>
      <c r="BH48" s="312"/>
      <c r="BI48" s="312"/>
      <c r="BJ48" s="312"/>
      <c r="BK48" s="312"/>
      <c r="BL48" s="312"/>
      <c r="BM48" s="312"/>
      <c r="BN48" s="312"/>
      <c r="BO48" s="312"/>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2" t="s">
        <v>81</v>
      </c>
      <c r="AZ49" s="312"/>
      <c r="BA49" s="312"/>
      <c r="BB49" s="312"/>
      <c r="BC49" s="312"/>
      <c r="BD49" s="312"/>
      <c r="BE49" s="312"/>
      <c r="BF49" s="312"/>
      <c r="BG49" s="312"/>
      <c r="BH49" s="312"/>
      <c r="BI49" s="312"/>
      <c r="BJ49" s="312"/>
      <c r="BK49" s="312"/>
      <c r="BL49" s="312"/>
      <c r="BM49" s="312"/>
      <c r="BN49" s="312"/>
      <c r="BO49" s="312"/>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2" t="s">
        <v>82</v>
      </c>
      <c r="AZ50" s="312"/>
      <c r="BA50" s="312"/>
      <c r="BB50" s="312"/>
      <c r="BC50" s="312"/>
      <c r="BD50" s="312"/>
      <c r="BE50" s="312"/>
      <c r="BF50" s="312"/>
      <c r="BG50" s="312"/>
      <c r="BH50" s="312"/>
      <c r="BI50" s="312"/>
      <c r="BJ50" s="312"/>
      <c r="BK50" s="312"/>
      <c r="BL50" s="312"/>
      <c r="BM50" s="312"/>
      <c r="BN50" s="312"/>
      <c r="BO50" s="312"/>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2" t="s">
        <v>83</v>
      </c>
      <c r="AZ51" s="312"/>
      <c r="BA51" s="312"/>
      <c r="BB51" s="312"/>
      <c r="BC51" s="312"/>
      <c r="BD51" s="312"/>
      <c r="BE51" s="312"/>
      <c r="BF51" s="312"/>
      <c r="BG51" s="312"/>
      <c r="BH51" s="312"/>
      <c r="BI51" s="312"/>
      <c r="BJ51" s="312"/>
      <c r="BK51" s="312"/>
      <c r="BL51" s="312"/>
      <c r="BM51" s="312"/>
      <c r="BN51" s="312"/>
      <c r="BO51" s="312"/>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2" t="s">
        <v>107</v>
      </c>
      <c r="AZ52" s="312"/>
      <c r="BA52" s="312"/>
      <c r="BB52" s="312"/>
      <c r="BC52" s="312"/>
      <c r="BD52" s="312"/>
      <c r="BE52" s="312"/>
      <c r="BF52" s="312"/>
      <c r="BG52" s="312"/>
      <c r="BH52" s="312"/>
      <c r="BI52" s="312"/>
      <c r="BJ52" s="312"/>
      <c r="BK52" s="312"/>
      <c r="BL52" s="312"/>
      <c r="BM52" s="312"/>
      <c r="BN52" s="312"/>
      <c r="BO52" s="312"/>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2" t="s">
        <v>108</v>
      </c>
      <c r="AZ53" s="312"/>
      <c r="BA53" s="312"/>
      <c r="BB53" s="312"/>
      <c r="BC53" s="312"/>
      <c r="BD53" s="312"/>
      <c r="BE53" s="312"/>
      <c r="BF53" s="312"/>
      <c r="BG53" s="312"/>
      <c r="BH53" s="312"/>
      <c r="BI53" s="312"/>
      <c r="BJ53" s="312"/>
      <c r="BK53" s="312"/>
      <c r="BL53" s="312"/>
      <c r="BM53" s="312"/>
      <c r="BN53" s="312"/>
      <c r="BO53" s="312"/>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2" t="s">
        <v>109</v>
      </c>
      <c r="AZ54" s="312"/>
      <c r="BA54" s="312"/>
      <c r="BB54" s="312"/>
      <c r="BC54" s="312"/>
      <c r="BD54" s="312"/>
      <c r="BE54" s="312"/>
      <c r="BF54" s="312"/>
      <c r="BG54" s="312"/>
      <c r="BH54" s="312"/>
      <c r="BI54" s="312"/>
      <c r="BJ54" s="312"/>
      <c r="BK54" s="312"/>
      <c r="BL54" s="312"/>
      <c r="BM54" s="312"/>
      <c r="BN54" s="312"/>
      <c r="BO54" s="312"/>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2" t="s">
        <v>110</v>
      </c>
      <c r="AZ55" s="312"/>
      <c r="BA55" s="312"/>
      <c r="BB55" s="312"/>
      <c r="BC55" s="312"/>
      <c r="BD55" s="312"/>
      <c r="BE55" s="312"/>
      <c r="BF55" s="312"/>
      <c r="BG55" s="312"/>
      <c r="BH55" s="312"/>
      <c r="BI55" s="312"/>
      <c r="BJ55" s="312"/>
      <c r="BK55" s="312"/>
      <c r="BL55" s="312"/>
      <c r="BM55" s="312"/>
      <c r="BN55" s="312"/>
      <c r="BO55" s="312"/>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2" t="s">
        <v>86</v>
      </c>
      <c r="AZ56" s="312"/>
      <c r="BA56" s="312"/>
      <c r="BB56" s="312"/>
      <c r="BC56" s="312"/>
      <c r="BD56" s="312"/>
      <c r="BE56" s="312"/>
      <c r="BF56" s="312"/>
      <c r="BG56" s="312"/>
      <c r="BH56" s="312"/>
      <c r="BI56" s="312"/>
      <c r="BJ56" s="312"/>
      <c r="BK56" s="312"/>
      <c r="BL56" s="312"/>
      <c r="BM56" s="312"/>
      <c r="BN56" s="312"/>
      <c r="BO56" s="312"/>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2" t="s">
        <v>87</v>
      </c>
      <c r="AZ57" s="312"/>
      <c r="BA57" s="312"/>
      <c r="BB57" s="312"/>
      <c r="BC57" s="312"/>
      <c r="BD57" s="312"/>
      <c r="BE57" s="312"/>
      <c r="BF57" s="312"/>
      <c r="BG57" s="312"/>
      <c r="BH57" s="312"/>
      <c r="BI57" s="312"/>
      <c r="BJ57" s="312"/>
      <c r="BK57" s="312"/>
      <c r="BL57" s="312"/>
      <c r="BM57" s="312"/>
      <c r="BN57" s="312"/>
      <c r="BO57" s="312"/>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2" t="s">
        <v>88</v>
      </c>
      <c r="AZ58" s="312"/>
      <c r="BA58" s="312"/>
      <c r="BB58" s="312"/>
      <c r="BC58" s="312"/>
      <c r="BD58" s="312"/>
      <c r="BE58" s="312"/>
      <c r="BF58" s="312"/>
      <c r="BG58" s="312"/>
      <c r="BH58" s="312"/>
      <c r="BI58" s="312"/>
      <c r="BJ58" s="312"/>
      <c r="BK58" s="312"/>
      <c r="BL58" s="312"/>
      <c r="BM58" s="312"/>
      <c r="BN58" s="312"/>
      <c r="BO58" s="312"/>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2" t="s">
        <v>111</v>
      </c>
      <c r="AZ59" s="312"/>
      <c r="BA59" s="312"/>
      <c r="BB59" s="312"/>
      <c r="BC59" s="312"/>
      <c r="BD59" s="312"/>
      <c r="BE59" s="312"/>
      <c r="BF59" s="312"/>
      <c r="BG59" s="312"/>
      <c r="BH59" s="312"/>
      <c r="BI59" s="312"/>
      <c r="BJ59" s="312"/>
      <c r="BK59" s="312"/>
      <c r="BL59" s="312"/>
      <c r="BM59" s="312"/>
      <c r="BN59" s="312"/>
      <c r="BO59" s="312"/>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2" t="s">
        <v>112</v>
      </c>
      <c r="AZ60" s="312"/>
      <c r="BA60" s="312"/>
      <c r="BB60" s="312"/>
      <c r="BC60" s="312"/>
      <c r="BD60" s="312"/>
      <c r="BE60" s="312"/>
      <c r="BF60" s="312"/>
      <c r="BG60" s="312"/>
      <c r="BH60" s="312"/>
      <c r="BI60" s="312"/>
      <c r="BJ60" s="312"/>
      <c r="BK60" s="312"/>
      <c r="BL60" s="312"/>
      <c r="BM60" s="312"/>
      <c r="BN60" s="312"/>
      <c r="BO60" s="312"/>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2" t="s">
        <v>113</v>
      </c>
      <c r="AZ61" s="312"/>
      <c r="BA61" s="312"/>
      <c r="BB61" s="312"/>
      <c r="BC61" s="312"/>
      <c r="BD61" s="312"/>
      <c r="BE61" s="312"/>
      <c r="BF61" s="312"/>
      <c r="BG61" s="312"/>
      <c r="BH61" s="312"/>
      <c r="BI61" s="312"/>
      <c r="BJ61" s="312"/>
      <c r="BK61" s="312"/>
      <c r="BL61" s="312"/>
      <c r="BM61" s="312"/>
      <c r="BN61" s="312"/>
      <c r="BO61" s="312"/>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2" t="s">
        <v>114</v>
      </c>
      <c r="AZ62" s="312"/>
      <c r="BA62" s="312"/>
      <c r="BB62" s="312"/>
      <c r="BC62" s="312"/>
      <c r="BD62" s="312"/>
      <c r="BE62" s="312"/>
      <c r="BF62" s="312"/>
      <c r="BG62" s="312"/>
      <c r="BH62" s="312"/>
      <c r="BI62" s="312"/>
      <c r="BJ62" s="312"/>
      <c r="BK62" s="312"/>
      <c r="BL62" s="312"/>
      <c r="BM62" s="312"/>
      <c r="BN62" s="312"/>
      <c r="BO62" s="312"/>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2" t="s">
        <v>115</v>
      </c>
      <c r="AZ63" s="312"/>
      <c r="BA63" s="312"/>
      <c r="BB63" s="312"/>
      <c r="BC63" s="312"/>
      <c r="BD63" s="312"/>
      <c r="BE63" s="312"/>
      <c r="BF63" s="312"/>
      <c r="BG63" s="312"/>
      <c r="BH63" s="312"/>
      <c r="BI63" s="312"/>
      <c r="BJ63" s="312"/>
      <c r="BK63" s="312"/>
      <c r="BL63" s="312"/>
      <c r="BM63" s="312"/>
      <c r="BN63" s="312"/>
      <c r="BO63" s="312"/>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2" t="s">
        <v>116</v>
      </c>
      <c r="AZ64" s="312"/>
      <c r="BA64" s="312"/>
      <c r="BB64" s="312"/>
      <c r="BC64" s="312"/>
      <c r="BD64" s="312"/>
      <c r="BE64" s="312"/>
      <c r="BF64" s="312"/>
      <c r="BG64" s="312"/>
      <c r="BH64" s="312"/>
      <c r="BI64" s="312"/>
      <c r="BJ64" s="312"/>
      <c r="BK64" s="312"/>
      <c r="BL64" s="312"/>
      <c r="BM64" s="312"/>
      <c r="BN64" s="312"/>
      <c r="BO64" s="312"/>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2" t="s">
        <v>89</v>
      </c>
      <c r="AZ65" s="312"/>
      <c r="BA65" s="312"/>
      <c r="BB65" s="312"/>
      <c r="BC65" s="312"/>
      <c r="BD65" s="312"/>
      <c r="BE65" s="312"/>
      <c r="BF65" s="312"/>
      <c r="BG65" s="312"/>
      <c r="BH65" s="312"/>
      <c r="BI65" s="312"/>
      <c r="BJ65" s="312"/>
      <c r="BK65" s="312"/>
      <c r="BL65" s="312"/>
      <c r="BM65" s="312"/>
      <c r="BN65" s="312"/>
      <c r="BO65" s="312"/>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2" t="s">
        <v>90</v>
      </c>
      <c r="AZ66" s="312"/>
      <c r="BA66" s="312"/>
      <c r="BB66" s="312"/>
      <c r="BC66" s="312"/>
      <c r="BD66" s="312"/>
      <c r="BE66" s="312"/>
      <c r="BF66" s="312"/>
      <c r="BG66" s="312"/>
      <c r="BH66" s="312"/>
      <c r="BI66" s="312"/>
      <c r="BJ66" s="312"/>
      <c r="BK66" s="312"/>
      <c r="BL66" s="312"/>
      <c r="BM66" s="312"/>
      <c r="BN66" s="312"/>
      <c r="BO66" s="312"/>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2" t="s">
        <v>91</v>
      </c>
      <c r="AZ67" s="312"/>
      <c r="BA67" s="312"/>
      <c r="BB67" s="312"/>
      <c r="BC67" s="312"/>
      <c r="BD67" s="312"/>
      <c r="BE67" s="312"/>
      <c r="BF67" s="312"/>
      <c r="BG67" s="312"/>
      <c r="BH67" s="312"/>
      <c r="BI67" s="312"/>
      <c r="BJ67" s="312"/>
      <c r="BK67" s="312"/>
      <c r="BL67" s="312"/>
      <c r="BM67" s="312"/>
      <c r="BN67" s="312"/>
      <c r="BO67" s="312"/>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2" t="s">
        <v>92</v>
      </c>
      <c r="AZ68" s="312"/>
      <c r="BA68" s="312"/>
      <c r="BB68" s="312"/>
      <c r="BC68" s="312"/>
      <c r="BD68" s="312"/>
      <c r="BE68" s="312"/>
      <c r="BF68" s="312"/>
      <c r="BG68" s="312"/>
      <c r="BH68" s="312"/>
      <c r="BI68" s="312"/>
      <c r="BJ68" s="312"/>
      <c r="BK68" s="312"/>
      <c r="BL68" s="312"/>
      <c r="BM68" s="312"/>
      <c r="BN68" s="312"/>
      <c r="BO68" s="312"/>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2" t="s">
        <v>93</v>
      </c>
      <c r="AZ69" s="312"/>
      <c r="BA69" s="312"/>
      <c r="BB69" s="312"/>
      <c r="BC69" s="312"/>
      <c r="BD69" s="312"/>
      <c r="BE69" s="312"/>
      <c r="BF69" s="312"/>
      <c r="BG69" s="312"/>
      <c r="BH69" s="312"/>
      <c r="BI69" s="312"/>
      <c r="BJ69" s="312"/>
      <c r="BK69" s="312"/>
      <c r="BL69" s="312"/>
      <c r="BM69" s="312"/>
      <c r="BN69" s="312"/>
      <c r="BO69" s="312"/>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2" t="s">
        <v>94</v>
      </c>
      <c r="AZ70" s="312"/>
      <c r="BA70" s="312"/>
      <c r="BB70" s="312"/>
      <c r="BC70" s="312"/>
      <c r="BD70" s="312"/>
      <c r="BE70" s="312"/>
      <c r="BF70" s="312"/>
      <c r="BG70" s="312"/>
      <c r="BH70" s="312"/>
      <c r="BI70" s="312"/>
      <c r="BJ70" s="312"/>
      <c r="BK70" s="312"/>
      <c r="BL70" s="312"/>
      <c r="BM70" s="312"/>
      <c r="BN70" s="312"/>
      <c r="BO70" s="312"/>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2" t="s">
        <v>95</v>
      </c>
      <c r="AZ71" s="312"/>
      <c r="BA71" s="312"/>
      <c r="BB71" s="312"/>
      <c r="BC71" s="312"/>
      <c r="BD71" s="312"/>
      <c r="BE71" s="312"/>
      <c r="BF71" s="312"/>
      <c r="BG71" s="312"/>
      <c r="BH71" s="312"/>
      <c r="BI71" s="312"/>
      <c r="BJ71" s="312"/>
      <c r="BK71" s="312"/>
      <c r="BL71" s="312"/>
      <c r="BM71" s="312"/>
      <c r="BN71" s="312"/>
      <c r="BO71" s="312"/>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2" t="s">
        <v>96</v>
      </c>
      <c r="AZ72" s="312"/>
      <c r="BA72" s="312"/>
      <c r="BB72" s="312"/>
      <c r="BC72" s="312"/>
      <c r="BD72" s="312"/>
      <c r="BE72" s="312"/>
      <c r="BF72" s="312"/>
      <c r="BG72" s="312"/>
      <c r="BH72" s="312"/>
      <c r="BI72" s="312"/>
      <c r="BJ72" s="312"/>
      <c r="BK72" s="312"/>
      <c r="BL72" s="312"/>
      <c r="BM72" s="312"/>
      <c r="BN72" s="312"/>
      <c r="BO72" s="312"/>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2" t="s">
        <v>97</v>
      </c>
      <c r="AZ73" s="312"/>
      <c r="BA73" s="312"/>
      <c r="BB73" s="312"/>
      <c r="BC73" s="312"/>
      <c r="BD73" s="312"/>
      <c r="BE73" s="312"/>
      <c r="BF73" s="312"/>
      <c r="BG73" s="312"/>
      <c r="BH73" s="312"/>
      <c r="BI73" s="312"/>
      <c r="BJ73" s="312"/>
      <c r="BK73" s="312"/>
      <c r="BL73" s="312"/>
      <c r="BM73" s="312"/>
      <c r="BN73" s="312"/>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2" t="s">
        <v>98</v>
      </c>
      <c r="AZ74" s="312"/>
      <c r="BA74" s="312"/>
      <c r="BB74" s="312"/>
      <c r="BC74" s="312"/>
      <c r="BD74" s="312"/>
      <c r="BE74" s="312"/>
      <c r="BF74" s="312"/>
      <c r="BG74" s="312"/>
      <c r="BH74" s="312"/>
      <c r="BI74" s="312"/>
      <c r="BJ74" s="312"/>
      <c r="BK74" s="312"/>
      <c r="BL74" s="312"/>
      <c r="BM74" s="312"/>
      <c r="BN74" s="312"/>
      <c r="BO74" s="312"/>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56</v>
      </c>
      <c r="AZ81" s="16"/>
    </row>
    <row r="82" spans="1:52" s="64" customFormat="1" ht="18.75" hidden="1" customHeight="1">
      <c r="A82" s="64">
        <v>1</v>
      </c>
      <c r="B82" s="64" t="s">
        <v>100</v>
      </c>
      <c r="C82" s="89">
        <v>20000</v>
      </c>
      <c r="D82" s="64" t="s">
        <v>51</v>
      </c>
      <c r="E82" s="65"/>
      <c r="AZ82" s="16"/>
    </row>
    <row r="83" spans="1:52" s="64" customFormat="1" ht="18.75" hidden="1" customHeight="1">
      <c r="A83" s="64">
        <v>2</v>
      </c>
      <c r="B83" s="64" t="s">
        <v>101</v>
      </c>
      <c r="C83" s="89">
        <v>30000</v>
      </c>
      <c r="D83" s="64" t="s">
        <v>51</v>
      </c>
      <c r="E83" s="65"/>
      <c r="AZ83" s="16"/>
    </row>
    <row r="84" spans="1:52" s="64" customFormat="1" ht="18.75" hidden="1" customHeight="1">
      <c r="A84" s="64">
        <v>3</v>
      </c>
      <c r="B84" s="64" t="s">
        <v>102</v>
      </c>
      <c r="C84" s="89">
        <v>40000</v>
      </c>
      <c r="D84" s="64" t="s">
        <v>51</v>
      </c>
      <c r="E84" s="65"/>
      <c r="AZ84" s="16"/>
    </row>
    <row r="85" spans="1:52" s="64" customFormat="1" ht="18.75" hidden="1" customHeight="1">
      <c r="A85" s="64">
        <v>4</v>
      </c>
      <c r="B85" s="64" t="s">
        <v>103</v>
      </c>
      <c r="C85" s="89">
        <v>14000</v>
      </c>
      <c r="D85" s="64" t="s">
        <v>51</v>
      </c>
      <c r="E85" s="65"/>
      <c r="AZ85" s="16"/>
    </row>
    <row r="86" spans="1:52" s="64" customFormat="1" ht="18.75" hidden="1" customHeight="1">
      <c r="A86" s="64">
        <v>5</v>
      </c>
      <c r="B86" s="64" t="s">
        <v>104</v>
      </c>
      <c r="C86" s="89">
        <v>7000</v>
      </c>
      <c r="D86" s="64" t="s">
        <v>51</v>
      </c>
      <c r="E86" s="65"/>
      <c r="AZ86" s="16"/>
    </row>
    <row r="87" spans="1:52" s="64" customFormat="1" ht="18.75" hidden="1" customHeight="1">
      <c r="A87" s="64">
        <v>6</v>
      </c>
      <c r="B87" s="64" t="s">
        <v>105</v>
      </c>
      <c r="C87" s="89">
        <v>7000</v>
      </c>
      <c r="D87" s="64" t="s">
        <v>51</v>
      </c>
      <c r="E87" s="65"/>
      <c r="AZ87" s="16"/>
    </row>
    <row r="88" spans="1:52" s="64" customFormat="1" ht="18.75" hidden="1" customHeight="1">
      <c r="A88" s="64">
        <v>7</v>
      </c>
      <c r="B88" s="64" t="s">
        <v>106</v>
      </c>
      <c r="C88" s="89">
        <v>7000</v>
      </c>
      <c r="D88" s="64" t="s">
        <v>51</v>
      </c>
      <c r="E88" s="65"/>
      <c r="AZ88" s="16"/>
    </row>
    <row r="89" spans="1:52" s="64" customFormat="1" ht="18.75" hidden="1" customHeight="1">
      <c r="A89" s="64">
        <v>8</v>
      </c>
      <c r="B89" s="64" t="s">
        <v>77</v>
      </c>
      <c r="C89" s="89">
        <v>7000</v>
      </c>
      <c r="D89" s="64" t="s">
        <v>51</v>
      </c>
      <c r="E89" s="65"/>
      <c r="AZ89" s="16"/>
    </row>
    <row r="90" spans="1:52" s="64" customFormat="1" ht="18.75" hidden="1" customHeight="1">
      <c r="A90" s="64">
        <v>9</v>
      </c>
      <c r="B90" s="64" t="s">
        <v>78</v>
      </c>
      <c r="C90" s="89">
        <v>7000</v>
      </c>
      <c r="D90" s="64" t="s">
        <v>51</v>
      </c>
      <c r="E90" s="65"/>
    </row>
    <row r="91" spans="1:52" s="64" customFormat="1" ht="18.75" hidden="1" customHeight="1">
      <c r="A91" s="64">
        <v>10</v>
      </c>
      <c r="B91" s="64" t="s">
        <v>79</v>
      </c>
      <c r="C91" s="89">
        <v>3000</v>
      </c>
      <c r="D91" s="64" t="s">
        <v>51</v>
      </c>
      <c r="E91" s="65"/>
    </row>
    <row r="92" spans="1:52" s="64" customFormat="1" ht="18.75" hidden="1" customHeight="1">
      <c r="A92" s="64">
        <v>11</v>
      </c>
      <c r="B92" s="64" t="s">
        <v>80</v>
      </c>
      <c r="C92" s="89">
        <v>3000</v>
      </c>
      <c r="D92" s="64" t="s">
        <v>51</v>
      </c>
      <c r="E92" s="65"/>
    </row>
    <row r="93" spans="1:52" s="64" customFormat="1" ht="18.75" hidden="1" customHeight="1">
      <c r="A93" s="64">
        <v>12</v>
      </c>
      <c r="B93" s="64" t="s">
        <v>81</v>
      </c>
      <c r="C93" s="89">
        <v>7000</v>
      </c>
      <c r="D93" s="64" t="s">
        <v>51</v>
      </c>
      <c r="E93" s="65"/>
    </row>
    <row r="94" spans="1:52" s="64" customFormat="1" ht="18.75" hidden="1" customHeight="1">
      <c r="A94" s="64">
        <v>13</v>
      </c>
      <c r="B94" s="64" t="s">
        <v>82</v>
      </c>
      <c r="C94" s="89">
        <v>7000</v>
      </c>
      <c r="D94" s="64" t="s">
        <v>51</v>
      </c>
      <c r="E94" s="65"/>
    </row>
    <row r="95" spans="1:52" s="64" customFormat="1" ht="18.75" hidden="1" customHeight="1">
      <c r="A95" s="64">
        <v>14</v>
      </c>
      <c r="B95" s="64" t="s">
        <v>83</v>
      </c>
      <c r="C95" s="89">
        <v>7000</v>
      </c>
      <c r="D95" s="64" t="s">
        <v>51</v>
      </c>
      <c r="E95" s="65"/>
    </row>
    <row r="96" spans="1:52" s="64" customFormat="1" ht="18.75" hidden="1" customHeight="1">
      <c r="A96" s="64">
        <v>15</v>
      </c>
      <c r="B96" s="64" t="s">
        <v>107</v>
      </c>
      <c r="C96" s="89">
        <v>7000</v>
      </c>
      <c r="D96" s="64" t="s">
        <v>51</v>
      </c>
      <c r="E96" s="65"/>
    </row>
    <row r="97" spans="1:6" s="64" customFormat="1" ht="18.75" hidden="1" customHeight="1">
      <c r="A97" s="64">
        <v>16</v>
      </c>
      <c r="B97" s="64" t="s">
        <v>108</v>
      </c>
      <c r="C97" s="89">
        <v>20000</v>
      </c>
      <c r="D97" s="64" t="s">
        <v>51</v>
      </c>
      <c r="E97" s="65"/>
    </row>
    <row r="98" spans="1:6" s="64" customFormat="1" ht="18.75" hidden="1" customHeight="1">
      <c r="A98" s="64">
        <v>17</v>
      </c>
      <c r="B98" s="64" t="s">
        <v>109</v>
      </c>
      <c r="C98" s="89">
        <v>30000</v>
      </c>
      <c r="D98" s="64" t="s">
        <v>51</v>
      </c>
      <c r="E98" s="65"/>
    </row>
    <row r="99" spans="1:6" s="64" customFormat="1" ht="18.75" hidden="1" customHeight="1">
      <c r="A99" s="64">
        <v>18</v>
      </c>
      <c r="B99" s="64" t="s">
        <v>110</v>
      </c>
      <c r="C99" s="89">
        <v>40000</v>
      </c>
      <c r="D99" s="64" t="s">
        <v>51</v>
      </c>
      <c r="E99" s="65"/>
    </row>
    <row r="100" spans="1:6" s="64" customFormat="1" ht="18.75" hidden="1" customHeight="1">
      <c r="A100" s="64">
        <v>19</v>
      </c>
      <c r="B100" s="64" t="s">
        <v>86</v>
      </c>
      <c r="C100" s="89">
        <v>7000</v>
      </c>
      <c r="D100" s="64" t="s">
        <v>51</v>
      </c>
      <c r="E100" s="65"/>
    </row>
    <row r="101" spans="1:6" s="64" customFormat="1" ht="18.75" hidden="1" customHeight="1">
      <c r="A101" s="64">
        <v>20</v>
      </c>
      <c r="B101" s="64" t="s">
        <v>87</v>
      </c>
      <c r="C101" s="89">
        <v>7000</v>
      </c>
      <c r="D101" s="64" t="s">
        <v>51</v>
      </c>
      <c r="E101" s="65"/>
    </row>
    <row r="102" spans="1:6" s="64" customFormat="1" ht="18.75" hidden="1" customHeight="1">
      <c r="A102" s="64">
        <v>21</v>
      </c>
      <c r="B102" s="64" t="s">
        <v>88</v>
      </c>
      <c r="C102" s="89">
        <v>7000</v>
      </c>
      <c r="D102" s="64" t="s">
        <v>51</v>
      </c>
      <c r="E102" s="65"/>
    </row>
    <row r="103" spans="1:6" s="64" customFormat="1" ht="18.75" hidden="1" customHeight="1">
      <c r="A103" s="64">
        <v>22</v>
      </c>
      <c r="B103" s="64" t="s">
        <v>111</v>
      </c>
      <c r="C103" s="89">
        <v>20000</v>
      </c>
      <c r="D103" s="64" t="s">
        <v>51</v>
      </c>
      <c r="E103" s="65"/>
    </row>
    <row r="104" spans="1:6" s="64" customFormat="1" ht="18.75" hidden="1" customHeight="1">
      <c r="A104" s="115">
        <v>23</v>
      </c>
      <c r="B104" s="115" t="s">
        <v>112</v>
      </c>
      <c r="C104" s="116">
        <v>30000</v>
      </c>
      <c r="D104" s="115" t="s">
        <v>51</v>
      </c>
      <c r="E104" s="117"/>
      <c r="F104" s="115"/>
    </row>
    <row r="105" spans="1:6" s="64" customFormat="1" ht="18.75" hidden="1" customHeight="1">
      <c r="A105" s="64">
        <v>24</v>
      </c>
      <c r="B105" s="64" t="s">
        <v>113</v>
      </c>
      <c r="C105" s="89">
        <v>40000</v>
      </c>
      <c r="D105" s="64" t="s">
        <v>51</v>
      </c>
      <c r="E105" s="65"/>
    </row>
    <row r="106" spans="1:6" s="64" customFormat="1" ht="18.75" hidden="1" customHeight="1">
      <c r="A106" s="64">
        <v>25</v>
      </c>
      <c r="B106" s="64" t="s">
        <v>114</v>
      </c>
      <c r="C106" s="89">
        <v>20000</v>
      </c>
      <c r="D106" s="64" t="s">
        <v>51</v>
      </c>
      <c r="E106" s="65"/>
    </row>
    <row r="107" spans="1:6" s="64" customFormat="1" ht="18.75" hidden="1" customHeight="1">
      <c r="A107" s="64">
        <v>26</v>
      </c>
      <c r="B107" s="64" t="s">
        <v>115</v>
      </c>
      <c r="C107" s="89">
        <v>30000</v>
      </c>
      <c r="D107" s="64" t="s">
        <v>51</v>
      </c>
      <c r="E107" s="65"/>
    </row>
    <row r="108" spans="1:6" s="64" customFormat="1" ht="18.75" hidden="1" customHeight="1">
      <c r="A108" s="64">
        <v>27</v>
      </c>
      <c r="B108" s="64" t="s">
        <v>116</v>
      </c>
      <c r="C108" s="89">
        <v>40000</v>
      </c>
      <c r="D108" s="64" t="s">
        <v>51</v>
      </c>
      <c r="E108" s="65"/>
    </row>
    <row r="109" spans="1:6" s="64" customFormat="1" ht="18.75" hidden="1" customHeight="1">
      <c r="A109" s="64">
        <v>28</v>
      </c>
      <c r="B109" s="64" t="s">
        <v>89</v>
      </c>
      <c r="C109" s="89">
        <v>3000</v>
      </c>
      <c r="D109" s="64" t="s">
        <v>51</v>
      </c>
      <c r="E109" s="65"/>
    </row>
    <row r="110" spans="1:6" s="64" customFormat="1" ht="18.75" hidden="1" customHeight="1">
      <c r="A110" s="64">
        <v>29</v>
      </c>
      <c r="B110" s="64" t="s">
        <v>90</v>
      </c>
      <c r="C110" s="89">
        <v>3000</v>
      </c>
      <c r="D110" s="64" t="s">
        <v>51</v>
      </c>
      <c r="E110" s="65"/>
    </row>
    <row r="111" spans="1:6" s="64" customFormat="1" ht="18.75" hidden="1" customHeight="1">
      <c r="A111" s="64">
        <v>30</v>
      </c>
      <c r="B111" s="64" t="s">
        <v>91</v>
      </c>
      <c r="C111" s="89">
        <v>3000</v>
      </c>
      <c r="D111" s="64" t="s">
        <v>51</v>
      </c>
      <c r="E111" s="65"/>
    </row>
    <row r="112" spans="1:6" s="64" customFormat="1" ht="18.75" hidden="1" customHeight="1">
      <c r="A112" s="64">
        <v>31</v>
      </c>
      <c r="B112" s="64" t="s">
        <v>92</v>
      </c>
      <c r="C112" s="89">
        <v>3000</v>
      </c>
      <c r="D112" s="64" t="s">
        <v>51</v>
      </c>
      <c r="E112" s="65"/>
    </row>
    <row r="113" spans="1:7" s="64" customFormat="1" ht="18.75" hidden="1" customHeight="1">
      <c r="A113" s="64">
        <v>32</v>
      </c>
      <c r="B113" s="64" t="s">
        <v>93</v>
      </c>
      <c r="C113" s="89">
        <v>3000</v>
      </c>
      <c r="D113" s="64" t="s">
        <v>51</v>
      </c>
      <c r="E113" s="65"/>
    </row>
    <row r="114" spans="1:7" s="64" customFormat="1" ht="18.75" hidden="1" customHeight="1">
      <c r="A114" s="64">
        <v>33</v>
      </c>
      <c r="B114" s="64" t="s">
        <v>94</v>
      </c>
      <c r="C114" s="89">
        <v>3000</v>
      </c>
      <c r="D114" s="64" t="s">
        <v>51</v>
      </c>
      <c r="E114" s="65"/>
    </row>
    <row r="115" spans="1:7" s="64" customFormat="1" ht="18.75" hidden="1" customHeight="1">
      <c r="A115" s="64">
        <v>34</v>
      </c>
      <c r="B115" s="64" t="s">
        <v>95</v>
      </c>
      <c r="C115" s="89">
        <v>3000</v>
      </c>
      <c r="D115" s="64" t="s">
        <v>51</v>
      </c>
      <c r="E115" s="65"/>
    </row>
    <row r="116" spans="1:7" s="64" customFormat="1" ht="18.75" hidden="1" customHeight="1">
      <c r="A116" s="64">
        <v>35</v>
      </c>
      <c r="B116" s="64" t="s">
        <v>96</v>
      </c>
      <c r="C116" s="89">
        <v>3000</v>
      </c>
      <c r="D116" s="64" t="s">
        <v>51</v>
      </c>
      <c r="E116" s="65"/>
    </row>
    <row r="117" spans="1:7" s="64" customFormat="1" ht="18.75" hidden="1" customHeight="1">
      <c r="A117" s="64">
        <v>36</v>
      </c>
      <c r="B117" s="64" t="s">
        <v>97</v>
      </c>
      <c r="C117" s="89">
        <v>3000</v>
      </c>
      <c r="D117" s="64" t="s">
        <v>51</v>
      </c>
      <c r="E117" s="65"/>
    </row>
    <row r="118" spans="1:7" s="64" customFormat="1" ht="18.75" hidden="1" customHeight="1">
      <c r="A118" s="64">
        <v>37</v>
      </c>
      <c r="B118" s="64" t="s">
        <v>98</v>
      </c>
      <c r="C118" s="89">
        <v>3000</v>
      </c>
      <c r="D118" s="64" t="s">
        <v>51</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6">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A13:E22">
      <formula1>"マスク,手袋,消毒液（アルコールなど）,ガウン（エプロン）,フェイスシールド,ゴーグル,清拭クロス,ドライシャンプー,ペーパータオル,ハンドソープ（石鹸）,その他（数量等欄に記載してください）"</formula1>
    </dataValidation>
  </dataValidations>
  <printOptions horizontalCentered="1"/>
  <pageMargins left="0.55118110236220474" right="0.55118110236220474" top="0.82677165354330717" bottom="0.23622047244094491" header="0.51181102362204722" footer="0.35433070866141736"/>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SG19400のC20-3825</cp:lastModifiedBy>
  <cp:lastPrinted>2021-12-25T04:43:41Z</cp:lastPrinted>
  <dcterms:created xsi:type="dcterms:W3CDTF">2018-06-19T01:27:02Z</dcterms:created>
  <dcterms:modified xsi:type="dcterms:W3CDTF">2021-12-25T05:04:22Z</dcterms:modified>
</cp:coreProperties>
</file>