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04施設サービス\19 軽費老人ホーム\★事務費補助金\軽費老人ホーム各種要綱\補助金交付要綱\R0703要綱改正（介護人材確保・職場環境改善等事業）\03_改定後全文\"/>
    </mc:Choice>
  </mc:AlternateContent>
  <bookViews>
    <workbookView xWindow="0" yWindow="0" windowWidth="28800" windowHeight="12930" activeTab="6"/>
  </bookViews>
  <sheets>
    <sheet name="★注意事項" sheetId="18" r:id="rId1"/>
    <sheet name="表5(2)精算書" sheetId="1" r:id="rId2"/>
    <sheet name="表6(1)イ" sheetId="2" r:id="rId3"/>
    <sheet name="表6(2)イ" sheetId="10" r:id="rId4"/>
    <sheet name="表6(3)イ" sheetId="12" r:id="rId5"/>
    <sheet name="表6(4)イ" sheetId="13" r:id="rId6"/>
    <sheet name="表6(5)(6)(7)" sheetId="24" r:id="rId7"/>
    <sheet name="表6(1)ウ特定" sheetId="20" r:id="rId8"/>
    <sheet name="表6(2)ウ特定" sheetId="21" r:id="rId9"/>
    <sheet name="表6(3)ウ特定" sheetId="22" r:id="rId10"/>
    <sheet name="表6(4)ウ特定" sheetId="23" r:id="rId11"/>
  </sheets>
  <definedNames>
    <definedName name="_xlnm.Print_Area" localSheetId="2">'表6(1)イ'!$A$1:$D$21</definedName>
    <definedName name="_xlnm.Print_Area" localSheetId="7">'表6(1)ウ特定'!$A$1:$D$22</definedName>
    <definedName name="_xlnm.Print_Area" localSheetId="3">'表6(2)イ'!$A$1:$N$25</definedName>
    <definedName name="_xlnm.Print_Area" localSheetId="8">'表6(2)ウ特定'!$A$1:$N$26</definedName>
    <definedName name="_xlnm.Print_Area" localSheetId="4">'表6(3)イ'!$A$1:$G$28</definedName>
    <definedName name="_xlnm.Print_Area" localSheetId="9">'表6(3)ウ特定'!$A$1:$G$29</definedName>
    <definedName name="_xlnm.Print_Area" localSheetId="5">'表6(4)イ'!$A$1:$E$19</definedName>
    <definedName name="_xlnm.Print_Area" localSheetId="10">'表6(4)ウ特定'!$A$1:$E$19</definedName>
    <definedName name="_xlnm.Print_Area" localSheetId="6">'表6(5)(6)(7)'!$A$1:$F$46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24" i="1"/>
  <c r="I8" i="1"/>
  <c r="F29" i="24"/>
  <c r="F33" i="24" s="1"/>
  <c r="J8" i="1" l="1"/>
  <c r="J24" i="1" s="1"/>
  <c r="C4" i="23"/>
  <c r="B10" i="22" l="1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9" i="22"/>
  <c r="B8" i="22"/>
  <c r="B7" i="22"/>
  <c r="B16" i="1" l="1"/>
  <c r="B8" i="1"/>
  <c r="F16" i="24" l="1"/>
  <c r="F20" i="24" l="1"/>
  <c r="H8" i="1" s="1"/>
  <c r="F7" i="24"/>
  <c r="G8" i="1" s="1"/>
  <c r="C26" i="22" l="1"/>
  <c r="D25" i="22"/>
  <c r="D24" i="22"/>
  <c r="E24" i="22"/>
  <c r="F23" i="22"/>
  <c r="D23" i="22"/>
  <c r="D22" i="22"/>
  <c r="F22" i="22" s="1"/>
  <c r="D21" i="22"/>
  <c r="E21" i="22"/>
  <c r="D20" i="22"/>
  <c r="D19" i="22"/>
  <c r="F19" i="22" s="1"/>
  <c r="E19" i="22"/>
  <c r="D18" i="22"/>
  <c r="F18" i="22" s="1"/>
  <c r="E18" i="22"/>
  <c r="D17" i="22"/>
  <c r="D16" i="22"/>
  <c r="E16" i="22"/>
  <c r="F15" i="22"/>
  <c r="D15" i="22"/>
  <c r="D14" i="22"/>
  <c r="F14" i="22" s="1"/>
  <c r="D13" i="22"/>
  <c r="E13" i="22"/>
  <c r="D12" i="22"/>
  <c r="D11" i="22"/>
  <c r="F11" i="22" s="1"/>
  <c r="E11" i="22"/>
  <c r="F10" i="22"/>
  <c r="D10" i="22"/>
  <c r="E10" i="22"/>
  <c r="D9" i="22"/>
  <c r="D8" i="22"/>
  <c r="E8" i="22"/>
  <c r="F7" i="22"/>
  <c r="E7" i="22"/>
  <c r="C4" i="22"/>
  <c r="C16" i="1"/>
  <c r="M23" i="21"/>
  <c r="L23" i="21"/>
  <c r="K23" i="21"/>
  <c r="J23" i="21"/>
  <c r="I23" i="21"/>
  <c r="H23" i="21"/>
  <c r="G23" i="21"/>
  <c r="F23" i="21"/>
  <c r="E23" i="21"/>
  <c r="D23" i="21"/>
  <c r="C23" i="21"/>
  <c r="B23" i="21"/>
  <c r="N23" i="21" s="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N5" i="21"/>
  <c r="N4" i="21"/>
  <c r="K2" i="21"/>
  <c r="D4" i="20"/>
  <c r="E15" i="22" l="1"/>
  <c r="E23" i="22"/>
  <c r="E9" i="22"/>
  <c r="E12" i="22"/>
  <c r="E14" i="22"/>
  <c r="E17" i="22"/>
  <c r="E20" i="22"/>
  <c r="E22" i="22"/>
  <c r="E25" i="22"/>
  <c r="F25" i="22"/>
  <c r="F9" i="22"/>
  <c r="F13" i="22"/>
  <c r="F17" i="22"/>
  <c r="F21" i="22"/>
  <c r="F8" i="22"/>
  <c r="F12" i="22"/>
  <c r="F16" i="22"/>
  <c r="F20" i="22"/>
  <c r="F24" i="22"/>
  <c r="B26" i="22"/>
  <c r="E26" i="22" l="1"/>
  <c r="D16" i="1" s="1"/>
  <c r="F26" i="22"/>
  <c r="E16" i="1" s="1"/>
  <c r="F16" i="1" s="1"/>
  <c r="C4" i="12"/>
  <c r="B23" i="10" l="1"/>
  <c r="K2" i="10" l="1"/>
  <c r="D4" i="2"/>
  <c r="C8" i="1"/>
  <c r="G24" i="1" l="1"/>
  <c r="C4" i="13"/>
  <c r="C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M23" i="10" l="1"/>
  <c r="L23" i="10"/>
  <c r="K23" i="10"/>
  <c r="J23" i="10"/>
  <c r="I23" i="10"/>
  <c r="H23" i="10"/>
  <c r="G23" i="10"/>
  <c r="F23" i="10"/>
  <c r="E23" i="10"/>
  <c r="D23" i="10"/>
  <c r="C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N23" i="10" l="1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A24" i="1"/>
  <c r="A16" i="1"/>
  <c r="C24" i="1"/>
  <c r="B24" i="1"/>
  <c r="F25" i="12" l="1"/>
  <c r="E25" i="12"/>
  <c r="F24" i="12"/>
  <c r="E24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B26" i="12"/>
  <c r="E26" i="12" l="1"/>
  <c r="D8" i="1" s="1"/>
  <c r="F26" i="12"/>
  <c r="E8" i="1" s="1"/>
  <c r="D24" i="1" l="1"/>
  <c r="F8" i="1"/>
  <c r="F24" i="1" s="1"/>
  <c r="E24" i="1"/>
  <c r="H24" i="1" l="1"/>
  <c r="L24" i="1" l="1"/>
</calcChain>
</file>

<file path=xl/sharedStrings.xml><?xml version="1.0" encoding="utf-8"?>
<sst xmlns="http://schemas.openxmlformats.org/spreadsheetml/2006/main" count="409" uniqueCount="205">
  <si>
    <t>施　設　名</t>
    <rPh sb="0" eb="3">
      <t>シセツ</t>
    </rPh>
    <rPh sb="4" eb="5">
      <t>メイ</t>
    </rPh>
    <phoneticPr fontId="4"/>
  </si>
  <si>
    <t>総 事 業 費</t>
    <rPh sb="0" eb="1">
      <t>ソウ</t>
    </rPh>
    <rPh sb="2" eb="7">
      <t>ジギョウヒ</t>
    </rPh>
    <phoneticPr fontId="4"/>
  </si>
  <si>
    <t>Ａ</t>
    <phoneticPr fontId="4"/>
  </si>
  <si>
    <t>Ｂ</t>
    <phoneticPr fontId="4"/>
  </si>
  <si>
    <t>Ｃ</t>
    <phoneticPr fontId="4"/>
  </si>
  <si>
    <t>Ｄ</t>
    <phoneticPr fontId="4"/>
  </si>
  <si>
    <t>（１）軽費老人ホーム支出額内訳</t>
    <rPh sb="3" eb="4">
      <t>ケイ</t>
    </rPh>
    <rPh sb="4" eb="5">
      <t>ヒ</t>
    </rPh>
    <rPh sb="5" eb="7">
      <t>ロウジン</t>
    </rPh>
    <rPh sb="10" eb="13">
      <t>シシュツガク</t>
    </rPh>
    <rPh sb="13" eb="15">
      <t>ウチワケ</t>
    </rPh>
    <phoneticPr fontId="4"/>
  </si>
  <si>
    <t>区　　　分</t>
    <rPh sb="0" eb="5">
      <t>クブン</t>
    </rPh>
    <phoneticPr fontId="4"/>
  </si>
  <si>
    <t>左のうち事務費</t>
    <rPh sb="0" eb="1">
      <t>ヒダリ</t>
    </rPh>
    <rPh sb="4" eb="7">
      <t>ジムヒ</t>
    </rPh>
    <phoneticPr fontId="4"/>
  </si>
  <si>
    <t>備　　　考</t>
    <rPh sb="0" eb="5">
      <t>ビコウ</t>
    </rPh>
    <phoneticPr fontId="4"/>
  </si>
  <si>
    <t>事務費支出</t>
    <rPh sb="0" eb="3">
      <t>ジムヒ</t>
    </rPh>
    <rPh sb="3" eb="5">
      <t>シシュツ</t>
    </rPh>
    <phoneticPr fontId="4"/>
  </si>
  <si>
    <t>円</t>
    <rPh sb="0" eb="1">
      <t>エン</t>
    </rPh>
    <phoneticPr fontId="4"/>
  </si>
  <si>
    <t>小　　　　計</t>
    <rPh sb="0" eb="6">
      <t>ショウケイ</t>
    </rPh>
    <phoneticPr fontId="4"/>
  </si>
  <si>
    <t>事業費支出</t>
    <rPh sb="0" eb="3">
      <t>ジギョウヒ</t>
    </rPh>
    <rPh sb="3" eb="5">
      <t>シシュツ</t>
    </rPh>
    <phoneticPr fontId="4"/>
  </si>
  <si>
    <t>合　　　　計</t>
    <rPh sb="0" eb="6">
      <t>ゴウケイ</t>
    </rPh>
    <phoneticPr fontId="4"/>
  </si>
  <si>
    <t>階層の区分</t>
    <rPh sb="0" eb="2">
      <t>カイソウ</t>
    </rPh>
    <rPh sb="3" eb="5">
      <t>クブン</t>
    </rPh>
    <phoneticPr fontId="4"/>
  </si>
  <si>
    <t>４月</t>
    <rPh sb="0" eb="2">
      <t>４ガツ</t>
    </rPh>
    <phoneticPr fontId="4"/>
  </si>
  <si>
    <t>５月</t>
    <rPh sb="0" eb="2">
      <t>５ガツ</t>
    </rPh>
    <phoneticPr fontId="4"/>
  </si>
  <si>
    <t>６月</t>
  </si>
  <si>
    <t>７月</t>
  </si>
  <si>
    <t>８月</t>
  </si>
  <si>
    <t>９月</t>
  </si>
  <si>
    <t>１月</t>
  </si>
  <si>
    <t>２月</t>
  </si>
  <si>
    <t>３月</t>
  </si>
  <si>
    <t>計</t>
    <rPh sb="0" eb="1">
      <t>ケイ</t>
    </rPh>
    <phoneticPr fontId="4"/>
  </si>
  <si>
    <t>①</t>
    <phoneticPr fontId="4"/>
  </si>
  <si>
    <t>１</t>
    <phoneticPr fontId="4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</si>
  <si>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</si>
  <si>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</si>
  <si>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</si>
  <si>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</si>
  <si>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</si>
  <si>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</si>
  <si>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</si>
  <si>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</si>
  <si>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</si>
  <si>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</si>
  <si>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</si>
  <si>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</si>
  <si>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</si>
  <si>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</si>
  <si>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</si>
  <si>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</si>
  <si>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</si>
  <si>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定　　員</t>
    <rPh sb="0" eb="4">
      <t>テイイン</t>
    </rPh>
    <phoneticPr fontId="4"/>
  </si>
  <si>
    <t>　　　人</t>
    <rPh sb="3" eb="4">
      <t>ニン</t>
    </rPh>
    <phoneticPr fontId="4"/>
  </si>
  <si>
    <t>単価区分別</t>
    <rPh sb="0" eb="2">
      <t>タンカ</t>
    </rPh>
    <rPh sb="2" eb="3">
      <t>ク</t>
    </rPh>
    <rPh sb="3" eb="5">
      <t>ブンベツ</t>
    </rPh>
    <phoneticPr fontId="4"/>
  </si>
  <si>
    <t>事務費</t>
    <rPh sb="0" eb="3">
      <t>ジムヒ</t>
    </rPh>
    <phoneticPr fontId="4"/>
  </si>
  <si>
    <t>基準額</t>
    <rPh sb="0" eb="3">
      <t>キジュンガク</t>
    </rPh>
    <phoneticPr fontId="4"/>
  </si>
  <si>
    <t>備　　考</t>
    <rPh sb="0" eb="4">
      <t>ビコウ</t>
    </rPh>
    <phoneticPr fontId="4"/>
  </si>
  <si>
    <t>利用人員</t>
    <rPh sb="0" eb="2">
      <t>リヨウ</t>
    </rPh>
    <rPh sb="2" eb="4">
      <t>ジンイン</t>
    </rPh>
    <phoneticPr fontId="4"/>
  </si>
  <si>
    <t>(事務費及び生活費）</t>
    <rPh sb="1" eb="4">
      <t>ジムヒ</t>
    </rPh>
    <rPh sb="4" eb="5">
      <t>オヨ</t>
    </rPh>
    <rPh sb="6" eb="9">
      <t>セイカツヒ</t>
    </rPh>
    <phoneticPr fontId="4"/>
  </si>
  <si>
    <t>単価区分</t>
    <rPh sb="0" eb="2">
      <t>タンカ</t>
    </rPh>
    <rPh sb="2" eb="4">
      <t>クブン</t>
    </rPh>
    <phoneticPr fontId="4"/>
  </si>
  <si>
    <t>金　額</t>
    <rPh sb="0" eb="3">
      <t>キンガク</t>
    </rPh>
    <phoneticPr fontId="4"/>
  </si>
  <si>
    <t>（４月～３月）</t>
    <rPh sb="1" eb="3">
      <t>４ガツ</t>
    </rPh>
    <rPh sb="4" eb="6">
      <t>３ガツ</t>
    </rPh>
    <phoneticPr fontId="4"/>
  </si>
  <si>
    <t>職　　種</t>
    <rPh sb="0" eb="4">
      <t>ショクシュ</t>
    </rPh>
    <phoneticPr fontId="4"/>
  </si>
  <si>
    <t>氏　　名</t>
    <rPh sb="0" eb="1">
      <t>シ</t>
    </rPh>
    <rPh sb="3" eb="4">
      <t>メイ</t>
    </rPh>
    <phoneticPr fontId="4"/>
  </si>
  <si>
    <t>専任・兼任の別</t>
    <rPh sb="0" eb="2">
      <t>センニン</t>
    </rPh>
    <rPh sb="3" eb="5">
      <t>ケンニン</t>
    </rPh>
    <rPh sb="6" eb="7">
      <t>ベツ</t>
    </rPh>
    <phoneticPr fontId="4"/>
  </si>
  <si>
    <t>施設長</t>
    <rPh sb="0" eb="3">
      <t>シセツチョウ</t>
    </rPh>
    <phoneticPr fontId="4"/>
  </si>
  <si>
    <t>人</t>
    <rPh sb="0" eb="1">
      <t>ニン</t>
    </rPh>
    <phoneticPr fontId="4"/>
  </si>
  <si>
    <t>事務員</t>
    <rPh sb="0" eb="3">
      <t>ジムイン</t>
    </rPh>
    <phoneticPr fontId="4"/>
  </si>
  <si>
    <t>生活相談員</t>
    <rPh sb="0" eb="2">
      <t>セイカツ</t>
    </rPh>
    <rPh sb="2" eb="5">
      <t>ソウダンイン</t>
    </rPh>
    <phoneticPr fontId="4"/>
  </si>
  <si>
    <t>介護職員</t>
    <rPh sb="0" eb="4">
      <t>カイゴショクイン</t>
    </rPh>
    <phoneticPr fontId="4"/>
  </si>
  <si>
    <t>看護職員</t>
    <rPh sb="0" eb="2">
      <t>カンゴ</t>
    </rPh>
    <rPh sb="2" eb="4">
      <t>ショクイン</t>
    </rPh>
    <phoneticPr fontId="4"/>
  </si>
  <si>
    <t>栄養士</t>
    <rPh sb="0" eb="3">
      <t>エイヨウシ</t>
    </rPh>
    <phoneticPr fontId="4"/>
  </si>
  <si>
    <t>調理員等</t>
    <rPh sb="0" eb="3">
      <t>チョウリイン</t>
    </rPh>
    <rPh sb="3" eb="4">
      <t>トウ</t>
    </rPh>
    <phoneticPr fontId="4"/>
  </si>
  <si>
    <t>介護職員の</t>
    <rPh sb="0" eb="2">
      <t>カイゴ</t>
    </rPh>
    <rPh sb="2" eb="4">
      <t>ショクイン</t>
    </rPh>
    <phoneticPr fontId="4"/>
  </si>
  <si>
    <t>民間施設給与等改善費</t>
    <phoneticPr fontId="4"/>
  </si>
  <si>
    <t>一般入所者の数</t>
    <phoneticPr fontId="4"/>
  </si>
  <si>
    <t>配置基準数</t>
    <rPh sb="0" eb="2">
      <t>ハイチ</t>
    </rPh>
    <rPh sb="2" eb="4">
      <t>キジュン</t>
    </rPh>
    <rPh sb="4" eb="5">
      <t>スウ</t>
    </rPh>
    <phoneticPr fontId="4"/>
  </si>
  <si>
    <t>開設月数</t>
    <rPh sb="0" eb="2">
      <t>カイセツ</t>
    </rPh>
    <phoneticPr fontId="4"/>
  </si>
  <si>
    <t>②</t>
    <phoneticPr fontId="4"/>
  </si>
  <si>
    <t>月</t>
    <rPh sb="0" eb="1">
      <t>ツキ</t>
    </rPh>
    <phoneticPr fontId="4"/>
  </si>
  <si>
    <t>施設の種別</t>
    <rPh sb="0" eb="2">
      <t>シセツ</t>
    </rPh>
    <rPh sb="3" eb="5">
      <t>シュベツ</t>
    </rPh>
    <phoneticPr fontId="4"/>
  </si>
  <si>
    <t>一般入所者の数</t>
    <rPh sb="0" eb="2">
      <t>イッパン</t>
    </rPh>
    <rPh sb="2" eb="5">
      <t>ニュウショシャ</t>
    </rPh>
    <rPh sb="6" eb="7">
      <t>カズ</t>
    </rPh>
    <phoneticPr fontId="4"/>
  </si>
  <si>
    <t>（人）</t>
    <rPh sb="1" eb="2">
      <t>ニン</t>
    </rPh>
    <phoneticPr fontId="4"/>
  </si>
  <si>
    <t>A型</t>
    <rPh sb="1" eb="2">
      <t>ガタ</t>
    </rPh>
    <phoneticPr fontId="4"/>
  </si>
  <si>
    <t>80人以下</t>
    <rPh sb="2" eb="3">
      <t>ニン</t>
    </rPh>
    <rPh sb="3" eb="5">
      <t>イカ</t>
    </rPh>
    <phoneticPr fontId="4"/>
  </si>
  <si>
    <t>30人以下</t>
    <rPh sb="2" eb="3">
      <t>ニン</t>
    </rPh>
    <rPh sb="3" eb="5">
      <t>イカ</t>
    </rPh>
    <phoneticPr fontId="4"/>
  </si>
  <si>
    <t>ケアハウス</t>
    <phoneticPr fontId="4"/>
  </si>
  <si>
    <t>30人を超え、80人以下</t>
    <rPh sb="2" eb="3">
      <t>ニン</t>
    </rPh>
    <rPh sb="4" eb="5">
      <t>コ</t>
    </rPh>
    <rPh sb="9" eb="10">
      <t>ニン</t>
    </rPh>
    <rPh sb="10" eb="12">
      <t>イカ</t>
    </rPh>
    <phoneticPr fontId="4"/>
  </si>
  <si>
    <t>80人を超え、120人以下</t>
    <rPh sb="2" eb="3">
      <t>ニン</t>
    </rPh>
    <rPh sb="4" eb="5">
      <t>コ</t>
    </rPh>
    <rPh sb="10" eb="11">
      <t>ニン</t>
    </rPh>
    <rPh sb="11" eb="13">
      <t>イカ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</si>
  <si>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</si>
  <si>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</si>
  <si>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10月</t>
  </si>
  <si>
    <t>階層
区分</t>
    <rPh sb="0" eb="2">
      <t>カイソウ</t>
    </rPh>
    <rPh sb="3" eb="5">
      <t>クブン</t>
    </rPh>
    <phoneticPr fontId="4"/>
  </si>
  <si>
    <t>事務費
本人徴収額</t>
    <rPh sb="0" eb="3">
      <t>ジムヒ</t>
    </rPh>
    <rPh sb="4" eb="6">
      <t>ホンニン</t>
    </rPh>
    <rPh sb="6" eb="8">
      <t>チョウシュウ</t>
    </rPh>
    <rPh sb="8" eb="9">
      <t>ガク</t>
    </rPh>
    <phoneticPr fontId="4"/>
  </si>
  <si>
    <t>利用料納付額</t>
    <rPh sb="0" eb="3">
      <t>リヨウリョウ</t>
    </rPh>
    <rPh sb="3" eb="5">
      <t>ノウフ</t>
    </rPh>
    <rPh sb="5" eb="6">
      <t>ガク</t>
    </rPh>
    <phoneticPr fontId="4"/>
  </si>
  <si>
    <t>勤務期間</t>
    <rPh sb="0" eb="2">
      <t>キンム</t>
    </rPh>
    <rPh sb="2" eb="4">
      <t>キカン</t>
    </rPh>
    <phoneticPr fontId="4"/>
  </si>
  <si>
    <t>(例)○年○月○日～
　　　　　　△年△月△日</t>
    <rPh sb="1" eb="2">
      <t>レイ</t>
    </rPh>
    <rPh sb="4" eb="5">
      <t>ネン</t>
    </rPh>
    <rPh sb="6" eb="7">
      <t>ゲツ</t>
    </rPh>
    <rPh sb="8" eb="9">
      <t>ニチ</t>
    </rPh>
    <phoneticPr fontId="4"/>
  </si>
  <si>
    <t>（４月～３月）</t>
    <rPh sb="2" eb="3">
      <t>ガツ</t>
    </rPh>
    <rPh sb="5" eb="6">
      <t>ガツ</t>
    </rPh>
    <phoneticPr fontId="4"/>
  </si>
  <si>
    <r>
      <t>事務費単価　</t>
    </r>
    <r>
      <rPr>
        <sz val="9"/>
        <rFont val="ＭＳ Ｐゴシック"/>
        <family val="3"/>
        <charset val="128"/>
      </rPr>
      <t>（単位：円）</t>
    </r>
    <rPh sb="0" eb="3">
      <t>ジムヒ</t>
    </rPh>
    <rPh sb="3" eb="5">
      <t>タンカ</t>
    </rPh>
    <rPh sb="7" eb="9">
      <t>タンイ</t>
    </rPh>
    <rPh sb="10" eb="11">
      <t>エン</t>
    </rPh>
    <phoneticPr fontId="4"/>
  </si>
  <si>
    <t>G</t>
    <phoneticPr fontId="3"/>
  </si>
  <si>
    <t>介護職員等処遇改善費</t>
    <rPh sb="0" eb="5">
      <t>カイゴショクイントウ</t>
    </rPh>
    <rPh sb="5" eb="10">
      <t>ショグウカイゼンヒ</t>
    </rPh>
    <phoneticPr fontId="4"/>
  </si>
  <si>
    <t>介護職員の
配置基準数</t>
    <rPh sb="0" eb="2">
      <t>カイゴ</t>
    </rPh>
    <rPh sb="2" eb="4">
      <t>ショクイン</t>
    </rPh>
    <rPh sb="6" eb="11">
      <t>ハイチキジュンスウ</t>
    </rPh>
    <phoneticPr fontId="4"/>
  </si>
  <si>
    <t>ア　基準額</t>
    <rPh sb="2" eb="5">
      <t>キジュンガク</t>
    </rPh>
    <phoneticPr fontId="4"/>
  </si>
  <si>
    <t>補助金所要額　（ア、イのうちいずれか少ない額）　（円）</t>
    <rPh sb="0" eb="3">
      <t>ホジョキン</t>
    </rPh>
    <rPh sb="3" eb="5">
      <t>ショヨウ</t>
    </rPh>
    <rPh sb="5" eb="6">
      <t>ガク</t>
    </rPh>
    <rPh sb="18" eb="19">
      <t>スク</t>
    </rPh>
    <rPh sb="21" eb="22">
      <t>ガク</t>
    </rPh>
    <rPh sb="25" eb="26">
      <t>エン</t>
    </rPh>
    <phoneticPr fontId="4"/>
  </si>
  <si>
    <t>事務費基準額</t>
    <rPh sb="0" eb="3">
      <t>ジムヒ</t>
    </rPh>
    <rPh sb="3" eb="5">
      <t>キジュン</t>
    </rPh>
    <rPh sb="5" eb="6">
      <t>ガク</t>
    </rPh>
    <phoneticPr fontId="4"/>
  </si>
  <si>
    <t xml:space="preserve">  事務費本人</t>
    <rPh sb="2" eb="5">
      <t>ジムヒ</t>
    </rPh>
    <rPh sb="5" eb="7">
      <t>ホンニン</t>
    </rPh>
    <phoneticPr fontId="4"/>
  </si>
  <si>
    <t>介護職員等</t>
    <rPh sb="0" eb="4">
      <t>カイゴショクイン</t>
    </rPh>
    <rPh sb="4" eb="5">
      <t>トウ</t>
    </rPh>
    <phoneticPr fontId="3"/>
  </si>
  <si>
    <t>処遇改善費</t>
    <rPh sb="0" eb="4">
      <t>ショグウカイゼン</t>
    </rPh>
    <rPh sb="4" eb="5">
      <t>ヒ</t>
    </rPh>
    <phoneticPr fontId="3"/>
  </si>
  <si>
    <t>F</t>
    <phoneticPr fontId="4"/>
  </si>
  <si>
    <t>（特定）</t>
    <rPh sb="1" eb="3">
      <t>トクテイ</t>
    </rPh>
    <phoneticPr fontId="3"/>
  </si>
  <si>
    <t>(合計）</t>
    <rPh sb="1" eb="3">
      <t>ゴウケイ</t>
    </rPh>
    <phoneticPr fontId="3"/>
  </si>
  <si>
    <t>費用徴収額</t>
    <rPh sb="0" eb="5">
      <t>ヒヨウチョウシュウガク</t>
    </rPh>
    <phoneticPr fontId="4"/>
  </si>
  <si>
    <t>①</t>
  </si>
  <si>
    <t>適用対象入所者</t>
    <rPh sb="0" eb="2">
      <t>テキヨウ</t>
    </rPh>
    <rPh sb="2" eb="4">
      <t>タイショウ</t>
    </rPh>
    <rPh sb="4" eb="7">
      <t>ニュウショシャ</t>
    </rPh>
    <phoneticPr fontId="4"/>
  </si>
  <si>
    <t>特定</t>
    <rPh sb="0" eb="2">
      <t>トクテイ</t>
    </rPh>
    <phoneticPr fontId="4"/>
  </si>
  <si>
    <t>E</t>
    <phoneticPr fontId="4"/>
  </si>
  <si>
    <t>49,000×①×②</t>
  </si>
  <si>
    <t>民間施設</t>
    <rPh sb="0" eb="2">
      <t>ミンカン</t>
    </rPh>
    <rPh sb="2" eb="4">
      <t>シセツ</t>
    </rPh>
    <phoneticPr fontId="4"/>
  </si>
  <si>
    <t>給与等改善費</t>
  </si>
  <si>
    <t>18,150×①×②</t>
    <phoneticPr fontId="4"/>
  </si>
  <si>
    <t>総事業費（円）</t>
    <rPh sb="0" eb="4">
      <t>ソウジギョウヒ</t>
    </rPh>
    <rPh sb="5" eb="6">
      <t>エン</t>
    </rPh>
    <phoneticPr fontId="4"/>
  </si>
  <si>
    <t>対象経費（円）</t>
    <rPh sb="0" eb="2">
      <t>タイショウ</t>
    </rPh>
    <rPh sb="2" eb="4">
      <t>ケイヒ</t>
    </rPh>
    <rPh sb="5" eb="6">
      <t>エン</t>
    </rPh>
    <phoneticPr fontId="4"/>
  </si>
  <si>
    <t>（注）　単価区分ごとに別々に記入し、「備考」欄に加算・月別等その理由を簡潔に記入すること。</t>
    <rPh sb="1" eb="2">
      <t>チュウ</t>
    </rPh>
    <rPh sb="4" eb="6">
      <t>タンカ</t>
    </rPh>
    <rPh sb="6" eb="8">
      <t>クブン</t>
    </rPh>
    <rPh sb="11" eb="13">
      <t>ベツベツ</t>
    </rPh>
    <rPh sb="14" eb="16">
      <t>キニュウ</t>
    </rPh>
    <rPh sb="19" eb="21">
      <t>ビコウ</t>
    </rPh>
    <rPh sb="22" eb="23">
      <t>ラン</t>
    </rPh>
    <rPh sb="24" eb="26">
      <t>カサン</t>
    </rPh>
    <rPh sb="27" eb="28">
      <t>ゲツ</t>
    </rPh>
    <rPh sb="28" eb="29">
      <t>ベツ</t>
    </rPh>
    <rPh sb="29" eb="30">
      <t>トウ</t>
    </rPh>
    <rPh sb="32" eb="34">
      <t>リユウ</t>
    </rPh>
    <rPh sb="35" eb="36">
      <t>カンメイ</t>
    </rPh>
    <rPh sb="36" eb="37">
      <t>ケツ</t>
    </rPh>
    <rPh sb="38" eb="40">
      <t>キニュウ</t>
    </rPh>
    <phoneticPr fontId="4"/>
  </si>
  <si>
    <t xml:space="preserve"> ２ 年度内に勤務した補助対象職員全てについて記入すること。</t>
    <phoneticPr fontId="4"/>
  </si>
  <si>
    <t>（４）職員の状況</t>
    <rPh sb="3" eb="5">
      <t>ショクイン</t>
    </rPh>
    <rPh sb="6" eb="8">
      <t>ジョウキョウ</t>
    </rPh>
    <phoneticPr fontId="4"/>
  </si>
  <si>
    <t>◎注意事項</t>
    <rPh sb="1" eb="5">
      <t>チュウイジコウ</t>
    </rPh>
    <phoneticPr fontId="4"/>
  </si>
  <si>
    <t>◎記入箇所について</t>
    <rPh sb="1" eb="3">
      <t>キニュウ</t>
    </rPh>
    <rPh sb="3" eb="5">
      <t>カショ</t>
    </rPh>
    <phoneticPr fontId="4"/>
  </si>
  <si>
    <t>①各シートに計算式を導入しているセルがあります。</t>
    <rPh sb="1" eb="2">
      <t>カク</t>
    </rPh>
    <rPh sb="6" eb="9">
      <t>ケイサンシキ</t>
    </rPh>
    <rPh sb="10" eb="12">
      <t>ドウニュウ</t>
    </rPh>
    <phoneticPr fontId="4"/>
  </si>
  <si>
    <t>　 基本的に自動で計算されますが、念のため金額に誤りがないかご確認のうえご提出ください。</t>
    <rPh sb="2" eb="5">
      <t>キホンテキ</t>
    </rPh>
    <rPh sb="6" eb="8">
      <t>ジドウ</t>
    </rPh>
    <rPh sb="9" eb="11">
      <t>ケイサン</t>
    </rPh>
    <rPh sb="17" eb="18">
      <t>ネン</t>
    </rPh>
    <rPh sb="21" eb="23">
      <t>キンガク</t>
    </rPh>
    <rPh sb="24" eb="25">
      <t>アヤマ</t>
    </rPh>
    <rPh sb="31" eb="33">
      <t>カクニン</t>
    </rPh>
    <rPh sb="37" eb="39">
      <t>テイシュツ</t>
    </rPh>
    <phoneticPr fontId="4"/>
  </si>
  <si>
    <t>　 介護対象者分をそれぞれ作成してください。</t>
    <phoneticPr fontId="4"/>
  </si>
  <si>
    <t>　□各月、各階層の人数をご記入ください。</t>
    <rPh sb="2" eb="4">
      <t>カクツキ</t>
    </rPh>
    <rPh sb="5" eb="8">
      <t>カクカイソウ</t>
    </rPh>
    <rPh sb="9" eb="11">
      <t>ニンズウ</t>
    </rPh>
    <rPh sb="13" eb="15">
      <t>キニュウ</t>
    </rPh>
    <phoneticPr fontId="4"/>
  </si>
  <si>
    <t>補助所要額</t>
    <rPh sb="0" eb="2">
      <t>ホジョ</t>
    </rPh>
    <rPh sb="2" eb="4">
      <t>ショヨウ</t>
    </rPh>
    <rPh sb="4" eb="5">
      <t>ガク</t>
    </rPh>
    <phoneticPr fontId="4"/>
  </si>
  <si>
    <t>I</t>
    <phoneticPr fontId="4"/>
  </si>
  <si>
    <t>補助金精算書</t>
    <rPh sb="0" eb="3">
      <t>ホジョキン</t>
    </rPh>
    <rPh sb="3" eb="5">
      <t>セイサン</t>
    </rPh>
    <rPh sb="5" eb="6">
      <t>ショ</t>
    </rPh>
    <phoneticPr fontId="3"/>
  </si>
  <si>
    <t xml:space="preserve"> 事務費支出額</t>
    <rPh sb="1" eb="4">
      <t>ジムヒ</t>
    </rPh>
    <rPh sb="4" eb="6">
      <t>シシュツ</t>
    </rPh>
    <rPh sb="6" eb="7">
      <t>ガク</t>
    </rPh>
    <phoneticPr fontId="4"/>
  </si>
  <si>
    <t xml:space="preserve">  徴収額</t>
    <rPh sb="2" eb="4">
      <t>チョウシュウ</t>
    </rPh>
    <phoneticPr fontId="4"/>
  </si>
  <si>
    <t>事務費減免額</t>
    <rPh sb="0" eb="3">
      <t>ジムヒ</t>
    </rPh>
    <rPh sb="3" eb="5">
      <t>ゲンメン</t>
    </rPh>
    <rPh sb="5" eb="6">
      <t>ガク</t>
    </rPh>
    <phoneticPr fontId="4"/>
  </si>
  <si>
    <t>補助受入済額</t>
    <rPh sb="0" eb="2">
      <t>ホジョ</t>
    </rPh>
    <rPh sb="2" eb="4">
      <t>ウケイ</t>
    </rPh>
    <rPh sb="4" eb="5">
      <t>スミ</t>
    </rPh>
    <rPh sb="5" eb="6">
      <t>ガク</t>
    </rPh>
    <phoneticPr fontId="4"/>
  </si>
  <si>
    <t>差引過不足額</t>
    <rPh sb="0" eb="2">
      <t>サシヒキ</t>
    </rPh>
    <rPh sb="2" eb="5">
      <t>カブソク</t>
    </rPh>
    <rPh sb="5" eb="6">
      <t>ガク</t>
    </rPh>
    <phoneticPr fontId="3"/>
  </si>
  <si>
    <t>表６</t>
    <rPh sb="0" eb="1">
      <t>ヒョウ</t>
    </rPh>
    <phoneticPr fontId="4"/>
  </si>
  <si>
    <t>補助金精算内訳書</t>
    <rPh sb="0" eb="3">
      <t>ホジョキン</t>
    </rPh>
    <rPh sb="3" eb="5">
      <t>セイサン</t>
    </rPh>
    <rPh sb="5" eb="8">
      <t>ウチワケショ</t>
    </rPh>
    <phoneticPr fontId="4"/>
  </si>
  <si>
    <t>単価</t>
    <rPh sb="0" eb="2">
      <t>タンカ</t>
    </rPh>
    <phoneticPr fontId="4"/>
  </si>
  <si>
    <t>単位：円</t>
  </si>
  <si>
    <t>（ケアハウス）</t>
    <phoneticPr fontId="3"/>
  </si>
  <si>
    <t>（施設名）</t>
    <rPh sb="1" eb="4">
      <t>シセツメイ</t>
    </rPh>
    <phoneticPr fontId="4"/>
  </si>
  <si>
    <t>(施設名）</t>
    <rPh sb="1" eb="3">
      <t>シセツ</t>
    </rPh>
    <rPh sb="3" eb="4">
      <t>メイ</t>
    </rPh>
    <phoneticPr fontId="4"/>
  </si>
  <si>
    <t>合計</t>
    <rPh sb="0" eb="2">
      <t>ゴウケイ</t>
    </rPh>
    <phoneticPr fontId="4"/>
  </si>
  <si>
    <t>表５（２）ケアハウス・特定</t>
    <rPh sb="0" eb="1">
      <t>ヒョウ</t>
    </rPh>
    <rPh sb="11" eb="13">
      <t>トクテイ</t>
    </rPh>
    <phoneticPr fontId="4"/>
  </si>
  <si>
    <t>イ　ケアハウス</t>
    <phoneticPr fontId="4"/>
  </si>
  <si>
    <t>イ　ケアハウス</t>
    <phoneticPr fontId="4"/>
  </si>
  <si>
    <t>ウ　特定</t>
    <rPh sb="2" eb="4">
      <t>トクテイ</t>
    </rPh>
    <phoneticPr fontId="4"/>
  </si>
  <si>
    <t>ウ　特定</t>
    <rPh sb="2" eb="4">
      <t>トクテイ</t>
    </rPh>
    <phoneticPr fontId="4"/>
  </si>
  <si>
    <t>２「区分」欄の科目は、適用している会計処理方式に応じて変更して差し支えない。</t>
    <rPh sb="2" eb="4">
      <t>クブン</t>
    </rPh>
    <rPh sb="5" eb="6">
      <t>ラン</t>
    </rPh>
    <rPh sb="7" eb="9">
      <t>カモク</t>
    </rPh>
    <rPh sb="11" eb="13">
      <t>テキヨウ</t>
    </rPh>
    <rPh sb="17" eb="19">
      <t>カイケイ</t>
    </rPh>
    <rPh sb="19" eb="21">
      <t>ショリ</t>
    </rPh>
    <rPh sb="21" eb="23">
      <t>ホウシキ</t>
    </rPh>
    <rPh sb="24" eb="25">
      <t>オウ</t>
    </rPh>
    <rPh sb="27" eb="29">
      <t>ヘンコウ</t>
    </rPh>
    <rPh sb="31" eb="32">
      <t>サ</t>
    </rPh>
    <rPh sb="33" eb="34">
      <t>ツカ</t>
    </rPh>
    <phoneticPr fontId="4"/>
  </si>
  <si>
    <t>（注）　
各月の利用人員は、各月初日の実利用人員を記入すること。
※事業開始後３ヶ月を経過した日の属する月の分までは、30日又は当該月の実日数で除した人員によること。</t>
    <rPh sb="1" eb="2">
      <t>チュウ</t>
    </rPh>
    <rPh sb="5" eb="7">
      <t>カクツキ</t>
    </rPh>
    <rPh sb="8" eb="10">
      <t>リヨウ</t>
    </rPh>
    <rPh sb="10" eb="12">
      <t>ジンイン</t>
    </rPh>
    <rPh sb="14" eb="16">
      <t>カクゲツ</t>
    </rPh>
    <rPh sb="16" eb="18">
      <t>ショニチ</t>
    </rPh>
    <rPh sb="19" eb="21">
      <t>ジツリ</t>
    </rPh>
    <rPh sb="21" eb="22">
      <t>ヨウ</t>
    </rPh>
    <rPh sb="22" eb="24">
      <t>ジンイン</t>
    </rPh>
    <rPh sb="25" eb="27">
      <t>キニュウ</t>
    </rPh>
    <rPh sb="34" eb="36">
      <t>ジギョウ</t>
    </rPh>
    <rPh sb="36" eb="38">
      <t>カイシ</t>
    </rPh>
    <rPh sb="38" eb="39">
      <t>ゴ</t>
    </rPh>
    <rPh sb="41" eb="42">
      <t>ゲツ</t>
    </rPh>
    <rPh sb="43" eb="45">
      <t>ケイカ</t>
    </rPh>
    <rPh sb="47" eb="48">
      <t>ヒ</t>
    </rPh>
    <rPh sb="49" eb="50">
      <t>ゾク</t>
    </rPh>
    <rPh sb="52" eb="53">
      <t>ツキ</t>
    </rPh>
    <rPh sb="54" eb="55">
      <t>ブン</t>
    </rPh>
    <rPh sb="61" eb="62">
      <t>ニチ</t>
    </rPh>
    <rPh sb="62" eb="63">
      <t>マタ</t>
    </rPh>
    <rPh sb="64" eb="66">
      <t>トウガイ</t>
    </rPh>
    <rPh sb="66" eb="67">
      <t>ツキ</t>
    </rPh>
    <rPh sb="68" eb="69">
      <t>ジツ</t>
    </rPh>
    <rPh sb="69" eb="71">
      <t>ニッスウ</t>
    </rPh>
    <rPh sb="72" eb="73">
      <t>ジョ</t>
    </rPh>
    <rPh sb="75" eb="77">
      <t>ジンイン</t>
    </rPh>
    <phoneticPr fontId="4"/>
  </si>
  <si>
    <t>（注） 
１ この表については、補助対象職員のみ記入すること。</t>
    <rPh sb="1" eb="2">
      <t>チュウ</t>
    </rPh>
    <rPh sb="9" eb="10">
      <t>ヒョウ</t>
    </rPh>
    <rPh sb="16" eb="18">
      <t>ホジョ</t>
    </rPh>
    <rPh sb="18" eb="20">
      <t>タイショウ</t>
    </rPh>
    <rPh sb="20" eb="22">
      <t>ショクイン</t>
    </rPh>
    <rPh sb="24" eb="26">
      <t>キニュウ</t>
    </rPh>
    <phoneticPr fontId="4"/>
  </si>
  <si>
    <t>２ 年度内に勤務した補助対象職員全てについて記入すること。</t>
    <phoneticPr fontId="4"/>
  </si>
  <si>
    <t>（注）　
１ 各月の利用人員は、各月初日の実利用人員を記入すること。
※事業開始後３ヶ月を経過した日の属する月の分までは、30日又は当該月の実日数で除した人員によること。</t>
    <rPh sb="1" eb="2">
      <t>チュウ</t>
    </rPh>
    <rPh sb="7" eb="9">
      <t>カクツキ</t>
    </rPh>
    <rPh sb="10" eb="12">
      <t>リヨウ</t>
    </rPh>
    <rPh sb="12" eb="14">
      <t>ジンイン</t>
    </rPh>
    <rPh sb="16" eb="18">
      <t>カクゲツ</t>
    </rPh>
    <rPh sb="18" eb="20">
      <t>ショニチ</t>
    </rPh>
    <rPh sb="21" eb="23">
      <t>ジツリ</t>
    </rPh>
    <rPh sb="23" eb="24">
      <t>ヨウ</t>
    </rPh>
    <rPh sb="24" eb="26">
      <t>ジンイン</t>
    </rPh>
    <rPh sb="27" eb="29">
      <t>キニュウ</t>
    </rPh>
    <rPh sb="36" eb="38">
      <t>ジギョウ</t>
    </rPh>
    <rPh sb="38" eb="40">
      <t>カイシ</t>
    </rPh>
    <rPh sb="40" eb="41">
      <t>ゴ</t>
    </rPh>
    <rPh sb="43" eb="44">
      <t>ゲツ</t>
    </rPh>
    <rPh sb="45" eb="47">
      <t>ケイカ</t>
    </rPh>
    <rPh sb="49" eb="50">
      <t>ヒ</t>
    </rPh>
    <rPh sb="51" eb="52">
      <t>ゾク</t>
    </rPh>
    <rPh sb="54" eb="55">
      <t>ツキ</t>
    </rPh>
    <rPh sb="56" eb="57">
      <t>ブン</t>
    </rPh>
    <rPh sb="63" eb="64">
      <t>ニチ</t>
    </rPh>
    <rPh sb="64" eb="65">
      <t>マタ</t>
    </rPh>
    <rPh sb="66" eb="68">
      <t>トウガイ</t>
    </rPh>
    <rPh sb="68" eb="69">
      <t>ツキ</t>
    </rPh>
    <rPh sb="70" eb="71">
      <t>ジツ</t>
    </rPh>
    <rPh sb="71" eb="73">
      <t>ニッスウ</t>
    </rPh>
    <rPh sb="74" eb="75">
      <t>ジョ</t>
    </rPh>
    <rPh sb="77" eb="79">
      <t>ジンイン</t>
    </rPh>
    <phoneticPr fontId="4"/>
  </si>
  <si>
    <t>（注）
１ 単価区分ごとに別々に記入し、「備考」欄に加算・月別等その理由を簡潔に記入すること。</t>
    <rPh sb="1" eb="2">
      <t>チュウ</t>
    </rPh>
    <rPh sb="6" eb="8">
      <t>タンカ</t>
    </rPh>
    <rPh sb="8" eb="10">
      <t>クブン</t>
    </rPh>
    <rPh sb="13" eb="15">
      <t>ベツベツ</t>
    </rPh>
    <rPh sb="16" eb="18">
      <t>キニュウ</t>
    </rPh>
    <rPh sb="21" eb="23">
      <t>ビコウ</t>
    </rPh>
    <rPh sb="24" eb="25">
      <t>ラン</t>
    </rPh>
    <rPh sb="26" eb="28">
      <t>カサン</t>
    </rPh>
    <rPh sb="29" eb="30">
      <t>ゲツ</t>
    </rPh>
    <rPh sb="30" eb="31">
      <t>ベツ</t>
    </rPh>
    <rPh sb="31" eb="32">
      <t>トウ</t>
    </rPh>
    <rPh sb="34" eb="36">
      <t>リユウ</t>
    </rPh>
    <rPh sb="37" eb="38">
      <t>カンメイ</t>
    </rPh>
    <rPh sb="38" eb="39">
      <t>ケツ</t>
    </rPh>
    <rPh sb="40" eb="42">
      <t>キニュウ</t>
    </rPh>
    <phoneticPr fontId="4"/>
  </si>
  <si>
    <t>（注）
 １ この表については、補助対象職員のみ記入すること。</t>
    <rPh sb="1" eb="2">
      <t>チュウ</t>
    </rPh>
    <rPh sb="9" eb="10">
      <t>ヒョウ</t>
    </rPh>
    <rPh sb="16" eb="18">
      <t>ホジョ</t>
    </rPh>
    <rPh sb="18" eb="20">
      <t>タイショウ</t>
    </rPh>
    <rPh sb="20" eb="22">
      <t>ショクイン</t>
    </rPh>
    <rPh sb="24" eb="26">
      <t>キニュウ</t>
    </rPh>
    <phoneticPr fontId="4"/>
  </si>
  <si>
    <t>（注） 「区分」欄の科目は、適用している会計処理方式に応じて変更して差し支えない。</t>
    <rPh sb="1" eb="2">
      <t>チュウ</t>
    </rPh>
    <rPh sb="5" eb="7">
      <t>クブン</t>
    </rPh>
    <rPh sb="8" eb="9">
      <t>ラン</t>
    </rPh>
    <rPh sb="10" eb="12">
      <t>カモク</t>
    </rPh>
    <rPh sb="14" eb="16">
      <t>テキヨウ</t>
    </rPh>
    <rPh sb="20" eb="22">
      <t>カイケイ</t>
    </rPh>
    <rPh sb="22" eb="24">
      <t>ショリ</t>
    </rPh>
    <rPh sb="24" eb="26">
      <t>ホウシキ</t>
    </rPh>
    <rPh sb="27" eb="28">
      <t>オウ</t>
    </rPh>
    <rPh sb="30" eb="32">
      <t>ヘンコウ</t>
    </rPh>
    <rPh sb="34" eb="35">
      <t>サ</t>
    </rPh>
    <rPh sb="36" eb="37">
      <t>ツカ</t>
    </rPh>
    <phoneticPr fontId="4"/>
  </si>
  <si>
    <t>（２）階層別、月別利用人員内訳</t>
    <phoneticPr fontId="4"/>
  </si>
  <si>
    <t>（注）
１ 特定施設入所者生活介護の指定を受けた施設は、「左のうち事務費対象経費」の欄に、指定を受けた場合の
　 配置基準表における人員に係る経費を計上すること。</t>
    <rPh sb="1" eb="2">
      <t>チュウ</t>
    </rPh>
    <rPh sb="6" eb="8">
      <t>トクテイ</t>
    </rPh>
    <rPh sb="8" eb="10">
      <t>シセツ</t>
    </rPh>
    <rPh sb="10" eb="13">
      <t>ニュウショシャ</t>
    </rPh>
    <rPh sb="13" eb="15">
      <t>セイカツ</t>
    </rPh>
    <rPh sb="15" eb="17">
      <t>カイゴ</t>
    </rPh>
    <rPh sb="18" eb="20">
      <t>シテイ</t>
    </rPh>
    <rPh sb="21" eb="22">
      <t>ウ</t>
    </rPh>
    <rPh sb="24" eb="26">
      <t>シセツ</t>
    </rPh>
    <rPh sb="29" eb="30">
      <t>ヒダリ</t>
    </rPh>
    <rPh sb="33" eb="36">
      <t>ジムヒ</t>
    </rPh>
    <rPh sb="36" eb="38">
      <t>タイショウ</t>
    </rPh>
    <rPh sb="38" eb="40">
      <t>ケイヒ</t>
    </rPh>
    <phoneticPr fontId="4"/>
  </si>
  <si>
    <t>２ 特定施設入所者生活介護の指定を受けた施設については、一般入所者分、特定施設入所者生活介護対象者分をそれぞれ作成すること。</t>
    <rPh sb="2" eb="4">
      <t>トクテイ</t>
    </rPh>
    <rPh sb="4" eb="6">
      <t>シセツ</t>
    </rPh>
    <rPh sb="6" eb="9">
      <t>ニュウショシャ</t>
    </rPh>
    <rPh sb="9" eb="11">
      <t>セイカツ</t>
    </rPh>
    <rPh sb="11" eb="13">
      <t>カイゴ</t>
    </rPh>
    <rPh sb="14" eb="16">
      <t>シテイ</t>
    </rPh>
    <rPh sb="17" eb="18">
      <t>ウ</t>
    </rPh>
    <rPh sb="20" eb="22">
      <t>シセツ</t>
    </rPh>
    <rPh sb="28" eb="30">
      <t>イッパン</t>
    </rPh>
    <rPh sb="30" eb="33">
      <t>ニュウショシャ</t>
    </rPh>
    <rPh sb="33" eb="34">
      <t>ブン</t>
    </rPh>
    <phoneticPr fontId="4"/>
  </si>
  <si>
    <t>（３）利用納付額及び事務費基準額内訳</t>
    <phoneticPr fontId="4"/>
  </si>
  <si>
    <t>２ 特定施設入所者生活介護の指定を受けた施設は、一般入所者分、特定施設入所者生活介護対象者分をそれぞれ作成すること。</t>
    <rPh sb="38" eb="40">
      <t>セイカツ</t>
    </rPh>
    <phoneticPr fontId="4"/>
  </si>
  <si>
    <t>（５）民間施設給与等改善費</t>
    <rPh sb="3" eb="13">
      <t>ミンカンシセツキュウヨナドカイゼンヒ</t>
    </rPh>
    <phoneticPr fontId="4"/>
  </si>
  <si>
    <t>（６）介護職員等処遇改善費</t>
    <phoneticPr fontId="4"/>
  </si>
  <si>
    <t>・「介護職員の配置基準数」は下表による。</t>
    <rPh sb="2" eb="6">
      <t>カイゴショクイン</t>
    </rPh>
    <rPh sb="7" eb="12">
      <t>ハイチキジュンスウ</t>
    </rPh>
    <rPh sb="14" eb="16">
      <t>カヒョウ</t>
    </rPh>
    <phoneticPr fontId="4"/>
  </si>
  <si>
    <t>・「一般入所者の数」は、前年度の平均値とする。
　※新規設置又は再開の場合は、推定値による。</t>
    <phoneticPr fontId="4"/>
  </si>
  <si>
    <t>・月の「一般入所者数の数」が0である場合、当該月は「開設月数」及び「賃金改善を実施する月数」に算入しない。</t>
    <rPh sb="1" eb="2">
      <t>ツキ</t>
    </rPh>
    <rPh sb="4" eb="6">
      <t>イッパン</t>
    </rPh>
    <rPh sb="6" eb="9">
      <t>ニュウショシャ</t>
    </rPh>
    <rPh sb="9" eb="10">
      <t>スウ</t>
    </rPh>
    <rPh sb="11" eb="12">
      <t>カズ</t>
    </rPh>
    <rPh sb="18" eb="20">
      <t>バアイ</t>
    </rPh>
    <rPh sb="21" eb="23">
      <t>トウガイ</t>
    </rPh>
    <rPh sb="23" eb="24">
      <t>ツキ</t>
    </rPh>
    <rPh sb="26" eb="28">
      <t>カイセツ</t>
    </rPh>
    <rPh sb="28" eb="30">
      <t>ゲッスウ</t>
    </rPh>
    <rPh sb="31" eb="32">
      <t>オヨ</t>
    </rPh>
    <rPh sb="34" eb="38">
      <t>チンギンカイゼン</t>
    </rPh>
    <rPh sb="39" eb="41">
      <t>ジッシ</t>
    </rPh>
    <rPh sb="43" eb="45">
      <t>ゲッスウ</t>
    </rPh>
    <rPh sb="47" eb="49">
      <t>サンニュウ</t>
    </rPh>
    <phoneticPr fontId="4"/>
  </si>
  <si>
    <t>イ　賃金改善の実施に要した額　（円）</t>
    <rPh sb="2" eb="4">
      <t>チンギン</t>
    </rPh>
    <rPh sb="4" eb="6">
      <t>カイゼン</t>
    </rPh>
    <rPh sb="7" eb="9">
      <t>ジッシ</t>
    </rPh>
    <rPh sb="10" eb="11">
      <t>ヨウ</t>
    </rPh>
    <rPh sb="13" eb="14">
      <t>ガク</t>
    </rPh>
    <rPh sb="16" eb="17">
      <t>エン</t>
    </rPh>
    <phoneticPr fontId="4"/>
  </si>
  <si>
    <t>賃金改善を
実施した月数</t>
    <rPh sb="0" eb="4">
      <t>チンギンカイゼン</t>
    </rPh>
    <rPh sb="6" eb="8">
      <t>ジッシ</t>
    </rPh>
    <rPh sb="10" eb="12">
      <t>ツキスウ</t>
    </rPh>
    <phoneticPr fontId="4"/>
  </si>
  <si>
    <t>　□「施設名」「補助受入済額」（黄色セル）をご記入ください。</t>
    <rPh sb="3" eb="5">
      <t>シセツ</t>
    </rPh>
    <rPh sb="5" eb="6">
      <t>メイ</t>
    </rPh>
    <rPh sb="16" eb="18">
      <t>キイロ</t>
    </rPh>
    <rPh sb="23" eb="25">
      <t>キニュウ</t>
    </rPh>
    <phoneticPr fontId="4"/>
  </si>
  <si>
    <t>　□必要項目をご記入ください。</t>
    <rPh sb="2" eb="4">
      <t>ヒツヨウ</t>
    </rPh>
    <rPh sb="4" eb="6">
      <t>コウモク</t>
    </rPh>
    <rPh sb="8" eb="10">
      <t>キニュウ</t>
    </rPh>
    <phoneticPr fontId="4"/>
  </si>
  <si>
    <t>　□別途、支出額内訳を確認できる書類がある場合、その書類をご提出いただいて差し支えありません。</t>
    <rPh sb="2" eb="4">
      <t>ベット</t>
    </rPh>
    <rPh sb="5" eb="7">
      <t>シシュツ</t>
    </rPh>
    <rPh sb="7" eb="8">
      <t>ガク</t>
    </rPh>
    <rPh sb="8" eb="10">
      <t>ウチワケ</t>
    </rPh>
    <rPh sb="11" eb="13">
      <t>カクニン</t>
    </rPh>
    <rPh sb="16" eb="18">
      <t>ショルイ</t>
    </rPh>
    <rPh sb="21" eb="23">
      <t>バアイ</t>
    </rPh>
    <rPh sb="26" eb="28">
      <t>ショルイ</t>
    </rPh>
    <rPh sb="30" eb="32">
      <t>テイシュツ</t>
    </rPh>
    <rPh sb="37" eb="38">
      <t>サ</t>
    </rPh>
    <rPh sb="39" eb="40">
      <t>ツカ</t>
    </rPh>
    <phoneticPr fontId="4"/>
  </si>
  <si>
    <t>　　 その場合は、以下の対応をお願いいたします。</t>
    <rPh sb="5" eb="7">
      <t>バアイ</t>
    </rPh>
    <rPh sb="9" eb="11">
      <t>イカ</t>
    </rPh>
    <rPh sb="12" eb="14">
      <t>タイオウ</t>
    </rPh>
    <rPh sb="16" eb="17">
      <t>ネガ</t>
    </rPh>
    <phoneticPr fontId="4"/>
  </si>
  <si>
    <t>　　 ①その場合、「総事業費」欄の１番上のセルに「別紙のとおり」とご記入いただき、</t>
    <rPh sb="6" eb="8">
      <t>バアイ</t>
    </rPh>
    <rPh sb="10" eb="14">
      <t>ソウジギョウヒ</t>
    </rPh>
    <rPh sb="15" eb="16">
      <t>ラン</t>
    </rPh>
    <rPh sb="18" eb="19">
      <t>バン</t>
    </rPh>
    <rPh sb="19" eb="20">
      <t>ウエ</t>
    </rPh>
    <rPh sb="25" eb="27">
      <t>ベッシ</t>
    </rPh>
    <rPh sb="34" eb="36">
      <t>キニュウ</t>
    </rPh>
    <phoneticPr fontId="4"/>
  </si>
  <si>
    <t>　　 　 別紙として、支出額内訳を確認できる書類をご提出ください。</t>
    <phoneticPr fontId="4"/>
  </si>
  <si>
    <t xml:space="preserve"> 　　②「総事業費」「左のうち事務費対象経費」の合計欄に、それぞれの合計額をご記入ください。</t>
    <rPh sb="5" eb="9">
      <t>ソウジギョウヒ</t>
    </rPh>
    <rPh sb="11" eb="12">
      <t>ヒダリ</t>
    </rPh>
    <rPh sb="15" eb="18">
      <t>ジムヒ</t>
    </rPh>
    <rPh sb="18" eb="20">
      <t>タイショウ</t>
    </rPh>
    <rPh sb="20" eb="22">
      <t>ケイヒ</t>
    </rPh>
    <rPh sb="24" eb="26">
      <t>ゴウケイ</t>
    </rPh>
    <rPh sb="26" eb="27">
      <t>ラン</t>
    </rPh>
    <rPh sb="34" eb="36">
      <t>ゴウケイ</t>
    </rPh>
    <rPh sb="36" eb="37">
      <t>ガク</t>
    </rPh>
    <rPh sb="39" eb="41">
      <t>キニュウ</t>
    </rPh>
    <phoneticPr fontId="4"/>
  </si>
  <si>
    <t>　　 ※合計は自動で計算されますが、縦列と横列の合計が合わない場合は「NG」が表示されますので、</t>
    <rPh sb="4" eb="6">
      <t>ゴウケイ</t>
    </rPh>
    <rPh sb="7" eb="9">
      <t>ジドウ</t>
    </rPh>
    <rPh sb="10" eb="12">
      <t>ケイサン</t>
    </rPh>
    <rPh sb="18" eb="19">
      <t>タテ</t>
    </rPh>
    <rPh sb="19" eb="20">
      <t>レツ</t>
    </rPh>
    <rPh sb="21" eb="23">
      <t>ヨコレツ</t>
    </rPh>
    <rPh sb="24" eb="26">
      <t>ゴウケイ</t>
    </rPh>
    <rPh sb="27" eb="28">
      <t>ア</t>
    </rPh>
    <rPh sb="31" eb="33">
      <t>バアイ</t>
    </rPh>
    <rPh sb="39" eb="41">
      <t>ヒョウジ</t>
    </rPh>
    <phoneticPr fontId="4"/>
  </si>
  <si>
    <t>　　 　 「NG」が表示された場合は、再度ご確認ください。</t>
    <rPh sb="10" eb="12">
      <t>ヒョウジ</t>
    </rPh>
    <rPh sb="15" eb="17">
      <t>バアイ</t>
    </rPh>
    <rPh sb="19" eb="21">
      <t>サイド</t>
    </rPh>
    <rPh sb="22" eb="24">
      <t>カクニン</t>
    </rPh>
    <phoneticPr fontId="4"/>
  </si>
  <si>
    <t>　□「定員」「単価区分」（黄色セル）と「利用料納付額（事務費及び生活費）」をご記入ください。</t>
    <rPh sb="3" eb="5">
      <t>テイイン</t>
    </rPh>
    <rPh sb="7" eb="11">
      <t>タンカクブン</t>
    </rPh>
    <rPh sb="13" eb="15">
      <t>キイロ</t>
    </rPh>
    <rPh sb="20" eb="23">
      <t>リヨウリョウ</t>
    </rPh>
    <rPh sb="23" eb="25">
      <t>ノウフ</t>
    </rPh>
    <rPh sb="25" eb="26">
      <t>ガク</t>
    </rPh>
    <rPh sb="27" eb="30">
      <t>ジムヒ</t>
    </rPh>
    <rPh sb="30" eb="31">
      <t>オヨ</t>
    </rPh>
    <rPh sb="32" eb="35">
      <t>セイカツヒ</t>
    </rPh>
    <rPh sb="39" eb="41">
      <t>キニュウ</t>
    </rPh>
    <phoneticPr fontId="4"/>
  </si>
  <si>
    <t>　□職員の状況をご記入ください。</t>
    <rPh sb="2" eb="4">
      <t>ショクイン</t>
    </rPh>
    <rPh sb="5" eb="7">
      <t>ジョウキョウ</t>
    </rPh>
    <rPh sb="9" eb="11">
      <t>キニュウ</t>
    </rPh>
    <phoneticPr fontId="4"/>
  </si>
  <si>
    <t>　□民間施設給与等改善費の「一般入所者の数」「介護職員の配置基準数」「開設月数」（黄色セル）を</t>
    <rPh sb="2" eb="4">
      <t>ミンカン</t>
    </rPh>
    <rPh sb="4" eb="8">
      <t>シセツキュウヨ</t>
    </rPh>
    <rPh sb="8" eb="9">
      <t>トウ</t>
    </rPh>
    <rPh sb="9" eb="12">
      <t>カイゼンヒ</t>
    </rPh>
    <rPh sb="14" eb="19">
      <t>イッパンニュウショシャ</t>
    </rPh>
    <rPh sb="20" eb="21">
      <t>カズ</t>
    </rPh>
    <rPh sb="23" eb="27">
      <t>カイゴショクイン</t>
    </rPh>
    <rPh sb="28" eb="32">
      <t>ハイチキジュン</t>
    </rPh>
    <rPh sb="32" eb="33">
      <t>スウ</t>
    </rPh>
    <rPh sb="41" eb="43">
      <t>キイロ</t>
    </rPh>
    <phoneticPr fontId="4"/>
  </si>
  <si>
    <t>　　  ご記入ください。</t>
    <phoneticPr fontId="4"/>
  </si>
  <si>
    <t>　□介護職員処遇改善費の「一般入所者の数」「介護職員の配置基準数」「賃金改善を実施した</t>
    <rPh sb="2" eb="6">
      <t>カイゴショクイン</t>
    </rPh>
    <rPh sb="6" eb="8">
      <t>ショグウ</t>
    </rPh>
    <rPh sb="8" eb="10">
      <t>カイゼン</t>
    </rPh>
    <rPh sb="10" eb="11">
      <t>ヒ</t>
    </rPh>
    <rPh sb="34" eb="36">
      <t>チンギン</t>
    </rPh>
    <rPh sb="36" eb="38">
      <t>カイゼン</t>
    </rPh>
    <rPh sb="39" eb="41">
      <t>ジッシ</t>
    </rPh>
    <phoneticPr fontId="4"/>
  </si>
  <si>
    <t>　　 月数」（黄色セル）をご記入ください。</t>
    <phoneticPr fontId="4"/>
  </si>
  <si>
    <t>シート名【表5(2)補助金精算書】</t>
    <rPh sb="3" eb="4">
      <t>メイ</t>
    </rPh>
    <rPh sb="5" eb="6">
      <t>ヒョウ</t>
    </rPh>
    <rPh sb="10" eb="13">
      <t>ホジョキン</t>
    </rPh>
    <rPh sb="13" eb="15">
      <t>セイサン</t>
    </rPh>
    <rPh sb="15" eb="16">
      <t>ショ</t>
    </rPh>
    <phoneticPr fontId="4"/>
  </si>
  <si>
    <t>シート名【表6(1)イ】又は【表6(1)ウ】</t>
    <rPh sb="3" eb="6">
      <t>メイ｢ヒョウ</t>
    </rPh>
    <rPh sb="12" eb="13">
      <t>マタ</t>
    </rPh>
    <phoneticPr fontId="4"/>
  </si>
  <si>
    <t>シート名【表6(2)イ】又は【表6(2)ウ】</t>
    <rPh sb="3" eb="4">
      <t>メイ</t>
    </rPh>
    <rPh sb="5" eb="6">
      <t>ヒョウ</t>
    </rPh>
    <rPh sb="12" eb="13">
      <t>マタ</t>
    </rPh>
    <phoneticPr fontId="4"/>
  </si>
  <si>
    <t>シート名【表6(3)イ】又は【表6(3)ウ】</t>
    <rPh sb="3" eb="6">
      <t>メイ｢ヒョウ</t>
    </rPh>
    <rPh sb="12" eb="13">
      <t>マタ</t>
    </rPh>
    <phoneticPr fontId="4"/>
  </si>
  <si>
    <t>シート名【表6(4)イ】又は【表6(4)ウ】</t>
    <rPh sb="3" eb="6">
      <t>メイ｢ヒョウ</t>
    </rPh>
    <rPh sb="12" eb="13">
      <t>マタ</t>
    </rPh>
    <phoneticPr fontId="4"/>
  </si>
  <si>
    <t>　　（黄色セル）をご記入ください。</t>
    <phoneticPr fontId="4"/>
  </si>
  <si>
    <t>賃金改善を
実施する年数</t>
    <rPh sb="0" eb="4">
      <t>チンギンカイゼン</t>
    </rPh>
    <rPh sb="6" eb="8">
      <t>ジッシ</t>
    </rPh>
    <rPh sb="10" eb="12">
      <t>ネンスウ</t>
    </rPh>
    <phoneticPr fontId="4"/>
  </si>
  <si>
    <t>54,000×①×②</t>
    <phoneticPr fontId="4"/>
  </si>
  <si>
    <t>年</t>
    <rPh sb="0" eb="1">
      <t>ネン</t>
    </rPh>
    <phoneticPr fontId="4"/>
  </si>
  <si>
    <t>H</t>
    <phoneticPr fontId="3"/>
  </si>
  <si>
    <t>E＋F＋G＋H=I</t>
    <phoneticPr fontId="4"/>
  </si>
  <si>
    <t>J</t>
    <phoneticPr fontId="4"/>
  </si>
  <si>
    <t>I-J=K</t>
    <phoneticPr fontId="4"/>
  </si>
  <si>
    <t>イ　介護人材確保・職場環境改善等の実施に要する額（見込）　（円）</t>
  </si>
  <si>
    <r>
      <rPr>
        <sz val="11"/>
        <rFont val="ＭＳ Ｐゴシック"/>
        <family val="3"/>
        <charset val="128"/>
      </rPr>
      <t>②特定施設入所者生活介護の指定を受けている場合は、一般入所者分、特定施設入所者生活</t>
    </r>
    <rPh sb="21" eb="23">
      <t>バアイ</t>
    </rPh>
    <phoneticPr fontId="4"/>
  </si>
  <si>
    <r>
      <t>シート名【表6(5)(6)</t>
    </r>
    <r>
      <rPr>
        <sz val="11"/>
        <rFont val="ＭＳ Ｐゴシック"/>
        <family val="3"/>
        <charset val="128"/>
      </rPr>
      <t>(7)】</t>
    </r>
    <rPh sb="3" eb="4">
      <t>メイ</t>
    </rPh>
    <rPh sb="5" eb="6">
      <t>ヒョウ</t>
    </rPh>
    <phoneticPr fontId="4"/>
  </si>
  <si>
    <r>
      <t>([B又はC]-D)=</t>
    </r>
    <r>
      <rPr>
        <sz val="12"/>
        <rFont val="ＭＳ Ｐゴシック"/>
        <family val="3"/>
        <charset val="128"/>
      </rPr>
      <t>E</t>
    </r>
    <rPh sb="3" eb="4">
      <t>マタ</t>
    </rPh>
    <phoneticPr fontId="4"/>
  </si>
  <si>
    <t>（５）,（６）,（７）注</t>
    <rPh sb="11" eb="12">
      <t>チュウ</t>
    </rPh>
    <phoneticPr fontId="4"/>
  </si>
  <si>
    <t>　□介護人材確保・職場環境改善費の「一般入所者の数」「介護職員の配置基準数」</t>
    <rPh sb="2" eb="4">
      <t>カイゴ</t>
    </rPh>
    <rPh sb="4" eb="6">
      <t>ジンザイ</t>
    </rPh>
    <rPh sb="6" eb="8">
      <t>カクホ</t>
    </rPh>
    <rPh sb="9" eb="11">
      <t>ショクバ</t>
    </rPh>
    <rPh sb="11" eb="13">
      <t>カンキョウ</t>
    </rPh>
    <rPh sb="13" eb="15">
      <t>カイゼン</t>
    </rPh>
    <rPh sb="15" eb="16">
      <t>ヒ</t>
    </rPh>
    <rPh sb="32" eb="36">
      <t>ハイチキジュン</t>
    </rPh>
    <phoneticPr fontId="4"/>
  </si>
  <si>
    <t>介護人材確保・</t>
    <phoneticPr fontId="3"/>
  </si>
  <si>
    <t>職場環境改善費</t>
    <rPh sb="6" eb="7">
      <t>ヒ</t>
    </rPh>
    <phoneticPr fontId="3"/>
  </si>
  <si>
    <t>（７）介護人材確保・職場環境改善費</t>
    <rPh sb="5" eb="9">
      <t>ジンザイカクホ</t>
    </rPh>
    <rPh sb="10" eb="16">
      <t>ショクバカンキョウカイゼン</t>
    </rPh>
    <rPh sb="16" eb="17">
      <t>ヒ</t>
    </rPh>
    <phoneticPr fontId="4"/>
  </si>
  <si>
    <t>介護職員の
配置基準数</t>
    <rPh sb="0" eb="2">
      <t>カイゴ</t>
    </rPh>
    <rPh sb="2" eb="4">
      <t>ショクイン</t>
    </rPh>
    <rPh sb="6" eb="10">
      <t>ハイチキジュン</t>
    </rPh>
    <rPh sb="10" eb="11">
      <t>スウ</t>
    </rPh>
    <phoneticPr fontId="4"/>
  </si>
  <si>
    <t>介護人材確保・
職場環境改善費</t>
    <rPh sb="0" eb="2">
      <t>カイゴ</t>
    </rPh>
    <rPh sb="2" eb="4">
      <t>ジンザイ</t>
    </rPh>
    <rPh sb="4" eb="6">
      <t>カクホ</t>
    </rPh>
    <rPh sb="8" eb="10">
      <t>ショクバ</t>
    </rPh>
    <rPh sb="10" eb="12">
      <t>カンキョウ</t>
    </rPh>
    <rPh sb="12" eb="14">
      <t>カイゼン</t>
    </rPh>
    <rPh sb="14" eb="15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</si>
</sst>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9">
    <xf numFmtId="0" fontId="0" fillId="0" borderId="0" xfId="0"/>
    <xf numFmtId="38" fontId="2" fillId="0" borderId="0" xfId="1" applyFont="1" applyAlignment="1">
      <alignment horizontal="center" vertical="center"/>
    </xf>
    <xf numFmtId="0" fontId="2" fillId="0" borderId="0" xfId="0" applyFont="1"/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0" fillId="0" borderId="0" xfId="0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/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8" fontId="2" fillId="0" borderId="24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38" fontId="2" fillId="0" borderId="7" xfId="1" applyFont="1" applyBorder="1" applyAlignment="1">
      <alignment horizontal="center" vertical="center"/>
    </xf>
    <xf numFmtId="0" fontId="8" fillId="0" borderId="12" xfId="0" applyFont="1" applyBorder="1" applyProtection="1"/>
    <xf numFmtId="0" fontId="8" fillId="0" borderId="12" xfId="0" applyFont="1" applyBorder="1" applyAlignment="1" applyProtection="1">
      <alignment wrapText="1"/>
    </xf>
    <xf numFmtId="0" fontId="8" fillId="0" borderId="12" xfId="0" applyFont="1" applyBorder="1" applyAlignment="1" applyProtection="1">
      <alignment horizontal="center"/>
    </xf>
    <xf numFmtId="176" fontId="8" fillId="0" borderId="12" xfId="0" applyNumberFormat="1" applyFont="1" applyBorder="1" applyAlignment="1" applyProtection="1"/>
    <xf numFmtId="0" fontId="0" fillId="0" borderId="0" xfId="0" applyBorder="1" applyAlignment="1">
      <alignment horizontal="center"/>
    </xf>
    <xf numFmtId="38" fontId="2" fillId="0" borderId="0" xfId="1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8" fontId="2" fillId="0" borderId="27" xfId="1" applyNumberFormat="1" applyFont="1" applyBorder="1" applyAlignment="1">
      <alignment vertical="center"/>
    </xf>
    <xf numFmtId="38" fontId="2" fillId="0" borderId="0" xfId="1" applyFont="1" applyAlignment="1">
      <alignment horizontal="right" vertical="center"/>
    </xf>
    <xf numFmtId="38" fontId="5" fillId="0" borderId="0" xfId="1" applyFont="1" applyBorder="1" applyAlignment="1">
      <alignment vertical="distributed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8" fontId="2" fillId="0" borderId="0" xfId="0" applyNumberFormat="1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10" xfId="0" applyFont="1" applyBorder="1"/>
    <xf numFmtId="0" fontId="2" fillId="0" borderId="0" xfId="0" applyFont="1" applyFill="1" applyBorder="1" applyAlignment="1" applyProtection="1">
      <alignment horizontal="center" vertical="center"/>
    </xf>
    <xf numFmtId="38" fontId="2" fillId="0" borderId="0" xfId="0" applyNumberFormat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vertical="center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38" fontId="2" fillId="2" borderId="13" xfId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0" fillId="0" borderId="0" xfId="0" applyProtection="1"/>
    <xf numFmtId="0" fontId="2" fillId="0" borderId="1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/>
    </xf>
    <xf numFmtId="0" fontId="2" fillId="0" borderId="10" xfId="0" applyFont="1" applyBorder="1" applyProtection="1"/>
    <xf numFmtId="0" fontId="12" fillId="0" borderId="0" xfId="0" applyFont="1" applyAlignment="1" applyProtection="1">
      <alignment vertical="center"/>
    </xf>
    <xf numFmtId="0" fontId="2" fillId="0" borderId="0" xfId="0" applyFont="1" applyProtection="1"/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38" fontId="2" fillId="0" borderId="11" xfId="0" applyNumberFormat="1" applyFont="1" applyBorder="1" applyAlignment="1" applyProtection="1"/>
    <xf numFmtId="0" fontId="1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left" vertical="center"/>
    </xf>
    <xf numFmtId="0" fontId="1" fillId="0" borderId="22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vertical="center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38" fontId="2" fillId="2" borderId="12" xfId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Fill="1" applyBorder="1" applyAlignment="1" applyProtection="1">
      <alignment horizontal="left" vertical="center" wrapText="1"/>
      <protection locked="0"/>
    </xf>
    <xf numFmtId="177" fontId="2" fillId="0" borderId="7" xfId="1" applyNumberFormat="1" applyFont="1" applyFill="1" applyBorder="1" applyAlignment="1" applyProtection="1">
      <alignment vertical="center"/>
    </xf>
    <xf numFmtId="177" fontId="2" fillId="0" borderId="17" xfId="1" applyNumberFormat="1" applyFont="1" applyFill="1" applyBorder="1" applyAlignment="1" applyProtection="1">
      <alignment vertical="center"/>
    </xf>
    <xf numFmtId="177" fontId="2" fillId="0" borderId="9" xfId="0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177" fontId="2" fillId="0" borderId="1" xfId="0" applyNumberFormat="1" applyFont="1" applyBorder="1" applyAlignment="1" applyProtection="1">
      <alignment vertical="center"/>
      <protection locked="0"/>
    </xf>
    <xf numFmtId="177" fontId="2" fillId="0" borderId="4" xfId="0" applyNumberFormat="1" applyFont="1" applyBorder="1" applyAlignment="1" applyProtection="1">
      <alignment vertical="center"/>
      <protection locked="0"/>
    </xf>
    <xf numFmtId="177" fontId="2" fillId="0" borderId="7" xfId="0" applyNumberFormat="1" applyFont="1" applyBorder="1" applyAlignment="1" applyProtection="1">
      <alignment vertical="center"/>
      <protection locked="0"/>
    </xf>
    <xf numFmtId="177" fontId="2" fillId="0" borderId="10" xfId="0" applyNumberFormat="1" applyFont="1" applyBorder="1" applyAlignment="1" applyProtection="1">
      <alignment vertical="center"/>
      <protection locked="0"/>
    </xf>
    <xf numFmtId="177" fontId="2" fillId="0" borderId="2" xfId="0" applyNumberFormat="1" applyFont="1" applyBorder="1" applyAlignment="1" applyProtection="1">
      <alignment vertical="center"/>
      <protection locked="0"/>
    </xf>
    <xf numFmtId="177" fontId="1" fillId="0" borderId="7" xfId="1" applyNumberFormat="1" applyFont="1" applyFill="1" applyBorder="1" applyAlignment="1" applyProtection="1">
      <alignment vertical="center"/>
      <protection locked="0"/>
    </xf>
    <xf numFmtId="177" fontId="2" fillId="2" borderId="7" xfId="1" applyNumberFormat="1" applyFont="1" applyFill="1" applyBorder="1" applyAlignment="1" applyProtection="1">
      <alignment horizontal="center" vertical="center"/>
      <protection locked="0"/>
    </xf>
    <xf numFmtId="177" fontId="0" fillId="0" borderId="12" xfId="1" applyNumberFormat="1" applyFont="1" applyFill="1" applyBorder="1" applyAlignment="1" applyProtection="1">
      <alignment vertical="center"/>
      <protection locked="0"/>
    </xf>
    <xf numFmtId="177" fontId="2" fillId="0" borderId="12" xfId="1" applyNumberFormat="1" applyFont="1" applyFill="1" applyBorder="1" applyAlignment="1" applyProtection="1">
      <alignment horizontal="center" vertical="center"/>
    </xf>
    <xf numFmtId="177" fontId="2" fillId="0" borderId="12" xfId="1" applyNumberFormat="1" applyFont="1" applyFill="1" applyBorder="1" applyAlignment="1" applyProtection="1">
      <alignment vertical="center"/>
      <protection locked="0"/>
    </xf>
    <xf numFmtId="177" fontId="2" fillId="0" borderId="17" xfId="1" applyNumberFormat="1" applyFont="1" applyFill="1" applyBorder="1" applyAlignment="1" applyProtection="1">
      <alignment vertical="center"/>
      <protection locked="0"/>
    </xf>
    <xf numFmtId="177" fontId="2" fillId="0" borderId="17" xfId="1" applyNumberFormat="1" applyFont="1" applyFill="1" applyBorder="1" applyAlignment="1" applyProtection="1">
      <alignment horizontal="center" vertical="center"/>
    </xf>
    <xf numFmtId="177" fontId="2" fillId="0" borderId="28" xfId="1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horizontal="left" vertical="center" wrapText="1"/>
    </xf>
    <xf numFmtId="38" fontId="2" fillId="0" borderId="12" xfId="1" applyNumberFormat="1" applyFont="1" applyFill="1" applyBorder="1" applyAlignment="1">
      <alignment vertical="center"/>
    </xf>
    <xf numFmtId="38" fontId="2" fillId="0" borderId="27" xfId="1" applyNumberFormat="1" applyFont="1" applyFill="1" applyBorder="1" applyAlignment="1" applyProtection="1">
      <alignment vertical="center"/>
    </xf>
    <xf numFmtId="38" fontId="2" fillId="0" borderId="27" xfId="1" applyFont="1" applyFill="1" applyBorder="1" applyAlignment="1" applyProtection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38" fontId="2" fillId="0" borderId="1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 applyAlignment="1">
      <alignment vertical="center"/>
    </xf>
    <xf numFmtId="38" fontId="2" fillId="0" borderId="7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38" fontId="2" fillId="2" borderId="12" xfId="1" applyFont="1" applyFill="1" applyBorder="1" applyAlignment="1" applyProtection="1">
      <alignment vertical="center" wrapText="1"/>
      <protection locked="0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0" borderId="12" xfId="1" applyFont="1" applyBorder="1" applyAlignment="1">
      <alignment vertical="center" wrapText="1"/>
    </xf>
    <xf numFmtId="38" fontId="2" fillId="0" borderId="1" xfId="1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6" xfId="1" applyFont="1" applyFill="1" applyBorder="1" applyAlignment="1">
      <alignment horizontal="center" vertical="center" wrapText="1"/>
    </xf>
    <xf numFmtId="38" fontId="2" fillId="0" borderId="6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38" fontId="6" fillId="0" borderId="7" xfId="1" applyFont="1" applyFill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2" fillId="3" borderId="7" xfId="0" applyFont="1" applyFill="1" applyBorder="1" applyAlignment="1" applyProtection="1">
      <alignment horizontal="center" vertical="center"/>
    </xf>
    <xf numFmtId="38" fontId="5" fillId="0" borderId="0" xfId="1" applyFont="1" applyBorder="1" applyAlignment="1">
      <alignment horizontal="distributed" vertical="distributed"/>
    </xf>
    <xf numFmtId="38" fontId="2" fillId="0" borderId="4" xfId="1" applyFont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0" xfId="1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13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0" borderId="0" xfId="0" applyNumberFormat="1" applyFont="1" applyBorder="1" applyAlignment="1" applyProtection="1">
      <alignment horizontal="left" vertical="center" wrapText="1"/>
    </xf>
    <xf numFmtId="0" fontId="11" fillId="0" borderId="0" xfId="0" applyNumberFormat="1" applyFont="1" applyBorder="1" applyAlignment="1" applyProtection="1">
      <alignment horizontal="left" vertical="center"/>
    </xf>
    <xf numFmtId="38" fontId="2" fillId="0" borderId="11" xfId="0" applyNumberFormat="1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right" vertical="center"/>
    </xf>
    <xf numFmtId="0" fontId="0" fillId="0" borderId="2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38" fontId="2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38" fontId="2" fillId="0" borderId="11" xfId="0" applyNumberFormat="1" applyFont="1" applyBorder="1" applyAlignment="1">
      <alignment horizontal="right" vertical="center"/>
    </xf>
    <xf numFmtId="0" fontId="11" fillId="0" borderId="0" xfId="0" applyNumberFormat="1" applyFont="1" applyBorder="1" applyAlignment="1">
      <alignment horizontal="left" vertical="center" wrapText="1"/>
    </xf>
    <xf numFmtId="0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38" fontId="0" fillId="0" borderId="4" xfId="0" applyNumberFormat="1" applyFont="1" applyBorder="1" applyAlignment="1">
      <alignment horizontal="center" vertical="center"/>
    </xf>
    <xf numFmtId="0" fontId="0" fillId="0" borderId="9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topLeftCell="A25" workbookViewId="0">
      <selection activeCell="A39" sqref="A39"/>
    </sheetView>
  </sheetViews>
  <sheetFormatPr defaultRowHeight="13" x14ac:dyDescent="0.2"/>
  <cols>
    <col min="1" max="16384" width="8.7265625" style="56"/>
  </cols>
  <sheetData>
    <row r="1" spans="1:1" s="27" customFormat="1" ht="19" x14ac:dyDescent="0.2">
      <c r="A1" s="49" t="s">
        <v>119</v>
      </c>
    </row>
    <row r="2" spans="1:1" s="27" customFormat="1" x14ac:dyDescent="0.2"/>
    <row r="3" spans="1:1" s="27" customFormat="1" x14ac:dyDescent="0.2">
      <c r="A3" s="27" t="s">
        <v>121</v>
      </c>
    </row>
    <row r="4" spans="1:1" s="27" customFormat="1" x14ac:dyDescent="0.2">
      <c r="A4" s="27" t="s">
        <v>122</v>
      </c>
    </row>
    <row r="5" spans="1:1" s="27" customFormat="1" x14ac:dyDescent="0.2"/>
    <row r="6" spans="1:1" s="27" customFormat="1" x14ac:dyDescent="0.2">
      <c r="A6" s="27" t="s">
        <v>195</v>
      </c>
    </row>
    <row r="7" spans="1:1" s="27" customFormat="1" x14ac:dyDescent="0.2">
      <c r="A7" s="27" t="s">
        <v>123</v>
      </c>
    </row>
    <row r="8" spans="1:1" s="27" customFormat="1" x14ac:dyDescent="0.2"/>
    <row r="9" spans="1:1" s="27" customFormat="1" ht="19" x14ac:dyDescent="0.2">
      <c r="A9" s="49" t="s">
        <v>120</v>
      </c>
    </row>
    <row r="10" spans="1:1" s="27" customFormat="1" ht="13" customHeight="1" x14ac:dyDescent="0.2">
      <c r="A10" s="49"/>
    </row>
    <row r="11" spans="1:1" s="27" customFormat="1" ht="13.5" customHeight="1" x14ac:dyDescent="0.2">
      <c r="A11" s="27" t="s">
        <v>181</v>
      </c>
    </row>
    <row r="12" spans="1:1" s="27" customFormat="1" x14ac:dyDescent="0.2">
      <c r="A12" s="27" t="s">
        <v>166</v>
      </c>
    </row>
    <row r="13" spans="1:1" s="27" customFormat="1" x14ac:dyDescent="0.2"/>
    <row r="14" spans="1:1" s="27" customFormat="1" x14ac:dyDescent="0.2">
      <c r="A14" s="27" t="s">
        <v>182</v>
      </c>
    </row>
    <row r="15" spans="1:1" s="27" customFormat="1" x14ac:dyDescent="0.2">
      <c r="A15" s="27" t="s">
        <v>167</v>
      </c>
    </row>
    <row r="16" spans="1:1" s="27" customFormat="1" x14ac:dyDescent="0.2">
      <c r="A16" s="27" t="s">
        <v>168</v>
      </c>
    </row>
    <row r="17" spans="1:1" s="27" customFormat="1" x14ac:dyDescent="0.2">
      <c r="A17" s="27" t="s">
        <v>169</v>
      </c>
    </row>
    <row r="18" spans="1:1" s="27" customFormat="1" x14ac:dyDescent="0.2">
      <c r="A18" s="27" t="s">
        <v>170</v>
      </c>
    </row>
    <row r="19" spans="1:1" s="27" customFormat="1" x14ac:dyDescent="0.2">
      <c r="A19" s="27" t="s">
        <v>171</v>
      </c>
    </row>
    <row r="20" spans="1:1" s="27" customFormat="1" x14ac:dyDescent="0.2">
      <c r="A20" s="27" t="s">
        <v>172</v>
      </c>
    </row>
    <row r="21" spans="1:1" s="27" customFormat="1" x14ac:dyDescent="0.2"/>
    <row r="22" spans="1:1" s="27" customFormat="1" x14ac:dyDescent="0.2">
      <c r="A22" s="27" t="s">
        <v>183</v>
      </c>
    </row>
    <row r="23" spans="1:1" s="27" customFormat="1" x14ac:dyDescent="0.2">
      <c r="A23" s="27" t="s">
        <v>124</v>
      </c>
    </row>
    <row r="24" spans="1:1" s="27" customFormat="1" x14ac:dyDescent="0.2">
      <c r="A24" s="27" t="s">
        <v>173</v>
      </c>
    </row>
    <row r="25" spans="1:1" s="27" customFormat="1" x14ac:dyDescent="0.2">
      <c r="A25" s="27" t="s">
        <v>174</v>
      </c>
    </row>
    <row r="26" spans="1:1" s="27" customFormat="1" x14ac:dyDescent="0.2"/>
    <row r="27" spans="1:1" s="27" customFormat="1" x14ac:dyDescent="0.2">
      <c r="A27" s="27" t="s">
        <v>184</v>
      </c>
    </row>
    <row r="28" spans="1:1" s="27" customFormat="1" x14ac:dyDescent="0.2">
      <c r="A28" s="27" t="s">
        <v>175</v>
      </c>
    </row>
    <row r="29" spans="1:1" s="27" customFormat="1" x14ac:dyDescent="0.2"/>
    <row r="30" spans="1:1" s="27" customFormat="1" x14ac:dyDescent="0.2">
      <c r="A30" s="27" t="s">
        <v>185</v>
      </c>
    </row>
    <row r="31" spans="1:1" s="27" customFormat="1" x14ac:dyDescent="0.2">
      <c r="A31" s="27" t="s">
        <v>176</v>
      </c>
    </row>
    <row r="32" spans="1:1" s="27" customFormat="1" x14ac:dyDescent="0.2"/>
    <row r="33" spans="1:1" s="27" customFormat="1" x14ac:dyDescent="0.2">
      <c r="A33" s="27" t="s">
        <v>196</v>
      </c>
    </row>
    <row r="34" spans="1:1" s="27" customFormat="1" x14ac:dyDescent="0.2">
      <c r="A34" s="27" t="s">
        <v>177</v>
      </c>
    </row>
    <row r="35" spans="1:1" s="27" customFormat="1" x14ac:dyDescent="0.2">
      <c r="A35" s="27" t="s">
        <v>178</v>
      </c>
    </row>
    <row r="36" spans="1:1" s="27" customFormat="1" x14ac:dyDescent="0.2">
      <c r="A36" s="27" t="s">
        <v>179</v>
      </c>
    </row>
    <row r="37" spans="1:1" s="27" customFormat="1" x14ac:dyDescent="0.2">
      <c r="A37" s="27" t="s">
        <v>180</v>
      </c>
    </row>
    <row r="38" spans="1:1" x14ac:dyDescent="0.2">
      <c r="A38" s="27" t="s">
        <v>199</v>
      </c>
    </row>
    <row r="39" spans="1:1" x14ac:dyDescent="0.2">
      <c r="A39" s="27" t="s">
        <v>186</v>
      </c>
    </row>
  </sheetData>
  <sheetProtection algorithmName="SHA-512" hashValue="ALire8CVeUB+I951KkrzoPsEUx+DR+I80GLMHi3yEeL8AaW/UvGG3KVRJlEGN0Z93Sm/y4biGzftuJ0qCN8Ofw==" saltValue="LnEtTxkhxMszNN3u/wyVog==" spinCount="100000" sheet="1" objects="1" scenarios="1"/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35"/>
  <sheetViews>
    <sheetView showZeros="0" view="pageBreakPreview" zoomScale="60" zoomScaleNormal="70" workbookViewId="0">
      <selection activeCell="G3" sqref="G3"/>
    </sheetView>
  </sheetViews>
  <sheetFormatPr defaultRowHeight="13" x14ac:dyDescent="0.2"/>
  <cols>
    <col min="1" max="7" width="17.6328125" style="80" customWidth="1"/>
    <col min="8" max="10" width="8.7265625" style="80"/>
    <col min="11" max="11" width="13.1796875" style="80" bestFit="1" customWidth="1"/>
    <col min="12" max="16384" width="8.7265625" style="80"/>
  </cols>
  <sheetData>
    <row r="1" spans="1:14" s="75" customFormat="1" ht="23" customHeight="1" x14ac:dyDescent="0.2">
      <c r="A1" s="74" t="s">
        <v>157</v>
      </c>
    </row>
    <row r="2" spans="1:14" s="75" customFormat="1" ht="23" customHeight="1" x14ac:dyDescent="0.2">
      <c r="A2" s="101" t="s">
        <v>144</v>
      </c>
    </row>
    <row r="3" spans="1:14" ht="23" customHeight="1" x14ac:dyDescent="0.2">
      <c r="A3" s="91"/>
      <c r="B3" s="91"/>
      <c r="C3" s="91"/>
      <c r="F3" s="84" t="s">
        <v>45</v>
      </c>
      <c r="G3" s="112" t="s">
        <v>46</v>
      </c>
      <c r="H3" s="91"/>
      <c r="I3" s="91"/>
      <c r="J3" s="91"/>
      <c r="K3" s="91"/>
      <c r="L3" s="91"/>
      <c r="M3" s="91"/>
      <c r="N3" s="91"/>
    </row>
    <row r="4" spans="1:14" ht="23" customHeight="1" x14ac:dyDescent="0.2">
      <c r="A4" s="74" t="s">
        <v>139</v>
      </c>
      <c r="B4" s="102"/>
      <c r="C4" s="102">
        <f>'表5(2)精算書'!A8</f>
        <v>0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14" ht="25" customHeight="1" x14ac:dyDescent="0.2">
      <c r="A5" s="193" t="s">
        <v>86</v>
      </c>
      <c r="B5" s="103" t="s">
        <v>47</v>
      </c>
      <c r="C5" s="104" t="s">
        <v>88</v>
      </c>
      <c r="D5" s="105" t="s">
        <v>48</v>
      </c>
      <c r="E5" s="106" t="s">
        <v>49</v>
      </c>
      <c r="F5" s="195" t="s">
        <v>87</v>
      </c>
      <c r="G5" s="197" t="s">
        <v>50</v>
      </c>
      <c r="H5" s="91"/>
      <c r="I5" s="91"/>
      <c r="J5" s="91"/>
      <c r="K5" s="91"/>
      <c r="L5" s="91"/>
      <c r="M5" s="91"/>
      <c r="N5" s="91"/>
    </row>
    <row r="6" spans="1:14" ht="25" customHeight="1" thickBot="1" x14ac:dyDescent="0.25">
      <c r="A6" s="194"/>
      <c r="B6" s="107" t="s">
        <v>51</v>
      </c>
      <c r="C6" s="108" t="s">
        <v>52</v>
      </c>
      <c r="D6" s="79" t="s">
        <v>53</v>
      </c>
      <c r="E6" s="79" t="s">
        <v>54</v>
      </c>
      <c r="F6" s="196"/>
      <c r="G6" s="196"/>
      <c r="H6" s="91"/>
      <c r="I6" s="91"/>
      <c r="J6" s="32"/>
      <c r="K6" s="33" t="s">
        <v>105</v>
      </c>
      <c r="L6" s="91"/>
      <c r="M6" s="91"/>
      <c r="N6" s="91"/>
    </row>
    <row r="7" spans="1:14" ht="30" customHeight="1" thickTop="1" x14ac:dyDescent="0.2">
      <c r="A7" s="81" t="s">
        <v>26</v>
      </c>
      <c r="B7" s="30">
        <f>'表6(2)ウ特定'!N4</f>
        <v>0</v>
      </c>
      <c r="C7" s="135"/>
      <c r="D7" s="136"/>
      <c r="E7" s="124">
        <f>B7*D7</f>
        <v>0</v>
      </c>
      <c r="F7" s="124">
        <f>MIN(D7,K7)*B7</f>
        <v>0</v>
      </c>
      <c r="G7" s="121"/>
      <c r="H7" s="91"/>
      <c r="I7" s="91"/>
      <c r="J7" s="34" t="s">
        <v>106</v>
      </c>
      <c r="K7" s="35">
        <v>7000</v>
      </c>
      <c r="L7" s="91"/>
      <c r="M7" s="91"/>
      <c r="N7" s="91"/>
    </row>
    <row r="8" spans="1:14" ht="30" customHeight="1" x14ac:dyDescent="0.2">
      <c r="A8" s="83" t="s">
        <v>27</v>
      </c>
      <c r="B8" s="30">
        <f>'表6(2)ウ特定'!N5</f>
        <v>0</v>
      </c>
      <c r="C8" s="137"/>
      <c r="D8" s="138">
        <f>$D$7</f>
        <v>0</v>
      </c>
      <c r="E8" s="124">
        <f t="shared" ref="E8:E25" si="0">B8*D8</f>
        <v>0</v>
      </c>
      <c r="F8" s="124">
        <f t="shared" ref="F8:F25" si="1">MIN(D8,K8)*B8</f>
        <v>0</v>
      </c>
      <c r="G8" s="122"/>
      <c r="H8" s="91"/>
      <c r="I8" s="91"/>
      <c r="J8" s="34">
        <v>1</v>
      </c>
      <c r="K8" s="35">
        <v>10000</v>
      </c>
      <c r="L8" s="91"/>
      <c r="M8" s="91"/>
      <c r="N8" s="91"/>
    </row>
    <row r="9" spans="1:14" ht="30" customHeight="1" x14ac:dyDescent="0.2">
      <c r="A9" s="83" t="s">
        <v>28</v>
      </c>
      <c r="B9" s="30">
        <f>'表6(2)ウ特定'!N6</f>
        <v>0</v>
      </c>
      <c r="C9" s="139"/>
      <c r="D9" s="138">
        <f t="shared" ref="D9:D25" si="2">$D$7</f>
        <v>0</v>
      </c>
      <c r="E9" s="124">
        <f t="shared" si="0"/>
        <v>0</v>
      </c>
      <c r="F9" s="124">
        <f t="shared" si="1"/>
        <v>0</v>
      </c>
      <c r="G9" s="122"/>
      <c r="H9" s="91"/>
      <c r="I9" s="91"/>
      <c r="J9" s="34">
        <v>2</v>
      </c>
      <c r="K9" s="35">
        <v>13000</v>
      </c>
      <c r="L9" s="91"/>
      <c r="M9" s="91"/>
      <c r="N9" s="91"/>
    </row>
    <row r="10" spans="1:14" ht="30" customHeight="1" x14ac:dyDescent="0.2">
      <c r="A10" s="83" t="s">
        <v>29</v>
      </c>
      <c r="B10" s="30">
        <f>'表6(2)ウ特定'!N7</f>
        <v>0</v>
      </c>
      <c r="C10" s="139"/>
      <c r="D10" s="138">
        <f t="shared" si="2"/>
        <v>0</v>
      </c>
      <c r="E10" s="124">
        <f t="shared" si="0"/>
        <v>0</v>
      </c>
      <c r="F10" s="124">
        <f t="shared" si="1"/>
        <v>0</v>
      </c>
      <c r="G10" s="122"/>
      <c r="H10" s="91"/>
      <c r="I10" s="91"/>
      <c r="J10" s="34">
        <v>3</v>
      </c>
      <c r="K10" s="35">
        <v>16000</v>
      </c>
      <c r="L10" s="91"/>
      <c r="M10" s="91"/>
      <c r="N10" s="91"/>
    </row>
    <row r="11" spans="1:14" ht="30" customHeight="1" x14ac:dyDescent="0.2">
      <c r="A11" s="83" t="s">
        <v>30</v>
      </c>
      <c r="B11" s="30">
        <f>'表6(2)ウ特定'!N8</f>
        <v>0</v>
      </c>
      <c r="C11" s="139"/>
      <c r="D11" s="138">
        <f t="shared" si="2"/>
        <v>0</v>
      </c>
      <c r="E11" s="124">
        <f t="shared" si="0"/>
        <v>0</v>
      </c>
      <c r="F11" s="124">
        <f t="shared" si="1"/>
        <v>0</v>
      </c>
      <c r="G11" s="122"/>
      <c r="H11" s="91"/>
      <c r="I11" s="91"/>
      <c r="J11" s="34">
        <v>4</v>
      </c>
      <c r="K11" s="35">
        <v>19000</v>
      </c>
      <c r="L11" s="91"/>
      <c r="M11" s="91"/>
      <c r="N11" s="91"/>
    </row>
    <row r="12" spans="1:14" ht="30" customHeight="1" x14ac:dyDescent="0.2">
      <c r="A12" s="83" t="s">
        <v>31</v>
      </c>
      <c r="B12" s="30">
        <f>'表6(2)ウ特定'!N9</f>
        <v>0</v>
      </c>
      <c r="C12" s="139"/>
      <c r="D12" s="138">
        <f t="shared" si="2"/>
        <v>0</v>
      </c>
      <c r="E12" s="124">
        <f t="shared" si="0"/>
        <v>0</v>
      </c>
      <c r="F12" s="124">
        <f t="shared" si="1"/>
        <v>0</v>
      </c>
      <c r="G12" s="122"/>
      <c r="H12" s="91"/>
      <c r="I12" s="91"/>
      <c r="J12" s="34">
        <v>5</v>
      </c>
      <c r="K12" s="35">
        <v>22000</v>
      </c>
      <c r="L12" s="91"/>
      <c r="M12" s="91"/>
      <c r="N12" s="91"/>
    </row>
    <row r="13" spans="1:14" ht="30" customHeight="1" x14ac:dyDescent="0.2">
      <c r="A13" s="83" t="s">
        <v>32</v>
      </c>
      <c r="B13" s="30">
        <f>'表6(2)ウ特定'!N10</f>
        <v>0</v>
      </c>
      <c r="C13" s="139"/>
      <c r="D13" s="138">
        <f t="shared" si="2"/>
        <v>0</v>
      </c>
      <c r="E13" s="124">
        <f t="shared" si="0"/>
        <v>0</v>
      </c>
      <c r="F13" s="124">
        <f t="shared" si="1"/>
        <v>0</v>
      </c>
      <c r="G13" s="122"/>
      <c r="H13" s="91"/>
      <c r="I13" s="91"/>
      <c r="J13" s="34">
        <v>6</v>
      </c>
      <c r="K13" s="35">
        <v>25000</v>
      </c>
      <c r="L13" s="91"/>
      <c r="M13" s="91"/>
      <c r="N13" s="91"/>
    </row>
    <row r="14" spans="1:14" ht="30" customHeight="1" x14ac:dyDescent="0.2">
      <c r="A14" s="83" t="s">
        <v>33</v>
      </c>
      <c r="B14" s="30">
        <f>'表6(2)ウ特定'!N11</f>
        <v>0</v>
      </c>
      <c r="C14" s="139"/>
      <c r="D14" s="138">
        <f t="shared" si="2"/>
        <v>0</v>
      </c>
      <c r="E14" s="124">
        <f t="shared" si="0"/>
        <v>0</v>
      </c>
      <c r="F14" s="124">
        <f t="shared" si="1"/>
        <v>0</v>
      </c>
      <c r="G14" s="122"/>
      <c r="H14" s="91"/>
      <c r="I14" s="91"/>
      <c r="J14" s="34">
        <v>7</v>
      </c>
      <c r="K14" s="35">
        <v>30000</v>
      </c>
      <c r="L14" s="91"/>
      <c r="M14" s="91"/>
      <c r="N14" s="91"/>
    </row>
    <row r="15" spans="1:14" ht="30" customHeight="1" x14ac:dyDescent="0.2">
      <c r="A15" s="83" t="s">
        <v>34</v>
      </c>
      <c r="B15" s="30">
        <f>'表6(2)ウ特定'!N12</f>
        <v>0</v>
      </c>
      <c r="C15" s="139"/>
      <c r="D15" s="138">
        <f t="shared" si="2"/>
        <v>0</v>
      </c>
      <c r="E15" s="124">
        <f t="shared" si="0"/>
        <v>0</v>
      </c>
      <c r="F15" s="124">
        <f t="shared" si="1"/>
        <v>0</v>
      </c>
      <c r="G15" s="122"/>
      <c r="H15" s="91"/>
      <c r="I15" s="91"/>
      <c r="J15" s="34">
        <v>8</v>
      </c>
      <c r="K15" s="35">
        <v>35000</v>
      </c>
      <c r="L15" s="91"/>
      <c r="M15" s="91"/>
      <c r="N15" s="91"/>
    </row>
    <row r="16" spans="1:14" ht="30" customHeight="1" x14ac:dyDescent="0.2">
      <c r="A16" s="83" t="s">
        <v>35</v>
      </c>
      <c r="B16" s="30">
        <f>'表6(2)ウ特定'!N13</f>
        <v>0</v>
      </c>
      <c r="C16" s="139"/>
      <c r="D16" s="138">
        <f t="shared" si="2"/>
        <v>0</v>
      </c>
      <c r="E16" s="124">
        <f t="shared" si="0"/>
        <v>0</v>
      </c>
      <c r="F16" s="124">
        <f t="shared" si="1"/>
        <v>0</v>
      </c>
      <c r="G16" s="122"/>
      <c r="H16" s="91"/>
      <c r="I16" s="91"/>
      <c r="J16" s="34">
        <v>9</v>
      </c>
      <c r="K16" s="35">
        <v>40000</v>
      </c>
      <c r="L16" s="91"/>
      <c r="M16" s="91"/>
      <c r="N16" s="91"/>
    </row>
    <row r="17" spans="1:14" ht="30" customHeight="1" x14ac:dyDescent="0.2">
      <c r="A17" s="83" t="s">
        <v>36</v>
      </c>
      <c r="B17" s="30">
        <f>'表6(2)ウ特定'!N14</f>
        <v>0</v>
      </c>
      <c r="C17" s="139"/>
      <c r="D17" s="138">
        <f t="shared" si="2"/>
        <v>0</v>
      </c>
      <c r="E17" s="124">
        <f t="shared" si="0"/>
        <v>0</v>
      </c>
      <c r="F17" s="124">
        <f t="shared" si="1"/>
        <v>0</v>
      </c>
      <c r="G17" s="122"/>
      <c r="H17" s="91"/>
      <c r="I17" s="91"/>
      <c r="J17" s="34">
        <v>10</v>
      </c>
      <c r="K17" s="35">
        <v>45000</v>
      </c>
      <c r="L17" s="91"/>
      <c r="M17" s="91"/>
      <c r="N17" s="91"/>
    </row>
    <row r="18" spans="1:14" ht="30" customHeight="1" x14ac:dyDescent="0.2">
      <c r="A18" s="83" t="s">
        <v>37</v>
      </c>
      <c r="B18" s="30">
        <f>'表6(2)ウ特定'!N15</f>
        <v>0</v>
      </c>
      <c r="C18" s="139"/>
      <c r="D18" s="138">
        <f t="shared" si="2"/>
        <v>0</v>
      </c>
      <c r="E18" s="124">
        <f t="shared" si="0"/>
        <v>0</v>
      </c>
      <c r="F18" s="124">
        <f t="shared" si="1"/>
        <v>0</v>
      </c>
      <c r="G18" s="122"/>
      <c r="H18" s="91"/>
      <c r="I18" s="91"/>
      <c r="J18" s="34">
        <v>11</v>
      </c>
      <c r="K18" s="35">
        <v>50000</v>
      </c>
      <c r="L18" s="91"/>
      <c r="M18" s="91"/>
      <c r="N18" s="91"/>
    </row>
    <row r="19" spans="1:14" ht="30" customHeight="1" x14ac:dyDescent="0.2">
      <c r="A19" s="83" t="s">
        <v>38</v>
      </c>
      <c r="B19" s="30">
        <f>'表6(2)ウ特定'!N16</f>
        <v>0</v>
      </c>
      <c r="C19" s="139"/>
      <c r="D19" s="138">
        <f t="shared" si="2"/>
        <v>0</v>
      </c>
      <c r="E19" s="124">
        <f t="shared" si="0"/>
        <v>0</v>
      </c>
      <c r="F19" s="124">
        <f t="shared" si="1"/>
        <v>0</v>
      </c>
      <c r="G19" s="122"/>
      <c r="H19" s="91"/>
      <c r="I19" s="91"/>
      <c r="J19" s="34">
        <v>12</v>
      </c>
      <c r="K19" s="35">
        <v>57000</v>
      </c>
      <c r="L19" s="91"/>
      <c r="M19" s="91"/>
      <c r="N19" s="91"/>
    </row>
    <row r="20" spans="1:14" ht="30" customHeight="1" x14ac:dyDescent="0.2">
      <c r="A20" s="83" t="s">
        <v>39</v>
      </c>
      <c r="B20" s="30">
        <f>'表6(2)ウ特定'!N17</f>
        <v>0</v>
      </c>
      <c r="C20" s="139"/>
      <c r="D20" s="138">
        <f t="shared" si="2"/>
        <v>0</v>
      </c>
      <c r="E20" s="124">
        <f t="shared" si="0"/>
        <v>0</v>
      </c>
      <c r="F20" s="124">
        <f t="shared" si="1"/>
        <v>0</v>
      </c>
      <c r="G20" s="122"/>
      <c r="H20" s="91"/>
      <c r="I20" s="91"/>
      <c r="J20" s="34">
        <v>13</v>
      </c>
      <c r="K20" s="35">
        <v>64000</v>
      </c>
      <c r="L20" s="91"/>
      <c r="M20" s="91"/>
      <c r="N20" s="91"/>
    </row>
    <row r="21" spans="1:14" ht="30" customHeight="1" x14ac:dyDescent="0.2">
      <c r="A21" s="83" t="s">
        <v>40</v>
      </c>
      <c r="B21" s="30">
        <f>'表6(2)ウ特定'!N18</f>
        <v>0</v>
      </c>
      <c r="C21" s="139"/>
      <c r="D21" s="138">
        <f t="shared" si="2"/>
        <v>0</v>
      </c>
      <c r="E21" s="124">
        <f t="shared" si="0"/>
        <v>0</v>
      </c>
      <c r="F21" s="124">
        <f t="shared" si="1"/>
        <v>0</v>
      </c>
      <c r="G21" s="122"/>
      <c r="H21" s="91"/>
      <c r="I21" s="91"/>
      <c r="J21" s="34">
        <v>14</v>
      </c>
      <c r="K21" s="35">
        <v>71000</v>
      </c>
      <c r="L21" s="91"/>
      <c r="M21" s="91"/>
      <c r="N21" s="91"/>
    </row>
    <row r="22" spans="1:14" ht="30" customHeight="1" x14ac:dyDescent="0.2">
      <c r="A22" s="83" t="s">
        <v>41</v>
      </c>
      <c r="B22" s="30">
        <f>'表6(2)ウ特定'!N19</f>
        <v>0</v>
      </c>
      <c r="C22" s="139"/>
      <c r="D22" s="138">
        <f t="shared" si="2"/>
        <v>0</v>
      </c>
      <c r="E22" s="124">
        <f t="shared" si="0"/>
        <v>0</v>
      </c>
      <c r="F22" s="124">
        <f t="shared" si="1"/>
        <v>0</v>
      </c>
      <c r="G22" s="122"/>
      <c r="H22" s="91"/>
      <c r="I22" s="91"/>
      <c r="J22" s="34">
        <v>15</v>
      </c>
      <c r="K22" s="35">
        <v>78000</v>
      </c>
      <c r="L22" s="91"/>
      <c r="M22" s="91"/>
      <c r="N22" s="91"/>
    </row>
    <row r="23" spans="1:14" ht="30" customHeight="1" x14ac:dyDescent="0.2">
      <c r="A23" s="83" t="s">
        <v>42</v>
      </c>
      <c r="B23" s="30">
        <f>'表6(2)ウ特定'!N20</f>
        <v>0</v>
      </c>
      <c r="C23" s="139"/>
      <c r="D23" s="138">
        <f t="shared" si="2"/>
        <v>0</v>
      </c>
      <c r="E23" s="124">
        <f t="shared" si="0"/>
        <v>0</v>
      </c>
      <c r="F23" s="124">
        <f t="shared" si="1"/>
        <v>0</v>
      </c>
      <c r="G23" s="122"/>
      <c r="H23" s="91"/>
      <c r="I23" s="91"/>
      <c r="J23" s="34">
        <v>16</v>
      </c>
      <c r="K23" s="35">
        <v>85000</v>
      </c>
      <c r="L23" s="91"/>
      <c r="M23" s="91"/>
      <c r="N23" s="91"/>
    </row>
    <row r="24" spans="1:14" ht="30" customHeight="1" x14ac:dyDescent="0.2">
      <c r="A24" s="83" t="s">
        <v>43</v>
      </c>
      <c r="B24" s="30">
        <f>'表6(2)ウ特定'!N21</f>
        <v>0</v>
      </c>
      <c r="C24" s="139"/>
      <c r="D24" s="138">
        <f t="shared" si="2"/>
        <v>0</v>
      </c>
      <c r="E24" s="124">
        <f t="shared" si="0"/>
        <v>0</v>
      </c>
      <c r="F24" s="124">
        <f t="shared" si="1"/>
        <v>0</v>
      </c>
      <c r="G24" s="122"/>
      <c r="H24" s="91"/>
      <c r="I24" s="91"/>
      <c r="J24" s="34">
        <v>17</v>
      </c>
      <c r="K24" s="35">
        <v>92000</v>
      </c>
      <c r="L24" s="91"/>
      <c r="M24" s="91"/>
      <c r="N24" s="91"/>
    </row>
    <row r="25" spans="1:14" ht="30" customHeight="1" thickBot="1" x14ac:dyDescent="0.25">
      <c r="A25" s="85" t="s">
        <v>44</v>
      </c>
      <c r="B25" s="42">
        <f>'表6(2)ウ特定'!N22</f>
        <v>0</v>
      </c>
      <c r="C25" s="140"/>
      <c r="D25" s="141">
        <f t="shared" si="2"/>
        <v>0</v>
      </c>
      <c r="E25" s="125">
        <f t="shared" si="0"/>
        <v>0</v>
      </c>
      <c r="F25" s="125">
        <f t="shared" si="1"/>
        <v>0</v>
      </c>
      <c r="G25" s="123"/>
      <c r="H25" s="91"/>
      <c r="I25" s="91"/>
      <c r="J25" s="34">
        <v>18</v>
      </c>
      <c r="K25" s="35">
        <v>999999</v>
      </c>
      <c r="L25" s="91"/>
      <c r="M25" s="91"/>
      <c r="N25" s="91"/>
    </row>
    <row r="26" spans="1:14" ht="30" customHeight="1" thickTop="1" x14ac:dyDescent="0.2">
      <c r="A26" s="81" t="s">
        <v>140</v>
      </c>
      <c r="B26" s="30">
        <f>SUM(B7:B25)</f>
        <v>0</v>
      </c>
      <c r="C26" s="126">
        <f>SUM(C7:C25)</f>
        <v>0</v>
      </c>
      <c r="D26" s="142"/>
      <c r="E26" s="126">
        <f>SUM(E7:E25)</f>
        <v>0</v>
      </c>
      <c r="F26" s="126">
        <f>SUM(F7:F25)</f>
        <v>0</v>
      </c>
      <c r="G26" s="143"/>
      <c r="H26" s="91"/>
      <c r="I26" s="91"/>
      <c r="J26" s="91"/>
      <c r="K26" s="91"/>
      <c r="L26" s="91"/>
      <c r="M26" s="91"/>
      <c r="N26" s="91"/>
    </row>
    <row r="27" spans="1:14" ht="23" customHeight="1" x14ac:dyDescent="0.2">
      <c r="A27" s="109"/>
      <c r="B27" s="59"/>
      <c r="C27" s="60"/>
      <c r="D27" s="61"/>
      <c r="E27" s="59"/>
      <c r="F27" s="59"/>
      <c r="G27" s="110"/>
      <c r="H27" s="91"/>
      <c r="I27" s="91"/>
      <c r="J27" s="91"/>
      <c r="K27" s="91"/>
      <c r="L27" s="91"/>
      <c r="M27" s="91"/>
      <c r="N27" s="91"/>
    </row>
    <row r="28" spans="1:14" s="119" customFormat="1" ht="30" customHeight="1" x14ac:dyDescent="0.2">
      <c r="A28" s="223" t="s">
        <v>151</v>
      </c>
      <c r="B28" s="223"/>
      <c r="C28" s="223"/>
      <c r="D28" s="223"/>
      <c r="E28" s="223"/>
      <c r="F28" s="223"/>
      <c r="G28" s="223"/>
      <c r="H28" s="118"/>
      <c r="I28" s="118"/>
      <c r="J28" s="118"/>
      <c r="K28" s="118"/>
      <c r="L28" s="118"/>
      <c r="M28" s="118"/>
      <c r="N28" s="118"/>
    </row>
    <row r="29" spans="1:14" s="90" customFormat="1" ht="23" customHeight="1" x14ac:dyDescent="0.2">
      <c r="A29" s="224" t="s">
        <v>158</v>
      </c>
      <c r="B29" s="224"/>
      <c r="C29" s="224"/>
      <c r="D29" s="224"/>
      <c r="E29" s="224"/>
      <c r="F29" s="224"/>
      <c r="G29" s="224"/>
      <c r="H29" s="120"/>
      <c r="I29" s="120"/>
      <c r="J29" s="120"/>
      <c r="K29" s="120"/>
      <c r="L29" s="120"/>
      <c r="M29" s="120"/>
      <c r="N29" s="120"/>
    </row>
    <row r="30" spans="1:14" ht="14" x14ac:dyDescent="0.2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</row>
    <row r="31" spans="1:14" ht="14" x14ac:dyDescent="0.2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</row>
    <row r="32" spans="1:14" ht="14" x14ac:dyDescent="0.2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</row>
    <row r="33" spans="1:14" ht="14" x14ac:dyDescent="0.2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14" ht="14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</row>
    <row r="35" spans="1:14" ht="14" x14ac:dyDescent="0.2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</row>
  </sheetData>
  <sheetProtection algorithmName="SHA-512" hashValue="cqJStFFvMQ+7hXayTr8FV/bJRNo45aeXg0noSBtYdTa228B5IcLyvw+Jwu+Br0Hu+UY0lSAgFh8T+k/ih8i9rQ==" saltValue="BUJiBc6PYpgER4HBtXXLEA==" spinCount="100000" sheet="1" selectLockedCells="1"/>
  <mergeCells count="5">
    <mergeCell ref="A5:A6"/>
    <mergeCell ref="F5:F6"/>
    <mergeCell ref="G5:G6"/>
    <mergeCell ref="A28:G28"/>
    <mergeCell ref="A29:G29"/>
  </mergeCells>
  <phoneticPr fontId="4"/>
  <printOptions horizontalCentered="1"/>
  <pageMargins left="0.39370078740157483" right="0.39370078740157483" top="0.98425196850393704" bottom="0.78740157480314965" header="0.51181102362204722" footer="0.51181102362204722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9"/>
  <sheetViews>
    <sheetView showZeros="0" view="pageBreakPreview" zoomScale="60" zoomScaleNormal="70" workbookViewId="0">
      <selection activeCell="C5" sqref="C5"/>
    </sheetView>
  </sheetViews>
  <sheetFormatPr defaultRowHeight="13" x14ac:dyDescent="0.2"/>
  <cols>
    <col min="1" max="1" width="4.6328125" customWidth="1"/>
    <col min="2" max="2" width="20.6328125" customWidth="1"/>
    <col min="3" max="3" width="25.6328125" customWidth="1"/>
    <col min="4" max="4" width="20.6328125" customWidth="1"/>
    <col min="5" max="5" width="25.6328125" customWidth="1"/>
    <col min="10" max="10" width="17" customWidth="1"/>
  </cols>
  <sheetData>
    <row r="1" spans="1:10" ht="23" customHeight="1" x14ac:dyDescent="0.2">
      <c r="A1" s="9" t="s">
        <v>135</v>
      </c>
      <c r="B1" s="2"/>
      <c r="C1" s="2"/>
      <c r="D1" s="2"/>
      <c r="E1" s="2"/>
      <c r="F1" s="2"/>
      <c r="G1" s="2"/>
      <c r="H1" s="2"/>
    </row>
    <row r="2" spans="1:10" s="6" customFormat="1" ht="23" customHeight="1" x14ac:dyDescent="0.2">
      <c r="A2" s="9"/>
      <c r="B2" s="9"/>
      <c r="C2" s="9"/>
      <c r="D2" s="12" t="s">
        <v>55</v>
      </c>
      <c r="E2" s="9"/>
      <c r="F2" s="9"/>
      <c r="G2" s="9"/>
      <c r="H2" s="9"/>
      <c r="J2" s="45"/>
    </row>
    <row r="3" spans="1:10" ht="30" customHeight="1" x14ac:dyDescent="0.2">
      <c r="A3" s="198" t="s">
        <v>107</v>
      </c>
      <c r="B3" s="199"/>
      <c r="C3" s="202" t="s">
        <v>108</v>
      </c>
      <c r="D3" s="203"/>
      <c r="E3" s="2"/>
      <c r="F3" s="2"/>
      <c r="G3" s="2"/>
      <c r="H3" s="2"/>
      <c r="J3" s="36"/>
    </row>
    <row r="4" spans="1:10" ht="30" customHeight="1" x14ac:dyDescent="0.2">
      <c r="A4" s="198" t="s">
        <v>92</v>
      </c>
      <c r="B4" s="199"/>
      <c r="C4" s="204">
        <f>'表6(3)ウ特定'!D7</f>
        <v>0</v>
      </c>
      <c r="D4" s="199"/>
      <c r="E4" s="2"/>
      <c r="F4" s="2"/>
      <c r="G4" s="2"/>
      <c r="H4" s="2"/>
      <c r="J4" s="36"/>
    </row>
    <row r="5" spans="1:10" ht="23" customHeight="1" x14ac:dyDescent="0.2">
      <c r="A5" s="2"/>
      <c r="B5" s="2"/>
      <c r="C5" s="2"/>
      <c r="D5" s="2"/>
      <c r="E5" s="2"/>
      <c r="F5" s="2"/>
      <c r="G5" s="2"/>
      <c r="H5" s="2"/>
    </row>
    <row r="6" spans="1:10" ht="23" customHeight="1" x14ac:dyDescent="0.2">
      <c r="A6" s="2"/>
      <c r="B6" s="2"/>
      <c r="C6" s="2"/>
      <c r="D6" s="2"/>
      <c r="E6" s="2"/>
      <c r="F6" s="2"/>
      <c r="G6" s="2"/>
      <c r="H6" s="2"/>
    </row>
    <row r="7" spans="1:10" ht="23" customHeight="1" x14ac:dyDescent="0.2">
      <c r="A7" s="205" t="s">
        <v>118</v>
      </c>
      <c r="B7" s="205"/>
      <c r="C7" s="205"/>
      <c r="D7" s="2"/>
      <c r="E7" s="2"/>
      <c r="F7" s="2"/>
      <c r="G7" s="2"/>
      <c r="H7" s="2"/>
    </row>
    <row r="8" spans="1:10" s="6" customFormat="1" ht="23" customHeight="1" x14ac:dyDescent="0.2">
      <c r="A8" s="27" t="s">
        <v>145</v>
      </c>
      <c r="B8" s="27"/>
      <c r="C8" s="9"/>
      <c r="D8" s="206" t="s">
        <v>91</v>
      </c>
      <c r="E8" s="206"/>
      <c r="F8" s="9"/>
      <c r="G8" s="9"/>
      <c r="H8" s="9"/>
    </row>
    <row r="9" spans="1:10" ht="30" customHeight="1" x14ac:dyDescent="0.2">
      <c r="A9" s="198" t="s">
        <v>56</v>
      </c>
      <c r="B9" s="199"/>
      <c r="C9" s="3" t="s">
        <v>57</v>
      </c>
      <c r="D9" s="3" t="s">
        <v>58</v>
      </c>
      <c r="E9" s="3" t="s">
        <v>89</v>
      </c>
      <c r="F9" s="2"/>
      <c r="G9" s="2"/>
      <c r="H9" s="2"/>
    </row>
    <row r="10" spans="1:10" ht="34.5" customHeight="1" x14ac:dyDescent="0.2">
      <c r="A10" s="225" t="s">
        <v>59</v>
      </c>
      <c r="B10" s="226"/>
      <c r="C10" s="113"/>
      <c r="D10" s="113"/>
      <c r="E10" s="113" t="s">
        <v>90</v>
      </c>
      <c r="F10" s="2"/>
      <c r="G10" s="2"/>
      <c r="H10" s="2"/>
    </row>
    <row r="11" spans="1:10" ht="34.5" customHeight="1" x14ac:dyDescent="0.2">
      <c r="A11" s="209" t="s">
        <v>61</v>
      </c>
      <c r="B11" s="210"/>
      <c r="C11" s="114"/>
      <c r="D11" s="114"/>
      <c r="E11" s="114"/>
      <c r="F11" s="2"/>
      <c r="G11" s="2"/>
      <c r="H11" s="2"/>
    </row>
    <row r="12" spans="1:10" ht="34.5" customHeight="1" x14ac:dyDescent="0.2">
      <c r="A12" s="209" t="s">
        <v>62</v>
      </c>
      <c r="B12" s="210"/>
      <c r="C12" s="114"/>
      <c r="D12" s="114"/>
      <c r="E12" s="114"/>
      <c r="F12" s="2"/>
      <c r="G12" s="2"/>
      <c r="H12" s="2"/>
    </row>
    <row r="13" spans="1:10" ht="34.5" customHeight="1" x14ac:dyDescent="0.2">
      <c r="A13" s="209" t="s">
        <v>63</v>
      </c>
      <c r="B13" s="210"/>
      <c r="C13" s="114"/>
      <c r="D13" s="114"/>
      <c r="E13" s="114"/>
      <c r="F13" s="2"/>
      <c r="G13" s="2"/>
      <c r="H13" s="2"/>
    </row>
    <row r="14" spans="1:10" ht="34.5" customHeight="1" x14ac:dyDescent="0.2">
      <c r="A14" s="209" t="s">
        <v>64</v>
      </c>
      <c r="B14" s="210"/>
      <c r="C14" s="114"/>
      <c r="D14" s="114"/>
      <c r="E14" s="114"/>
      <c r="F14" s="2"/>
      <c r="G14" s="2"/>
      <c r="H14" s="2"/>
    </row>
    <row r="15" spans="1:10" ht="34.5" customHeight="1" x14ac:dyDescent="0.2">
      <c r="A15" s="209" t="s">
        <v>65</v>
      </c>
      <c r="B15" s="210"/>
      <c r="C15" s="114"/>
      <c r="D15" s="114"/>
      <c r="E15" s="114"/>
      <c r="F15" s="2"/>
      <c r="G15" s="2"/>
      <c r="H15" s="2"/>
    </row>
    <row r="16" spans="1:10" ht="34.5" customHeight="1" x14ac:dyDescent="0.2">
      <c r="A16" s="211" t="s">
        <v>66</v>
      </c>
      <c r="B16" s="212"/>
      <c r="C16" s="115"/>
      <c r="D16" s="115"/>
      <c r="E16" s="115"/>
      <c r="F16" s="2"/>
      <c r="G16" s="2"/>
      <c r="H16" s="2"/>
    </row>
    <row r="17" spans="1:8" ht="23" customHeight="1" x14ac:dyDescent="0.2">
      <c r="A17" s="14"/>
      <c r="B17" s="14"/>
      <c r="C17" s="62"/>
      <c r="D17" s="62"/>
      <c r="E17" s="62"/>
      <c r="F17" s="2"/>
      <c r="G17" s="2"/>
      <c r="H17" s="2"/>
    </row>
    <row r="18" spans="1:8" s="6" customFormat="1" ht="30" customHeight="1" x14ac:dyDescent="0.2">
      <c r="A18" s="200" t="s">
        <v>152</v>
      </c>
      <c r="B18" s="201"/>
      <c r="C18" s="201"/>
      <c r="D18" s="201"/>
      <c r="E18" s="201"/>
      <c r="F18" s="9"/>
      <c r="G18" s="9"/>
      <c r="H18" s="9"/>
    </row>
    <row r="19" spans="1:8" s="6" customFormat="1" ht="23" customHeight="1" x14ac:dyDescent="0.2">
      <c r="A19" s="39" t="s">
        <v>117</v>
      </c>
      <c r="B19" s="39"/>
      <c r="C19" s="39"/>
      <c r="D19" s="39"/>
      <c r="E19" s="39"/>
    </row>
  </sheetData>
  <sheetProtection algorithmName="SHA-512" hashValue="mKzksW9NkKfW+6aAwsYcfTIhQHNkkY5aDLcUHMhseAztSuijyn/imO0MGU42forH6MI1IflUvME4pdBL7r20mg==" saltValue="OtFZdHhtIebKQZXzTy4Iuw==" spinCount="100000" sheet="1" insertRows="0"/>
  <mergeCells count="15">
    <mergeCell ref="A9:B9"/>
    <mergeCell ref="A18:E18"/>
    <mergeCell ref="A3:B3"/>
    <mergeCell ref="C3:D3"/>
    <mergeCell ref="A4:B4"/>
    <mergeCell ref="C4:D4"/>
    <mergeCell ref="A7:C7"/>
    <mergeCell ref="D8:E8"/>
    <mergeCell ref="A10:B10"/>
    <mergeCell ref="A11:B11"/>
    <mergeCell ref="A12:B12"/>
    <mergeCell ref="A13:B13"/>
    <mergeCell ref="A14:B14"/>
    <mergeCell ref="A15:B15"/>
    <mergeCell ref="A16:B16"/>
  </mergeCells>
  <phoneticPr fontId="4"/>
  <printOptions horizontalCentered="1"/>
  <pageMargins left="0.39370078740157483" right="0.39370078740157483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L24"/>
  <sheetViews>
    <sheetView showGridLines="0" showZeros="0" view="pageBreakPreview" topLeftCell="A2" zoomScale="55" zoomScaleNormal="80" zoomScaleSheetLayoutView="55" workbookViewId="0">
      <selection activeCell="K24" sqref="K24"/>
    </sheetView>
  </sheetViews>
  <sheetFormatPr defaultColWidth="9" defaultRowHeight="23.15" customHeight="1" x14ac:dyDescent="0.2"/>
  <cols>
    <col min="1" max="12" width="15.1796875" style="37" customWidth="1"/>
    <col min="13" max="16384" width="9" style="37"/>
  </cols>
  <sheetData>
    <row r="1" spans="1:12" ht="23" customHeight="1" x14ac:dyDescent="0.2">
      <c r="A1" s="37" t="s">
        <v>141</v>
      </c>
    </row>
    <row r="2" spans="1:12" ht="23" customHeight="1" x14ac:dyDescent="0.2">
      <c r="A2" s="29"/>
      <c r="B2" s="29"/>
      <c r="C2" s="52"/>
      <c r="D2" s="52"/>
      <c r="E2" s="181" t="s">
        <v>127</v>
      </c>
      <c r="F2" s="181"/>
      <c r="G2" s="181"/>
      <c r="H2" s="52"/>
      <c r="I2" s="52"/>
      <c r="J2" s="52"/>
    </row>
    <row r="3" spans="1:12" ht="23" customHeight="1" x14ac:dyDescent="0.2">
      <c r="L3" s="51" t="s">
        <v>136</v>
      </c>
    </row>
    <row r="4" spans="1:12" ht="23" customHeight="1" x14ac:dyDescent="0.2">
      <c r="A4" s="152"/>
      <c r="B4" s="152"/>
      <c r="C4" s="152"/>
      <c r="D4" s="152"/>
      <c r="E4" s="152"/>
      <c r="F4" s="152"/>
      <c r="G4" s="153"/>
      <c r="H4" s="153"/>
      <c r="I4" s="153"/>
      <c r="J4" s="153"/>
      <c r="K4" s="152"/>
      <c r="L4" s="153"/>
    </row>
    <row r="5" spans="1:12" s="1" customFormat="1" ht="23" customHeight="1" x14ac:dyDescent="0.2">
      <c r="A5" s="154" t="s">
        <v>0</v>
      </c>
      <c r="B5" s="182" t="s">
        <v>1</v>
      </c>
      <c r="C5" s="182" t="s">
        <v>128</v>
      </c>
      <c r="D5" s="182" t="s">
        <v>98</v>
      </c>
      <c r="E5" s="154" t="s">
        <v>99</v>
      </c>
      <c r="F5" s="182" t="s">
        <v>130</v>
      </c>
      <c r="G5" s="155" t="s">
        <v>111</v>
      </c>
      <c r="H5" s="156" t="s">
        <v>100</v>
      </c>
      <c r="I5" s="227" t="s">
        <v>200</v>
      </c>
      <c r="J5" s="182" t="s">
        <v>125</v>
      </c>
      <c r="K5" s="182" t="s">
        <v>131</v>
      </c>
      <c r="L5" s="182" t="s">
        <v>132</v>
      </c>
    </row>
    <row r="6" spans="1:12" s="1" customFormat="1" ht="23" customHeight="1" x14ac:dyDescent="0.2">
      <c r="A6" s="154" t="s">
        <v>137</v>
      </c>
      <c r="B6" s="182"/>
      <c r="C6" s="182"/>
      <c r="D6" s="182"/>
      <c r="E6" s="154" t="s">
        <v>129</v>
      </c>
      <c r="F6" s="182"/>
      <c r="G6" s="156" t="s">
        <v>112</v>
      </c>
      <c r="H6" s="156" t="s">
        <v>101</v>
      </c>
      <c r="I6" s="227" t="s">
        <v>201</v>
      </c>
      <c r="J6" s="182"/>
      <c r="K6" s="182"/>
      <c r="L6" s="182"/>
    </row>
    <row r="7" spans="1:12" ht="23" customHeight="1" x14ac:dyDescent="0.2">
      <c r="A7" s="157"/>
      <c r="B7" s="158" t="s">
        <v>2</v>
      </c>
      <c r="C7" s="158" t="s">
        <v>3</v>
      </c>
      <c r="D7" s="158" t="s">
        <v>4</v>
      </c>
      <c r="E7" s="158" t="s">
        <v>5</v>
      </c>
      <c r="F7" s="159" t="s">
        <v>197</v>
      </c>
      <c r="G7" s="160" t="s">
        <v>102</v>
      </c>
      <c r="H7" s="160" t="s">
        <v>93</v>
      </c>
      <c r="I7" s="228" t="s">
        <v>190</v>
      </c>
      <c r="J7" s="158" t="s">
        <v>191</v>
      </c>
      <c r="K7" s="159" t="s">
        <v>192</v>
      </c>
      <c r="L7" s="173" t="s">
        <v>193</v>
      </c>
    </row>
    <row r="8" spans="1:12" ht="40" customHeight="1" x14ac:dyDescent="0.2">
      <c r="A8" s="161"/>
      <c r="B8" s="162">
        <f>'表6(1)イ'!B19</f>
        <v>0</v>
      </c>
      <c r="C8" s="162">
        <f>'表6(1)イ'!C19</f>
        <v>0</v>
      </c>
      <c r="D8" s="162">
        <f>'表6(3)イ'!E26</f>
        <v>0</v>
      </c>
      <c r="E8" s="162">
        <f>'表6(3)イ'!F26</f>
        <v>0</v>
      </c>
      <c r="F8" s="163">
        <f>MIN(C8:D8)-E8</f>
        <v>0</v>
      </c>
      <c r="G8" s="162">
        <f>'表6(5)(6)(7)'!F7</f>
        <v>0</v>
      </c>
      <c r="H8" s="162">
        <f>'表6(5)(6)(7)'!F20</f>
        <v>0</v>
      </c>
      <c r="I8" s="162">
        <f>'表6(5)(6)(7)'!F33</f>
        <v>0</v>
      </c>
      <c r="J8" s="162">
        <f>F8+G8+H8+I8</f>
        <v>0</v>
      </c>
      <c r="K8" s="145"/>
      <c r="L8" s="145"/>
    </row>
    <row r="9" spans="1:12" ht="23" customHeight="1" x14ac:dyDescent="0.2"/>
    <row r="10" spans="1:12" ht="23" customHeight="1" x14ac:dyDescent="0.2"/>
    <row r="11" spans="1:12" ht="23" customHeight="1" x14ac:dyDescent="0.2">
      <c r="A11" s="184"/>
      <c r="B11" s="184"/>
      <c r="C11" s="184"/>
      <c r="D11" s="184"/>
      <c r="E11" s="184"/>
      <c r="F11" s="184"/>
      <c r="G11" s="184"/>
      <c r="H11" s="184"/>
      <c r="I11" s="184"/>
      <c r="J11" s="184"/>
      <c r="L11" s="51" t="s">
        <v>136</v>
      </c>
    </row>
    <row r="12" spans="1:12" ht="23" customHeight="1" x14ac:dyDescent="0.2">
      <c r="A12" s="152"/>
      <c r="B12" s="152"/>
      <c r="C12" s="152"/>
      <c r="D12" s="152"/>
      <c r="E12" s="152"/>
      <c r="F12" s="152"/>
      <c r="G12" s="153"/>
      <c r="H12" s="153"/>
      <c r="I12" s="153"/>
      <c r="J12" s="153"/>
      <c r="K12" s="152"/>
      <c r="L12" s="153"/>
    </row>
    <row r="13" spans="1:12" ht="23" customHeight="1" x14ac:dyDescent="0.2">
      <c r="A13" s="154" t="s">
        <v>0</v>
      </c>
      <c r="B13" s="182" t="s">
        <v>1</v>
      </c>
      <c r="C13" s="182" t="s">
        <v>128</v>
      </c>
      <c r="D13" s="182" t="s">
        <v>98</v>
      </c>
      <c r="E13" s="154" t="s">
        <v>99</v>
      </c>
      <c r="F13" s="182" t="s">
        <v>130</v>
      </c>
      <c r="G13" s="155" t="s">
        <v>111</v>
      </c>
      <c r="H13" s="156" t="s">
        <v>100</v>
      </c>
      <c r="I13" s="227" t="s">
        <v>200</v>
      </c>
      <c r="J13" s="182" t="s">
        <v>125</v>
      </c>
      <c r="K13" s="182" t="s">
        <v>131</v>
      </c>
      <c r="L13" s="182" t="s">
        <v>132</v>
      </c>
    </row>
    <row r="14" spans="1:12" ht="23" customHeight="1" x14ac:dyDescent="0.2">
      <c r="A14" s="154" t="s">
        <v>103</v>
      </c>
      <c r="B14" s="182"/>
      <c r="C14" s="182"/>
      <c r="D14" s="182"/>
      <c r="E14" s="154" t="s">
        <v>129</v>
      </c>
      <c r="F14" s="182"/>
      <c r="G14" s="156" t="s">
        <v>112</v>
      </c>
      <c r="H14" s="156" t="s">
        <v>101</v>
      </c>
      <c r="I14" s="227" t="s">
        <v>201</v>
      </c>
      <c r="J14" s="182"/>
      <c r="K14" s="182"/>
      <c r="L14" s="182"/>
    </row>
    <row r="15" spans="1:12" ht="23" customHeight="1" x14ac:dyDescent="0.2">
      <c r="A15" s="157"/>
      <c r="B15" s="158" t="s">
        <v>2</v>
      </c>
      <c r="C15" s="158" t="s">
        <v>3</v>
      </c>
      <c r="D15" s="158" t="s">
        <v>4</v>
      </c>
      <c r="E15" s="158" t="s">
        <v>5</v>
      </c>
      <c r="F15" s="159" t="s">
        <v>197</v>
      </c>
      <c r="G15" s="160" t="s">
        <v>102</v>
      </c>
      <c r="H15" s="160" t="s">
        <v>93</v>
      </c>
      <c r="I15" s="170" t="s">
        <v>190</v>
      </c>
      <c r="J15" s="158" t="s">
        <v>191</v>
      </c>
      <c r="K15" s="159" t="s">
        <v>192</v>
      </c>
      <c r="L15" s="173" t="s">
        <v>193</v>
      </c>
    </row>
    <row r="16" spans="1:12" ht="40" customHeight="1" x14ac:dyDescent="0.2">
      <c r="A16" s="164">
        <f>A8</f>
        <v>0</v>
      </c>
      <c r="B16" s="162">
        <f>'表6(1)ウ特定'!B19</f>
        <v>0</v>
      </c>
      <c r="C16" s="162">
        <f>'表6(1)ウ特定'!C19</f>
        <v>0</v>
      </c>
      <c r="D16" s="162">
        <f>'表6(3)ウ特定'!E26</f>
        <v>0</v>
      </c>
      <c r="E16" s="162">
        <f>'表6(3)ウ特定'!F26</f>
        <v>0</v>
      </c>
      <c r="F16" s="163">
        <f>IF(C16&lt;=E16,D16-E16,MIN(C16,D16)-E16)</f>
        <v>0</v>
      </c>
      <c r="G16" s="50"/>
      <c r="H16" s="50"/>
      <c r="I16" s="50"/>
      <c r="J16" s="162">
        <f>F16+G16+H16+I16</f>
        <v>0</v>
      </c>
      <c r="K16" s="145"/>
      <c r="L16" s="146"/>
    </row>
    <row r="17" spans="1:12" ht="23" customHeight="1" x14ac:dyDescent="0.2"/>
    <row r="18" spans="1:12" ht="23" customHeight="1" x14ac:dyDescent="0.2"/>
    <row r="19" spans="1:12" ht="23" customHeight="1" x14ac:dyDescent="0.2">
      <c r="L19" s="51" t="s">
        <v>136</v>
      </c>
    </row>
    <row r="20" spans="1:12" ht="23" customHeight="1" x14ac:dyDescent="0.2">
      <c r="A20" s="152"/>
      <c r="B20" s="152"/>
      <c r="C20" s="152"/>
      <c r="D20" s="152"/>
      <c r="E20" s="152"/>
      <c r="F20" s="165"/>
      <c r="G20" s="166"/>
      <c r="H20" s="166"/>
      <c r="I20" s="166"/>
      <c r="J20" s="166"/>
      <c r="K20" s="152"/>
      <c r="L20" s="166"/>
    </row>
    <row r="21" spans="1:12" ht="23" customHeight="1" x14ac:dyDescent="0.2">
      <c r="A21" s="154" t="s">
        <v>0</v>
      </c>
      <c r="B21" s="182" t="s">
        <v>1</v>
      </c>
      <c r="C21" s="182" t="s">
        <v>128</v>
      </c>
      <c r="D21" s="182" t="s">
        <v>98</v>
      </c>
      <c r="E21" s="154" t="s">
        <v>99</v>
      </c>
      <c r="F21" s="183" t="s">
        <v>130</v>
      </c>
      <c r="G21" s="167" t="s">
        <v>111</v>
      </c>
      <c r="H21" s="168" t="s">
        <v>100</v>
      </c>
      <c r="I21" s="227" t="s">
        <v>200</v>
      </c>
      <c r="J21" s="183" t="s">
        <v>125</v>
      </c>
      <c r="K21" s="182" t="s">
        <v>131</v>
      </c>
      <c r="L21" s="183" t="s">
        <v>132</v>
      </c>
    </row>
    <row r="22" spans="1:12" ht="23" customHeight="1" x14ac:dyDescent="0.2">
      <c r="A22" s="154" t="s">
        <v>104</v>
      </c>
      <c r="B22" s="182"/>
      <c r="C22" s="182"/>
      <c r="D22" s="182"/>
      <c r="E22" s="154" t="s">
        <v>129</v>
      </c>
      <c r="F22" s="183"/>
      <c r="G22" s="168" t="s">
        <v>112</v>
      </c>
      <c r="H22" s="168" t="s">
        <v>101</v>
      </c>
      <c r="I22" s="227" t="s">
        <v>201</v>
      </c>
      <c r="J22" s="183"/>
      <c r="K22" s="182"/>
      <c r="L22" s="183"/>
    </row>
    <row r="23" spans="1:12" ht="23" customHeight="1" x14ac:dyDescent="0.2">
      <c r="A23" s="157"/>
      <c r="B23" s="158" t="s">
        <v>2</v>
      </c>
      <c r="C23" s="158" t="s">
        <v>3</v>
      </c>
      <c r="D23" s="158" t="s">
        <v>4</v>
      </c>
      <c r="E23" s="158" t="s">
        <v>5</v>
      </c>
      <c r="F23" s="169" t="s">
        <v>109</v>
      </c>
      <c r="G23" s="170" t="s">
        <v>102</v>
      </c>
      <c r="H23" s="170" t="s">
        <v>93</v>
      </c>
      <c r="I23" s="170" t="s">
        <v>190</v>
      </c>
      <c r="J23" s="158" t="s">
        <v>126</v>
      </c>
      <c r="K23" s="159" t="s">
        <v>192</v>
      </c>
      <c r="L23" s="173" t="s">
        <v>193</v>
      </c>
    </row>
    <row r="24" spans="1:12" ht="40" customHeight="1" x14ac:dyDescent="0.2">
      <c r="A24" s="164">
        <f>A8</f>
        <v>0</v>
      </c>
      <c r="B24" s="162">
        <f t="shared" ref="B24:H24" si="0">B8+B16</f>
        <v>0</v>
      </c>
      <c r="C24" s="162">
        <f t="shared" si="0"/>
        <v>0</v>
      </c>
      <c r="D24" s="162">
        <f t="shared" si="0"/>
        <v>0</v>
      </c>
      <c r="E24" s="162">
        <f t="shared" si="0"/>
        <v>0</v>
      </c>
      <c r="F24" s="171">
        <f t="shared" si="0"/>
        <v>0</v>
      </c>
      <c r="G24" s="172">
        <f t="shared" si="0"/>
        <v>0</v>
      </c>
      <c r="H24" s="172">
        <f t="shared" si="0"/>
        <v>0</v>
      </c>
      <c r="I24" s="172">
        <f>I8+I16</f>
        <v>0</v>
      </c>
      <c r="J24" s="171">
        <f>J8+J16</f>
        <v>0</v>
      </c>
      <c r="K24" s="68"/>
      <c r="L24" s="144">
        <f>J24-K24</f>
        <v>0</v>
      </c>
    </row>
  </sheetData>
  <sheetProtection algorithmName="SHA-512" hashValue="VnoT7RqvvM04wXp5suUYIKrOxzgK8IJgTo5zvnnXHTMoOe3vupI8sayy8g6wkP5abE6VkBPWjC3E4OdtvMxGsg==" saltValue="ZE+vn/WdRAuvZandifLCsg==" spinCount="100000" sheet="1" selectLockedCells="1"/>
  <mergeCells count="23">
    <mergeCell ref="L5:L6"/>
    <mergeCell ref="L13:L14"/>
    <mergeCell ref="L21:L22"/>
    <mergeCell ref="B13:B14"/>
    <mergeCell ref="D13:D14"/>
    <mergeCell ref="F13:F14"/>
    <mergeCell ref="J13:J14"/>
    <mergeCell ref="C5:C6"/>
    <mergeCell ref="C13:C14"/>
    <mergeCell ref="K5:K6"/>
    <mergeCell ref="K13:K14"/>
    <mergeCell ref="K21:K22"/>
    <mergeCell ref="A11:J11"/>
    <mergeCell ref="B5:B6"/>
    <mergeCell ref="D5:D6"/>
    <mergeCell ref="E2:G2"/>
    <mergeCell ref="F5:F6"/>
    <mergeCell ref="J5:J6"/>
    <mergeCell ref="B21:B22"/>
    <mergeCell ref="D21:D22"/>
    <mergeCell ref="F21:F22"/>
    <mergeCell ref="J21:J22"/>
    <mergeCell ref="C21:C22"/>
  </mergeCells>
  <phoneticPr fontId="3"/>
  <printOptions horizontalCentered="1"/>
  <pageMargins left="0.78740157480314965" right="0.78740157480314965" top="1.3779527559055118" bottom="0.98425196850393704" header="0.51181102362204722" footer="0.51181102362204722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R23"/>
  <sheetViews>
    <sheetView showZeros="0" view="pageBreakPreview" zoomScale="60" zoomScaleNormal="70" workbookViewId="0">
      <selection activeCell="D17" sqref="D17"/>
    </sheetView>
  </sheetViews>
  <sheetFormatPr defaultColWidth="9" defaultRowHeight="13" x14ac:dyDescent="0.2"/>
  <cols>
    <col min="1" max="4" width="25.1796875" style="56" customWidth="1"/>
    <col min="5" max="16384" width="9" style="56"/>
  </cols>
  <sheetData>
    <row r="1" spans="1:18" s="27" customFormat="1" ht="23" customHeight="1" x14ac:dyDescent="0.2">
      <c r="A1" s="9" t="s">
        <v>133</v>
      </c>
      <c r="B1" s="9"/>
      <c r="C1" s="9"/>
      <c r="D1" s="9"/>
      <c r="E1" s="9"/>
      <c r="F1" s="9"/>
      <c r="G1" s="9"/>
      <c r="H1" s="9"/>
      <c r="I1" s="9"/>
    </row>
    <row r="2" spans="1:18" s="27" customFormat="1" ht="23" customHeight="1" x14ac:dyDescent="0.2">
      <c r="B2" s="185" t="s">
        <v>134</v>
      </c>
      <c r="C2" s="185"/>
      <c r="D2" s="9"/>
      <c r="E2" s="9"/>
      <c r="F2" s="9"/>
      <c r="G2" s="9"/>
      <c r="H2" s="9"/>
      <c r="I2" s="9"/>
    </row>
    <row r="3" spans="1:18" s="27" customFormat="1" ht="23" customHeight="1" x14ac:dyDescent="0.2">
      <c r="A3" s="9" t="s">
        <v>6</v>
      </c>
      <c r="B3" s="9"/>
      <c r="C3" s="9"/>
      <c r="D3" s="9"/>
      <c r="E3" s="9"/>
      <c r="F3" s="9"/>
      <c r="G3" s="9"/>
      <c r="H3" s="9"/>
      <c r="I3" s="9"/>
    </row>
    <row r="4" spans="1:18" s="27" customFormat="1" ht="23" customHeight="1" x14ac:dyDescent="0.2">
      <c r="A4" s="54" t="s">
        <v>142</v>
      </c>
      <c r="B4" s="54"/>
      <c r="C4" s="54" t="s">
        <v>138</v>
      </c>
      <c r="D4" s="55">
        <f>'表5(2)精算書'!A8</f>
        <v>0</v>
      </c>
      <c r="E4" s="9"/>
      <c r="F4" s="9"/>
      <c r="G4" s="9"/>
      <c r="H4" s="9"/>
      <c r="I4" s="9"/>
    </row>
    <row r="5" spans="1:18" ht="20" customHeight="1" x14ac:dyDescent="0.2">
      <c r="A5" s="187" t="s">
        <v>7</v>
      </c>
      <c r="B5" s="187" t="s">
        <v>114</v>
      </c>
      <c r="C5" s="64" t="s">
        <v>8</v>
      </c>
      <c r="D5" s="187" t="s">
        <v>9</v>
      </c>
      <c r="E5" s="2"/>
      <c r="F5" s="2"/>
      <c r="G5" s="2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</row>
    <row r="6" spans="1:18" ht="20" customHeight="1" x14ac:dyDescent="0.2">
      <c r="A6" s="188"/>
      <c r="B6" s="188"/>
      <c r="C6" s="65" t="s">
        <v>115</v>
      </c>
      <c r="D6" s="188"/>
      <c r="E6" s="2"/>
      <c r="F6" s="2"/>
      <c r="G6" s="2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</row>
    <row r="7" spans="1:18" s="27" customFormat="1" ht="34.5" customHeight="1" x14ac:dyDescent="0.2">
      <c r="A7" s="128" t="s">
        <v>10</v>
      </c>
      <c r="B7" s="130"/>
      <c r="C7" s="130"/>
      <c r="D7" s="70"/>
      <c r="E7" s="9"/>
      <c r="F7" s="9"/>
      <c r="G7" s="9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</row>
    <row r="8" spans="1:18" ht="34.5" customHeight="1" x14ac:dyDescent="0.2">
      <c r="A8" s="71"/>
      <c r="B8" s="131"/>
      <c r="C8" s="131"/>
      <c r="D8" s="72"/>
      <c r="E8" s="2"/>
      <c r="F8" s="2"/>
      <c r="G8" s="2"/>
      <c r="H8" s="2"/>
      <c r="I8" s="2"/>
    </row>
    <row r="9" spans="1:18" ht="34.5" customHeight="1" x14ac:dyDescent="0.2">
      <c r="A9" s="71"/>
      <c r="B9" s="131"/>
      <c r="C9" s="131"/>
      <c r="D9" s="72"/>
      <c r="E9" s="2"/>
      <c r="F9" s="2"/>
      <c r="G9" s="2"/>
      <c r="H9" s="2"/>
      <c r="I9" s="2"/>
    </row>
    <row r="10" spans="1:18" ht="34.5" customHeight="1" x14ac:dyDescent="0.2">
      <c r="A10" s="71"/>
      <c r="B10" s="131"/>
      <c r="C10" s="131"/>
      <c r="D10" s="72"/>
      <c r="E10" s="2"/>
      <c r="F10" s="2"/>
      <c r="G10" s="2"/>
      <c r="H10" s="2"/>
      <c r="I10" s="2"/>
    </row>
    <row r="11" spans="1:18" s="27" customFormat="1" ht="34.5" customHeight="1" x14ac:dyDescent="0.2">
      <c r="A11" s="129" t="s">
        <v>12</v>
      </c>
      <c r="B11" s="131"/>
      <c r="C11" s="131"/>
      <c r="D11" s="72"/>
      <c r="E11" s="9"/>
      <c r="F11" s="9"/>
      <c r="G11" s="9"/>
      <c r="H11" s="9"/>
      <c r="I11" s="9"/>
    </row>
    <row r="12" spans="1:18" ht="34.5" customHeight="1" x14ac:dyDescent="0.2">
      <c r="A12" s="71"/>
      <c r="B12" s="131"/>
      <c r="C12" s="131"/>
      <c r="D12" s="72"/>
      <c r="E12" s="2"/>
      <c r="F12" s="2"/>
      <c r="G12" s="2"/>
      <c r="H12" s="2"/>
      <c r="I12" s="2"/>
    </row>
    <row r="13" spans="1:18" s="57" customFormat="1" ht="34.5" customHeight="1" x14ac:dyDescent="0.2">
      <c r="A13" s="127" t="s">
        <v>13</v>
      </c>
      <c r="B13" s="131"/>
      <c r="C13" s="131"/>
      <c r="D13" s="72"/>
      <c r="E13" s="66"/>
      <c r="F13" s="66"/>
      <c r="G13" s="66"/>
      <c r="H13" s="66"/>
      <c r="I13" s="66"/>
    </row>
    <row r="14" spans="1:18" ht="34.5" customHeight="1" x14ac:dyDescent="0.2">
      <c r="A14" s="71"/>
      <c r="B14" s="131"/>
      <c r="C14" s="131"/>
      <c r="D14" s="72"/>
      <c r="E14" s="2"/>
      <c r="F14" s="2"/>
      <c r="G14" s="2"/>
      <c r="H14" s="2"/>
      <c r="I14" s="2"/>
    </row>
    <row r="15" spans="1:18" ht="34.5" customHeight="1" x14ac:dyDescent="0.2">
      <c r="A15" s="71"/>
      <c r="B15" s="131"/>
      <c r="C15" s="131"/>
      <c r="D15" s="72"/>
      <c r="E15" s="2"/>
      <c r="F15" s="2"/>
      <c r="G15" s="2"/>
      <c r="H15" s="2"/>
      <c r="I15" s="2"/>
    </row>
    <row r="16" spans="1:18" ht="34.5" customHeight="1" x14ac:dyDescent="0.2">
      <c r="A16" s="71"/>
      <c r="B16" s="131"/>
      <c r="C16" s="131"/>
      <c r="D16" s="72"/>
      <c r="E16" s="2"/>
      <c r="F16" s="2"/>
      <c r="G16" s="2"/>
      <c r="H16" s="2"/>
      <c r="I16" s="2"/>
    </row>
    <row r="17" spans="1:9" ht="34.5" customHeight="1" x14ac:dyDescent="0.2">
      <c r="A17" s="129" t="s">
        <v>12</v>
      </c>
      <c r="B17" s="131"/>
      <c r="C17" s="131"/>
      <c r="D17" s="72"/>
      <c r="E17" s="2"/>
      <c r="F17" s="2"/>
      <c r="G17" s="2"/>
      <c r="H17" s="2"/>
      <c r="I17" s="2"/>
    </row>
    <row r="18" spans="1:9" ht="34.5" customHeight="1" x14ac:dyDescent="0.2">
      <c r="A18" s="71"/>
      <c r="B18" s="132"/>
      <c r="C18" s="132"/>
      <c r="D18" s="73"/>
      <c r="E18" s="2"/>
      <c r="F18" s="2"/>
      <c r="G18" s="2"/>
      <c r="H18" s="2"/>
      <c r="I18" s="2"/>
    </row>
    <row r="19" spans="1:9" ht="34.5" customHeight="1" x14ac:dyDescent="0.2">
      <c r="A19" s="20" t="s">
        <v>14</v>
      </c>
      <c r="B19" s="133"/>
      <c r="C19" s="134"/>
      <c r="D19" s="69"/>
      <c r="E19" s="2"/>
      <c r="F19" s="2"/>
      <c r="G19" s="2"/>
      <c r="H19" s="2"/>
      <c r="I19" s="2"/>
    </row>
    <row r="20" spans="1:9" ht="23" customHeight="1" x14ac:dyDescent="0.2">
      <c r="A20" s="58"/>
      <c r="B20" s="5"/>
      <c r="C20" s="5"/>
      <c r="D20" s="5"/>
      <c r="E20" s="2"/>
      <c r="F20" s="2"/>
      <c r="G20" s="2"/>
      <c r="H20" s="2"/>
      <c r="I20" s="2"/>
    </row>
    <row r="21" spans="1:9" s="27" customFormat="1" ht="23" customHeight="1" x14ac:dyDescent="0.2">
      <c r="A21" s="39" t="s">
        <v>153</v>
      </c>
      <c r="B21" s="39"/>
      <c r="C21" s="39"/>
      <c r="D21" s="39"/>
      <c r="E21" s="9"/>
      <c r="F21" s="9"/>
      <c r="G21" s="9"/>
      <c r="H21" s="9"/>
      <c r="I21" s="9"/>
    </row>
    <row r="22" spans="1:9" ht="22" customHeight="1" x14ac:dyDescent="0.2">
      <c r="A22" s="2"/>
      <c r="B22" s="2"/>
      <c r="C22" s="2"/>
      <c r="D22" s="2"/>
      <c r="E22" s="2"/>
      <c r="F22" s="2"/>
      <c r="G22" s="2"/>
      <c r="H22" s="2"/>
      <c r="I22" s="2"/>
    </row>
    <row r="23" spans="1:9" ht="22" customHeight="1" x14ac:dyDescent="0.2"/>
  </sheetData>
  <sheetProtection algorithmName="SHA-512" hashValue="5AdLERIDXDiNG9lZd6Z40qq/3lcPitN9CqfX1WM5GI1PsUoOzl+cFbf4qtARd5ZZ9TZk5JV9bg4/bYtdkraosg==" saltValue="SaPEFnVd43YmFYAaJTLulA==" spinCount="100000" sheet="1" insertRows="0"/>
  <mergeCells count="5">
    <mergeCell ref="B2:C2"/>
    <mergeCell ref="H5:R7"/>
    <mergeCell ref="A5:A6"/>
    <mergeCell ref="B5:B6"/>
    <mergeCell ref="D5:D6"/>
  </mergeCells>
  <phoneticPr fontId="4"/>
  <printOptions horizontalCentered="1"/>
  <pageMargins left="0.39370078740157483" right="0.39370078740157483" top="0.98425196850393704" bottom="0.78740157480314965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N28"/>
  <sheetViews>
    <sheetView showZeros="0" view="pageBreakPreview" zoomScale="60" zoomScaleNormal="70" workbookViewId="0">
      <selection activeCell="B4" sqref="B4"/>
    </sheetView>
  </sheetViews>
  <sheetFormatPr defaultRowHeight="13" x14ac:dyDescent="0.2"/>
  <cols>
    <col min="1" max="1" width="15.6328125" style="80" customWidth="1"/>
    <col min="2" max="13" width="8.6328125" style="80" customWidth="1"/>
    <col min="14" max="14" width="10.6328125" style="80" customWidth="1"/>
    <col min="15" max="16384" width="8.7265625" style="80"/>
  </cols>
  <sheetData>
    <row r="1" spans="1:14" s="75" customFormat="1" ht="23" customHeight="1" x14ac:dyDescent="0.2">
      <c r="A1" s="74" t="s">
        <v>154</v>
      </c>
    </row>
    <row r="2" spans="1:14" s="75" customFormat="1" ht="23" customHeight="1" x14ac:dyDescent="0.2">
      <c r="A2" s="74" t="s">
        <v>142</v>
      </c>
      <c r="B2" s="74"/>
      <c r="C2" s="74"/>
      <c r="D2" s="74"/>
      <c r="E2" s="74"/>
      <c r="F2" s="74"/>
      <c r="G2" s="74"/>
      <c r="H2" s="76" t="s">
        <v>139</v>
      </c>
      <c r="I2" s="76"/>
      <c r="J2" s="76"/>
      <c r="K2" s="191">
        <f>'表5(2)精算書'!A8</f>
        <v>0</v>
      </c>
      <c r="L2" s="192"/>
      <c r="M2" s="192"/>
      <c r="N2" s="192"/>
    </row>
    <row r="3" spans="1:14" ht="30" customHeight="1" thickBot="1" x14ac:dyDescent="0.25">
      <c r="A3" s="77" t="s">
        <v>15</v>
      </c>
      <c r="B3" s="78" t="s">
        <v>16</v>
      </c>
      <c r="C3" s="79" t="s">
        <v>17</v>
      </c>
      <c r="D3" s="79" t="s">
        <v>18</v>
      </c>
      <c r="E3" s="79" t="s">
        <v>19</v>
      </c>
      <c r="F3" s="79" t="s">
        <v>20</v>
      </c>
      <c r="G3" s="79" t="s">
        <v>21</v>
      </c>
      <c r="H3" s="79" t="s">
        <v>85</v>
      </c>
      <c r="I3" s="79" t="s">
        <v>83</v>
      </c>
      <c r="J3" s="79" t="s">
        <v>84</v>
      </c>
      <c r="K3" s="79" t="s">
        <v>22</v>
      </c>
      <c r="L3" s="79" t="s">
        <v>23</v>
      </c>
      <c r="M3" s="77" t="s">
        <v>24</v>
      </c>
      <c r="N3" s="78" t="s">
        <v>25</v>
      </c>
    </row>
    <row r="4" spans="1:14" ht="30" customHeight="1" thickTop="1" x14ac:dyDescent="0.2">
      <c r="A4" s="81" t="s">
        <v>26</v>
      </c>
      <c r="B4" s="92"/>
      <c r="C4" s="93"/>
      <c r="D4" s="93"/>
      <c r="E4" s="93"/>
      <c r="F4" s="93"/>
      <c r="G4" s="93"/>
      <c r="H4" s="93"/>
      <c r="I4" s="93"/>
      <c r="J4" s="93"/>
      <c r="K4" s="93"/>
      <c r="L4" s="93"/>
      <c r="M4" s="94"/>
      <c r="N4" s="82">
        <f>SUM(B4:M4)</f>
        <v>0</v>
      </c>
    </row>
    <row r="5" spans="1:14" ht="30" customHeight="1" x14ac:dyDescent="0.2">
      <c r="A5" s="83" t="s">
        <v>27</v>
      </c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7"/>
      <c r="N5" s="82">
        <f t="shared" ref="N5:N22" si="0">SUM(B5:M5)</f>
        <v>0</v>
      </c>
    </row>
    <row r="6" spans="1:14" ht="30" customHeight="1" x14ac:dyDescent="0.2">
      <c r="A6" s="83" t="s">
        <v>28</v>
      </c>
      <c r="B6" s="95"/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N6" s="82">
        <f t="shared" si="0"/>
        <v>0</v>
      </c>
    </row>
    <row r="7" spans="1:14" ht="30" customHeight="1" x14ac:dyDescent="0.2">
      <c r="A7" s="83" t="s">
        <v>29</v>
      </c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N7" s="82">
        <f t="shared" si="0"/>
        <v>0</v>
      </c>
    </row>
    <row r="8" spans="1:14" ht="30" customHeight="1" x14ac:dyDescent="0.2">
      <c r="A8" s="83" t="s">
        <v>30</v>
      </c>
      <c r="B8" s="95"/>
      <c r="C8" s="96"/>
      <c r="D8" s="96"/>
      <c r="E8" s="96"/>
      <c r="F8" s="96"/>
      <c r="G8" s="96"/>
      <c r="H8" s="96"/>
      <c r="I8" s="96"/>
      <c r="J8" s="96"/>
      <c r="K8" s="96"/>
      <c r="L8" s="96"/>
      <c r="M8" s="97"/>
      <c r="N8" s="82">
        <f t="shared" si="0"/>
        <v>0</v>
      </c>
    </row>
    <row r="9" spans="1:14" ht="30" customHeight="1" x14ac:dyDescent="0.2">
      <c r="A9" s="83" t="s">
        <v>31</v>
      </c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7"/>
      <c r="N9" s="82">
        <f t="shared" si="0"/>
        <v>0</v>
      </c>
    </row>
    <row r="10" spans="1:14" ht="30" customHeight="1" x14ac:dyDescent="0.2">
      <c r="A10" s="83" t="s">
        <v>32</v>
      </c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7"/>
      <c r="N10" s="82">
        <f t="shared" si="0"/>
        <v>0</v>
      </c>
    </row>
    <row r="11" spans="1:14" ht="30" customHeight="1" x14ac:dyDescent="0.2">
      <c r="A11" s="83" t="s">
        <v>33</v>
      </c>
      <c r="B11" s="95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7"/>
      <c r="N11" s="82">
        <f t="shared" si="0"/>
        <v>0</v>
      </c>
    </row>
    <row r="12" spans="1:14" ht="30" customHeight="1" x14ac:dyDescent="0.2">
      <c r="A12" s="83" t="s">
        <v>34</v>
      </c>
      <c r="B12" s="95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7"/>
      <c r="N12" s="82">
        <f t="shared" si="0"/>
        <v>0</v>
      </c>
    </row>
    <row r="13" spans="1:14" ht="30" customHeight="1" x14ac:dyDescent="0.2">
      <c r="A13" s="83" t="s">
        <v>35</v>
      </c>
      <c r="B13" s="95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/>
      <c r="N13" s="82">
        <f t="shared" si="0"/>
        <v>0</v>
      </c>
    </row>
    <row r="14" spans="1:14" ht="30" customHeight="1" x14ac:dyDescent="0.2">
      <c r="A14" s="83" t="s">
        <v>36</v>
      </c>
      <c r="B14" s="95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7"/>
      <c r="N14" s="82">
        <f t="shared" si="0"/>
        <v>0</v>
      </c>
    </row>
    <row r="15" spans="1:14" ht="30" customHeight="1" x14ac:dyDescent="0.2">
      <c r="A15" s="83" t="s">
        <v>37</v>
      </c>
      <c r="B15" s="95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7"/>
      <c r="N15" s="82">
        <f t="shared" si="0"/>
        <v>0</v>
      </c>
    </row>
    <row r="16" spans="1:14" ht="30" customHeight="1" x14ac:dyDescent="0.2">
      <c r="A16" s="83" t="s">
        <v>38</v>
      </c>
      <c r="B16" s="95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7"/>
      <c r="N16" s="82">
        <f t="shared" si="0"/>
        <v>0</v>
      </c>
    </row>
    <row r="17" spans="1:14" ht="30" customHeight="1" x14ac:dyDescent="0.2">
      <c r="A17" s="83" t="s">
        <v>39</v>
      </c>
      <c r="B17" s="95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7"/>
      <c r="N17" s="82">
        <f t="shared" si="0"/>
        <v>0</v>
      </c>
    </row>
    <row r="18" spans="1:14" ht="30" customHeight="1" x14ac:dyDescent="0.2">
      <c r="A18" s="83" t="s">
        <v>40</v>
      </c>
      <c r="B18" s="95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7"/>
      <c r="N18" s="82">
        <f t="shared" si="0"/>
        <v>0</v>
      </c>
    </row>
    <row r="19" spans="1:14" ht="30" customHeight="1" x14ac:dyDescent="0.2">
      <c r="A19" s="83" t="s">
        <v>41</v>
      </c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7"/>
      <c r="N19" s="82">
        <f t="shared" si="0"/>
        <v>0</v>
      </c>
    </row>
    <row r="20" spans="1:14" ht="30" customHeight="1" x14ac:dyDescent="0.2">
      <c r="A20" s="83" t="s">
        <v>42</v>
      </c>
      <c r="B20" s="95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7"/>
      <c r="N20" s="82">
        <f t="shared" si="0"/>
        <v>0</v>
      </c>
    </row>
    <row r="21" spans="1:14" ht="30" customHeight="1" x14ac:dyDescent="0.2">
      <c r="A21" s="83" t="s">
        <v>43</v>
      </c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7"/>
      <c r="N21" s="82">
        <f t="shared" si="0"/>
        <v>0</v>
      </c>
    </row>
    <row r="22" spans="1:14" ht="30" customHeight="1" thickBot="1" x14ac:dyDescent="0.25">
      <c r="A22" s="85" t="s">
        <v>44</v>
      </c>
      <c r="B22" s="98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100"/>
      <c r="N22" s="78">
        <f t="shared" si="0"/>
        <v>0</v>
      </c>
    </row>
    <row r="23" spans="1:14" ht="30" customHeight="1" thickTop="1" x14ac:dyDescent="0.2">
      <c r="A23" s="81" t="s">
        <v>25</v>
      </c>
      <c r="B23" s="82">
        <f>SUM(B4:B22)</f>
        <v>0</v>
      </c>
      <c r="C23" s="82">
        <f t="shared" ref="C23:M23" si="1">SUM(C4:C22)</f>
        <v>0</v>
      </c>
      <c r="D23" s="82">
        <f t="shared" si="1"/>
        <v>0</v>
      </c>
      <c r="E23" s="82">
        <f t="shared" si="1"/>
        <v>0</v>
      </c>
      <c r="F23" s="82">
        <f t="shared" si="1"/>
        <v>0</v>
      </c>
      <c r="G23" s="82">
        <f t="shared" si="1"/>
        <v>0</v>
      </c>
      <c r="H23" s="82">
        <f t="shared" si="1"/>
        <v>0</v>
      </c>
      <c r="I23" s="82">
        <f t="shared" si="1"/>
        <v>0</v>
      </c>
      <c r="J23" s="82">
        <f t="shared" si="1"/>
        <v>0</v>
      </c>
      <c r="K23" s="82">
        <f t="shared" si="1"/>
        <v>0</v>
      </c>
      <c r="L23" s="82">
        <f t="shared" si="1"/>
        <v>0</v>
      </c>
      <c r="M23" s="86">
        <f t="shared" si="1"/>
        <v>0</v>
      </c>
      <c r="N23" s="87">
        <f>IF(SUM(B23:M23)=SUM(N4:N22),SUM(B23:M23),"NG")</f>
        <v>0</v>
      </c>
    </row>
    <row r="24" spans="1:14" ht="23" customHeight="1" x14ac:dyDescent="0.2">
      <c r="A24" s="88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</row>
    <row r="25" spans="1:14" s="90" customFormat="1" ht="40" customHeight="1" x14ac:dyDescent="0.2">
      <c r="A25" s="189" t="s">
        <v>147</v>
      </c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</row>
    <row r="26" spans="1:14" ht="30" customHeight="1" x14ac:dyDescent="0.2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</row>
    <row r="27" spans="1:14" ht="30" customHeight="1" x14ac:dyDescent="0.2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</row>
    <row r="28" spans="1:14" ht="25" customHeight="1" x14ac:dyDescent="0.2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</row>
  </sheetData>
  <sheetProtection algorithmName="SHA-512" hashValue="aN+8dvoM7JTzXFDqXglYLmmdmRWw8q/K376A13RY4ZscEvxfQggX3OfBnM6tU7MmLB8vSdv88LarIMqiEHKWCQ==" saltValue="h84iYuci5qr/aTXsrIeFSw==" spinCount="100000" sheet="1" selectLockedCells="1"/>
  <mergeCells count="2">
    <mergeCell ref="A25:N25"/>
    <mergeCell ref="K2:N2"/>
  </mergeCells>
  <phoneticPr fontId="4"/>
  <printOptions horizontalCentered="1"/>
  <pageMargins left="0.39370078740157483" right="0.39370078740157483" top="0.98425196850393704" bottom="0.78740157480314965" header="0.51181102362204722" footer="0.51181102362204722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N36"/>
  <sheetViews>
    <sheetView showZeros="0" view="pageBreakPreview" zoomScale="60" zoomScaleNormal="70" workbookViewId="0">
      <selection activeCell="G19" sqref="G19"/>
    </sheetView>
  </sheetViews>
  <sheetFormatPr defaultRowHeight="13" x14ac:dyDescent="0.2"/>
  <cols>
    <col min="1" max="7" width="17.6328125" style="80" customWidth="1"/>
    <col min="8" max="10" width="8.7265625" style="80"/>
    <col min="11" max="11" width="13.1796875" style="80" bestFit="1" customWidth="1"/>
    <col min="12" max="16384" width="8.7265625" style="80"/>
  </cols>
  <sheetData>
    <row r="1" spans="1:14" s="75" customFormat="1" ht="23" customHeight="1" x14ac:dyDescent="0.2">
      <c r="A1" s="74" t="s">
        <v>157</v>
      </c>
    </row>
    <row r="2" spans="1:14" s="75" customFormat="1" ht="23" customHeight="1" x14ac:dyDescent="0.2">
      <c r="A2" s="101" t="s">
        <v>142</v>
      </c>
    </row>
    <row r="3" spans="1:14" ht="30" customHeight="1" x14ac:dyDescent="0.2">
      <c r="A3" s="91"/>
      <c r="B3" s="91"/>
      <c r="C3" s="91"/>
      <c r="F3" s="84" t="s">
        <v>45</v>
      </c>
      <c r="G3" s="112" t="s">
        <v>46</v>
      </c>
      <c r="H3" s="91"/>
      <c r="I3" s="91"/>
      <c r="J3" s="91"/>
      <c r="K3" s="91"/>
      <c r="L3" s="91"/>
      <c r="M3" s="91"/>
      <c r="N3" s="91"/>
    </row>
    <row r="4" spans="1:14" ht="23" customHeight="1" x14ac:dyDescent="0.2">
      <c r="A4" s="74" t="s">
        <v>139</v>
      </c>
      <c r="B4" s="102"/>
      <c r="C4" s="102">
        <f>'表5(2)精算書'!A8</f>
        <v>0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14" ht="25" customHeight="1" x14ac:dyDescent="0.2">
      <c r="A5" s="193" t="s">
        <v>86</v>
      </c>
      <c r="B5" s="103" t="s">
        <v>47</v>
      </c>
      <c r="C5" s="104" t="s">
        <v>88</v>
      </c>
      <c r="D5" s="105" t="s">
        <v>48</v>
      </c>
      <c r="E5" s="106" t="s">
        <v>49</v>
      </c>
      <c r="F5" s="195" t="s">
        <v>87</v>
      </c>
      <c r="G5" s="197" t="s">
        <v>50</v>
      </c>
      <c r="H5" s="91"/>
      <c r="I5" s="91"/>
      <c r="J5" s="91"/>
      <c r="K5" s="91"/>
      <c r="L5" s="91"/>
      <c r="M5" s="91"/>
      <c r="N5" s="91"/>
    </row>
    <row r="6" spans="1:14" ht="25" customHeight="1" thickBot="1" x14ac:dyDescent="0.25">
      <c r="A6" s="194"/>
      <c r="B6" s="107" t="s">
        <v>51</v>
      </c>
      <c r="C6" s="108" t="s">
        <v>52</v>
      </c>
      <c r="D6" s="79" t="s">
        <v>53</v>
      </c>
      <c r="E6" s="79" t="s">
        <v>54</v>
      </c>
      <c r="F6" s="196"/>
      <c r="G6" s="196"/>
      <c r="H6" s="91"/>
      <c r="I6" s="91"/>
      <c r="J6" s="32"/>
      <c r="K6" s="33" t="s">
        <v>105</v>
      </c>
      <c r="L6" s="91"/>
      <c r="M6" s="91"/>
      <c r="N6" s="91"/>
    </row>
    <row r="7" spans="1:14" ht="30" customHeight="1" thickTop="1" x14ac:dyDescent="0.2">
      <c r="A7" s="81" t="s">
        <v>26</v>
      </c>
      <c r="B7" s="30">
        <f>'表6(2)イ'!N4</f>
        <v>0</v>
      </c>
      <c r="C7" s="135"/>
      <c r="D7" s="136"/>
      <c r="E7" s="124">
        <f>B7*D7</f>
        <v>0</v>
      </c>
      <c r="F7" s="124">
        <f>MIN(D7,K7)*B7</f>
        <v>0</v>
      </c>
      <c r="G7" s="121"/>
      <c r="H7" s="91"/>
      <c r="I7" s="91"/>
      <c r="J7" s="34" t="s">
        <v>106</v>
      </c>
      <c r="K7" s="35">
        <v>7000</v>
      </c>
      <c r="L7" s="91"/>
      <c r="M7" s="91"/>
      <c r="N7" s="91"/>
    </row>
    <row r="8" spans="1:14" ht="30" customHeight="1" x14ac:dyDescent="0.2">
      <c r="A8" s="83" t="s">
        <v>27</v>
      </c>
      <c r="B8" s="30">
        <f>'表6(2)イ'!N5</f>
        <v>0</v>
      </c>
      <c r="C8" s="137"/>
      <c r="D8" s="138">
        <f>$D$7</f>
        <v>0</v>
      </c>
      <c r="E8" s="124">
        <f t="shared" ref="E8:E25" si="0">B8*D8</f>
        <v>0</v>
      </c>
      <c r="F8" s="124">
        <f t="shared" ref="F8:F25" si="1">MIN(D8,K8)*B8</f>
        <v>0</v>
      </c>
      <c r="G8" s="122"/>
      <c r="H8" s="91"/>
      <c r="I8" s="91"/>
      <c r="J8" s="34">
        <v>1</v>
      </c>
      <c r="K8" s="35">
        <v>10000</v>
      </c>
      <c r="L8" s="91"/>
      <c r="M8" s="91"/>
      <c r="N8" s="91"/>
    </row>
    <row r="9" spans="1:14" ht="30" customHeight="1" x14ac:dyDescent="0.2">
      <c r="A9" s="83" t="s">
        <v>28</v>
      </c>
      <c r="B9" s="30">
        <f>'表6(2)イ'!N6</f>
        <v>0</v>
      </c>
      <c r="C9" s="139"/>
      <c r="D9" s="138">
        <f t="shared" ref="D9:D25" si="2">$D$7</f>
        <v>0</v>
      </c>
      <c r="E9" s="124">
        <f t="shared" si="0"/>
        <v>0</v>
      </c>
      <c r="F9" s="124">
        <f t="shared" si="1"/>
        <v>0</v>
      </c>
      <c r="G9" s="122"/>
      <c r="H9" s="91"/>
      <c r="I9" s="91"/>
      <c r="J9" s="34">
        <v>2</v>
      </c>
      <c r="K9" s="35">
        <v>13000</v>
      </c>
      <c r="L9" s="91"/>
      <c r="M9" s="91"/>
      <c r="N9" s="91"/>
    </row>
    <row r="10" spans="1:14" ht="30" customHeight="1" x14ac:dyDescent="0.2">
      <c r="A10" s="83" t="s">
        <v>29</v>
      </c>
      <c r="B10" s="30">
        <f>'表6(2)イ'!N7</f>
        <v>0</v>
      </c>
      <c r="C10" s="139"/>
      <c r="D10" s="138">
        <f t="shared" si="2"/>
        <v>0</v>
      </c>
      <c r="E10" s="124">
        <f t="shared" si="0"/>
        <v>0</v>
      </c>
      <c r="F10" s="124">
        <f t="shared" si="1"/>
        <v>0</v>
      </c>
      <c r="G10" s="122"/>
      <c r="H10" s="91"/>
      <c r="I10" s="91"/>
      <c r="J10" s="34">
        <v>3</v>
      </c>
      <c r="K10" s="35">
        <v>16000</v>
      </c>
      <c r="L10" s="91"/>
      <c r="M10" s="91"/>
      <c r="N10" s="91"/>
    </row>
    <row r="11" spans="1:14" ht="30" customHeight="1" x14ac:dyDescent="0.2">
      <c r="A11" s="83" t="s">
        <v>30</v>
      </c>
      <c r="B11" s="30">
        <f>'表6(2)イ'!N8</f>
        <v>0</v>
      </c>
      <c r="C11" s="139"/>
      <c r="D11" s="138">
        <f t="shared" si="2"/>
        <v>0</v>
      </c>
      <c r="E11" s="124">
        <f t="shared" si="0"/>
        <v>0</v>
      </c>
      <c r="F11" s="124">
        <f t="shared" si="1"/>
        <v>0</v>
      </c>
      <c r="G11" s="122"/>
      <c r="H11" s="91"/>
      <c r="I11" s="91"/>
      <c r="J11" s="34">
        <v>4</v>
      </c>
      <c r="K11" s="35">
        <v>19000</v>
      </c>
      <c r="L11" s="91"/>
      <c r="M11" s="91"/>
      <c r="N11" s="91"/>
    </row>
    <row r="12" spans="1:14" ht="30" customHeight="1" x14ac:dyDescent="0.2">
      <c r="A12" s="83" t="s">
        <v>31</v>
      </c>
      <c r="B12" s="30">
        <f>'表6(2)イ'!N9</f>
        <v>0</v>
      </c>
      <c r="C12" s="139"/>
      <c r="D12" s="138">
        <f t="shared" si="2"/>
        <v>0</v>
      </c>
      <c r="E12" s="124">
        <f t="shared" si="0"/>
        <v>0</v>
      </c>
      <c r="F12" s="124">
        <f t="shared" si="1"/>
        <v>0</v>
      </c>
      <c r="G12" s="122"/>
      <c r="H12" s="91"/>
      <c r="I12" s="91"/>
      <c r="J12" s="34">
        <v>5</v>
      </c>
      <c r="K12" s="35">
        <v>22000</v>
      </c>
      <c r="L12" s="91"/>
      <c r="M12" s="91"/>
      <c r="N12" s="91"/>
    </row>
    <row r="13" spans="1:14" ht="30" customHeight="1" x14ac:dyDescent="0.2">
      <c r="A13" s="83" t="s">
        <v>32</v>
      </c>
      <c r="B13" s="30">
        <f>'表6(2)イ'!N10</f>
        <v>0</v>
      </c>
      <c r="C13" s="139"/>
      <c r="D13" s="138">
        <f t="shared" si="2"/>
        <v>0</v>
      </c>
      <c r="E13" s="124">
        <f t="shared" si="0"/>
        <v>0</v>
      </c>
      <c r="F13" s="124">
        <f t="shared" si="1"/>
        <v>0</v>
      </c>
      <c r="G13" s="122"/>
      <c r="H13" s="91"/>
      <c r="I13" s="91"/>
      <c r="J13" s="34">
        <v>6</v>
      </c>
      <c r="K13" s="35">
        <v>25000</v>
      </c>
      <c r="L13" s="91"/>
      <c r="M13" s="91"/>
      <c r="N13" s="91"/>
    </row>
    <row r="14" spans="1:14" ht="30" customHeight="1" x14ac:dyDescent="0.2">
      <c r="A14" s="83" t="s">
        <v>33</v>
      </c>
      <c r="B14" s="30">
        <f>'表6(2)イ'!N11</f>
        <v>0</v>
      </c>
      <c r="C14" s="139"/>
      <c r="D14" s="138">
        <f t="shared" si="2"/>
        <v>0</v>
      </c>
      <c r="E14" s="124">
        <f t="shared" si="0"/>
        <v>0</v>
      </c>
      <c r="F14" s="124">
        <f t="shared" si="1"/>
        <v>0</v>
      </c>
      <c r="G14" s="122"/>
      <c r="H14" s="91"/>
      <c r="I14" s="91"/>
      <c r="J14" s="34">
        <v>7</v>
      </c>
      <c r="K14" s="35">
        <v>30000</v>
      </c>
      <c r="L14" s="91"/>
      <c r="M14" s="91"/>
      <c r="N14" s="91"/>
    </row>
    <row r="15" spans="1:14" ht="30" customHeight="1" x14ac:dyDescent="0.2">
      <c r="A15" s="83" t="s">
        <v>34</v>
      </c>
      <c r="B15" s="30">
        <f>'表6(2)イ'!N12</f>
        <v>0</v>
      </c>
      <c r="C15" s="139"/>
      <c r="D15" s="138">
        <f t="shared" si="2"/>
        <v>0</v>
      </c>
      <c r="E15" s="124">
        <f t="shared" si="0"/>
        <v>0</v>
      </c>
      <c r="F15" s="124">
        <f t="shared" si="1"/>
        <v>0</v>
      </c>
      <c r="G15" s="122"/>
      <c r="H15" s="91"/>
      <c r="I15" s="91"/>
      <c r="J15" s="34">
        <v>8</v>
      </c>
      <c r="K15" s="35">
        <v>35000</v>
      </c>
      <c r="L15" s="91"/>
      <c r="M15" s="91"/>
      <c r="N15" s="91"/>
    </row>
    <row r="16" spans="1:14" ht="30" customHeight="1" x14ac:dyDescent="0.2">
      <c r="A16" s="83" t="s">
        <v>35</v>
      </c>
      <c r="B16" s="30">
        <f>'表6(2)イ'!N13</f>
        <v>0</v>
      </c>
      <c r="C16" s="139"/>
      <c r="D16" s="138">
        <f t="shared" si="2"/>
        <v>0</v>
      </c>
      <c r="E16" s="124">
        <f t="shared" si="0"/>
        <v>0</v>
      </c>
      <c r="F16" s="124">
        <f t="shared" si="1"/>
        <v>0</v>
      </c>
      <c r="G16" s="122"/>
      <c r="H16" s="91"/>
      <c r="I16" s="91"/>
      <c r="J16" s="34">
        <v>9</v>
      </c>
      <c r="K16" s="35">
        <v>40000</v>
      </c>
      <c r="L16" s="91"/>
      <c r="M16" s="91"/>
      <c r="N16" s="91"/>
    </row>
    <row r="17" spans="1:14" ht="30" customHeight="1" x14ac:dyDescent="0.2">
      <c r="A17" s="83" t="s">
        <v>36</v>
      </c>
      <c r="B17" s="30">
        <f>'表6(2)イ'!N14</f>
        <v>0</v>
      </c>
      <c r="C17" s="139"/>
      <c r="D17" s="138">
        <f t="shared" si="2"/>
        <v>0</v>
      </c>
      <c r="E17" s="124">
        <f t="shared" si="0"/>
        <v>0</v>
      </c>
      <c r="F17" s="124">
        <f t="shared" si="1"/>
        <v>0</v>
      </c>
      <c r="G17" s="122"/>
      <c r="H17" s="91"/>
      <c r="I17" s="91"/>
      <c r="J17" s="34">
        <v>10</v>
      </c>
      <c r="K17" s="35">
        <v>45000</v>
      </c>
      <c r="L17" s="91"/>
      <c r="M17" s="91"/>
      <c r="N17" s="91"/>
    </row>
    <row r="18" spans="1:14" ht="30" customHeight="1" x14ac:dyDescent="0.2">
      <c r="A18" s="83" t="s">
        <v>37</v>
      </c>
      <c r="B18" s="30">
        <f>'表6(2)イ'!N15</f>
        <v>0</v>
      </c>
      <c r="C18" s="139"/>
      <c r="D18" s="138">
        <f t="shared" si="2"/>
        <v>0</v>
      </c>
      <c r="E18" s="124">
        <f t="shared" si="0"/>
        <v>0</v>
      </c>
      <c r="F18" s="124">
        <f t="shared" si="1"/>
        <v>0</v>
      </c>
      <c r="G18" s="122"/>
      <c r="H18" s="91"/>
      <c r="I18" s="91"/>
      <c r="J18" s="34">
        <v>11</v>
      </c>
      <c r="K18" s="35">
        <v>50000</v>
      </c>
      <c r="L18" s="91"/>
      <c r="M18" s="91"/>
      <c r="N18" s="91"/>
    </row>
    <row r="19" spans="1:14" ht="30" customHeight="1" x14ac:dyDescent="0.2">
      <c r="A19" s="83" t="s">
        <v>38</v>
      </c>
      <c r="B19" s="30">
        <f>'表6(2)イ'!N16</f>
        <v>0</v>
      </c>
      <c r="C19" s="139"/>
      <c r="D19" s="138">
        <f t="shared" si="2"/>
        <v>0</v>
      </c>
      <c r="E19" s="124">
        <f t="shared" si="0"/>
        <v>0</v>
      </c>
      <c r="F19" s="124">
        <f t="shared" si="1"/>
        <v>0</v>
      </c>
      <c r="G19" s="122"/>
      <c r="H19" s="91"/>
      <c r="I19" s="91"/>
      <c r="J19" s="34">
        <v>12</v>
      </c>
      <c r="K19" s="35">
        <v>57000</v>
      </c>
      <c r="L19" s="91"/>
      <c r="M19" s="91"/>
      <c r="N19" s="91"/>
    </row>
    <row r="20" spans="1:14" ht="30" customHeight="1" x14ac:dyDescent="0.2">
      <c r="A20" s="83" t="s">
        <v>39</v>
      </c>
      <c r="B20" s="30">
        <f>'表6(2)イ'!N17</f>
        <v>0</v>
      </c>
      <c r="C20" s="139"/>
      <c r="D20" s="138">
        <f t="shared" si="2"/>
        <v>0</v>
      </c>
      <c r="E20" s="124">
        <f t="shared" si="0"/>
        <v>0</v>
      </c>
      <c r="F20" s="124">
        <f t="shared" si="1"/>
        <v>0</v>
      </c>
      <c r="G20" s="122"/>
      <c r="H20" s="91"/>
      <c r="I20" s="91"/>
      <c r="J20" s="34">
        <v>13</v>
      </c>
      <c r="K20" s="35">
        <v>64000</v>
      </c>
      <c r="L20" s="91"/>
      <c r="M20" s="91"/>
      <c r="N20" s="91"/>
    </row>
    <row r="21" spans="1:14" ht="30" customHeight="1" x14ac:dyDescent="0.2">
      <c r="A21" s="83" t="s">
        <v>40</v>
      </c>
      <c r="B21" s="30">
        <f>'表6(2)イ'!N18</f>
        <v>0</v>
      </c>
      <c r="C21" s="139"/>
      <c r="D21" s="138">
        <f t="shared" si="2"/>
        <v>0</v>
      </c>
      <c r="E21" s="124">
        <f t="shared" si="0"/>
        <v>0</v>
      </c>
      <c r="F21" s="124">
        <f t="shared" si="1"/>
        <v>0</v>
      </c>
      <c r="G21" s="122"/>
      <c r="H21" s="91"/>
      <c r="I21" s="91"/>
      <c r="J21" s="34">
        <v>14</v>
      </c>
      <c r="K21" s="35">
        <v>71000</v>
      </c>
      <c r="L21" s="91"/>
      <c r="M21" s="91"/>
      <c r="N21" s="91"/>
    </row>
    <row r="22" spans="1:14" ht="30" customHeight="1" x14ac:dyDescent="0.2">
      <c r="A22" s="83" t="s">
        <v>41</v>
      </c>
      <c r="B22" s="30">
        <f>'表6(2)イ'!N19</f>
        <v>0</v>
      </c>
      <c r="C22" s="139"/>
      <c r="D22" s="138">
        <f t="shared" si="2"/>
        <v>0</v>
      </c>
      <c r="E22" s="124">
        <f t="shared" si="0"/>
        <v>0</v>
      </c>
      <c r="F22" s="124">
        <f t="shared" si="1"/>
        <v>0</v>
      </c>
      <c r="G22" s="122"/>
      <c r="H22" s="91"/>
      <c r="I22" s="91"/>
      <c r="J22" s="34">
        <v>15</v>
      </c>
      <c r="K22" s="35">
        <v>78000</v>
      </c>
      <c r="L22" s="91"/>
      <c r="M22" s="91"/>
      <c r="N22" s="91"/>
    </row>
    <row r="23" spans="1:14" ht="30" customHeight="1" x14ac:dyDescent="0.2">
      <c r="A23" s="83" t="s">
        <v>42</v>
      </c>
      <c r="B23" s="30">
        <f>'表6(2)イ'!N20</f>
        <v>0</v>
      </c>
      <c r="C23" s="139"/>
      <c r="D23" s="138">
        <f t="shared" si="2"/>
        <v>0</v>
      </c>
      <c r="E23" s="124">
        <f t="shared" si="0"/>
        <v>0</v>
      </c>
      <c r="F23" s="124">
        <f t="shared" si="1"/>
        <v>0</v>
      </c>
      <c r="G23" s="122"/>
      <c r="H23" s="91"/>
      <c r="I23" s="91"/>
      <c r="J23" s="34">
        <v>16</v>
      </c>
      <c r="K23" s="35">
        <v>85000</v>
      </c>
      <c r="L23" s="91"/>
      <c r="M23" s="91"/>
      <c r="N23" s="91"/>
    </row>
    <row r="24" spans="1:14" ht="30" customHeight="1" x14ac:dyDescent="0.2">
      <c r="A24" s="83" t="s">
        <v>43</v>
      </c>
      <c r="B24" s="30">
        <f>'表6(2)イ'!N21</f>
        <v>0</v>
      </c>
      <c r="C24" s="139"/>
      <c r="D24" s="138">
        <f t="shared" si="2"/>
        <v>0</v>
      </c>
      <c r="E24" s="124">
        <f t="shared" si="0"/>
        <v>0</v>
      </c>
      <c r="F24" s="124">
        <f t="shared" si="1"/>
        <v>0</v>
      </c>
      <c r="G24" s="122"/>
      <c r="H24" s="91"/>
      <c r="I24" s="91"/>
      <c r="J24" s="34">
        <v>17</v>
      </c>
      <c r="K24" s="35">
        <v>92000</v>
      </c>
      <c r="L24" s="91"/>
      <c r="M24" s="91"/>
      <c r="N24" s="91"/>
    </row>
    <row r="25" spans="1:14" ht="30" customHeight="1" thickBot="1" x14ac:dyDescent="0.25">
      <c r="A25" s="85" t="s">
        <v>44</v>
      </c>
      <c r="B25" s="42">
        <f>'表6(2)イ'!N22</f>
        <v>0</v>
      </c>
      <c r="C25" s="140"/>
      <c r="D25" s="141">
        <f t="shared" si="2"/>
        <v>0</v>
      </c>
      <c r="E25" s="125">
        <f t="shared" si="0"/>
        <v>0</v>
      </c>
      <c r="F25" s="125">
        <f t="shared" si="1"/>
        <v>0</v>
      </c>
      <c r="G25" s="123"/>
      <c r="H25" s="91"/>
      <c r="I25" s="91"/>
      <c r="J25" s="34">
        <v>18</v>
      </c>
      <c r="K25" s="35">
        <v>999999</v>
      </c>
      <c r="L25" s="91"/>
      <c r="M25" s="91"/>
      <c r="N25" s="91"/>
    </row>
    <row r="26" spans="1:14" ht="30" customHeight="1" thickTop="1" x14ac:dyDescent="0.2">
      <c r="A26" s="81" t="s">
        <v>140</v>
      </c>
      <c r="B26" s="30">
        <f>SUM(B7:B25)</f>
        <v>0</v>
      </c>
      <c r="C26" s="126">
        <f>SUM(C7:C25)</f>
        <v>0</v>
      </c>
      <c r="D26" s="142"/>
      <c r="E26" s="126">
        <f>SUM(E7:E25)</f>
        <v>0</v>
      </c>
      <c r="F26" s="126">
        <f>SUM(F7:F25)</f>
        <v>0</v>
      </c>
      <c r="G26" s="143"/>
      <c r="H26" s="91"/>
      <c r="I26" s="91"/>
      <c r="J26" s="91"/>
      <c r="K26" s="91"/>
      <c r="L26" s="91"/>
      <c r="M26" s="91"/>
      <c r="N26" s="91"/>
    </row>
    <row r="27" spans="1:14" ht="23" customHeight="1" x14ac:dyDescent="0.2">
      <c r="A27" s="109"/>
      <c r="B27" s="59"/>
      <c r="C27" s="60"/>
      <c r="D27" s="61"/>
      <c r="E27" s="59"/>
      <c r="F27" s="59"/>
      <c r="G27" s="110"/>
      <c r="H27" s="91"/>
      <c r="I27" s="91"/>
      <c r="J27" s="91"/>
      <c r="K27" s="91"/>
      <c r="L27" s="91"/>
      <c r="M27" s="91"/>
      <c r="N27" s="91"/>
    </row>
    <row r="28" spans="1:14" s="75" customFormat="1" ht="23" customHeight="1" x14ac:dyDescent="0.2">
      <c r="A28" s="111" t="s">
        <v>116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14" x14ac:dyDescent="0.2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</row>
    <row r="30" spans="1:14" ht="14" x14ac:dyDescent="0.2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</row>
    <row r="31" spans="1:14" ht="14" x14ac:dyDescent="0.2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</row>
    <row r="32" spans="1:14" ht="14" x14ac:dyDescent="0.2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</row>
    <row r="33" spans="1:14" ht="14" x14ac:dyDescent="0.2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14" ht="14" x14ac:dyDescent="0.2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</row>
    <row r="35" spans="1:14" ht="14" x14ac:dyDescent="0.2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</row>
    <row r="36" spans="1:14" ht="14" x14ac:dyDescent="0.2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</row>
  </sheetData>
  <sheetProtection algorithmName="SHA-512" hashValue="7o+ptEl+1qtqY2vIKh8X6lMEL2ZJkZmNfPJ2zCkY6Zv9Vv5OsHCVOa+L6FO8IF/n4X+IlFbFnvVlDVIThloJGw==" saltValue="xnnXOjeck5c7mac2CQ2rPw==" spinCount="100000" sheet="1" selectLockedCells="1"/>
  <mergeCells count="3">
    <mergeCell ref="A5:A6"/>
    <mergeCell ref="F5:F6"/>
    <mergeCell ref="G5:G6"/>
  </mergeCells>
  <phoneticPr fontId="4"/>
  <printOptions horizontalCentered="1"/>
  <pageMargins left="0.39370078740157483" right="0.39370078740157483" top="0.98425196850393704" bottom="0.78740157480314965" header="0.51181102362204722" footer="0.51181102362204722"/>
  <pageSetup paperSize="9"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  <pageSetUpPr fitToPage="1"/>
  </sheetPr>
  <dimension ref="A1:J19"/>
  <sheetViews>
    <sheetView showZeros="0" view="pageBreakPreview" zoomScale="60" zoomScaleNormal="70" workbookViewId="0">
      <selection activeCell="A10" sqref="A10:E16"/>
    </sheetView>
  </sheetViews>
  <sheetFormatPr defaultRowHeight="13" x14ac:dyDescent="0.2"/>
  <cols>
    <col min="1" max="1" width="4.6328125" customWidth="1"/>
    <col min="2" max="2" width="20.6328125" customWidth="1"/>
    <col min="3" max="3" width="25.6328125" customWidth="1"/>
    <col min="4" max="4" width="20.6328125" customWidth="1"/>
    <col min="5" max="5" width="25.6328125" customWidth="1"/>
    <col min="10" max="10" width="17" customWidth="1"/>
  </cols>
  <sheetData>
    <row r="1" spans="1:10" ht="23" customHeight="1" x14ac:dyDescent="0.2">
      <c r="A1" s="9" t="s">
        <v>135</v>
      </c>
      <c r="B1" s="2"/>
      <c r="C1" s="2"/>
      <c r="D1" s="2"/>
      <c r="E1" s="2"/>
      <c r="F1" s="2"/>
      <c r="G1" s="2"/>
      <c r="H1" s="2"/>
    </row>
    <row r="2" spans="1:10" s="6" customFormat="1" ht="23" customHeight="1" x14ac:dyDescent="0.2">
      <c r="A2" s="9"/>
      <c r="B2" s="9"/>
      <c r="C2" s="9"/>
      <c r="D2" s="12" t="s">
        <v>55</v>
      </c>
      <c r="E2" s="9"/>
      <c r="F2" s="9"/>
      <c r="G2" s="9"/>
      <c r="H2" s="9"/>
      <c r="J2" s="45"/>
    </row>
    <row r="3" spans="1:10" ht="30" customHeight="1" x14ac:dyDescent="0.2">
      <c r="A3" s="198" t="s">
        <v>107</v>
      </c>
      <c r="B3" s="199"/>
      <c r="C3" s="202" t="s">
        <v>80</v>
      </c>
      <c r="D3" s="203"/>
      <c r="E3" s="2"/>
      <c r="F3" s="2"/>
      <c r="G3" s="2"/>
      <c r="H3" s="2"/>
      <c r="J3" s="36"/>
    </row>
    <row r="4" spans="1:10" ht="30" customHeight="1" x14ac:dyDescent="0.2">
      <c r="A4" s="198" t="s">
        <v>92</v>
      </c>
      <c r="B4" s="199"/>
      <c r="C4" s="204">
        <f>'表6(3)イ'!D7</f>
        <v>0</v>
      </c>
      <c r="D4" s="199"/>
      <c r="E4" s="2"/>
      <c r="F4" s="2"/>
      <c r="G4" s="2"/>
      <c r="H4" s="2"/>
      <c r="J4" s="36"/>
    </row>
    <row r="5" spans="1:10" ht="23" customHeight="1" x14ac:dyDescent="0.2">
      <c r="A5" s="2"/>
      <c r="B5" s="2"/>
      <c r="C5" s="2"/>
      <c r="D5" s="2"/>
      <c r="E5" s="2"/>
      <c r="F5" s="2"/>
      <c r="G5" s="2"/>
      <c r="H5" s="2"/>
    </row>
    <row r="6" spans="1:10" ht="23" customHeight="1" x14ac:dyDescent="0.2">
      <c r="A6" s="2"/>
      <c r="B6" s="2"/>
      <c r="C6" s="2"/>
      <c r="D6" s="2"/>
      <c r="E6" s="2"/>
      <c r="F6" s="2"/>
      <c r="G6" s="2"/>
      <c r="H6" s="2"/>
    </row>
    <row r="7" spans="1:10" ht="23" customHeight="1" x14ac:dyDescent="0.2">
      <c r="A7" s="205" t="s">
        <v>118</v>
      </c>
      <c r="B7" s="205"/>
      <c r="C7" s="205"/>
      <c r="D7" s="2"/>
      <c r="E7" s="2"/>
      <c r="F7" s="2"/>
      <c r="G7" s="2"/>
      <c r="H7" s="2"/>
    </row>
    <row r="8" spans="1:10" s="6" customFormat="1" ht="23" customHeight="1" x14ac:dyDescent="0.2">
      <c r="A8" s="27" t="s">
        <v>143</v>
      </c>
      <c r="B8" s="27"/>
      <c r="C8" s="9"/>
      <c r="D8" s="206" t="s">
        <v>91</v>
      </c>
      <c r="E8" s="206"/>
      <c r="F8" s="9"/>
      <c r="G8" s="9"/>
      <c r="H8" s="9"/>
    </row>
    <row r="9" spans="1:10" ht="30" customHeight="1" x14ac:dyDescent="0.2">
      <c r="A9" s="198" t="s">
        <v>56</v>
      </c>
      <c r="B9" s="199"/>
      <c r="C9" s="3" t="s">
        <v>57</v>
      </c>
      <c r="D9" s="3" t="s">
        <v>58</v>
      </c>
      <c r="E9" s="3" t="s">
        <v>89</v>
      </c>
      <c r="F9" s="2"/>
      <c r="G9" s="2"/>
      <c r="H9" s="2"/>
    </row>
    <row r="10" spans="1:10" ht="34.5" customHeight="1" x14ac:dyDescent="0.2">
      <c r="A10" s="207" t="s">
        <v>59</v>
      </c>
      <c r="B10" s="208"/>
      <c r="C10" s="113"/>
      <c r="D10" s="113"/>
      <c r="E10" s="113" t="s">
        <v>90</v>
      </c>
      <c r="F10" s="2"/>
      <c r="G10" s="2"/>
      <c r="H10" s="2"/>
    </row>
    <row r="11" spans="1:10" ht="34.5" customHeight="1" x14ac:dyDescent="0.2">
      <c r="A11" s="209" t="s">
        <v>61</v>
      </c>
      <c r="B11" s="210"/>
      <c r="C11" s="114"/>
      <c r="D11" s="114"/>
      <c r="E11" s="114"/>
      <c r="F11" s="2"/>
      <c r="G11" s="2"/>
      <c r="H11" s="2"/>
    </row>
    <row r="12" spans="1:10" ht="34.5" customHeight="1" x14ac:dyDescent="0.2">
      <c r="A12" s="209" t="s">
        <v>62</v>
      </c>
      <c r="B12" s="210"/>
      <c r="C12" s="114"/>
      <c r="D12" s="114"/>
      <c r="E12" s="114"/>
      <c r="F12" s="2"/>
      <c r="G12" s="2"/>
      <c r="H12" s="2"/>
    </row>
    <row r="13" spans="1:10" ht="34.5" customHeight="1" x14ac:dyDescent="0.2">
      <c r="A13" s="209" t="s">
        <v>63</v>
      </c>
      <c r="B13" s="210"/>
      <c r="C13" s="114"/>
      <c r="D13" s="114"/>
      <c r="E13" s="114"/>
      <c r="F13" s="2"/>
      <c r="G13" s="2"/>
      <c r="H13" s="2"/>
    </row>
    <row r="14" spans="1:10" ht="34.5" customHeight="1" x14ac:dyDescent="0.2">
      <c r="A14" s="209" t="s">
        <v>64</v>
      </c>
      <c r="B14" s="210"/>
      <c r="C14" s="114"/>
      <c r="D14" s="114"/>
      <c r="E14" s="114"/>
      <c r="F14" s="2"/>
      <c r="G14" s="2"/>
      <c r="H14" s="2"/>
    </row>
    <row r="15" spans="1:10" ht="34.5" customHeight="1" x14ac:dyDescent="0.2">
      <c r="A15" s="209" t="s">
        <v>65</v>
      </c>
      <c r="B15" s="210"/>
      <c r="C15" s="114"/>
      <c r="D15" s="114"/>
      <c r="E15" s="114"/>
      <c r="F15" s="2"/>
      <c r="G15" s="2"/>
      <c r="H15" s="2"/>
    </row>
    <row r="16" spans="1:10" ht="34.5" customHeight="1" x14ac:dyDescent="0.2">
      <c r="A16" s="211" t="s">
        <v>66</v>
      </c>
      <c r="B16" s="212"/>
      <c r="C16" s="115"/>
      <c r="D16" s="115"/>
      <c r="E16" s="115"/>
      <c r="F16" s="2"/>
      <c r="G16" s="2"/>
      <c r="H16" s="2"/>
    </row>
    <row r="17" spans="1:8" ht="23" customHeight="1" x14ac:dyDescent="0.2">
      <c r="A17" s="14"/>
      <c r="B17" s="14"/>
      <c r="C17" s="62"/>
      <c r="D17" s="62"/>
      <c r="E17" s="62"/>
      <c r="F17" s="2"/>
      <c r="G17" s="2"/>
      <c r="H17" s="2"/>
    </row>
    <row r="18" spans="1:8" s="6" customFormat="1" ht="30" customHeight="1" x14ac:dyDescent="0.2">
      <c r="A18" s="200" t="s">
        <v>148</v>
      </c>
      <c r="B18" s="201"/>
      <c r="C18" s="201"/>
      <c r="D18" s="201"/>
      <c r="E18" s="201"/>
      <c r="F18" s="9"/>
      <c r="G18" s="9"/>
      <c r="H18" s="9"/>
    </row>
    <row r="19" spans="1:8" s="6" customFormat="1" ht="23" customHeight="1" x14ac:dyDescent="0.2">
      <c r="A19" s="39" t="s">
        <v>149</v>
      </c>
      <c r="B19" s="39"/>
      <c r="C19" s="39"/>
      <c r="D19" s="39"/>
      <c r="E19" s="39"/>
    </row>
  </sheetData>
  <sheetProtection algorithmName="SHA-512" hashValue="odG0xpqRVOif9fVcWaMF0OPsnH0RPzL35c5+YFQrQ/tc1y41rHnZR7L4qBJ5XrPx+ysbpla7P88pylTLUnFsyQ==" saltValue="e4ApSJ5au6hJKHnXskDuQQ==" spinCount="100000" sheet="1" insertRows="0"/>
  <mergeCells count="15">
    <mergeCell ref="A9:B9"/>
    <mergeCell ref="A18:E18"/>
    <mergeCell ref="A3:B3"/>
    <mergeCell ref="C3:D3"/>
    <mergeCell ref="A4:B4"/>
    <mergeCell ref="C4:D4"/>
    <mergeCell ref="A7:C7"/>
    <mergeCell ref="D8:E8"/>
    <mergeCell ref="A10:B10"/>
    <mergeCell ref="A11:B11"/>
    <mergeCell ref="A12:B12"/>
    <mergeCell ref="A13:B13"/>
    <mergeCell ref="A14:B14"/>
    <mergeCell ref="A15:B15"/>
    <mergeCell ref="A16:B16"/>
  </mergeCells>
  <phoneticPr fontId="4"/>
  <printOptions horizontalCentered="1"/>
  <pageMargins left="0.39370078740157483" right="0.39370078740157483" top="0.98425196850393704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53"/>
  <sheetViews>
    <sheetView showGridLines="0" showZeros="0" tabSelected="1" view="pageBreakPreview" topLeftCell="A16" zoomScale="60" zoomScaleNormal="85" workbookViewId="0">
      <selection activeCell="C29" sqref="C29"/>
    </sheetView>
  </sheetViews>
  <sheetFormatPr defaultRowHeight="18.75" customHeight="1" x14ac:dyDescent="0.2"/>
  <cols>
    <col min="1" max="1" width="2.36328125" style="56" customWidth="1"/>
    <col min="2" max="2" width="2.26953125" style="56" customWidth="1"/>
    <col min="3" max="5" width="20.6328125" style="56" customWidth="1"/>
    <col min="6" max="6" width="23.453125" style="56" customWidth="1"/>
    <col min="7" max="16384" width="8.7265625" style="56"/>
  </cols>
  <sheetData>
    <row r="1" spans="1:7" s="27" customFormat="1" ht="23" customHeight="1" x14ac:dyDescent="0.2">
      <c r="A1" s="9" t="s">
        <v>159</v>
      </c>
      <c r="B1" s="9"/>
      <c r="C1" s="9"/>
      <c r="D1" s="9"/>
      <c r="E1" s="9"/>
      <c r="F1" s="9"/>
      <c r="G1" s="9"/>
    </row>
    <row r="2" spans="1:7" s="27" customFormat="1" ht="23" customHeight="1" x14ac:dyDescent="0.2">
      <c r="A2" s="10"/>
      <c r="B2" s="10"/>
      <c r="C2" s="147"/>
      <c r="D2" s="46"/>
      <c r="E2" s="147"/>
      <c r="F2" s="46"/>
      <c r="G2" s="9"/>
    </row>
    <row r="3" spans="1:7" ht="23" customHeight="1" x14ac:dyDescent="0.2">
      <c r="A3" s="10"/>
      <c r="B3" s="10"/>
      <c r="C3" s="213" t="s">
        <v>69</v>
      </c>
      <c r="D3" s="214" t="s">
        <v>95</v>
      </c>
      <c r="E3" s="213" t="s">
        <v>71</v>
      </c>
      <c r="F3" s="214" t="s">
        <v>68</v>
      </c>
      <c r="G3" s="2"/>
    </row>
    <row r="4" spans="1:7" ht="23" customHeight="1" x14ac:dyDescent="0.2">
      <c r="A4" s="2"/>
      <c r="B4" s="2"/>
      <c r="C4" s="213"/>
      <c r="D4" s="214"/>
      <c r="E4" s="213"/>
      <c r="F4" s="214"/>
      <c r="G4" s="2"/>
    </row>
    <row r="5" spans="1:7" s="174" customFormat="1" ht="23" customHeight="1" x14ac:dyDescent="0.2">
      <c r="A5" s="11"/>
      <c r="B5" s="11"/>
      <c r="C5" s="7"/>
      <c r="D5" s="148" t="s">
        <v>26</v>
      </c>
      <c r="E5" s="148" t="s">
        <v>72</v>
      </c>
      <c r="F5" s="43" t="s">
        <v>110</v>
      </c>
      <c r="G5" s="11"/>
    </row>
    <row r="6" spans="1:7" s="175" customFormat="1" ht="23" customHeight="1" x14ac:dyDescent="0.2">
      <c r="A6" s="12"/>
      <c r="B6" s="12"/>
      <c r="C6" s="13" t="s">
        <v>60</v>
      </c>
      <c r="D6" s="13" t="s">
        <v>60</v>
      </c>
      <c r="E6" s="13" t="s">
        <v>73</v>
      </c>
      <c r="F6" s="13" t="s">
        <v>11</v>
      </c>
      <c r="G6" s="12"/>
    </row>
    <row r="7" spans="1:7" s="27" customFormat="1" ht="70" customHeight="1" x14ac:dyDescent="0.2">
      <c r="A7" s="176"/>
      <c r="B7" s="176"/>
      <c r="C7" s="177"/>
      <c r="D7" s="116"/>
      <c r="E7" s="116"/>
      <c r="F7" s="31">
        <f>D7*E7*49000</f>
        <v>0</v>
      </c>
      <c r="G7" s="9"/>
    </row>
    <row r="8" spans="1:7" ht="23" customHeight="1" x14ac:dyDescent="0.2">
      <c r="A8" s="14"/>
      <c r="B8" s="14"/>
      <c r="C8" s="14"/>
      <c r="D8" s="16"/>
      <c r="E8" s="16"/>
      <c r="F8" s="16"/>
      <c r="G8" s="2"/>
    </row>
    <row r="9" spans="1:7" s="27" customFormat="1" ht="23" customHeight="1" x14ac:dyDescent="0.2">
      <c r="A9" s="9" t="s">
        <v>160</v>
      </c>
      <c r="B9" s="9"/>
      <c r="C9" s="9"/>
      <c r="D9" s="9"/>
      <c r="E9" s="9"/>
      <c r="F9" s="9"/>
      <c r="G9" s="9"/>
    </row>
    <row r="10" spans="1:7" s="48" customFormat="1" ht="23" customHeight="1" x14ac:dyDescent="0.2">
      <c r="A10" s="150" t="s">
        <v>96</v>
      </c>
      <c r="B10" s="150"/>
      <c r="D10" s="47"/>
      <c r="E10" s="47"/>
      <c r="F10" s="47"/>
      <c r="G10" s="47"/>
    </row>
    <row r="11" spans="1:7" s="27" customFormat="1" ht="23" customHeight="1" x14ac:dyDescent="0.2">
      <c r="A11" s="10"/>
      <c r="B11" s="10"/>
      <c r="C11" s="147"/>
      <c r="D11" s="46"/>
      <c r="E11" s="46"/>
      <c r="F11" s="46"/>
      <c r="G11" s="9"/>
    </row>
    <row r="12" spans="1:7" ht="23" customHeight="1" x14ac:dyDescent="0.2">
      <c r="A12" s="10"/>
      <c r="B12" s="10"/>
      <c r="C12" s="213" t="s">
        <v>69</v>
      </c>
      <c r="D12" s="214" t="s">
        <v>95</v>
      </c>
      <c r="E12" s="214" t="s">
        <v>165</v>
      </c>
      <c r="F12" s="214" t="s">
        <v>94</v>
      </c>
      <c r="G12" s="2"/>
    </row>
    <row r="13" spans="1:7" ht="23" customHeight="1" x14ac:dyDescent="0.2">
      <c r="A13" s="2"/>
      <c r="B13" s="2"/>
      <c r="C13" s="213"/>
      <c r="D13" s="214"/>
      <c r="E13" s="214"/>
      <c r="F13" s="214"/>
      <c r="G13" s="2"/>
    </row>
    <row r="14" spans="1:7" s="174" customFormat="1" ht="23" customHeight="1" x14ac:dyDescent="0.2">
      <c r="A14" s="11"/>
      <c r="B14" s="11"/>
      <c r="C14" s="7"/>
      <c r="D14" s="148" t="s">
        <v>26</v>
      </c>
      <c r="E14" s="148" t="s">
        <v>72</v>
      </c>
      <c r="F14" s="151" t="s">
        <v>113</v>
      </c>
      <c r="G14" s="11"/>
    </row>
    <row r="15" spans="1:7" s="175" customFormat="1" ht="23" customHeight="1" x14ac:dyDescent="0.2">
      <c r="A15" s="12"/>
      <c r="B15" s="12"/>
      <c r="C15" s="13" t="s">
        <v>60</v>
      </c>
      <c r="D15" s="13" t="s">
        <v>60</v>
      </c>
      <c r="E15" s="13" t="s">
        <v>73</v>
      </c>
      <c r="F15" s="13" t="s">
        <v>11</v>
      </c>
      <c r="G15" s="12"/>
    </row>
    <row r="16" spans="1:7" s="27" customFormat="1" ht="70" customHeight="1" x14ac:dyDescent="0.2">
      <c r="A16" s="14"/>
      <c r="B16" s="14"/>
      <c r="C16" s="116"/>
      <c r="D16" s="116"/>
      <c r="E16" s="116"/>
      <c r="F16" s="31">
        <f>D16*E16*18150</f>
        <v>0</v>
      </c>
      <c r="G16" s="9"/>
    </row>
    <row r="17" spans="1:7" ht="23" customHeight="1" x14ac:dyDescent="0.2">
      <c r="A17" s="14"/>
      <c r="B17" s="14"/>
      <c r="C17" s="14"/>
      <c r="D17" s="16"/>
      <c r="E17" s="16"/>
      <c r="F17" s="16"/>
      <c r="G17" s="2"/>
    </row>
    <row r="18" spans="1:7" s="27" customFormat="1" ht="23" customHeight="1" x14ac:dyDescent="0.2">
      <c r="A18" s="14"/>
      <c r="B18" s="14" t="s">
        <v>164</v>
      </c>
      <c r="D18" s="14"/>
      <c r="E18" s="14"/>
      <c r="F18" s="117"/>
      <c r="G18" s="9"/>
    </row>
    <row r="19" spans="1:7" ht="23" customHeight="1" thickBot="1" x14ac:dyDescent="0.25">
      <c r="A19" s="14"/>
      <c r="B19" s="14"/>
      <c r="C19" s="14"/>
      <c r="D19" s="16"/>
      <c r="E19" s="16"/>
      <c r="F19" s="16"/>
      <c r="G19" s="2"/>
    </row>
    <row r="20" spans="1:7" s="27" customFormat="1" ht="23" customHeight="1" thickBot="1" x14ac:dyDescent="0.25">
      <c r="A20" s="14"/>
      <c r="B20" s="14" t="s">
        <v>97</v>
      </c>
      <c r="C20" s="39"/>
      <c r="D20" s="38"/>
      <c r="E20" s="38"/>
      <c r="F20" s="28">
        <f>MIN(F16,F18)</f>
        <v>0</v>
      </c>
      <c r="G20" s="9"/>
    </row>
    <row r="21" spans="1:7" ht="23" customHeight="1" x14ac:dyDescent="0.2">
      <c r="A21" s="14"/>
      <c r="B21" s="14"/>
      <c r="C21" s="14"/>
      <c r="D21" s="16"/>
      <c r="E21" s="16"/>
      <c r="F21" s="16"/>
      <c r="G21" s="2"/>
    </row>
    <row r="22" spans="1:7" s="27" customFormat="1" ht="23" customHeight="1" x14ac:dyDescent="0.2">
      <c r="A22" s="9" t="s">
        <v>202</v>
      </c>
      <c r="B22" s="9"/>
      <c r="C22" s="9"/>
      <c r="D22" s="9"/>
      <c r="E22" s="9"/>
      <c r="F22" s="9"/>
      <c r="G22" s="9"/>
    </row>
    <row r="23" spans="1:7" s="48" customFormat="1" ht="23" customHeight="1" x14ac:dyDescent="0.2">
      <c r="A23" s="150" t="s">
        <v>96</v>
      </c>
      <c r="B23" s="150"/>
      <c r="D23" s="47"/>
      <c r="E23" s="47"/>
      <c r="F23" s="47"/>
      <c r="G23" s="47"/>
    </row>
    <row r="24" spans="1:7" s="27" customFormat="1" ht="23" customHeight="1" x14ac:dyDescent="0.2">
      <c r="A24" s="10"/>
      <c r="B24" s="10"/>
      <c r="C24" s="147"/>
      <c r="D24" s="46"/>
      <c r="E24" s="46"/>
      <c r="F24" s="46"/>
      <c r="G24" s="9"/>
    </row>
    <row r="25" spans="1:7" ht="23" customHeight="1" x14ac:dyDescent="0.2">
      <c r="A25" s="10"/>
      <c r="B25" s="10"/>
      <c r="C25" s="213" t="s">
        <v>69</v>
      </c>
      <c r="D25" s="214" t="s">
        <v>203</v>
      </c>
      <c r="E25" s="214" t="s">
        <v>187</v>
      </c>
      <c r="F25" s="214" t="s">
        <v>204</v>
      </c>
      <c r="G25" s="2"/>
    </row>
    <row r="26" spans="1:7" ht="23" customHeight="1" x14ac:dyDescent="0.2">
      <c r="A26" s="2"/>
      <c r="B26" s="2"/>
      <c r="C26" s="213"/>
      <c r="D26" s="214"/>
      <c r="E26" s="214"/>
      <c r="F26" s="214"/>
      <c r="G26" s="2"/>
    </row>
    <row r="27" spans="1:7" s="174" customFormat="1" ht="23" customHeight="1" x14ac:dyDescent="0.2">
      <c r="A27" s="11"/>
      <c r="B27" s="11"/>
      <c r="C27" s="7"/>
      <c r="D27" s="148" t="s">
        <v>26</v>
      </c>
      <c r="E27" s="148" t="s">
        <v>72</v>
      </c>
      <c r="F27" s="151" t="s">
        <v>188</v>
      </c>
      <c r="G27" s="11"/>
    </row>
    <row r="28" spans="1:7" s="175" customFormat="1" ht="23" customHeight="1" x14ac:dyDescent="0.2">
      <c r="A28" s="12"/>
      <c r="B28" s="12"/>
      <c r="C28" s="13" t="s">
        <v>60</v>
      </c>
      <c r="D28" s="13" t="s">
        <v>60</v>
      </c>
      <c r="E28" s="13" t="s">
        <v>189</v>
      </c>
      <c r="F28" s="13" t="s">
        <v>11</v>
      </c>
      <c r="G28" s="12"/>
    </row>
    <row r="29" spans="1:7" s="27" customFormat="1" ht="70" customHeight="1" x14ac:dyDescent="0.2">
      <c r="A29" s="14"/>
      <c r="B29" s="14"/>
      <c r="C29" s="116"/>
      <c r="D29" s="116"/>
      <c r="E29" s="180">
        <v>1</v>
      </c>
      <c r="F29" s="31">
        <f>D29*E29*54000</f>
        <v>0</v>
      </c>
      <c r="G29" s="9"/>
    </row>
    <row r="30" spans="1:7" ht="23" customHeight="1" x14ac:dyDescent="0.2">
      <c r="A30" s="14"/>
      <c r="B30" s="14"/>
      <c r="C30" s="14"/>
      <c r="D30" s="16"/>
      <c r="E30" s="16"/>
      <c r="F30" s="16"/>
      <c r="G30" s="2"/>
    </row>
    <row r="31" spans="1:7" s="27" customFormat="1" ht="23" customHeight="1" x14ac:dyDescent="0.2">
      <c r="A31" s="14"/>
      <c r="B31" s="14" t="s">
        <v>194</v>
      </c>
      <c r="D31" s="14"/>
      <c r="E31" s="14"/>
      <c r="F31" s="117"/>
      <c r="G31" s="9"/>
    </row>
    <row r="32" spans="1:7" ht="23" customHeight="1" thickBot="1" x14ac:dyDescent="0.25">
      <c r="A32" s="14"/>
      <c r="B32" s="14"/>
      <c r="C32" s="14"/>
      <c r="D32" s="16"/>
      <c r="E32" s="16"/>
      <c r="F32" s="16"/>
      <c r="G32" s="2"/>
    </row>
    <row r="33" spans="1:7" s="27" customFormat="1" ht="23" customHeight="1" thickBot="1" x14ac:dyDescent="0.25">
      <c r="A33" s="14"/>
      <c r="B33" s="14" t="s">
        <v>97</v>
      </c>
      <c r="C33" s="39"/>
      <c r="D33" s="38"/>
      <c r="E33" s="38"/>
      <c r="F33" s="28">
        <f>MIN(F29,F31)</f>
        <v>0</v>
      </c>
      <c r="G33" s="9"/>
    </row>
    <row r="34" spans="1:7" ht="23" customHeight="1" x14ac:dyDescent="0.2">
      <c r="A34" s="14"/>
      <c r="B34" s="14"/>
      <c r="C34" s="14"/>
      <c r="D34" s="16"/>
      <c r="E34" s="16"/>
      <c r="F34" s="16"/>
      <c r="G34" s="2"/>
    </row>
    <row r="35" spans="1:7" s="63" customFormat="1" ht="23" customHeight="1" x14ac:dyDescent="0.2">
      <c r="A35" s="149" t="s">
        <v>198</v>
      </c>
      <c r="B35" s="149"/>
      <c r="C35" s="149"/>
      <c r="D35" s="149"/>
      <c r="E35" s="149"/>
      <c r="F35" s="149"/>
    </row>
    <row r="36" spans="1:7" s="63" customFormat="1" ht="23" customHeight="1" x14ac:dyDescent="0.2">
      <c r="A36" s="149" t="s">
        <v>161</v>
      </c>
      <c r="B36" s="149"/>
      <c r="C36" s="149"/>
      <c r="D36" s="149"/>
      <c r="E36" s="149"/>
      <c r="F36" s="149"/>
    </row>
    <row r="37" spans="1:7" s="63" customFormat="1" ht="30" customHeight="1" x14ac:dyDescent="0.2">
      <c r="A37" s="200" t="s">
        <v>162</v>
      </c>
      <c r="B37" s="201"/>
      <c r="C37" s="201"/>
      <c r="D37" s="201"/>
      <c r="E37" s="201"/>
      <c r="F37" s="201"/>
    </row>
    <row r="38" spans="1:7" s="63" customFormat="1" ht="23" customHeight="1" x14ac:dyDescent="0.2">
      <c r="A38" s="200" t="s">
        <v>163</v>
      </c>
      <c r="B38" s="200"/>
      <c r="C38" s="200"/>
      <c r="D38" s="200"/>
      <c r="E38" s="200"/>
      <c r="F38" s="200"/>
    </row>
    <row r="39" spans="1:7" ht="23" customHeight="1" x14ac:dyDescent="0.2">
      <c r="A39" s="14"/>
      <c r="B39" s="14"/>
      <c r="C39" s="14"/>
      <c r="D39" s="16"/>
      <c r="E39" s="16"/>
      <c r="F39" s="16"/>
      <c r="G39" s="2"/>
    </row>
    <row r="40" spans="1:7" ht="18.75" customHeight="1" x14ac:dyDescent="0.2">
      <c r="A40" s="10"/>
      <c r="B40" s="10"/>
      <c r="C40" s="147"/>
      <c r="D40" s="8"/>
      <c r="E40" s="17"/>
      <c r="F40" s="147" t="s">
        <v>67</v>
      </c>
      <c r="G40" s="2"/>
    </row>
    <row r="41" spans="1:7" ht="18.75" customHeight="1" x14ac:dyDescent="0.2">
      <c r="A41" s="178"/>
      <c r="B41" s="178"/>
      <c r="C41" s="151" t="s">
        <v>74</v>
      </c>
      <c r="D41" s="216" t="s">
        <v>75</v>
      </c>
      <c r="E41" s="217"/>
      <c r="F41" s="151" t="s">
        <v>70</v>
      </c>
      <c r="G41" s="2"/>
    </row>
    <row r="42" spans="1:7" ht="18.75" customHeight="1" x14ac:dyDescent="0.2">
      <c r="A42" s="16"/>
      <c r="B42" s="16"/>
      <c r="C42" s="15"/>
      <c r="D42" s="18"/>
      <c r="E42" s="19"/>
      <c r="F42" s="148" t="s">
        <v>76</v>
      </c>
    </row>
    <row r="43" spans="1:7" ht="18.75" customHeight="1" x14ac:dyDescent="0.2">
      <c r="A43" s="179"/>
      <c r="B43" s="179"/>
      <c r="C43" s="3" t="s">
        <v>77</v>
      </c>
      <c r="D43" s="215" t="s">
        <v>78</v>
      </c>
      <c r="E43" s="215"/>
      <c r="F43" s="3">
        <v>4</v>
      </c>
    </row>
    <row r="44" spans="1:7" ht="18.75" customHeight="1" x14ac:dyDescent="0.2">
      <c r="A44" s="179"/>
      <c r="B44" s="179"/>
      <c r="C44" s="20"/>
      <c r="D44" s="215" t="s">
        <v>79</v>
      </c>
      <c r="E44" s="215"/>
      <c r="F44" s="3">
        <v>1</v>
      </c>
    </row>
    <row r="45" spans="1:7" ht="18.75" customHeight="1" x14ac:dyDescent="0.2">
      <c r="C45" s="151" t="s">
        <v>80</v>
      </c>
      <c r="D45" s="215" t="s">
        <v>81</v>
      </c>
      <c r="E45" s="215"/>
      <c r="F45" s="3">
        <v>2</v>
      </c>
    </row>
    <row r="46" spans="1:7" ht="18.75" customHeight="1" x14ac:dyDescent="0.2">
      <c r="C46" s="15"/>
      <c r="D46" s="215" t="s">
        <v>82</v>
      </c>
      <c r="E46" s="215"/>
      <c r="F46" s="3">
        <v>3</v>
      </c>
    </row>
    <row r="47" spans="1:7" ht="18.75" customHeight="1" x14ac:dyDescent="0.2">
      <c r="C47" s="9"/>
      <c r="D47" s="9"/>
      <c r="E47" s="9"/>
      <c r="F47" s="9"/>
    </row>
    <row r="48" spans="1:7" ht="18.75" customHeight="1" x14ac:dyDescent="0.2">
      <c r="C48" s="9"/>
      <c r="D48" s="9"/>
      <c r="E48" s="9"/>
      <c r="F48" s="9"/>
    </row>
    <row r="49" spans="3:6" ht="18.75" customHeight="1" x14ac:dyDescent="0.2">
      <c r="C49" s="9"/>
      <c r="D49" s="9"/>
      <c r="E49" s="9"/>
      <c r="F49" s="9"/>
    </row>
    <row r="50" spans="3:6" ht="18.75" customHeight="1" x14ac:dyDescent="0.2">
      <c r="C50" s="9"/>
      <c r="D50" s="9"/>
      <c r="E50" s="9"/>
      <c r="F50" s="9"/>
    </row>
    <row r="51" spans="3:6" ht="18.75" customHeight="1" x14ac:dyDescent="0.2">
      <c r="C51" s="9"/>
      <c r="D51" s="9"/>
      <c r="E51" s="9"/>
      <c r="F51" s="9"/>
    </row>
    <row r="52" spans="3:6" ht="18.75" customHeight="1" x14ac:dyDescent="0.2">
      <c r="C52" s="9"/>
      <c r="D52" s="9"/>
      <c r="E52" s="9"/>
      <c r="F52" s="9"/>
    </row>
    <row r="53" spans="3:6" ht="18.75" customHeight="1" x14ac:dyDescent="0.2">
      <c r="C53" s="2"/>
      <c r="D53" s="2"/>
      <c r="E53" s="2"/>
      <c r="F53" s="2"/>
    </row>
  </sheetData>
  <sheetProtection algorithmName="SHA-512" hashValue="+Uvdwrc6U5wliOGNCmkfaGTyKs2X43ysgYfiRZZ21oU32udfeVv/7URzMKf49r3DNe05/HJly8pt0m8zDodjVQ==" saltValue="hG7VTkJbP5guo9Egg3etsA==" spinCount="100000" sheet="1" selectLockedCells="1"/>
  <mergeCells count="19">
    <mergeCell ref="C3:C4"/>
    <mergeCell ref="D3:D4"/>
    <mergeCell ref="E3:E4"/>
    <mergeCell ref="F3:F4"/>
    <mergeCell ref="C12:C13"/>
    <mergeCell ref="D12:D13"/>
    <mergeCell ref="E12:E13"/>
    <mergeCell ref="F12:F13"/>
    <mergeCell ref="C25:C26"/>
    <mergeCell ref="D25:D26"/>
    <mergeCell ref="E25:E26"/>
    <mergeCell ref="F25:F26"/>
    <mergeCell ref="D46:E46"/>
    <mergeCell ref="A37:F37"/>
    <mergeCell ref="A38:F38"/>
    <mergeCell ref="D41:E41"/>
    <mergeCell ref="D43:E43"/>
    <mergeCell ref="D44:E44"/>
    <mergeCell ref="D45:E45"/>
  </mergeCells>
  <phoneticPr fontId="4"/>
  <printOptions horizontalCentered="1"/>
  <pageMargins left="0.39370078740157483" right="0.39370078740157483" top="0.98425196850393704" bottom="0.78740157480314965" header="0.51181102362204722" footer="0.51181102362204722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24"/>
  <sheetViews>
    <sheetView showZeros="0" view="pageBreakPreview" zoomScale="60" zoomScaleNormal="70" workbookViewId="0">
      <selection activeCell="B19" sqref="B19:D19"/>
    </sheetView>
  </sheetViews>
  <sheetFormatPr defaultColWidth="9" defaultRowHeight="13" x14ac:dyDescent="0.2"/>
  <cols>
    <col min="1" max="4" width="25.1796875" style="56" customWidth="1"/>
    <col min="5" max="16384" width="9" style="56"/>
  </cols>
  <sheetData>
    <row r="1" spans="1:18" s="27" customFormat="1" ht="23" customHeight="1" x14ac:dyDescent="0.2">
      <c r="A1" s="9" t="s">
        <v>133</v>
      </c>
      <c r="B1" s="9"/>
      <c r="C1" s="9"/>
      <c r="D1" s="9"/>
      <c r="E1" s="9"/>
      <c r="F1" s="9"/>
      <c r="G1" s="9"/>
      <c r="H1" s="9"/>
      <c r="I1" s="9"/>
    </row>
    <row r="2" spans="1:18" s="27" customFormat="1" ht="23" customHeight="1" x14ac:dyDescent="0.2">
      <c r="B2" s="185" t="s">
        <v>134</v>
      </c>
      <c r="C2" s="185"/>
      <c r="D2" s="9"/>
      <c r="E2" s="9"/>
      <c r="F2" s="9"/>
      <c r="G2" s="9"/>
      <c r="H2" s="9"/>
      <c r="I2" s="9"/>
    </row>
    <row r="3" spans="1:18" s="27" customFormat="1" ht="23" customHeight="1" x14ac:dyDescent="0.2">
      <c r="A3" s="9" t="s">
        <v>6</v>
      </c>
      <c r="B3" s="9"/>
      <c r="C3" s="9"/>
      <c r="D3" s="9"/>
      <c r="E3" s="9"/>
      <c r="F3" s="9"/>
      <c r="G3" s="9"/>
      <c r="H3" s="9"/>
      <c r="I3" s="9"/>
    </row>
    <row r="4" spans="1:18" s="27" customFormat="1" ht="23" customHeight="1" x14ac:dyDescent="0.2">
      <c r="A4" s="54" t="s">
        <v>144</v>
      </c>
      <c r="B4" s="54"/>
      <c r="C4" s="54" t="s">
        <v>138</v>
      </c>
      <c r="D4" s="55">
        <f>'表5(2)精算書'!A8</f>
        <v>0</v>
      </c>
      <c r="E4" s="9"/>
      <c r="F4" s="9"/>
      <c r="G4" s="9"/>
      <c r="H4" s="9"/>
      <c r="I4" s="9"/>
    </row>
    <row r="5" spans="1:18" ht="20" customHeight="1" x14ac:dyDescent="0.2">
      <c r="A5" s="187" t="s">
        <v>7</v>
      </c>
      <c r="B5" s="187" t="s">
        <v>114</v>
      </c>
      <c r="C5" s="64" t="s">
        <v>8</v>
      </c>
      <c r="D5" s="187" t="s">
        <v>9</v>
      </c>
      <c r="E5" s="2"/>
      <c r="F5" s="2"/>
      <c r="G5" s="2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</row>
    <row r="6" spans="1:18" ht="20" customHeight="1" x14ac:dyDescent="0.2">
      <c r="A6" s="188"/>
      <c r="B6" s="188"/>
      <c r="C6" s="65" t="s">
        <v>115</v>
      </c>
      <c r="D6" s="188"/>
      <c r="E6" s="2"/>
      <c r="F6" s="2"/>
      <c r="G6" s="2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</row>
    <row r="7" spans="1:18" s="27" customFormat="1" ht="34.5" customHeight="1" x14ac:dyDescent="0.2">
      <c r="A7" s="128" t="s">
        <v>10</v>
      </c>
      <c r="B7" s="130"/>
      <c r="C7" s="130"/>
      <c r="D7" s="70"/>
      <c r="E7" s="9"/>
      <c r="F7" s="9"/>
      <c r="G7" s="9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</row>
    <row r="8" spans="1:18" ht="34.5" customHeight="1" x14ac:dyDescent="0.2">
      <c r="A8" s="71"/>
      <c r="B8" s="131"/>
      <c r="C8" s="131"/>
      <c r="D8" s="72"/>
      <c r="E8" s="2"/>
      <c r="F8" s="2"/>
      <c r="G8" s="2"/>
      <c r="H8" s="2"/>
      <c r="I8" s="2"/>
    </row>
    <row r="9" spans="1:18" ht="34.5" customHeight="1" x14ac:dyDescent="0.2">
      <c r="A9" s="71"/>
      <c r="B9" s="131"/>
      <c r="C9" s="131"/>
      <c r="D9" s="72"/>
      <c r="E9" s="2"/>
      <c r="F9" s="2"/>
      <c r="G9" s="2"/>
      <c r="H9" s="2"/>
      <c r="I9" s="2"/>
    </row>
    <row r="10" spans="1:18" ht="34.5" customHeight="1" x14ac:dyDescent="0.2">
      <c r="A10" s="71"/>
      <c r="B10" s="131"/>
      <c r="C10" s="131"/>
      <c r="D10" s="72"/>
      <c r="E10" s="2"/>
      <c r="F10" s="2"/>
      <c r="G10" s="2"/>
      <c r="H10" s="2"/>
      <c r="I10" s="2"/>
    </row>
    <row r="11" spans="1:18" s="27" customFormat="1" ht="34.5" customHeight="1" x14ac:dyDescent="0.2">
      <c r="A11" s="129" t="s">
        <v>12</v>
      </c>
      <c r="B11" s="131"/>
      <c r="C11" s="131"/>
      <c r="D11" s="72"/>
      <c r="E11" s="9"/>
      <c r="F11" s="9"/>
      <c r="G11" s="9"/>
      <c r="H11" s="9"/>
      <c r="I11" s="9"/>
    </row>
    <row r="12" spans="1:18" ht="34.5" customHeight="1" x14ac:dyDescent="0.2">
      <c r="A12" s="71"/>
      <c r="B12" s="131"/>
      <c r="C12" s="131"/>
      <c r="D12" s="72"/>
      <c r="E12" s="2"/>
      <c r="F12" s="2"/>
      <c r="G12" s="2"/>
      <c r="H12" s="2"/>
      <c r="I12" s="2"/>
    </row>
    <row r="13" spans="1:18" s="57" customFormat="1" ht="34.5" customHeight="1" x14ac:dyDescent="0.2">
      <c r="A13" s="127" t="s">
        <v>13</v>
      </c>
      <c r="B13" s="131"/>
      <c r="C13" s="131"/>
      <c r="D13" s="72"/>
      <c r="E13" s="66"/>
      <c r="F13" s="66"/>
      <c r="G13" s="66"/>
      <c r="H13" s="66"/>
      <c r="I13" s="66"/>
    </row>
    <row r="14" spans="1:18" ht="34.5" customHeight="1" x14ac:dyDescent="0.2">
      <c r="A14" s="71"/>
      <c r="B14" s="131"/>
      <c r="C14" s="131"/>
      <c r="D14" s="72"/>
      <c r="E14" s="2"/>
      <c r="F14" s="2"/>
      <c r="G14" s="2"/>
      <c r="H14" s="2"/>
      <c r="I14" s="2"/>
    </row>
    <row r="15" spans="1:18" ht="34.5" customHeight="1" x14ac:dyDescent="0.2">
      <c r="A15" s="71"/>
      <c r="B15" s="131"/>
      <c r="C15" s="131"/>
      <c r="D15" s="72"/>
      <c r="E15" s="2"/>
      <c r="F15" s="2"/>
      <c r="G15" s="2"/>
      <c r="H15" s="2"/>
      <c r="I15" s="2"/>
    </row>
    <row r="16" spans="1:18" ht="34.5" customHeight="1" x14ac:dyDescent="0.2">
      <c r="A16" s="71"/>
      <c r="B16" s="131"/>
      <c r="C16" s="131"/>
      <c r="D16" s="72"/>
      <c r="E16" s="2"/>
      <c r="F16" s="2"/>
      <c r="G16" s="2"/>
      <c r="H16" s="2"/>
      <c r="I16" s="2"/>
    </row>
    <row r="17" spans="1:9" ht="34.5" customHeight="1" x14ac:dyDescent="0.2">
      <c r="A17" s="129" t="s">
        <v>12</v>
      </c>
      <c r="B17" s="131"/>
      <c r="C17" s="131"/>
      <c r="D17" s="72"/>
      <c r="E17" s="2"/>
      <c r="F17" s="2"/>
      <c r="G17" s="2"/>
      <c r="H17" s="2"/>
      <c r="I17" s="2"/>
    </row>
    <row r="18" spans="1:9" ht="34.5" customHeight="1" x14ac:dyDescent="0.2">
      <c r="A18" s="71"/>
      <c r="B18" s="132"/>
      <c r="C18" s="132"/>
      <c r="D18" s="73"/>
      <c r="E18" s="2"/>
      <c r="F18" s="2"/>
      <c r="G18" s="2"/>
      <c r="H18" s="2"/>
      <c r="I18" s="2"/>
    </row>
    <row r="19" spans="1:9" ht="34.5" customHeight="1" x14ac:dyDescent="0.2">
      <c r="A19" s="20" t="s">
        <v>14</v>
      </c>
      <c r="B19" s="133"/>
      <c r="C19" s="134"/>
      <c r="D19" s="69"/>
      <c r="E19" s="2"/>
      <c r="F19" s="2"/>
      <c r="G19" s="2"/>
      <c r="H19" s="2"/>
      <c r="I19" s="2"/>
    </row>
    <row r="20" spans="1:9" ht="23" customHeight="1" x14ac:dyDescent="0.2">
      <c r="A20" s="58"/>
      <c r="B20" s="5"/>
      <c r="C20" s="5"/>
      <c r="D20" s="5"/>
      <c r="E20" s="2"/>
      <c r="F20" s="2"/>
      <c r="G20" s="2"/>
      <c r="H20" s="2"/>
      <c r="I20" s="2"/>
    </row>
    <row r="21" spans="1:9" s="53" customFormat="1" ht="40" customHeight="1" x14ac:dyDescent="0.2">
      <c r="A21" s="218" t="s">
        <v>155</v>
      </c>
      <c r="B21" s="219"/>
      <c r="C21" s="219"/>
      <c r="D21" s="219"/>
      <c r="E21" s="54"/>
      <c r="F21" s="54"/>
      <c r="G21" s="54"/>
      <c r="H21" s="54"/>
      <c r="I21" s="54"/>
    </row>
    <row r="22" spans="1:9" s="53" customFormat="1" ht="23" customHeight="1" x14ac:dyDescent="0.2">
      <c r="A22" s="67" t="s">
        <v>146</v>
      </c>
      <c r="B22" s="67"/>
      <c r="C22" s="67"/>
      <c r="D22" s="67"/>
      <c r="E22" s="54"/>
      <c r="F22" s="54"/>
      <c r="G22" s="54"/>
      <c r="H22" s="54"/>
      <c r="I22" s="54"/>
    </row>
    <row r="23" spans="1:9" ht="22" customHeight="1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ht="22" customHeight="1" x14ac:dyDescent="0.2"/>
  </sheetData>
  <sheetProtection algorithmName="SHA-512" hashValue="gS0jzAlcZQM6mZsAauT7dqIKqeVp/0Tu+jhGcjwxvM2NkQ/H4dqlfQsfVBrmvSbZIsWtIOnpNCCE72jtUMFkXQ==" saltValue="MYmeHLtRrC2C30G/ZDx8bQ==" spinCount="100000" sheet="1" insertRows="0"/>
  <mergeCells count="6">
    <mergeCell ref="H5:R7"/>
    <mergeCell ref="A21:D21"/>
    <mergeCell ref="B2:C2"/>
    <mergeCell ref="A5:A6"/>
    <mergeCell ref="B5:B6"/>
    <mergeCell ref="D5:D6"/>
  </mergeCells>
  <phoneticPr fontId="4"/>
  <printOptions horizontalCentered="1"/>
  <pageMargins left="0.39370078740157483" right="0.39370078740157483" top="0.98425196850393704" bottom="0.78740157480314965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28"/>
  <sheetViews>
    <sheetView showZeros="0" view="pageBreakPreview" topLeftCell="A3" zoomScale="60" zoomScaleNormal="70" workbookViewId="0">
      <selection activeCell="B19" sqref="B19"/>
    </sheetView>
  </sheetViews>
  <sheetFormatPr defaultRowHeight="13" x14ac:dyDescent="0.2"/>
  <cols>
    <col min="1" max="1" width="15.6328125" customWidth="1"/>
    <col min="2" max="13" width="8.6328125" customWidth="1"/>
    <col min="14" max="14" width="10.6328125" customWidth="1"/>
  </cols>
  <sheetData>
    <row r="1" spans="1:14" s="6" customFormat="1" ht="23" customHeight="1" x14ac:dyDescent="0.2">
      <c r="A1" s="9" t="s">
        <v>154</v>
      </c>
    </row>
    <row r="2" spans="1:14" s="6" customFormat="1" ht="23" customHeight="1" x14ac:dyDescent="0.2">
      <c r="A2" s="9" t="s">
        <v>144</v>
      </c>
      <c r="B2" s="9"/>
      <c r="C2" s="9"/>
      <c r="D2" s="9"/>
      <c r="E2" s="9"/>
      <c r="F2" s="9"/>
      <c r="G2" s="9"/>
      <c r="H2" s="44" t="s">
        <v>139</v>
      </c>
      <c r="I2" s="44"/>
      <c r="J2" s="44"/>
      <c r="K2" s="220">
        <f>'表5(2)精算書'!A8</f>
        <v>0</v>
      </c>
      <c r="L2" s="206"/>
      <c r="M2" s="206"/>
      <c r="N2" s="206"/>
    </row>
    <row r="3" spans="1:14" ht="30" customHeight="1" thickBot="1" x14ac:dyDescent="0.25">
      <c r="A3" s="21" t="s">
        <v>15</v>
      </c>
      <c r="B3" s="22" t="s">
        <v>16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21</v>
      </c>
      <c r="H3" s="23" t="s">
        <v>85</v>
      </c>
      <c r="I3" s="23" t="s">
        <v>83</v>
      </c>
      <c r="J3" s="23" t="s">
        <v>84</v>
      </c>
      <c r="K3" s="23" t="s">
        <v>22</v>
      </c>
      <c r="L3" s="23" t="s">
        <v>23</v>
      </c>
      <c r="M3" s="21" t="s">
        <v>24</v>
      </c>
      <c r="N3" s="22" t="s">
        <v>25</v>
      </c>
    </row>
    <row r="4" spans="1:14" ht="30" customHeight="1" thickTop="1" x14ac:dyDescent="0.2">
      <c r="A4" s="24" t="s">
        <v>26</v>
      </c>
      <c r="B4" s="92"/>
      <c r="C4" s="93"/>
      <c r="D4" s="93"/>
      <c r="E4" s="93"/>
      <c r="F4" s="93"/>
      <c r="G4" s="93"/>
      <c r="H4" s="93"/>
      <c r="I4" s="93"/>
      <c r="J4" s="93"/>
      <c r="K4" s="93"/>
      <c r="L4" s="93"/>
      <c r="M4" s="94"/>
      <c r="N4" s="19">
        <f>SUM(B4:M4)</f>
        <v>0</v>
      </c>
    </row>
    <row r="5" spans="1:14" ht="30" customHeight="1" x14ac:dyDescent="0.2">
      <c r="A5" s="25" t="s">
        <v>27</v>
      </c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7"/>
      <c r="N5" s="19">
        <f t="shared" ref="N5:N22" si="0">SUM(B5:M5)</f>
        <v>0</v>
      </c>
    </row>
    <row r="6" spans="1:14" ht="30" customHeight="1" x14ac:dyDescent="0.2">
      <c r="A6" s="25" t="s">
        <v>28</v>
      </c>
      <c r="B6" s="95"/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N6" s="19">
        <f t="shared" si="0"/>
        <v>0</v>
      </c>
    </row>
    <row r="7" spans="1:14" ht="30" customHeight="1" x14ac:dyDescent="0.2">
      <c r="A7" s="25" t="s">
        <v>29</v>
      </c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N7" s="19">
        <f t="shared" si="0"/>
        <v>0</v>
      </c>
    </row>
    <row r="8" spans="1:14" ht="30" customHeight="1" x14ac:dyDescent="0.2">
      <c r="A8" s="25" t="s">
        <v>30</v>
      </c>
      <c r="B8" s="95"/>
      <c r="C8" s="96"/>
      <c r="D8" s="96"/>
      <c r="E8" s="96"/>
      <c r="F8" s="96"/>
      <c r="G8" s="96"/>
      <c r="H8" s="96"/>
      <c r="I8" s="96"/>
      <c r="J8" s="96"/>
      <c r="K8" s="96"/>
      <c r="L8" s="96"/>
      <c r="M8" s="97"/>
      <c r="N8" s="19">
        <f t="shared" si="0"/>
        <v>0</v>
      </c>
    </row>
    <row r="9" spans="1:14" ht="30" customHeight="1" x14ac:dyDescent="0.2">
      <c r="A9" s="25" t="s">
        <v>31</v>
      </c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7"/>
      <c r="N9" s="19">
        <f t="shared" si="0"/>
        <v>0</v>
      </c>
    </row>
    <row r="10" spans="1:14" ht="30" customHeight="1" x14ac:dyDescent="0.2">
      <c r="A10" s="25" t="s">
        <v>32</v>
      </c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7"/>
      <c r="N10" s="19">
        <f t="shared" si="0"/>
        <v>0</v>
      </c>
    </row>
    <row r="11" spans="1:14" ht="30" customHeight="1" x14ac:dyDescent="0.2">
      <c r="A11" s="25" t="s">
        <v>33</v>
      </c>
      <c r="B11" s="95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7"/>
      <c r="N11" s="19">
        <f t="shared" si="0"/>
        <v>0</v>
      </c>
    </row>
    <row r="12" spans="1:14" ht="30" customHeight="1" x14ac:dyDescent="0.2">
      <c r="A12" s="25" t="s">
        <v>34</v>
      </c>
      <c r="B12" s="95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7"/>
      <c r="N12" s="19">
        <f t="shared" si="0"/>
        <v>0</v>
      </c>
    </row>
    <row r="13" spans="1:14" ht="30" customHeight="1" x14ac:dyDescent="0.2">
      <c r="A13" s="25" t="s">
        <v>35</v>
      </c>
      <c r="B13" s="95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/>
      <c r="N13" s="19">
        <f t="shared" si="0"/>
        <v>0</v>
      </c>
    </row>
    <row r="14" spans="1:14" ht="30" customHeight="1" x14ac:dyDescent="0.2">
      <c r="A14" s="25" t="s">
        <v>36</v>
      </c>
      <c r="B14" s="95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7"/>
      <c r="N14" s="19">
        <f t="shared" si="0"/>
        <v>0</v>
      </c>
    </row>
    <row r="15" spans="1:14" ht="30" customHeight="1" x14ac:dyDescent="0.2">
      <c r="A15" s="25" t="s">
        <v>37</v>
      </c>
      <c r="B15" s="95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7"/>
      <c r="N15" s="19">
        <f t="shared" si="0"/>
        <v>0</v>
      </c>
    </row>
    <row r="16" spans="1:14" ht="30" customHeight="1" x14ac:dyDescent="0.2">
      <c r="A16" s="25" t="s">
        <v>38</v>
      </c>
      <c r="B16" s="95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7"/>
      <c r="N16" s="19">
        <f t="shared" si="0"/>
        <v>0</v>
      </c>
    </row>
    <row r="17" spans="1:14" ht="30" customHeight="1" x14ac:dyDescent="0.2">
      <c r="A17" s="25" t="s">
        <v>39</v>
      </c>
      <c r="B17" s="95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7"/>
      <c r="N17" s="19">
        <f t="shared" si="0"/>
        <v>0</v>
      </c>
    </row>
    <row r="18" spans="1:14" ht="30" customHeight="1" x14ac:dyDescent="0.2">
      <c r="A18" s="25" t="s">
        <v>40</v>
      </c>
      <c r="B18" s="95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7"/>
      <c r="N18" s="19">
        <f t="shared" si="0"/>
        <v>0</v>
      </c>
    </row>
    <row r="19" spans="1:14" ht="30" customHeight="1" x14ac:dyDescent="0.2">
      <c r="A19" s="25" t="s">
        <v>41</v>
      </c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7"/>
      <c r="N19" s="19">
        <f t="shared" si="0"/>
        <v>0</v>
      </c>
    </row>
    <row r="20" spans="1:14" ht="30" customHeight="1" x14ac:dyDescent="0.2">
      <c r="A20" s="25" t="s">
        <v>42</v>
      </c>
      <c r="B20" s="95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7"/>
      <c r="N20" s="19">
        <f t="shared" si="0"/>
        <v>0</v>
      </c>
    </row>
    <row r="21" spans="1:14" ht="30" customHeight="1" x14ac:dyDescent="0.2">
      <c r="A21" s="25" t="s">
        <v>43</v>
      </c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7"/>
      <c r="N21" s="19">
        <f t="shared" si="0"/>
        <v>0</v>
      </c>
    </row>
    <row r="22" spans="1:14" ht="30" customHeight="1" thickBot="1" x14ac:dyDescent="0.25">
      <c r="A22" s="26" t="s">
        <v>44</v>
      </c>
      <c r="B22" s="98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100"/>
      <c r="N22" s="22">
        <f t="shared" si="0"/>
        <v>0</v>
      </c>
    </row>
    <row r="23" spans="1:14" ht="30" customHeight="1" thickTop="1" x14ac:dyDescent="0.2">
      <c r="A23" s="24" t="s">
        <v>25</v>
      </c>
      <c r="B23" s="19">
        <f>SUM(B4:B22)</f>
        <v>0</v>
      </c>
      <c r="C23" s="19">
        <f t="shared" ref="C23:M23" si="1">SUM(C4:C22)</f>
        <v>0</v>
      </c>
      <c r="D23" s="19">
        <f t="shared" si="1"/>
        <v>0</v>
      </c>
      <c r="E23" s="19">
        <f t="shared" si="1"/>
        <v>0</v>
      </c>
      <c r="F23" s="19">
        <f t="shared" si="1"/>
        <v>0</v>
      </c>
      <c r="G23" s="19">
        <f t="shared" si="1"/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19">
        <f t="shared" si="1"/>
        <v>0</v>
      </c>
      <c r="L23" s="19">
        <f t="shared" si="1"/>
        <v>0</v>
      </c>
      <c r="M23" s="40">
        <f t="shared" si="1"/>
        <v>0</v>
      </c>
      <c r="N23" s="41">
        <f>IF(SUM(B23:M23)=SUM(N4:N22),SUM(B23:M23),"NG")</f>
        <v>0</v>
      </c>
    </row>
    <row r="24" spans="1:14" ht="23" customHeight="1" x14ac:dyDescent="0.2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s="53" customFormat="1" ht="40" customHeight="1" x14ac:dyDescent="0.2">
      <c r="A25" s="221" t="s">
        <v>150</v>
      </c>
      <c r="B25" s="222"/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</row>
    <row r="26" spans="1:14" s="53" customFormat="1" ht="23" customHeight="1" x14ac:dyDescent="0.2">
      <c r="A26" s="218" t="s">
        <v>156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</row>
    <row r="27" spans="1:14" ht="30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2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</sheetData>
  <sheetProtection algorithmName="SHA-512" hashValue="caY+QMPicg8wY9QXikQCiDiM7rkF44gw4SrEDQqLVmzdOSi+tO5Ni2TZYBXycJp/XxQxmmltsK0SPkxGPRiXYA==" saltValue="Atq2PFfOSS1Z5SO0dqk0yQ==" spinCount="100000" sheet="1" selectLockedCells="1"/>
  <mergeCells count="3">
    <mergeCell ref="K2:N2"/>
    <mergeCell ref="A25:N25"/>
    <mergeCell ref="A26:N26"/>
  </mergeCells>
  <phoneticPr fontId="4"/>
  <printOptions horizontalCentered="1"/>
  <pageMargins left="0.39370078740157483" right="0.39370078740157483" top="0.98425196850393704" bottom="0.78740157480314965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★注意事項</vt:lpstr>
      <vt:lpstr>表5(2)精算書</vt:lpstr>
      <vt:lpstr>表6(1)イ</vt:lpstr>
      <vt:lpstr>表6(2)イ</vt:lpstr>
      <vt:lpstr>表6(3)イ</vt:lpstr>
      <vt:lpstr>表6(4)イ</vt:lpstr>
      <vt:lpstr>表6(5)(6)(7)</vt:lpstr>
      <vt:lpstr>表6(1)ウ特定</vt:lpstr>
      <vt:lpstr>表6(2)ウ特定</vt:lpstr>
      <vt:lpstr>表6(3)ウ特定</vt:lpstr>
      <vt:lpstr>表6(4)ウ特定</vt:lpstr>
      <vt:lpstr>'表6(1)イ'!Print_Area</vt:lpstr>
      <vt:lpstr>'表6(1)ウ特定'!Print_Area</vt:lpstr>
      <vt:lpstr>'表6(2)イ'!Print_Area</vt:lpstr>
      <vt:lpstr>'表6(2)ウ特定'!Print_Area</vt:lpstr>
      <vt:lpstr>'表6(3)イ'!Print_Area</vt:lpstr>
      <vt:lpstr>'表6(3)ウ特定'!Print_Area</vt:lpstr>
      <vt:lpstr>'表6(4)イ'!Print_Area</vt:lpstr>
      <vt:lpstr>'表6(4)ウ特定'!Print_Area</vt:lpstr>
      <vt:lpstr>'表6(5)(6)(7)'!Print_Area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SG19200のC20-3662</dc:creator>
  <cp:lastModifiedBy>SG19200のC20-3683</cp:lastModifiedBy>
  <cp:lastPrinted>2025-03-27T07:37:39Z</cp:lastPrinted>
  <dcterms:created xsi:type="dcterms:W3CDTF">2021-08-19T04:02:20Z</dcterms:created>
  <dcterms:modified xsi:type="dcterms:W3CDTF">2025-03-27T07:38:17Z</dcterms:modified>
</cp:coreProperties>
</file>