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4-1_財政\03_予算・決算等\08財政状況一覧表等\01財政状況資料集\R02決算\04 県ウェブページ掲載用・総務省提出用データ\"/>
    </mc:Choice>
  </mc:AlternateContent>
  <bookViews>
    <workbookView xWindow="0" yWindow="0" windowWidth="28770" windowHeight="805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CO36" i="10"/>
  <c r="AM36" i="10"/>
  <c r="C36" i="10"/>
  <c r="AM35" i="10"/>
  <c r="C35" i="10"/>
  <c r="AM34" i="10" s="1"/>
  <c r="CO34" i="10"/>
  <c r="CO35" i="10" s="1"/>
  <c r="BW34" i="10"/>
  <c r="BW35" i="10" s="1"/>
  <c r="BW36" i="10" s="1"/>
  <c r="BW37" i="10" s="1"/>
  <c r="BW38" i="10" s="1"/>
  <c r="BW39" i="10" s="1"/>
  <c r="BW40" i="10" s="1"/>
  <c r="BW41" i="10" s="1"/>
  <c r="BW42" i="10" s="1"/>
  <c r="BW43" i="10" s="1"/>
  <c r="U34" i="10"/>
  <c r="U35" i="10" s="1"/>
  <c r="U36" i="10" s="1"/>
  <c r="U37" i="10" s="1"/>
  <c r="U38" i="10" s="1"/>
  <c r="C34" i="10"/>
  <c r="BE34" i="10" l="1"/>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<sst xmlns="http://schemas.openxmlformats.org/spreadsheetml/2006/main" count="1100" uniqueCount="606">
  <si>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</si>
  <si>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</si>
  <si>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</si>
  <si>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</si>
  <si>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</si>
  <si>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</si>
  <si>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</si>
  <si>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</si>
  <si>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</si>
  <si>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</si>
  <si>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</si>
  <si>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</si>
  <si>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</si>
  <si>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</si>
  <si>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</si>
  <si>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</si>
  <si>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</si>
  <si>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</si>
  <si>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</si>
  <si>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</si>
  <si>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</si>
  <si>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</si>
  <si>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</si>
  <si>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</si>
  <si>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</si>
  <si>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</si>
  <si>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</si>
  <si>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</si>
  <si>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</si>
  <si>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</si>
  <si>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</si>
  <si>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</si>
  <si>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</si>
  <si>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</si>
  <si>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</si>
  <si>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</si>
  <si>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</si>
  <si>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</si>
  <si>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</si>
  <si>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</si>
  <si>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</si>
  <si>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</si>
  <si>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</si>
  <si>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</si>
  <si>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</si>
  <si>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</si>
  <si>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</si>
  <si>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</si>
  <si>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</si>
  <si>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</si>
  <si>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</si>
  <si>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</si>
  <si>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</si>
  <si>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</si>
  <si>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</si>
  <si>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</si>
  <si>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</si>
  <si>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</si>
  <si>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</si>
  <si>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</si>
  <si>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</si>
  <si>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</si>
  <si>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</si>
  <si>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</si>
  <si>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</si>
  <si>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</si>
  <si>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</si>
  <si>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</si>
  <si>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</si>
  <si>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</si>
  <si>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</si>
  <si>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</si>
  <si>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</si>
  <si>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</si>
  <si>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</si>
  <si>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</si>
  <si>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</si>
  <si>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</si>
  <si>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</si>
  <si>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</si>
  <si>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</si>
  <si>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</si>
  <si>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</si>
  <si>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</si>
  <si>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Ⅱ－０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</si>
  <si>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</si>
  <si>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</si>
  <si>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</si>
  <si>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</si>
  <si>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</si>
  <si>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</si>
  <si>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</si>
  <si>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</si>
  <si>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</si>
  <si>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</si>
  <si>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</si>
  <si>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</si>
  <si>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三豊市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</si>
  <si>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</si>
  <si>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</si>
  <si>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</si>
  <si>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</si>
  <si>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</si>
  <si>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</si>
  <si>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</si>
  <si>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</si>
  <si>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</si>
  <si>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</si>
  <si>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</si>
  <si>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</si>
  <si>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</si>
  <si>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</si>
  <si>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</si>
  <si>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</si>
  <si>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</si>
  <si>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</si>
  <si>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</si>
  <si>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</si>
  <si>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</si>
  <si>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</si>
  <si>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</si>
  <si>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</si>
  <si>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</si>
  <si>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</si>
  <si>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</si>
  <si>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</si>
  <si>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</si>
  <si>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</si>
  <si>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</si>
  <si>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</si>
  <si>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</si>
  <si>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</si>
  <si>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</si>
  <si>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</si>
  <si>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</si>
  <si>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</si>
  <si>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</si>
  <si>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</si>
  <si>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</si>
  <si>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</si>
  <si>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</si>
  <si>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</si>
  <si>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</si>
  <si>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</si>
  <si>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</si>
  <si>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</si>
  <si>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</si>
  <si>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</si>
  <si>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</si>
  <si>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</si>
  <si>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</si>
  <si>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</si>
  <si>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</si>
  <si>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</si>
  <si>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</si>
  <si>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</si>
  <si>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</si>
  <si>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</si>
  <si>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</si>
  <si>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</si>
  <si>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</si>
  <si>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</si>
  <si>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</si>
  <si>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</si>
  <si>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</si>
  <si>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</si>
  <si>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</si>
  <si>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</si>
  <si>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</si>
  <si>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</si>
  <si>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</si>
  <si>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</si>
  <si>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</si>
  <si>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</si>
  <si>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</si>
  <si>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</si>
  <si>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</si>
  <si>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</si>
  <si>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</si>
  <si>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</si>
  <si>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</si>
  <si>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</si>
  <si>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</si>
  <si>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</si>
  <si>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</si>
  <si>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</si>
  <si>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</si>
  <si>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</si>
  <si>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</si>
  <si>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</si>
  <si>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</si>
  <si>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</si>
  <si>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</si>
  <si>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</si>
  <si>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</si>
  <si>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</si>
  <si>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</si>
  <si>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</si>
  <si>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</si>
  <si>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</si>
  <si>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</si>
  <si>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</si>
  <si>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</si>
  <si>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</si>
  <si>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</si>
  <si>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</si>
  <si>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</si>
  <si>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</si>
  <si>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</si>
  <si>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</si>
  <si>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</si>
  <si>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</si>
  <si>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香川県三豊市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</si>
  <si>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</si>
  <si>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</si>
  <si>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</si>
  <si>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</si>
  <si>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</si>
  <si>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</si>
  <si>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</si>
  <si>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</si>
  <si>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</si>
  <si>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</si>
  <si>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</si>
  <si>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</si>
  <si>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</si>
  <si>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</si>
  <si>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</si>
  <si>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</si>
  <si>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</si>
  <si>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</si>
  <si>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</si>
  <si>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</si>
  <si>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</si>
  <si>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</si>
  <si>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</si>
  <si>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</si>
  <si>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</si>
  <si>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</si>
  <si>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</si>
  <si>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</si>
  <si>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</si>
  <si>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</si>
  <si>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</si>
  <si>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</si>
  <si>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</si>
  <si>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</si>
  <si>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</si>
  <si>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</si>
  <si>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</si>
  <si>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</si>
  <si>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</si>
  <si>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</si>
  <si>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</si>
  <si>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</si>
  <si>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</si>
  <si>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</si>
  <si>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</si>
  <si>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</si>
  <si>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</si>
  <si>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</si>
  <si>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</si>
  <si>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</si>
  <si>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</si>
  <si>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</si>
  <si>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</si>
  <si>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</si>
  <si>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</si>
  <si>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</si>
  <si>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</si>
  <si>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</si>
  <si>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</si>
  <si>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</si>
  <si>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</si>
  <si>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</si>
  <si>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</si>
  <si>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</si>
  <si>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</si>
  <si>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</si>
  <si>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</si>
  <si>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</si>
  <si>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</si>
  <si>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</si>
  <si>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</si>
  <si>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</si>
  <si>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</si>
  <si>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</si>
  <si>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</si>
  <si>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</si>
  <si>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</si>
  <si>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</si>
  <si>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</si>
  <si>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</si>
  <si>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</si>
  <si>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</si>
  <si>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</si>
  <si>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</si>
  <si>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</si>
  <si>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</si>
  <si>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</si>
  <si>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</si>
  <si>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</si>
  <si>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</si>
  <si>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</si>
  <si>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</si>
  <si>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</si>
  <si>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</si>
  <si>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</si>
  <si>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</si>
  <si>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</si>
  <si>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</si>
  <si>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</si>
  <si>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</si>
  <si>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</si>
  <si>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</si>
  <si>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</si>
  <si>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</si>
  <si>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</si>
  <si>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</si>
  <si>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</si>
  <si>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</si>
  <si>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</si>
  <si>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</si>
  <si>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</si>
  <si>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</si>
  <si>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</si>
  <si>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</si>
  <si>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</si>
  <si>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</si>
  <si>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</si>
  <si>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</si>
  <si>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</si>
  <si>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</si>
  <si>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</si>
  <si>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</si>
  <si>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</si>
  <si>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</si>
  <si>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</si>
  <si>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</si>
  <si>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</si>
  <si>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</si>
  <si>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</si>
  <si>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</si>
  <si>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</si>
  <si>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</si>
  <si>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</si>
  <si>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</si>
  <si>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</si>
  <si>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</si>
  <si>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</si>
  <si>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</si>
  <si>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</si>
  <si>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</si>
  <si>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</si>
  <si>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</si>
  <si>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</si>
  <si>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</si>
  <si>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</si>
  <si>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</si>
  <si>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</si>
  <si>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</si>
  <si>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</si>
  <si>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</si>
  <si>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</si>
  <si>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</si>
  <si>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</si>
  <si>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香川県三豊市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</si>
  <si>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</si>
  <si>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</si>
  <si>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</si>
  <si>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</si>
  <si>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</si>
  <si>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</si>
  <si>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</si>
  <si>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</si>
  <si>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</si>
  <si>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</si>
  <si>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</si>
  <si>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</si>
  <si>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</si>
  <si>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</si>
  <si>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</si>
  <si>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</si>
  <si>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</si>
  <si>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</si>
  <si>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</si>
  <si>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</si>
  <si>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</si>
  <si>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</si>
  <si>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</si>
  <si>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</si>
  <si>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</si>
  <si>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</si>
  <si>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</si>
  <si>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</si>
  <si>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</si>
  <si>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</si>
  <si>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</si>
  <si>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</si>
  <si>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</si>
  <si>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</si>
  <si>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国民健康保険診療所事業特別会計</t>
    <phoneticPr fontId="5"/>
  </si>
  <si>
    <t>後期高齢者医療事業特別会計</t>
    <phoneticPr fontId="5"/>
  </si>
  <si>
    <t>介護保険事業特別会計</t>
    <phoneticPr fontId="5"/>
  </si>
  <si>
    <t>介護サービス事業特別会計</t>
    <phoneticPr fontId="5"/>
  </si>
  <si>
    <t>-</t>
    <phoneticPr fontId="5"/>
  </si>
  <si>
    <t>病院事業会計</t>
    <phoneticPr fontId="5"/>
  </si>
  <si>
    <t>法適用企業</t>
    <phoneticPr fontId="5"/>
  </si>
  <si>
    <t>集落排水事業特別会計</t>
    <phoneticPr fontId="5"/>
  </si>
  <si>
    <t>法非適用企業</t>
    <phoneticPr fontId="5"/>
  </si>
  <si>
    <t>浄化槽整備推進事業特別会計</t>
    <phoneticPr fontId="5"/>
  </si>
  <si>
    <t>-</t>
    <phoneticPr fontId="5"/>
  </si>
  <si>
    <t>法非適用企業</t>
    <phoneticPr fontId="5"/>
  </si>
  <si>
    <t>港湾整備事業特別会計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</si>
  <si>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</si>
  <si>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</si>
  <si>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</si>
  <si>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</si>
  <si>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</si>
  <si>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</si>
  <si>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</si>
  <si>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</si>
  <si>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</si>
  <si>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</si>
  <si>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</si>
  <si>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</si>
  <si>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</si>
  <si>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</si>
  <si>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</si>
  <si>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</si>
  <si>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</si>
  <si>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</si>
  <si>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</si>
  <si>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</si>
  <si>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</si>
  <si>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</si>
  <si>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</si>
  <si>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</si>
  <si>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</si>
  <si>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</si>
  <si>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</si>
  <si>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</si>
  <si>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</si>
  <si>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</si>
  <si>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</si>
  <si>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</si>
  <si>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</si>
  <si>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</si>
  <si>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</si>
  <si>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</si>
  <si>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</si>
  <si>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</si>
  <si>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</si>
  <si>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</si>
  <si>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</si>
  <si>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</si>
  <si>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</si>
  <si>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</si>
  <si>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</si>
  <si>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</si>
  <si>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</si>
  <si>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</si>
  <si>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</si>
  <si>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</si>
  <si>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</si>
  <si>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</si>
  <si>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</si>
  <si>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</si>
  <si>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</si>
  <si>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</si>
  <si>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</si>
  <si>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</si>
  <si>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</si>
  <si>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</si>
  <si>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浄化槽整備推進事業特別会計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</si>
  <si>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</si>
  <si>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集落排水事業特別会計</t>
    <phoneticPr fontId="5"/>
  </si>
  <si>
    <t>(Ｆ)</t>
    <phoneticPr fontId="5"/>
  </si>
  <si>
    <t>国民健康保険診療所事業特別会計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</si>
  <si>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</si>
  <si>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</si>
  <si>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</si>
  <si>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</si>
  <si>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</si>
  <si>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</si>
  <si>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</si>
  <si>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</si>
  <si>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</si>
  <si>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</si>
  <si>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</si>
  <si>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</si>
  <si>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</si>
  <si>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</si>
  <si>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</si>
  <si>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</si>
  <si>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</si>
  <si>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</si>
  <si>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</si>
  <si>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</si>
  <si>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</si>
  <si>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</si>
  <si>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</si>
  <si>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</si>
  <si>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</si>
  <si>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</si>
  <si>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</si>
  <si>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</si>
  <si>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</si>
  <si>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</si>
  <si>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</si>
  <si>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</si>
  <si>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</si>
  <si>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</si>
  <si>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</si>
  <si>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</si>
  <si>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</si>
  <si>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</si>
  <si>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</si>
  <si>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</si>
  <si>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</si>
  <si>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</si>
  <si>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</si>
  <si>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</si>
  <si>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</si>
  <si>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</si>
  <si>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</si>
  <si>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</si>
  <si>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</si>
  <si>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</si>
  <si>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</si>
  <si>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</si>
  <si>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</si>
  <si>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</si>
  <si>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</si>
  <si>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</si>
  <si>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</si>
  <si>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</si>
  <si>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</si>
  <si>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</si>
  <si>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</si>
  <si>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</si>
  <si>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</si>
  <si>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</si>
  <si>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</si>
  <si>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</si>
  <si>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</si>
  <si>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</si>
  <si>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</si>
  <si>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</si>
  <si>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</si>
  <si>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</si>
  <si>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</si>
  <si>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</si>
  <si>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</si>
  <si>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</si>
  <si>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</si>
  <si>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</si>
  <si>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</si>
  <si>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</si>
  <si>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</si>
  <si>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</si>
  <si>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</si>
  <si>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4.68</t>
  </si>
  <si>
    <t>▲ 3.47</t>
  </si>
  <si>
    <t>▲ 4.46</t>
  </si>
  <si>
    <t>一般会計</t>
  </si>
  <si>
    <t>病院事業会計</t>
  </si>
  <si>
    <t>介護保険事業特別会計</t>
  </si>
  <si>
    <t>国民健康保険事業特別会計</t>
  </si>
  <si>
    <t>国民健康保険診療所事業特別会計</t>
  </si>
  <si>
    <t>後期高齢者医療事業特別会計</t>
  </si>
  <si>
    <t>港湾整備事業特別会計</t>
  </si>
  <si>
    <t>介護サービス事業特別会計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</si>
  <si>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</si>
  <si>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</si>
  <si>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</si>
  <si>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</si>
  <si>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</si>
  <si>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</si>
  <si>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</si>
  <si>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</si>
  <si>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</si>
  <si>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三観広域行政組合（一般会計）</t>
    <rPh sb="0" eb="1">
      <t>サン</t>
    </rPh>
    <rPh sb="1" eb="2">
      <t>カン</t>
    </rPh>
    <rPh sb="2" eb="4">
      <t>コウイキ</t>
    </rPh>
    <rPh sb="4" eb="6">
      <t>ギョウセイ</t>
    </rPh>
    <rPh sb="6" eb="8">
      <t>クミアイ</t>
    </rPh>
    <rPh sb="9" eb="11">
      <t>イッパン</t>
    </rPh>
    <rPh sb="11" eb="13">
      <t>カイケイ</t>
    </rPh>
    <phoneticPr fontId="27"/>
  </si>
  <si>
    <t>三豊総合病院企業団（病院事業会計）</t>
    <rPh sb="8" eb="9">
      <t>ダン</t>
    </rPh>
    <rPh sb="10" eb="12">
      <t>ビョウイン</t>
    </rPh>
    <rPh sb="12" eb="14">
      <t>ジギョウ</t>
    </rPh>
    <phoneticPr fontId="27"/>
  </si>
  <si>
    <t>三豊総合病院企業団（保健福祉総合施設事業）</t>
    <rPh sb="8" eb="9">
      <t>ダン</t>
    </rPh>
    <rPh sb="10" eb="12">
      <t>ホケン</t>
    </rPh>
    <rPh sb="12" eb="14">
      <t>フクシ</t>
    </rPh>
    <rPh sb="14" eb="16">
      <t>ソウゴウ</t>
    </rPh>
    <rPh sb="16" eb="18">
      <t>シセツ</t>
    </rPh>
    <rPh sb="18" eb="20">
      <t>ジギョウ</t>
    </rPh>
    <phoneticPr fontId="27"/>
  </si>
  <si>
    <t>三豊総合病院企業団（介護老人保健施設事業会計）</t>
    <rPh sb="8" eb="9">
      <t>ダン</t>
    </rPh>
    <rPh sb="10" eb="12">
      <t>カイゴ</t>
    </rPh>
    <rPh sb="12" eb="14">
      <t>ロウジン</t>
    </rPh>
    <rPh sb="14" eb="16">
      <t>ホケン</t>
    </rPh>
    <rPh sb="16" eb="18">
      <t>シセツ</t>
    </rPh>
    <rPh sb="18" eb="20">
      <t>ジギョウ</t>
    </rPh>
    <rPh sb="20" eb="22">
      <t>カイケイ</t>
    </rPh>
    <phoneticPr fontId="27"/>
  </si>
  <si>
    <t>香川県中部広域競艇事業組合</t>
    <rPh sb="0" eb="3">
      <t>カガワケン</t>
    </rPh>
    <rPh sb="3" eb="5">
      <t>チュウブ</t>
    </rPh>
    <rPh sb="5" eb="7">
      <t>コウイキ</t>
    </rPh>
    <rPh sb="7" eb="9">
      <t>キョウテイ</t>
    </rPh>
    <rPh sb="9" eb="11">
      <t>ジギョウ</t>
    </rPh>
    <rPh sb="11" eb="13">
      <t>クミアイ</t>
    </rPh>
    <phoneticPr fontId="27"/>
  </si>
  <si>
    <t>香川県市町総合事務組合</t>
    <rPh sb="10" eb="11">
      <t>ア</t>
    </rPh>
    <phoneticPr fontId="27"/>
  </si>
  <si>
    <t>香川県後期高齢者医療広域連合（一般会計）</t>
  </si>
  <si>
    <t>香川県後期高齢者医療広域連合（後期高齢者医療事業）</t>
    <rPh sb="15" eb="17">
      <t>コウキ</t>
    </rPh>
    <rPh sb="17" eb="20">
      <t>コウレイシャ</t>
    </rPh>
    <rPh sb="20" eb="22">
      <t>イリョウ</t>
    </rPh>
    <rPh sb="22" eb="24">
      <t>ジギョウ</t>
    </rPh>
    <phoneticPr fontId="27"/>
  </si>
  <si>
    <t>香川県広域水道企業団（水道事業会計）</t>
    <rPh sb="0" eb="3">
      <t>カガワケン</t>
    </rPh>
    <rPh sb="3" eb="5">
      <t>コウイキ</t>
    </rPh>
    <rPh sb="5" eb="7">
      <t>スイドウ</t>
    </rPh>
    <rPh sb="7" eb="9">
      <t>キギョウ</t>
    </rPh>
    <rPh sb="9" eb="10">
      <t>ダン</t>
    </rPh>
    <rPh sb="11" eb="13">
      <t>スイドウ</t>
    </rPh>
    <rPh sb="13" eb="15">
      <t>ジギョウ</t>
    </rPh>
    <rPh sb="15" eb="17">
      <t>カイケイ</t>
    </rPh>
    <phoneticPr fontId="2"/>
  </si>
  <si>
    <t>法適用企業</t>
    <rPh sb="0" eb="1">
      <t>ホウ</t>
    </rPh>
    <rPh sb="1" eb="3">
      <t>テキヨウ</t>
    </rPh>
    <rPh sb="3" eb="5">
      <t>キギョウ</t>
    </rPh>
    <phoneticPr fontId="2"/>
  </si>
  <si>
    <t>三豊市土地開発公社</t>
    <rPh sb="0" eb="3">
      <t>ミトヨシ</t>
    </rPh>
    <rPh sb="3" eb="5">
      <t>トチ</t>
    </rPh>
    <rPh sb="5" eb="7">
      <t>カイハツ</t>
    </rPh>
    <rPh sb="7" eb="9">
      <t>コウシャ</t>
    </rPh>
    <phoneticPr fontId="2"/>
  </si>
  <si>
    <t>株式会社たからだの里</t>
    <rPh sb="0" eb="4">
      <t>カブシキガイシャ</t>
    </rPh>
    <rPh sb="9" eb="10">
      <t>サト</t>
    </rPh>
    <phoneticPr fontId="2"/>
  </si>
  <si>
    <t>-</t>
    <phoneticPr fontId="2"/>
  </si>
  <si>
    <t>○</t>
    <phoneticPr fontId="2"/>
  </si>
  <si>
    <t>香川県三豊市観音寺市学校組合</t>
    <rPh sb="0" eb="3">
      <t>カガワケン</t>
    </rPh>
    <rPh sb="13" eb="14">
      <t>ア</t>
    </rPh>
    <phoneticPr fontId="27"/>
  </si>
  <si>
    <t>三観広域行政組合（電算センター特別会計）</t>
    <rPh sb="0" eb="1">
      <t>サン</t>
    </rPh>
    <rPh sb="1" eb="2">
      <t>カン</t>
    </rPh>
    <rPh sb="2" eb="4">
      <t>コウイキ</t>
    </rPh>
    <rPh sb="4" eb="6">
      <t>ギョウセイ</t>
    </rPh>
    <rPh sb="6" eb="8">
      <t>クミアイ</t>
    </rPh>
    <rPh sb="9" eb="11">
      <t>デンサン</t>
    </rPh>
    <rPh sb="10" eb="11">
      <t>ザン</t>
    </rPh>
    <rPh sb="15" eb="17">
      <t>トクベツ</t>
    </rPh>
    <rPh sb="17" eb="19">
      <t>カイケイ</t>
    </rPh>
    <phoneticPr fontId="27"/>
  </si>
  <si>
    <t>香川県広域水道企業団（工業用水道事業会計）</t>
    <rPh sb="0" eb="3">
      <t>カガワケン</t>
    </rPh>
    <rPh sb="3" eb="5">
      <t>コウイキ</t>
    </rPh>
    <rPh sb="5" eb="7">
      <t>スイドウ</t>
    </rPh>
    <rPh sb="7" eb="9">
      <t>キギョウ</t>
    </rPh>
    <rPh sb="9" eb="10">
      <t>ダン</t>
    </rPh>
    <rPh sb="11" eb="14">
      <t>コウギョウヨウ</t>
    </rPh>
    <rPh sb="14" eb="16">
      <t>スイドウ</t>
    </rPh>
    <rPh sb="16" eb="18">
      <t>ジギョウ</t>
    </rPh>
    <rPh sb="18" eb="20">
      <t>カイケイ</t>
    </rPh>
    <phoneticPr fontId="2"/>
  </si>
  <si>
    <t>-</t>
    <phoneticPr fontId="2"/>
  </si>
  <si>
    <t>三豊市合併振興基金</t>
    <rPh sb="0" eb="3">
      <t>ミトヨシ</t>
    </rPh>
    <rPh sb="3" eb="5">
      <t>ガッペイ</t>
    </rPh>
    <rPh sb="5" eb="7">
      <t>シンコウ</t>
    </rPh>
    <rPh sb="7" eb="9">
      <t>キキン</t>
    </rPh>
    <phoneticPr fontId="2"/>
  </si>
  <si>
    <t>三豊市公共施設整備基金</t>
    <rPh sb="3" eb="5">
      <t>コウキョウ</t>
    </rPh>
    <rPh sb="5" eb="7">
      <t>シセツ</t>
    </rPh>
    <rPh sb="7" eb="9">
      <t>セイビ</t>
    </rPh>
    <rPh sb="9" eb="11">
      <t>キキン</t>
    </rPh>
    <phoneticPr fontId="2"/>
  </si>
  <si>
    <t>三豊市地域福祉基金</t>
    <rPh sb="3" eb="5">
      <t>チイキ</t>
    </rPh>
    <rPh sb="5" eb="7">
      <t>フクシ</t>
    </rPh>
    <rPh sb="7" eb="9">
      <t>キキン</t>
    </rPh>
    <phoneticPr fontId="2"/>
  </si>
  <si>
    <t>三豊市ふるさと三豊応援基金</t>
    <rPh sb="7" eb="9">
      <t>ミトヨ</t>
    </rPh>
    <rPh sb="9" eb="11">
      <t>オウエン</t>
    </rPh>
    <rPh sb="11" eb="13">
      <t>キキン</t>
    </rPh>
    <phoneticPr fontId="2"/>
  </si>
  <si>
    <t>三豊市教育施設整備基金</t>
    <rPh sb="3" eb="5">
      <t>キョウイク</t>
    </rPh>
    <rPh sb="5" eb="7">
      <t>シセツ</t>
    </rPh>
    <rPh sb="7" eb="9">
      <t>セイビ</t>
    </rPh>
    <rPh sb="9" eb="11">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</si>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</sst>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86564</c:v>
                </c:pt>
                <c:pt idx="1">
                  <c:v>62698</c:v>
                </c:pt>
                <c:pt idx="2">
                  <c:v>79245</c:v>
                </c:pt>
                <c:pt idx="3">
                  <c:v>71604</c:v>
                </c:pt>
                <c:pt idx="4">
                  <c:v>67009</c:v>
                </c:pt>
              </c:numCache>
            </c:numRef>
          </c:val>
          <c:smooth val="0"/>
          <c:extLst>
            <c:ext xmlns:c16="http://schemas.microsoft.com/office/drawing/2014/chart" uri="{C3380CC4-5D6E-409C-BE32-E72D297353CC}">
              <c16:uniqueId val="{00000000-7FFA-49A4-904A-4F0199BAE4A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65645</c:v>
                </c:pt>
                <c:pt idx="1">
                  <c:v>68413</c:v>
                </c:pt>
                <c:pt idx="2">
                  <c:v>99742</c:v>
                </c:pt>
                <c:pt idx="3">
                  <c:v>78805</c:v>
                </c:pt>
                <c:pt idx="4">
                  <c:v>72418</c:v>
                </c:pt>
              </c:numCache>
            </c:numRef>
          </c:val>
          <c:smooth val="0"/>
          <c:extLst>
            <c:ext xmlns:c16="http://schemas.microsoft.com/office/drawing/2014/chart" uri="{C3380CC4-5D6E-409C-BE32-E72D297353CC}">
              <c16:uniqueId val="{00000001-7FFA-49A4-904A-4F0199BAE4A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5.5</c:v>
                </c:pt>
                <c:pt idx="1">
                  <c:v>5.37</c:v>
                </c:pt>
                <c:pt idx="2">
                  <c:v>5.16</c:v>
                </c:pt>
                <c:pt idx="3">
                  <c:v>7.98</c:v>
                </c:pt>
                <c:pt idx="4">
                  <c:v>5.72</c:v>
                </c:pt>
              </c:numCache>
            </c:numRef>
          </c:val>
          <c:extLst>
            <c:ext xmlns:c16="http://schemas.microsoft.com/office/drawing/2014/chart" uri="{C3380CC4-5D6E-409C-BE32-E72D297353CC}">
              <c16:uniqueId val="{00000000-EA00-40FF-A8A4-5B494A67311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49.05</c:v>
                </c:pt>
                <c:pt idx="1">
                  <c:v>51.05</c:v>
                </c:pt>
                <c:pt idx="2">
                  <c:v>45.63</c:v>
                </c:pt>
                <c:pt idx="3">
                  <c:v>39.82</c:v>
                </c:pt>
                <c:pt idx="4">
                  <c:v>36.25</c:v>
                </c:pt>
              </c:numCache>
            </c:numRef>
          </c:val>
          <c:extLst>
            <c:ext xmlns:c16="http://schemas.microsoft.com/office/drawing/2014/chart" uri="{C3380CC4-5D6E-409C-BE32-E72D297353CC}">
              <c16:uniqueId val="{00000001-EA00-40FF-A8A4-5B494A67311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2.31</c:v>
                </c:pt>
                <c:pt idx="1">
                  <c:v>1.04</c:v>
                </c:pt>
                <c:pt idx="2">
                  <c:v>-4.68</c:v>
                </c:pt>
                <c:pt idx="3">
                  <c:v>-3.47</c:v>
                </c:pt>
                <c:pt idx="4">
                  <c:v>-4.46</c:v>
                </c:pt>
              </c:numCache>
            </c:numRef>
          </c:val>
          <c:smooth val="0"/>
          <c:extLst>
            <c:ext xmlns:c16="http://schemas.microsoft.com/office/drawing/2014/chart" uri="{C3380CC4-5D6E-409C-BE32-E72D297353CC}">
              <c16:uniqueId val="{00000002-EA00-40FF-A8A4-5B494A67311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11</c:v>
                </c:pt>
                <c:pt idx="2">
                  <c:v>#N/A</c:v>
                </c:pt>
                <c:pt idx="3">
                  <c:v>11.28</c:v>
                </c:pt>
                <c:pt idx="4">
                  <c:v>#N/A</c:v>
                </c:pt>
                <c:pt idx="5">
                  <c:v>0</c:v>
                </c:pt>
                <c:pt idx="6">
                  <c:v>#N/A</c:v>
                </c:pt>
                <c:pt idx="7">
                  <c:v>0</c:v>
                </c:pt>
                <c:pt idx="8">
                  <c:v>#N/A</c:v>
                </c:pt>
                <c:pt idx="9">
                  <c:v>0</c:v>
                </c:pt>
              </c:numCache>
            </c:numRef>
          </c:val>
          <c:extLst>
            <c:ext xmlns:c16="http://schemas.microsoft.com/office/drawing/2014/chart" uri="{C3380CC4-5D6E-409C-BE32-E72D297353CC}">
              <c16:uniqueId val="{00000000-CFCF-4CC7-B508-6BFEFBBCB86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FCF-4CC7-B508-6BFEFBBCB867}"/>
            </c:ext>
          </c:extLst>
        </c:ser>
        <c:ser>
          <c:idx val="2"/>
          <c:order val="2"/>
          <c:tx>
            <c:strRef>
              <c:f>データシート!$A$29</c:f>
              <c:strCache>
                <c:ptCount val="1"/>
                <c:pt idx="0">
                  <c:v>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0.02</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FCF-4CC7-B508-6BFEFBBCB867}"/>
            </c:ext>
          </c:extLst>
        </c:ser>
        <c:ser>
          <c:idx val="3"/>
          <c:order val="3"/>
          <c:tx>
            <c:strRef>
              <c:f>データシート!$A$30</c:f>
              <c:strCache>
                <c:ptCount val="1"/>
                <c:pt idx="0">
                  <c:v>港湾整備事業特別会計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3-CFCF-4CC7-B508-6BFEFBBCB867}"/>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0.01</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4-CFCF-4CC7-B508-6BFEFBBCB867}"/>
            </c:ext>
          </c:extLst>
        </c:ser>
        <c:ser>
          <c:idx val="5"/>
          <c:order val="5"/>
          <c:tx>
            <c:strRef>
              <c:f>データシート!$A$32</c:f>
              <c:strCache>
                <c:ptCount val="1"/>
                <c:pt idx="0">
                  <c:v>国民健康保険診療所事業特別会計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7.0000000000000007E-2</c:v>
                </c:pt>
                <c:pt idx="2">
                  <c:v>#N/A</c:v>
                </c:pt>
                <c:pt idx="3">
                  <c:v>0.04</c:v>
                </c:pt>
                <c:pt idx="4">
                  <c:v>#N/A</c:v>
                </c:pt>
                <c:pt idx="5">
                  <c:v>0.04</c:v>
                </c:pt>
                <c:pt idx="6">
                  <c:v>#N/A</c:v>
                </c:pt>
                <c:pt idx="7">
                  <c:v>0.04</c:v>
                </c:pt>
                <c:pt idx="8">
                  <c:v>#N/A</c:v>
                </c:pt>
                <c:pt idx="9">
                  <c:v>0.03</c:v>
                </c:pt>
              </c:numCache>
            </c:numRef>
          </c:val>
          <c:extLst>
            <c:ext xmlns:c16="http://schemas.microsoft.com/office/drawing/2014/chart" uri="{C3380CC4-5D6E-409C-BE32-E72D297353CC}">
              <c16:uniqueId val="{00000005-CFCF-4CC7-B508-6BFEFBBCB867}"/>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0.33</c:v>
                </c:pt>
                <c:pt idx="2">
                  <c:v>#N/A</c:v>
                </c:pt>
                <c:pt idx="3">
                  <c:v>0.54</c:v>
                </c:pt>
                <c:pt idx="4">
                  <c:v>#N/A</c:v>
                </c:pt>
                <c:pt idx="5">
                  <c:v>0.16</c:v>
                </c:pt>
                <c:pt idx="6">
                  <c:v>#N/A</c:v>
                </c:pt>
                <c:pt idx="7">
                  <c:v>0.3</c:v>
                </c:pt>
                <c:pt idx="8">
                  <c:v>#N/A</c:v>
                </c:pt>
                <c:pt idx="9">
                  <c:v>0.51</c:v>
                </c:pt>
              </c:numCache>
            </c:numRef>
          </c:val>
          <c:extLst>
            <c:ext xmlns:c16="http://schemas.microsoft.com/office/drawing/2014/chart" uri="{C3380CC4-5D6E-409C-BE32-E72D297353CC}">
              <c16:uniqueId val="{00000006-CFCF-4CC7-B508-6BFEFBBCB867}"/>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0.71</c:v>
                </c:pt>
                <c:pt idx="2">
                  <c:v>#N/A</c:v>
                </c:pt>
                <c:pt idx="3">
                  <c:v>1.17</c:v>
                </c:pt>
                <c:pt idx="4">
                  <c:v>#N/A</c:v>
                </c:pt>
                <c:pt idx="5">
                  <c:v>1.23</c:v>
                </c:pt>
                <c:pt idx="6">
                  <c:v>#N/A</c:v>
                </c:pt>
                <c:pt idx="7">
                  <c:v>1.06</c:v>
                </c:pt>
                <c:pt idx="8">
                  <c:v>#N/A</c:v>
                </c:pt>
                <c:pt idx="9">
                  <c:v>1.6</c:v>
                </c:pt>
              </c:numCache>
            </c:numRef>
          </c:val>
          <c:extLst>
            <c:ext xmlns:c16="http://schemas.microsoft.com/office/drawing/2014/chart" uri="{C3380CC4-5D6E-409C-BE32-E72D297353CC}">
              <c16:uniqueId val="{00000007-CFCF-4CC7-B508-6BFEFBBCB867}"/>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7.96</c:v>
                </c:pt>
                <c:pt idx="2">
                  <c:v>#N/A</c:v>
                </c:pt>
                <c:pt idx="3">
                  <c:v>7.48</c:v>
                </c:pt>
                <c:pt idx="4">
                  <c:v>#N/A</c:v>
                </c:pt>
                <c:pt idx="5">
                  <c:v>6.59</c:v>
                </c:pt>
                <c:pt idx="6">
                  <c:v>#N/A</c:v>
                </c:pt>
                <c:pt idx="7">
                  <c:v>5.23</c:v>
                </c:pt>
                <c:pt idx="8">
                  <c:v>#N/A</c:v>
                </c:pt>
                <c:pt idx="9">
                  <c:v>3.55</c:v>
                </c:pt>
              </c:numCache>
            </c:numRef>
          </c:val>
          <c:extLst>
            <c:ext xmlns:c16="http://schemas.microsoft.com/office/drawing/2014/chart" uri="{C3380CC4-5D6E-409C-BE32-E72D297353CC}">
              <c16:uniqueId val="{00000008-CFCF-4CC7-B508-6BFEFBBCB86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5.49</c:v>
                </c:pt>
                <c:pt idx="2">
                  <c:v>#N/A</c:v>
                </c:pt>
                <c:pt idx="3">
                  <c:v>5.37</c:v>
                </c:pt>
                <c:pt idx="4">
                  <c:v>#N/A</c:v>
                </c:pt>
                <c:pt idx="5">
                  <c:v>5.16</c:v>
                </c:pt>
                <c:pt idx="6">
                  <c:v>#N/A</c:v>
                </c:pt>
                <c:pt idx="7">
                  <c:v>7.98</c:v>
                </c:pt>
                <c:pt idx="8">
                  <c:v>#N/A</c:v>
                </c:pt>
                <c:pt idx="9">
                  <c:v>5.71</c:v>
                </c:pt>
              </c:numCache>
            </c:numRef>
          </c:val>
          <c:extLst>
            <c:ext xmlns:c16="http://schemas.microsoft.com/office/drawing/2014/chart" uri="{C3380CC4-5D6E-409C-BE32-E72D297353CC}">
              <c16:uniqueId val="{00000009-CFCF-4CC7-B508-6BFEFBBCB86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2216</c:v>
                </c:pt>
                <c:pt idx="5">
                  <c:v>2316</c:v>
                </c:pt>
                <c:pt idx="8">
                  <c:v>2556</c:v>
                </c:pt>
                <c:pt idx="11">
                  <c:v>2952</c:v>
                </c:pt>
                <c:pt idx="14">
                  <c:v>3126</c:v>
                </c:pt>
              </c:numCache>
            </c:numRef>
          </c:val>
          <c:extLst>
            <c:ext xmlns:c16="http://schemas.microsoft.com/office/drawing/2014/chart" uri="{C3380CC4-5D6E-409C-BE32-E72D297353CC}">
              <c16:uniqueId val="{00000000-64FC-433D-9ECE-94C1EE10C99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4FC-433D-9ECE-94C1EE10C99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30</c:v>
                </c:pt>
                <c:pt idx="3">
                  <c:v>22</c:v>
                </c:pt>
                <c:pt idx="6">
                  <c:v>17</c:v>
                </c:pt>
                <c:pt idx="9">
                  <c:v>19</c:v>
                </c:pt>
                <c:pt idx="12">
                  <c:v>12</c:v>
                </c:pt>
              </c:numCache>
            </c:numRef>
          </c:val>
          <c:extLst>
            <c:ext xmlns:c16="http://schemas.microsoft.com/office/drawing/2014/chart" uri="{C3380CC4-5D6E-409C-BE32-E72D297353CC}">
              <c16:uniqueId val="{00000002-64FC-433D-9ECE-94C1EE10C99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79</c:v>
                </c:pt>
                <c:pt idx="3">
                  <c:v>124</c:v>
                </c:pt>
                <c:pt idx="6">
                  <c:v>185</c:v>
                </c:pt>
                <c:pt idx="9">
                  <c:v>227</c:v>
                </c:pt>
                <c:pt idx="12">
                  <c:v>233</c:v>
                </c:pt>
              </c:numCache>
            </c:numRef>
          </c:val>
          <c:extLst>
            <c:ext xmlns:c16="http://schemas.microsoft.com/office/drawing/2014/chart" uri="{C3380CC4-5D6E-409C-BE32-E72D297353CC}">
              <c16:uniqueId val="{00000003-64FC-433D-9ECE-94C1EE10C99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232</c:v>
                </c:pt>
                <c:pt idx="3">
                  <c:v>218</c:v>
                </c:pt>
                <c:pt idx="6">
                  <c:v>197</c:v>
                </c:pt>
                <c:pt idx="9">
                  <c:v>207</c:v>
                </c:pt>
                <c:pt idx="12">
                  <c:v>190</c:v>
                </c:pt>
              </c:numCache>
            </c:numRef>
          </c:val>
          <c:extLst>
            <c:ext xmlns:c16="http://schemas.microsoft.com/office/drawing/2014/chart" uri="{C3380CC4-5D6E-409C-BE32-E72D297353CC}">
              <c16:uniqueId val="{00000004-64FC-433D-9ECE-94C1EE10C99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4FC-433D-9ECE-94C1EE10C99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4FC-433D-9ECE-94C1EE10C99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2539</c:v>
                </c:pt>
                <c:pt idx="3">
                  <c:v>2591</c:v>
                </c:pt>
                <c:pt idx="6">
                  <c:v>2931</c:v>
                </c:pt>
                <c:pt idx="9">
                  <c:v>3568</c:v>
                </c:pt>
                <c:pt idx="12">
                  <c:v>3994</c:v>
                </c:pt>
              </c:numCache>
            </c:numRef>
          </c:val>
          <c:extLst>
            <c:ext xmlns:c16="http://schemas.microsoft.com/office/drawing/2014/chart" uri="{C3380CC4-5D6E-409C-BE32-E72D297353CC}">
              <c16:uniqueId val="{00000007-64FC-433D-9ECE-94C1EE10C99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664</c:v>
                </c:pt>
                <c:pt idx="2">
                  <c:v>#N/A</c:v>
                </c:pt>
                <c:pt idx="3">
                  <c:v>#N/A</c:v>
                </c:pt>
                <c:pt idx="4">
                  <c:v>639</c:v>
                </c:pt>
                <c:pt idx="5">
                  <c:v>#N/A</c:v>
                </c:pt>
                <c:pt idx="6">
                  <c:v>#N/A</c:v>
                </c:pt>
                <c:pt idx="7">
                  <c:v>774</c:v>
                </c:pt>
                <c:pt idx="8">
                  <c:v>#N/A</c:v>
                </c:pt>
                <c:pt idx="9">
                  <c:v>#N/A</c:v>
                </c:pt>
                <c:pt idx="10">
                  <c:v>1069</c:v>
                </c:pt>
                <c:pt idx="11">
                  <c:v>#N/A</c:v>
                </c:pt>
                <c:pt idx="12">
                  <c:v>#N/A</c:v>
                </c:pt>
                <c:pt idx="13">
                  <c:v>1303</c:v>
                </c:pt>
                <c:pt idx="14">
                  <c:v>#N/A</c:v>
                </c:pt>
              </c:numCache>
            </c:numRef>
          </c:val>
          <c:smooth val="0"/>
          <c:extLst>
            <c:ext xmlns:c16="http://schemas.microsoft.com/office/drawing/2014/chart" uri="{C3380CC4-5D6E-409C-BE32-E72D297353CC}">
              <c16:uniqueId val="{00000008-64FC-433D-9ECE-94C1EE10C99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30755</c:v>
                </c:pt>
                <c:pt idx="5">
                  <c:v>31306</c:v>
                </c:pt>
                <c:pt idx="8">
                  <c:v>32027</c:v>
                </c:pt>
                <c:pt idx="11">
                  <c:v>31770</c:v>
                </c:pt>
                <c:pt idx="14">
                  <c:v>31847</c:v>
                </c:pt>
              </c:numCache>
            </c:numRef>
          </c:val>
          <c:extLst>
            <c:ext xmlns:c16="http://schemas.microsoft.com/office/drawing/2014/chart" uri="{C3380CC4-5D6E-409C-BE32-E72D297353CC}">
              <c16:uniqueId val="{00000000-56B4-4293-A792-F3F86545DD5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232</c:v>
                </c:pt>
                <c:pt idx="5">
                  <c:v>124</c:v>
                </c:pt>
                <c:pt idx="8">
                  <c:v>17</c:v>
                </c:pt>
                <c:pt idx="11">
                  <c:v>0</c:v>
                </c:pt>
                <c:pt idx="14">
                  <c:v>0</c:v>
                </c:pt>
              </c:numCache>
            </c:numRef>
          </c:val>
          <c:extLst>
            <c:ext xmlns:c16="http://schemas.microsoft.com/office/drawing/2014/chart" uri="{C3380CC4-5D6E-409C-BE32-E72D297353CC}">
              <c16:uniqueId val="{00000001-56B4-4293-A792-F3F86545DD5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17912</c:v>
                </c:pt>
                <c:pt idx="5">
                  <c:v>18073</c:v>
                </c:pt>
                <c:pt idx="8">
                  <c:v>17428</c:v>
                </c:pt>
                <c:pt idx="11">
                  <c:v>15984</c:v>
                </c:pt>
                <c:pt idx="14">
                  <c:v>15901</c:v>
                </c:pt>
              </c:numCache>
            </c:numRef>
          </c:val>
          <c:extLst>
            <c:ext xmlns:c16="http://schemas.microsoft.com/office/drawing/2014/chart" uri="{C3380CC4-5D6E-409C-BE32-E72D297353CC}">
              <c16:uniqueId val="{00000002-56B4-4293-A792-F3F86545DD5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6B4-4293-A792-F3F86545DD5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6B4-4293-A792-F3F86545DD5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40</c:v>
                </c:pt>
                <c:pt idx="3">
                  <c:v>0</c:v>
                </c:pt>
                <c:pt idx="6">
                  <c:v>0</c:v>
                </c:pt>
                <c:pt idx="9">
                  <c:v>0</c:v>
                </c:pt>
                <c:pt idx="12">
                  <c:v>0</c:v>
                </c:pt>
              </c:numCache>
            </c:numRef>
          </c:val>
          <c:extLst>
            <c:ext xmlns:c16="http://schemas.microsoft.com/office/drawing/2014/chart" uri="{C3380CC4-5D6E-409C-BE32-E72D297353CC}">
              <c16:uniqueId val="{00000005-56B4-4293-A792-F3F86545DD5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5483</c:v>
                </c:pt>
                <c:pt idx="3">
                  <c:v>5288</c:v>
                </c:pt>
                <c:pt idx="6">
                  <c:v>4846</c:v>
                </c:pt>
                <c:pt idx="9">
                  <c:v>4722</c:v>
                </c:pt>
                <c:pt idx="12">
                  <c:v>4653</c:v>
                </c:pt>
              </c:numCache>
            </c:numRef>
          </c:val>
          <c:extLst>
            <c:ext xmlns:c16="http://schemas.microsoft.com/office/drawing/2014/chart" uri="{C3380CC4-5D6E-409C-BE32-E72D297353CC}">
              <c16:uniqueId val="{00000006-56B4-4293-A792-F3F86545DD5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2280</c:v>
                </c:pt>
                <c:pt idx="3">
                  <c:v>2223</c:v>
                </c:pt>
                <c:pt idx="6">
                  <c:v>2278</c:v>
                </c:pt>
                <c:pt idx="9">
                  <c:v>2090</c:v>
                </c:pt>
                <c:pt idx="12">
                  <c:v>2078</c:v>
                </c:pt>
              </c:numCache>
            </c:numRef>
          </c:val>
          <c:extLst>
            <c:ext xmlns:c16="http://schemas.microsoft.com/office/drawing/2014/chart" uri="{C3380CC4-5D6E-409C-BE32-E72D297353CC}">
              <c16:uniqueId val="{00000007-56B4-4293-A792-F3F86545DD5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2278</c:v>
                </c:pt>
                <c:pt idx="3">
                  <c:v>2128</c:v>
                </c:pt>
                <c:pt idx="6">
                  <c:v>1817</c:v>
                </c:pt>
                <c:pt idx="9">
                  <c:v>1877</c:v>
                </c:pt>
                <c:pt idx="12">
                  <c:v>2092</c:v>
                </c:pt>
              </c:numCache>
            </c:numRef>
          </c:val>
          <c:extLst>
            <c:ext xmlns:c16="http://schemas.microsoft.com/office/drawing/2014/chart" uri="{C3380CC4-5D6E-409C-BE32-E72D297353CC}">
              <c16:uniqueId val="{00000008-56B4-4293-A792-F3F86545DD5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73</c:v>
                </c:pt>
                <c:pt idx="3">
                  <c:v>53</c:v>
                </c:pt>
                <c:pt idx="6">
                  <c:v>37</c:v>
                </c:pt>
                <c:pt idx="9">
                  <c:v>41</c:v>
                </c:pt>
                <c:pt idx="12">
                  <c:v>15</c:v>
                </c:pt>
              </c:numCache>
            </c:numRef>
          </c:val>
          <c:extLst>
            <c:ext xmlns:c16="http://schemas.microsoft.com/office/drawing/2014/chart" uri="{C3380CC4-5D6E-409C-BE32-E72D297353CC}">
              <c16:uniqueId val="{00000009-56B4-4293-A792-F3F86545DD5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33451</c:v>
                </c:pt>
                <c:pt idx="3">
                  <c:v>34262</c:v>
                </c:pt>
                <c:pt idx="6">
                  <c:v>35306</c:v>
                </c:pt>
                <c:pt idx="9">
                  <c:v>34998</c:v>
                </c:pt>
                <c:pt idx="12">
                  <c:v>34696</c:v>
                </c:pt>
              </c:numCache>
            </c:numRef>
          </c:val>
          <c:extLst>
            <c:ext xmlns:c16="http://schemas.microsoft.com/office/drawing/2014/chart" uri="{C3380CC4-5D6E-409C-BE32-E72D297353CC}">
              <c16:uniqueId val="{0000000A-56B4-4293-A792-F3F86545DD5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6B4-4293-A792-F3F86545DD5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9257</c:v>
                </c:pt>
                <c:pt idx="1">
                  <c:v>8003</c:v>
                </c:pt>
                <c:pt idx="2">
                  <c:v>7502</c:v>
                </c:pt>
              </c:numCache>
            </c:numRef>
          </c:val>
          <c:extLst>
            <c:ext xmlns:c16="http://schemas.microsoft.com/office/drawing/2014/chart" uri="{C3380CC4-5D6E-409C-BE32-E72D297353CC}">
              <c16:uniqueId val="{00000000-56E0-4CC6-A707-05A48053C90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1890</c:v>
                </c:pt>
                <c:pt idx="1">
                  <c:v>1833</c:v>
                </c:pt>
                <c:pt idx="2">
                  <c:v>2096</c:v>
                </c:pt>
              </c:numCache>
            </c:numRef>
          </c:val>
          <c:extLst>
            <c:ext xmlns:c16="http://schemas.microsoft.com/office/drawing/2014/chart" uri="{C3380CC4-5D6E-409C-BE32-E72D297353CC}">
              <c16:uniqueId val="{00000001-56E0-4CC6-A707-05A48053C90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8921</c:v>
                </c:pt>
                <c:pt idx="1">
                  <c:v>9235</c:v>
                </c:pt>
                <c:pt idx="2">
                  <c:v>9825</c:v>
                </c:pt>
              </c:numCache>
            </c:numRef>
          </c:val>
          <c:extLst>
            <c:ext xmlns:c16="http://schemas.microsoft.com/office/drawing/2014/chart" uri="{C3380CC4-5D6E-409C-BE32-E72D297353CC}">
              <c16:uniqueId val="{00000002-56E0-4CC6-A707-05A48053C90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香川県三豊市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64,293
63,241
222.70
43,713,591
42,267,434
1,183,317
20,691,305
34,696,153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0.45</a:t>
          </a:r>
          <a:r>
            <a:rPr kumimoji="1" lang="ja-JP" altLang="ja-JP" sz="1100">
              <a:solidFill>
                <a:schemeClr val="dk1"/>
              </a:solidFill>
              <a:effectLst/>
              <a:latin typeface="+mn-lt"/>
              <a:ea typeface="+mn-ea"/>
              <a:cs typeface="+mn-cs"/>
            </a:rPr>
            <a:t>で、類似団体平均を下回っている。</a:t>
          </a:r>
          <a:endParaRPr lang="ja-JP" altLang="ja-JP" sz="1400">
            <a:effectLst/>
          </a:endParaRPr>
        </a:p>
        <a:p>
          <a:r>
            <a:rPr kumimoji="1" lang="ja-JP" altLang="ja-JP" sz="1100">
              <a:solidFill>
                <a:schemeClr val="dk1"/>
              </a:solidFill>
              <a:effectLst/>
              <a:latin typeface="+mn-lt"/>
              <a:ea typeface="+mn-ea"/>
              <a:cs typeface="+mn-cs"/>
            </a:rPr>
            <a:t>　自主財源に乏しく、財政基盤は類似団体と比べ弱いものとなっている。引き続き企業誘致や産業振興施策を積極的に展開し、主要な自主財源である市税の収入確保を図るとともに、歳出全般にわたる削減により、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44</xdr:row>
      <xdr:rowOff>151695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01317"/>
          <a:ext cx="0" cy="13941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123772</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6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151695</xdr:rowOff>
    </xdr:from>
    <xdr:to>
      <xdr:col>24</xdr:col>
      <xdr:colOff>12700</xdr:colOff>
      <xdr:row>44</xdr:row>
      <xdr:rowOff>151695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31045</xdr:rowOff>
    </xdr:from>
    <xdr:to>
      <xdr:col>23</xdr:col>
      <xdr:colOff>133350</xdr:colOff>
      <xdr:row>44</xdr:row>
      <xdr:rowOff>44450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57484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17938</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17639</xdr:rowOff>
    </xdr:from>
    <xdr:to>
      <xdr:col>19</xdr:col>
      <xdr:colOff>133350</xdr:colOff>
      <xdr:row>44</xdr:row>
      <xdr:rowOff>31045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5614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1411</xdr:rowOff>
    </xdr:from>
    <xdr:to>
      <xdr:col>19</xdr:col>
      <xdr:colOff>184150</xdr:colOff>
      <xdr:row>42</xdr:row>
      <xdr:rowOff>103011</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113188</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71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17639</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5480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4233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139999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60977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151695</xdr:rowOff>
    </xdr:from>
    <xdr:to>
      <xdr:col>19</xdr:col>
      <xdr:colOff>184150</xdr:colOff>
      <xdr:row>44</xdr:row>
      <xdr:rowOff>81845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66622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10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138289</xdr:rowOff>
    </xdr:from>
    <xdr:to>
      <xdr:col>15</xdr:col>
      <xdr:colOff>133350</xdr:colOff>
      <xdr:row>44</xdr:row>
      <xdr:rowOff>68439</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53216</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ポイント上昇し、類似団体平均を上回っている。</a:t>
          </a:r>
          <a:endParaRPr lang="ja-JP" altLang="ja-JP" sz="1400">
            <a:effectLst/>
          </a:endParaRPr>
        </a:p>
        <a:p>
          <a:r>
            <a:rPr kumimoji="1" lang="ja-JP" altLang="ja-JP" sz="1100">
              <a:solidFill>
                <a:schemeClr val="dk1"/>
              </a:solidFill>
              <a:effectLst/>
              <a:latin typeface="+mn-lt"/>
              <a:ea typeface="+mn-ea"/>
              <a:cs typeface="+mn-cs"/>
            </a:rPr>
            <a:t>　義務的経費である人件費</a:t>
          </a:r>
          <a:r>
            <a:rPr kumimoji="1" lang="ja-JP" altLang="en-US" sz="1100">
              <a:solidFill>
                <a:schemeClr val="dk1"/>
              </a:solidFill>
              <a:effectLst/>
              <a:latin typeface="+mn-lt"/>
              <a:ea typeface="+mn-ea"/>
              <a:cs typeface="+mn-cs"/>
            </a:rPr>
            <a:t>および公債費が前年度より増加している。人件費については会計年度任用職員の制度化によるものである。</a:t>
          </a:r>
          <a:r>
            <a:rPr kumimoji="1" lang="ja-JP" altLang="ja-JP" sz="1100">
              <a:solidFill>
                <a:schemeClr val="dk1"/>
              </a:solidFill>
              <a:effectLst/>
              <a:latin typeface="+mn-lt"/>
              <a:ea typeface="+mn-ea"/>
              <a:cs typeface="+mn-cs"/>
            </a:rPr>
            <a:t>公債費</a:t>
          </a:r>
          <a:r>
            <a:rPr kumimoji="1" lang="ja-JP" altLang="en-US" sz="1100">
              <a:solidFill>
                <a:schemeClr val="dk1"/>
              </a:solidFill>
              <a:effectLst/>
              <a:latin typeface="+mn-lt"/>
              <a:ea typeface="+mn-ea"/>
              <a:cs typeface="+mn-cs"/>
            </a:rPr>
            <a:t>について</a:t>
          </a:r>
          <a:r>
            <a:rPr kumimoji="1" lang="ja-JP" altLang="ja-JP" sz="1100">
              <a:solidFill>
                <a:schemeClr val="dk1"/>
              </a:solidFill>
              <a:effectLst/>
              <a:latin typeface="+mn-lt"/>
              <a:ea typeface="+mn-ea"/>
              <a:cs typeface="+mn-cs"/>
            </a:rPr>
            <a:t>も</a:t>
          </a:r>
          <a:r>
            <a:rPr kumimoji="1" lang="ja-JP" altLang="en-US" sz="1100">
              <a:solidFill>
                <a:schemeClr val="dk1"/>
              </a:solidFill>
              <a:effectLst/>
              <a:latin typeface="+mn-lt"/>
              <a:ea typeface="+mn-ea"/>
              <a:cs typeface="+mn-cs"/>
            </a:rPr>
            <a:t>起債を伴う大型建設事業が増加しているため</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となっている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a:t>
          </a:r>
          <a:r>
            <a:rPr kumimoji="1" lang="ja-JP" altLang="en-US" sz="1100">
              <a:solidFill>
                <a:schemeClr val="dk1"/>
              </a:solidFill>
              <a:effectLst/>
              <a:latin typeface="+mn-lt"/>
              <a:ea typeface="+mn-ea"/>
              <a:cs typeface="+mn-cs"/>
            </a:rPr>
            <a:t>人員の適正管理を含めた</a:t>
          </a:r>
          <a:r>
            <a:rPr kumimoji="1" lang="ja-JP" altLang="ja-JP" sz="1100">
              <a:solidFill>
                <a:schemeClr val="dk1"/>
              </a:solidFill>
              <a:effectLst/>
              <a:latin typeface="+mn-lt"/>
              <a:ea typeface="+mn-ea"/>
              <a:cs typeface="+mn-cs"/>
            </a:rPr>
            <a:t>全ての事務事業において事業評価を実施し、優先度の低い事業については計画的に廃止・縮小を進めるなど、経常経費の削減に努める。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33161</xdr:rowOff>
    </xdr:from>
    <xdr:to>
      <xdr:col>23</xdr:col>
      <xdr:colOff>133350</xdr:colOff>
      <xdr:row>66</xdr:row>
      <xdr:rowOff>136172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77261"/>
          <a:ext cx="0" cy="14746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108249</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2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136172</xdr:rowOff>
    </xdr:from>
    <xdr:to>
      <xdr:col>24</xdr:col>
      <xdr:colOff>12700</xdr:colOff>
      <xdr:row>66</xdr:row>
      <xdr:rowOff>136172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5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119538</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2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33161</xdr:rowOff>
    </xdr:from>
    <xdr:to>
      <xdr:col>24</xdr:col>
      <xdr:colOff>12700</xdr:colOff>
      <xdr:row>58</xdr:row>
      <xdr:rowOff>33161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7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63500</xdr:rowOff>
    </xdr:from>
    <xdr:to>
      <xdr:col>23</xdr:col>
      <xdr:colOff>133350</xdr:colOff>
      <xdr:row>66</xdr:row>
      <xdr:rowOff>136172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036300"/>
          <a:ext cx="838200" cy="41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23582</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48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7055</xdr:rowOff>
    </xdr:from>
    <xdr:to>
      <xdr:col>23</xdr:col>
      <xdr:colOff>184150</xdr:colOff>
      <xdr:row>62</xdr:row>
      <xdr:rowOff>108655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3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162278</xdr:rowOff>
    </xdr:from>
    <xdr:to>
      <xdr:col>19</xdr:col>
      <xdr:colOff>133350</xdr:colOff>
      <xdr:row>64</xdr:row>
      <xdr:rowOff>63500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620728"/>
          <a:ext cx="889000" cy="41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7055</xdr:rowOff>
    </xdr:from>
    <xdr:to>
      <xdr:col>19</xdr:col>
      <xdr:colOff>184150</xdr:colOff>
      <xdr:row>62</xdr:row>
      <xdr:rowOff>108655</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3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118832</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40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105833</xdr:rowOff>
    </xdr:from>
    <xdr:to>
      <xdr:col>15</xdr:col>
      <xdr:colOff>82550</xdr:colOff>
      <xdr:row>61</xdr:row>
      <xdr:rowOff>162278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392833"/>
          <a:ext cx="889000" cy="22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14817</xdr:rowOff>
    </xdr:from>
    <xdr:to>
      <xdr:col>15</xdr:col>
      <xdr:colOff>133350</xdr:colOff>
      <xdr:row>60</xdr:row>
      <xdr:rowOff>116417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126594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100189</xdr:rowOff>
    </xdr:from>
    <xdr:to>
      <xdr:col>11</xdr:col>
      <xdr:colOff>31750</xdr:colOff>
      <xdr:row>60</xdr:row>
      <xdr:rowOff>105833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044289"/>
          <a:ext cx="889000" cy="34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1411</xdr:rowOff>
    </xdr:from>
    <xdr:to>
      <xdr:col>11</xdr:col>
      <xdr:colOff>82550</xdr:colOff>
      <xdr:row>60</xdr:row>
      <xdr:rowOff>103011</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288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113188</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05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25400</xdr:rowOff>
    </xdr:from>
    <xdr:to>
      <xdr:col>7</xdr:col>
      <xdr:colOff>31750</xdr:colOff>
      <xdr:row>59</xdr:row>
      <xdr:rowOff>127000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22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85372</xdr:rowOff>
    </xdr:from>
    <xdr:to>
      <xdr:col>23</xdr:col>
      <xdr:colOff>184150</xdr:colOff>
      <xdr:row>67</xdr:row>
      <xdr:rowOff>15522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40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152699</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29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12700</xdr:rowOff>
    </xdr:from>
    <xdr:to>
      <xdr:col>19</xdr:col>
      <xdr:colOff>184150</xdr:colOff>
      <xdr:row>64</xdr:row>
      <xdr:rowOff>114300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99077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07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111478</xdr:rowOff>
    </xdr:from>
    <xdr:to>
      <xdr:col>15</xdr:col>
      <xdr:colOff>133350</xdr:colOff>
      <xdr:row>62</xdr:row>
      <xdr:rowOff>41628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5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26405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6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55033</xdr:rowOff>
    </xdr:from>
    <xdr:to>
      <xdr:col>11</xdr:col>
      <xdr:colOff>82550</xdr:colOff>
      <xdr:row>60</xdr:row>
      <xdr:rowOff>156633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141410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2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49389</xdr:rowOff>
    </xdr:from>
    <xdr:to>
      <xdr:col>7</xdr:col>
      <xdr:colOff>31750</xdr:colOff>
      <xdr:row>58</xdr:row>
      <xdr:rowOff>150989</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999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161166</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976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[178,221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年度と比べ</a:t>
          </a:r>
          <a:r>
            <a:rPr kumimoji="1" lang="en-US" altLang="ja-JP" sz="1100">
              <a:solidFill>
                <a:schemeClr val="dk1"/>
              </a:solidFill>
              <a:effectLst/>
              <a:latin typeface="+mn-lt"/>
              <a:ea typeface="+mn-ea"/>
              <a:cs typeface="+mn-cs"/>
            </a:rPr>
            <a:t>23,104</a:t>
          </a:r>
          <a:r>
            <a:rPr kumimoji="1" lang="ja-JP" altLang="ja-JP" sz="1100">
              <a:solidFill>
                <a:schemeClr val="dk1"/>
              </a:solidFill>
              <a:effectLst/>
              <a:latin typeface="+mn-lt"/>
              <a:ea typeface="+mn-ea"/>
              <a:cs typeface="+mn-cs"/>
            </a:rPr>
            <a:t>円の増額となり、類似団体平均を上回っている。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会計年度任用職員の比率・職員数が多いため、同制度開始に伴う会計年度任用職員の給料や各種手当等の増額を大きく受けたこと、及び委託料や公共施設の除却が増加していることが主な要因である。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会計年度任用職員の職員数や雇用形態の見直し及び公共施設のマネジメントや</a:t>
          </a:r>
          <a:r>
            <a:rPr kumimoji="1" lang="ja-JP" altLang="ja-JP" sz="1100">
              <a:solidFill>
                <a:schemeClr val="dk1"/>
              </a:solidFill>
              <a:effectLst/>
              <a:latin typeface="+mn-lt"/>
              <a:ea typeface="+mn-ea"/>
              <a:cs typeface="+mn-cs"/>
            </a:rPr>
            <a:t>事務事業評価等による経常経費の削減に取り組み、人件費・物件費ともにコスト削減に努める。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13295</xdr:rowOff>
    </xdr:from>
    <xdr:to>
      <xdr:col>23</xdr:col>
      <xdr:colOff>133350</xdr:colOff>
      <xdr:row>89</xdr:row>
      <xdr:rowOff>119625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29295"/>
          <a:ext cx="0" cy="1649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91702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50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119625</xdr:rowOff>
    </xdr:from>
    <xdr:to>
      <xdr:col>24</xdr:col>
      <xdr:colOff>12700</xdr:colOff>
      <xdr:row>89</xdr:row>
      <xdr:rowOff>119625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7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99672</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472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13295</xdr:rowOff>
    </xdr:from>
    <xdr:to>
      <xdr:col>24</xdr:col>
      <xdr:colOff>12700</xdr:colOff>
      <xdr:row>80</xdr:row>
      <xdr:rowOff>13295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2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41080</xdr:rowOff>
    </xdr:from>
    <xdr:to>
      <xdr:col>23</xdr:col>
      <xdr:colOff>133350</xdr:colOff>
      <xdr:row>85</xdr:row>
      <xdr:rowOff>7902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271430"/>
          <a:ext cx="838200" cy="30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75778</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34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59251</xdr:rowOff>
    </xdr:from>
    <xdr:to>
      <xdr:col>23</xdr:col>
      <xdr:colOff>184150</xdr:colOff>
      <xdr:row>83</xdr:row>
      <xdr:rowOff>160851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8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168867</xdr:rowOff>
    </xdr:from>
    <xdr:to>
      <xdr:col>19</xdr:col>
      <xdr:colOff>133350</xdr:colOff>
      <xdr:row>83</xdr:row>
      <xdr:rowOff>41080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227767"/>
          <a:ext cx="889000" cy="4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47729</xdr:rowOff>
    </xdr:from>
    <xdr:to>
      <xdr:col>19</xdr:col>
      <xdr:colOff>184150</xdr:colOff>
      <xdr:row>82</xdr:row>
      <xdr:rowOff>149329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0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159506</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875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97389</xdr:rowOff>
    </xdr:from>
    <xdr:to>
      <xdr:col>15</xdr:col>
      <xdr:colOff>82550</xdr:colOff>
      <xdr:row>82</xdr:row>
      <xdr:rowOff>168867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156289"/>
          <a:ext cx="889000" cy="7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122016</xdr:rowOff>
    </xdr:from>
    <xdr:to>
      <xdr:col>15</xdr:col>
      <xdr:colOff>133350</xdr:colOff>
      <xdr:row>82</xdr:row>
      <xdr:rowOff>52166</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00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62343</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77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24986</xdr:rowOff>
    </xdr:from>
    <xdr:to>
      <xdr:col>11</xdr:col>
      <xdr:colOff>31750</xdr:colOff>
      <xdr:row>82</xdr:row>
      <xdr:rowOff>97389</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83886"/>
          <a:ext cx="889000" cy="7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38359</xdr:rowOff>
    </xdr:from>
    <xdr:to>
      <xdr:col>11</xdr:col>
      <xdr:colOff>82550</xdr:colOff>
      <xdr:row>82</xdr:row>
      <xdr:rowOff>139959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09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150136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86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15287</xdr:rowOff>
    </xdr:from>
    <xdr:to>
      <xdr:col>7</xdr:col>
      <xdr:colOff>31750</xdr:colOff>
      <xdr:row>82</xdr:row>
      <xdr:rowOff>116887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7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101664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6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128552</xdr:rowOff>
    </xdr:from>
    <xdr:to>
      <xdr:col>23</xdr:col>
      <xdr:colOff>184150</xdr:colOff>
      <xdr:row>85</xdr:row>
      <xdr:rowOff>58702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53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100629</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502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161730</xdr:rowOff>
    </xdr:from>
    <xdr:to>
      <xdr:col>19</xdr:col>
      <xdr:colOff>184150</xdr:colOff>
      <xdr:row>83</xdr:row>
      <xdr:rowOff>91880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22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76657</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307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118067</xdr:rowOff>
    </xdr:from>
    <xdr:to>
      <xdr:col>15</xdr:col>
      <xdr:colOff>133350</xdr:colOff>
      <xdr:row>83</xdr:row>
      <xdr:rowOff>48217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17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32994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2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46589</xdr:rowOff>
    </xdr:from>
    <xdr:to>
      <xdr:col>11</xdr:col>
      <xdr:colOff>82550</xdr:colOff>
      <xdr:row>82</xdr:row>
      <xdr:rowOff>148189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10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132966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191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145636</xdr:rowOff>
    </xdr:from>
    <xdr:to>
      <xdr:col>7</xdr:col>
      <xdr:colOff>31750</xdr:colOff>
      <xdr:row>82</xdr:row>
      <xdr:rowOff>75786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3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85963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80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98.7</a:t>
          </a:r>
          <a:r>
            <a:rPr kumimoji="1" lang="ja-JP" altLang="ja-JP" sz="1100">
              <a:solidFill>
                <a:schemeClr val="dk1"/>
              </a:solidFill>
              <a:effectLst/>
              <a:latin typeface="+mn-lt"/>
              <a:ea typeface="+mn-ea"/>
              <a:cs typeface="+mn-cs"/>
            </a:rPr>
            <a:t>で類似団体平均を上回っている。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再任用制度を十分に活用し、機構改革や事務事業の見直しによる適材適所の配置に努める。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20320</xdr:rowOff>
    </xdr:from>
    <xdr:to>
      <xdr:col>81</xdr:col>
      <xdr:colOff>44450</xdr:colOff>
      <xdr:row>89</xdr:row>
      <xdr:rowOff>45720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73632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17797</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7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45720</xdr:rowOff>
    </xdr:from>
    <xdr:to>
      <xdr:col>81</xdr:col>
      <xdr:colOff>133350</xdr:colOff>
      <xdr:row>89</xdr:row>
      <xdr:rowOff>45720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0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106697</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47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20320</xdr:rowOff>
    </xdr:from>
    <xdr:to>
      <xdr:col>81</xdr:col>
      <xdr:colOff>133350</xdr:colOff>
      <xdr:row>80</xdr:row>
      <xdr:rowOff>20320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7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99061</xdr:rowOff>
    </xdr:from>
    <xdr:to>
      <xdr:col>81</xdr:col>
      <xdr:colOff>44450</xdr:colOff>
      <xdr:row>87</xdr:row>
      <xdr:rowOff>123189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5015211"/>
          <a:ext cx="8382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139716</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7129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123189</xdr:rowOff>
    </xdr:from>
    <xdr:to>
      <xdr:col>81</xdr:col>
      <xdr:colOff>95250</xdr:colOff>
      <xdr:row>87</xdr:row>
      <xdr:rowOff>53339</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74930</xdr:rowOff>
    </xdr:from>
    <xdr:to>
      <xdr:col>77</xdr:col>
      <xdr:colOff>44450</xdr:colOff>
      <xdr:row>87</xdr:row>
      <xdr:rowOff>123189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991080"/>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74930</xdr:rowOff>
    </xdr:from>
    <xdr:to>
      <xdr:col>72</xdr:col>
      <xdr:colOff>203200</xdr:colOff>
      <xdr:row>87</xdr:row>
      <xdr:rowOff>147320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9910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63516</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147320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96695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123189</xdr:rowOff>
    </xdr:from>
    <xdr:to>
      <xdr:col>68</xdr:col>
      <xdr:colOff>203200</xdr:colOff>
      <xdr:row>87</xdr:row>
      <xdr:rowOff>53339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63516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48261</xdr:rowOff>
    </xdr:from>
    <xdr:to>
      <xdr:col>81</xdr:col>
      <xdr:colOff>95250</xdr:colOff>
      <xdr:row>87</xdr:row>
      <xdr:rowOff>149861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20338</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93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72389</xdr:rowOff>
    </xdr:from>
    <xdr:to>
      <xdr:col>77</xdr:col>
      <xdr:colOff>95250</xdr:colOff>
      <xdr:row>88</xdr:row>
      <xdr:rowOff>2539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158766</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074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24130</xdr:rowOff>
    </xdr:from>
    <xdr:to>
      <xdr:col>73</xdr:col>
      <xdr:colOff>44450</xdr:colOff>
      <xdr:row>87</xdr:row>
      <xdr:rowOff>125730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110507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96520</xdr:rowOff>
    </xdr:from>
    <xdr:to>
      <xdr:col>68</xdr:col>
      <xdr:colOff>203200</xdr:colOff>
      <xdr:row>88</xdr:row>
      <xdr:rowOff>26670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11447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+0.36</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9.01</a:t>
          </a:r>
          <a:r>
            <a:rPr kumimoji="1" lang="ja-JP" altLang="ja-JP" sz="1100">
              <a:solidFill>
                <a:schemeClr val="dk1"/>
              </a:solidFill>
              <a:effectLst/>
              <a:latin typeface="+mn-lt"/>
              <a:ea typeface="+mn-ea"/>
              <a:cs typeface="+mn-cs"/>
            </a:rPr>
            <a:t>で類似団体平均を上回っている。</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保育所における待機児童の解消等のため、定員適正化計画の見直し（</a:t>
          </a:r>
          <a:r>
            <a:rPr kumimoji="1" lang="en-US" altLang="ja-JP" sz="1100">
              <a:solidFill>
                <a:schemeClr val="dk1"/>
              </a:solidFill>
              <a:effectLst/>
              <a:latin typeface="+mn-lt"/>
              <a:ea typeface="+mn-ea"/>
              <a:cs typeface="+mn-cs"/>
            </a:rPr>
            <a:t>H31</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）を行い、増員したために増となっている。</a:t>
          </a:r>
          <a:endParaRPr lang="ja-JP" altLang="ja-JP">
            <a:effectLst/>
          </a:endParaRPr>
        </a:p>
        <a:p>
          <a:r>
            <a:rPr kumimoji="1" lang="ja-JP" altLang="en-US" sz="1100">
              <a:solidFill>
                <a:schemeClr val="dk1"/>
              </a:solidFill>
              <a:effectLst/>
              <a:latin typeface="+mn-lt"/>
              <a:ea typeface="+mn-ea"/>
              <a:cs typeface="+mn-cs"/>
            </a:rPr>
            <a:t>　合併以来、定員適正化計画の推進により職員数の削減に努めており、機構改革や事務事業の見直しによる適材適所の配置に努める。</a:t>
          </a:r>
        </a:p>
        <a:p>
          <a:endParaRPr lang="ja-JP" altLang="ja-JP">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65</xdr:row>
      <xdr:rowOff>29591</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26320"/>
          <a:ext cx="0" cy="1247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1668</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145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29591</xdr:rowOff>
    </xdr:from>
    <xdr:to>
      <xdr:col>81</xdr:col>
      <xdr:colOff>133350</xdr:colOff>
      <xdr:row>65</xdr:row>
      <xdr:rowOff>29591</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17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80645</xdr:rowOff>
    </xdr:from>
    <xdr:to>
      <xdr:col>81</xdr:col>
      <xdr:colOff>44450</xdr:colOff>
      <xdr:row>62</xdr:row>
      <xdr:rowOff>167513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710545"/>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167276</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2828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150749</xdr:rowOff>
    </xdr:from>
    <xdr:to>
      <xdr:col>81</xdr:col>
      <xdr:colOff>95250</xdr:colOff>
      <xdr:row>61</xdr:row>
      <xdr:rowOff>80899</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43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15494</xdr:rowOff>
    </xdr:from>
    <xdr:to>
      <xdr:col>77</xdr:col>
      <xdr:colOff>44450</xdr:colOff>
      <xdr:row>62</xdr:row>
      <xdr:rowOff>80645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645394"/>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141097</xdr:rowOff>
    </xdr:from>
    <xdr:to>
      <xdr:col>77</xdr:col>
      <xdr:colOff>95250</xdr:colOff>
      <xdr:row>61</xdr:row>
      <xdr:rowOff>71247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42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81424</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196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13081</xdr:rowOff>
    </xdr:from>
    <xdr:to>
      <xdr:col>72</xdr:col>
      <xdr:colOff>203200</xdr:colOff>
      <xdr:row>62</xdr:row>
      <xdr:rowOff>15494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642981"/>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121793</xdr:rowOff>
    </xdr:from>
    <xdr:to>
      <xdr:col>73</xdr:col>
      <xdr:colOff>44450</xdr:colOff>
      <xdr:row>61</xdr:row>
      <xdr:rowOff>51943</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62120</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177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162814</xdr:rowOff>
    </xdr:from>
    <xdr:to>
      <xdr:col>68</xdr:col>
      <xdr:colOff>152400</xdr:colOff>
      <xdr:row>62</xdr:row>
      <xdr:rowOff>13081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621264"/>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107315</xdr:rowOff>
    </xdr:from>
    <xdr:to>
      <xdr:col>68</xdr:col>
      <xdr:colOff>203200</xdr:colOff>
      <xdr:row>61</xdr:row>
      <xdr:rowOff>37465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47642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100076</xdr:rowOff>
    </xdr:from>
    <xdr:to>
      <xdr:col>64</xdr:col>
      <xdr:colOff>152400</xdr:colOff>
      <xdr:row>61</xdr:row>
      <xdr:rowOff>30226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40403</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15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116713</xdr:rowOff>
    </xdr:from>
    <xdr:to>
      <xdr:col>81</xdr:col>
      <xdr:colOff>95250</xdr:colOff>
      <xdr:row>63</xdr:row>
      <xdr:rowOff>46863</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74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88790</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718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29845</xdr:rowOff>
    </xdr:from>
    <xdr:to>
      <xdr:col>77</xdr:col>
      <xdr:colOff>95250</xdr:colOff>
      <xdr:row>62</xdr:row>
      <xdr:rowOff>131445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116222</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746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136144</xdr:rowOff>
    </xdr:from>
    <xdr:to>
      <xdr:col>73</xdr:col>
      <xdr:colOff>44450</xdr:colOff>
      <xdr:row>62</xdr:row>
      <xdr:rowOff>66294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51071</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133731</xdr:rowOff>
    </xdr:from>
    <xdr:to>
      <xdr:col>68</xdr:col>
      <xdr:colOff>203200</xdr:colOff>
      <xdr:row>62</xdr:row>
      <xdr:rowOff>63881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59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48658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678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112014</xdr:rowOff>
    </xdr:from>
    <xdr:to>
      <xdr:col>64</xdr:col>
      <xdr:colOff>152400</xdr:colOff>
      <xdr:row>62</xdr:row>
      <xdr:rowOff>42164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26941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65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5.9</a:t>
          </a:r>
          <a:r>
            <a:rPr kumimoji="1" lang="ja-JP" altLang="ja-JP" sz="1100">
              <a:solidFill>
                <a:schemeClr val="dk1"/>
              </a:solidFill>
              <a:effectLst/>
              <a:latin typeface="+mn-lt"/>
              <a:ea typeface="+mn-ea"/>
              <a:cs typeface="+mn-cs"/>
            </a:rPr>
            <a:t>で、類似団体平均を下回っている。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実質公債費比率増加の</a:t>
          </a:r>
          <a:r>
            <a:rPr kumimoji="1" lang="ja-JP" altLang="ja-JP" sz="1100">
              <a:solidFill>
                <a:schemeClr val="dk1"/>
              </a:solidFill>
              <a:effectLst/>
              <a:latin typeface="+mn-lt"/>
              <a:ea typeface="+mn-ea"/>
              <a:cs typeface="+mn-cs"/>
            </a:rPr>
            <a:t>主な要因としては、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年度借入の据置期間が終了し償還開始となったことや新たな借入により償還額の増加が</a:t>
          </a:r>
          <a:r>
            <a:rPr kumimoji="1" lang="ja-JP" altLang="ja-JP" sz="1100">
              <a:solidFill>
                <a:schemeClr val="dk1"/>
              </a:solidFill>
              <a:effectLst/>
              <a:latin typeface="+mn-lt"/>
              <a:ea typeface="+mn-ea"/>
              <a:cs typeface="+mn-cs"/>
            </a:rPr>
            <a:t>償還の終了</a:t>
          </a:r>
          <a:r>
            <a:rPr kumimoji="1" lang="ja-JP" altLang="en-US" sz="1100">
              <a:solidFill>
                <a:schemeClr val="dk1"/>
              </a:solidFill>
              <a:effectLst/>
              <a:latin typeface="+mn-lt"/>
              <a:ea typeface="+mn-ea"/>
              <a:cs typeface="+mn-cs"/>
            </a:rPr>
            <a:t>を上回ったためである。</a:t>
          </a:r>
          <a:endParaRPr lang="ja-JP" altLang="ja-JP" sz="1400">
            <a:effectLst/>
          </a:endParaRPr>
        </a:p>
        <a:p>
          <a:r>
            <a:rPr kumimoji="1" lang="ja-JP" altLang="ja-JP" sz="1100">
              <a:solidFill>
                <a:schemeClr val="dk1"/>
              </a:solidFill>
              <a:effectLst/>
              <a:latin typeface="+mn-lt"/>
              <a:ea typeface="+mn-ea"/>
              <a:cs typeface="+mn-cs"/>
            </a:rPr>
            <a:t>　今後も交付税措置のある有利な市債に絞った発行を原則として、健全財政に努める。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17780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86360</xdr:rowOff>
    </xdr:from>
    <xdr:to>
      <xdr:col>81</xdr:col>
      <xdr:colOff>44450</xdr:colOff>
      <xdr:row>39</xdr:row>
      <xdr:rowOff>33020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6430010"/>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24147</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40640</xdr:rowOff>
    </xdr:from>
    <xdr:to>
      <xdr:col>77</xdr:col>
      <xdr:colOff>44450</xdr:colOff>
      <xdr:row>37</xdr:row>
      <xdr:rowOff>86360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621284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40640</xdr:rowOff>
    </xdr:from>
    <xdr:to>
      <xdr:col>72</xdr:col>
      <xdr:colOff>203200</xdr:colOff>
      <xdr:row>36</xdr:row>
      <xdr:rowOff>40640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4401800" y="6212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52070</xdr:rowOff>
    </xdr:from>
    <xdr:to>
      <xdr:col>73</xdr:col>
      <xdr:colOff>44450</xdr:colOff>
      <xdr:row>40</xdr:row>
      <xdr:rowOff>153670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138447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40640</xdr:rowOff>
    </xdr:from>
    <xdr:to>
      <xdr:col>68</xdr:col>
      <xdr:colOff>152400</xdr:colOff>
      <xdr:row>36</xdr:row>
      <xdr:rowOff>137160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621284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153670</xdr:rowOff>
    </xdr:from>
    <xdr:to>
      <xdr:col>81</xdr:col>
      <xdr:colOff>95250</xdr:colOff>
      <xdr:row>39</xdr:row>
      <xdr:rowOff>83820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170197</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51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35560</xdr:rowOff>
    </xdr:from>
    <xdr:to>
      <xdr:col>77</xdr:col>
      <xdr:colOff>95250</xdr:colOff>
      <xdr:row>37</xdr:row>
      <xdr:rowOff>137160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147337</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14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35</xdr:row>
      <xdr:rowOff>161290</xdr:rowOff>
    </xdr:from>
    <xdr:to>
      <xdr:col>73</xdr:col>
      <xdr:colOff>44450</xdr:colOff>
      <xdr:row>36</xdr:row>
      <xdr:rowOff>91440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16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101617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593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35</xdr:row>
      <xdr:rowOff>161290</xdr:rowOff>
    </xdr:from>
    <xdr:to>
      <xdr:col>68</xdr:col>
      <xdr:colOff>203200</xdr:colOff>
      <xdr:row>36</xdr:row>
      <xdr:rowOff>91440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616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101617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593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86360</xdr:rowOff>
    </xdr:from>
    <xdr:to>
      <xdr:col>64</xdr:col>
      <xdr:colOff>152400</xdr:colOff>
      <xdr:row>37</xdr:row>
      <xdr:rowOff>16510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26687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602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比率は</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％以下となり、類似団体平均を大きく下回っている。</a:t>
          </a:r>
          <a:endParaRPr lang="ja-JP" altLang="ja-JP" sz="1400">
            <a:effectLst/>
          </a:endParaRPr>
        </a:p>
        <a:p>
          <a:r>
            <a:rPr kumimoji="1" lang="ja-JP" altLang="ja-JP" sz="1100">
              <a:solidFill>
                <a:schemeClr val="dk1"/>
              </a:solidFill>
              <a:effectLst/>
              <a:latin typeface="+mn-lt"/>
              <a:ea typeface="+mn-ea"/>
              <a:cs typeface="+mn-cs"/>
            </a:rPr>
            <a:t>　主な要因としては、</a:t>
          </a:r>
          <a:r>
            <a:rPr kumimoji="1" lang="ja-JP" altLang="en-US" sz="1100">
              <a:solidFill>
                <a:schemeClr val="dk1"/>
              </a:solidFill>
              <a:effectLst/>
              <a:latin typeface="+mn-lt"/>
              <a:ea typeface="+mn-ea"/>
              <a:cs typeface="+mn-cs"/>
            </a:rPr>
            <a:t>償還が終了したことにより地方債の現在高が減額したことや</a:t>
          </a:r>
          <a:r>
            <a:rPr kumimoji="1" lang="ja-JP" altLang="ja-JP" sz="1100">
              <a:solidFill>
                <a:schemeClr val="dk1"/>
              </a:solidFill>
              <a:effectLst/>
              <a:latin typeface="+mn-lt"/>
              <a:ea typeface="+mn-ea"/>
              <a:cs typeface="+mn-cs"/>
            </a:rPr>
            <a:t>基準財政需要額算入見込額が増額したことが挙げられる。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合併特例債の発行期限が令和</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年度までであり、今後地方債の発行増加が見込まれることから地方債現在高や充当可能基金残高に注視しながら健全財政に努める。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135618</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5943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107695</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79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135618</xdr:rowOff>
    </xdr:from>
    <xdr:to>
      <xdr:col>81</xdr:col>
      <xdr:colOff>133350</xdr:colOff>
      <xdr:row>22</xdr:row>
      <xdr:rowOff>135618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07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652</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91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28575</xdr:rowOff>
    </xdr:from>
    <xdr:to>
      <xdr:col>81</xdr:col>
      <xdr:colOff>95250</xdr:colOff>
      <xdr:row>17</xdr:row>
      <xdr:rowOff>130175</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94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17</xdr:row>
      <xdr:rowOff>44087</xdr:rowOff>
    </xdr:from>
    <xdr:to>
      <xdr:col>77</xdr:col>
      <xdr:colOff>95250</xdr:colOff>
      <xdr:row>17</xdr:row>
      <xdr:rowOff>145687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95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155864</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727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125912</xdr:rowOff>
    </xdr:from>
    <xdr:to>
      <xdr:col>73</xdr:col>
      <xdr:colOff>44450</xdr:colOff>
      <xdr:row>17</xdr:row>
      <xdr:rowOff>56062</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86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66239</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63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75928</xdr:rowOff>
    </xdr:from>
    <xdr:to>
      <xdr:col>68</xdr:col>
      <xdr:colOff>203200</xdr:colOff>
      <xdr:row>17</xdr:row>
      <xdr:rowOff>6078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81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16255</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58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103505</xdr:rowOff>
    </xdr:from>
    <xdr:to>
      <xdr:col>64</xdr:col>
      <xdr:colOff>152400</xdr:colOff>
      <xdr:row>17</xdr:row>
      <xdr:rowOff>33655</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43832</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61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香川県三豊市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64,293
63,241
222.70
43,713,591
42,267,434
1,183,317
20,691,305
34,696,153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　</a:t>
          </a:r>
          <a:r>
            <a:rPr kumimoji="1" lang="ja-JP" altLang="en-US" sz="900">
              <a:solidFill>
                <a:schemeClr val="dk1"/>
              </a:solidFill>
              <a:effectLst/>
              <a:latin typeface="+mn-lt"/>
              <a:ea typeface="+mn-ea"/>
              <a:cs typeface="+mn-cs"/>
            </a:rPr>
            <a:t>令和元</a:t>
          </a:r>
          <a:r>
            <a:rPr kumimoji="1" lang="ja-JP" altLang="ja-JP" sz="900">
              <a:solidFill>
                <a:schemeClr val="dk1"/>
              </a:solidFill>
              <a:effectLst/>
              <a:latin typeface="+mn-lt"/>
              <a:ea typeface="+mn-ea"/>
              <a:cs typeface="+mn-cs"/>
            </a:rPr>
            <a:t>年度</a:t>
          </a:r>
          <a:r>
            <a:rPr kumimoji="1" lang="ja-JP" altLang="en-US" sz="900">
              <a:solidFill>
                <a:schemeClr val="dk1"/>
              </a:solidFill>
              <a:effectLst/>
              <a:latin typeface="+mn-lt"/>
              <a:ea typeface="+mn-ea"/>
              <a:cs typeface="+mn-cs"/>
            </a:rPr>
            <a:t>と比較して</a:t>
          </a:r>
          <a:r>
            <a:rPr kumimoji="1" lang="en-US" altLang="ja-JP" sz="900">
              <a:solidFill>
                <a:schemeClr val="dk1"/>
              </a:solidFill>
              <a:effectLst/>
              <a:latin typeface="+mn-lt"/>
              <a:ea typeface="+mn-ea"/>
              <a:cs typeface="+mn-cs"/>
            </a:rPr>
            <a:t>7.0</a:t>
          </a:r>
          <a:r>
            <a:rPr kumimoji="1" lang="ja-JP" altLang="ja-JP" sz="900">
              <a:solidFill>
                <a:schemeClr val="dk1"/>
              </a:solidFill>
              <a:effectLst/>
              <a:latin typeface="+mn-lt"/>
              <a:ea typeface="+mn-ea"/>
              <a:cs typeface="+mn-cs"/>
            </a:rPr>
            <a:t>ポイントの</a:t>
          </a:r>
          <a:r>
            <a:rPr kumimoji="1" lang="ja-JP" altLang="en-US" sz="900">
              <a:solidFill>
                <a:schemeClr val="dk1"/>
              </a:solidFill>
              <a:effectLst/>
              <a:latin typeface="+mn-lt"/>
              <a:ea typeface="+mn-ea"/>
              <a:cs typeface="+mn-cs"/>
            </a:rPr>
            <a:t>増加</a:t>
          </a:r>
          <a:r>
            <a:rPr kumimoji="1" lang="ja-JP" altLang="ja-JP" sz="900">
              <a:solidFill>
                <a:schemeClr val="dk1"/>
              </a:solidFill>
              <a:effectLst/>
              <a:latin typeface="+mn-lt"/>
              <a:ea typeface="+mn-ea"/>
              <a:cs typeface="+mn-cs"/>
            </a:rPr>
            <a:t>となり、類似団体平均を</a:t>
          </a:r>
          <a:r>
            <a:rPr kumimoji="1" lang="ja-JP" altLang="en-US" sz="900">
              <a:solidFill>
                <a:schemeClr val="dk1"/>
              </a:solidFill>
              <a:effectLst/>
              <a:latin typeface="+mn-lt"/>
              <a:ea typeface="+mn-ea"/>
              <a:cs typeface="+mn-cs"/>
            </a:rPr>
            <a:t>上</a:t>
          </a:r>
          <a:r>
            <a:rPr kumimoji="1" lang="ja-JP" altLang="ja-JP" sz="900">
              <a:solidFill>
                <a:schemeClr val="dk1"/>
              </a:solidFill>
              <a:effectLst/>
              <a:latin typeface="+mn-lt"/>
              <a:ea typeface="+mn-ea"/>
              <a:cs typeface="+mn-cs"/>
            </a:rPr>
            <a:t>回</a:t>
          </a:r>
          <a:r>
            <a:rPr kumimoji="1" lang="ja-JP" altLang="en-US" sz="900">
              <a:solidFill>
                <a:schemeClr val="dk1"/>
              </a:solidFill>
              <a:effectLst/>
              <a:latin typeface="+mn-lt"/>
              <a:ea typeface="+mn-ea"/>
              <a:cs typeface="+mn-cs"/>
            </a:rPr>
            <a:t>り全国平均、県平均も上回った。</a:t>
          </a:r>
          <a:endParaRPr kumimoji="1" lang="en-US" altLang="ja-JP" sz="9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lt"/>
              <a:ea typeface="+mn-ea"/>
              <a:cs typeface="+mn-cs"/>
            </a:rPr>
            <a:t>　会計年度任用職員の制度改正によるものであるため、全国的に増加しているが、会計年度任用職員の</a:t>
          </a:r>
          <a:r>
            <a:rPr kumimoji="1" lang="ja-JP" altLang="ja-JP" sz="1000">
              <a:solidFill>
                <a:schemeClr val="dk1"/>
              </a:solidFill>
              <a:effectLst/>
              <a:latin typeface="+mn-lt"/>
              <a:ea typeface="+mn-ea"/>
              <a:cs typeface="+mn-cs"/>
            </a:rPr>
            <a:t>比率・職員数が多いため、同制度開始に伴う給料や各種手当等の増額を大きく受け</a:t>
          </a:r>
          <a:r>
            <a:rPr kumimoji="1" lang="ja-JP" altLang="en-US" sz="1000">
              <a:solidFill>
                <a:schemeClr val="dk1"/>
              </a:solidFill>
              <a:effectLst/>
              <a:latin typeface="+mn-lt"/>
              <a:ea typeface="+mn-ea"/>
              <a:cs typeface="+mn-cs"/>
            </a:rPr>
            <a:t>、大幅に増加した。</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合併以来、定員適正化計画</a:t>
          </a:r>
          <a:r>
            <a:rPr kumimoji="1" lang="ja-JP" altLang="en-US" sz="900">
              <a:solidFill>
                <a:schemeClr val="dk1"/>
              </a:solidFill>
              <a:effectLst/>
              <a:latin typeface="+mn-lt"/>
              <a:ea typeface="+mn-ea"/>
              <a:cs typeface="+mn-cs"/>
            </a:rPr>
            <a:t>の</a:t>
          </a:r>
          <a:r>
            <a:rPr kumimoji="1" lang="ja-JP" altLang="ja-JP" sz="900">
              <a:solidFill>
                <a:schemeClr val="dk1"/>
              </a:solidFill>
              <a:effectLst/>
              <a:latin typeface="+mn-lt"/>
              <a:ea typeface="+mn-ea"/>
              <a:cs typeface="+mn-cs"/>
            </a:rPr>
            <a:t>推進により</a:t>
          </a:r>
          <a:r>
            <a:rPr kumimoji="1" lang="ja-JP" altLang="en-US" sz="900">
              <a:solidFill>
                <a:schemeClr val="dk1"/>
              </a:solidFill>
              <a:effectLst/>
              <a:latin typeface="+mn-lt"/>
              <a:ea typeface="+mn-ea"/>
              <a:cs typeface="+mn-cs"/>
            </a:rPr>
            <a:t>職</a:t>
          </a:r>
          <a:r>
            <a:rPr kumimoji="1" lang="ja-JP" altLang="ja-JP" sz="900">
              <a:solidFill>
                <a:schemeClr val="dk1"/>
              </a:solidFill>
              <a:effectLst/>
              <a:latin typeface="+mn-lt"/>
              <a:ea typeface="+mn-ea"/>
              <a:cs typeface="+mn-cs"/>
            </a:rPr>
            <a:t>員数の削減に努めて</a:t>
          </a:r>
          <a:r>
            <a:rPr kumimoji="1" lang="ja-JP" altLang="en-US" sz="900">
              <a:solidFill>
                <a:schemeClr val="dk1"/>
              </a:solidFill>
              <a:effectLst/>
              <a:latin typeface="+mn-lt"/>
              <a:ea typeface="+mn-ea"/>
              <a:cs typeface="+mn-cs"/>
            </a:rPr>
            <a:t>おり、</a:t>
          </a:r>
          <a:r>
            <a:rPr kumimoji="1" lang="ja-JP" altLang="ja-JP" sz="900">
              <a:solidFill>
                <a:schemeClr val="dk1"/>
              </a:solidFill>
              <a:effectLst/>
              <a:latin typeface="+mn-lt"/>
              <a:ea typeface="+mn-ea"/>
              <a:cs typeface="+mn-cs"/>
            </a:rPr>
            <a:t>機構改革や事務事業の見直しによる適材適所の配置に努め</a:t>
          </a:r>
          <a:r>
            <a:rPr kumimoji="1" lang="ja-JP" altLang="en-US" sz="900">
              <a:solidFill>
                <a:schemeClr val="dk1"/>
              </a:solidFill>
              <a:effectLst/>
              <a:latin typeface="+mn-lt"/>
              <a:ea typeface="+mn-ea"/>
              <a:cs typeface="+mn-cs"/>
            </a:rPr>
            <a:t>るとともに</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会計年度任用職員を含めて</a:t>
          </a:r>
          <a:r>
            <a:rPr kumimoji="1" lang="ja-JP" altLang="ja-JP" sz="900">
              <a:solidFill>
                <a:schemeClr val="dk1"/>
              </a:solidFill>
              <a:effectLst/>
              <a:latin typeface="+mn-lt"/>
              <a:ea typeface="+mn-ea"/>
              <a:cs typeface="+mn-cs"/>
            </a:rPr>
            <a:t>人件費の削減を図っていく。</a:t>
          </a:r>
          <a:endParaRPr lang="ja-JP" altLang="ja-JP" sz="105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41</xdr:row>
      <xdr:rowOff>91622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803900"/>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63699</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91622</xdr:rowOff>
    </xdr:from>
    <xdr:to>
      <xdr:col>24</xdr:col>
      <xdr:colOff>114300</xdr:colOff>
      <xdr:row>41</xdr:row>
      <xdr:rowOff>91622</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12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83457</xdr:rowOff>
    </xdr:from>
    <xdr:to>
      <xdr:col>24</xdr:col>
      <xdr:colOff>25400</xdr:colOff>
      <xdr:row>38</xdr:row>
      <xdr:rowOff>159657</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5912757"/>
          <a:ext cx="8382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119941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20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103414</xdr:rowOff>
    </xdr:from>
    <xdr:to>
      <xdr:col>24</xdr:col>
      <xdr:colOff>76200</xdr:colOff>
      <xdr:row>37</xdr:row>
      <xdr:rowOff>33564</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83457</xdr:rowOff>
    </xdr:from>
    <xdr:to>
      <xdr:col>19</xdr:col>
      <xdr:colOff>187325</xdr:colOff>
      <xdr:row>34</xdr:row>
      <xdr:rowOff>170543</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59127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24493</xdr:rowOff>
    </xdr:from>
    <xdr:to>
      <xdr:col>20</xdr:col>
      <xdr:colOff>38100</xdr:colOff>
      <xdr:row>35</xdr:row>
      <xdr:rowOff>126093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110870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11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170543</xdr:rowOff>
    </xdr:from>
    <xdr:to>
      <xdr:col>15</xdr:col>
      <xdr:colOff>98425</xdr:colOff>
      <xdr:row>35</xdr:row>
      <xdr:rowOff>75293</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59998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163286</xdr:rowOff>
    </xdr:from>
    <xdr:to>
      <xdr:col>15</xdr:col>
      <xdr:colOff>149225</xdr:colOff>
      <xdr:row>35</xdr:row>
      <xdr:rowOff>93436</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59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78213</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07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42636</xdr:rowOff>
    </xdr:from>
    <xdr:to>
      <xdr:col>11</xdr:col>
      <xdr:colOff>9525</xdr:colOff>
      <xdr:row>35</xdr:row>
      <xdr:rowOff>75293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0433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2722</xdr:rowOff>
    </xdr:from>
    <xdr:to>
      <xdr:col>11</xdr:col>
      <xdr:colOff>60325</xdr:colOff>
      <xdr:row>35</xdr:row>
      <xdr:rowOff>104322</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00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114499</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141514</xdr:rowOff>
    </xdr:from>
    <xdr:to>
      <xdr:col>6</xdr:col>
      <xdr:colOff>171450</xdr:colOff>
      <xdr:row>35</xdr:row>
      <xdr:rowOff>71664</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597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81841</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7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108857</xdr:rowOff>
    </xdr:from>
    <xdr:to>
      <xdr:col>24</xdr:col>
      <xdr:colOff>76200</xdr:colOff>
      <xdr:row>39</xdr:row>
      <xdr:rowOff>39007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80934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5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32657</xdr:rowOff>
    </xdr:from>
    <xdr:to>
      <xdr:col>20</xdr:col>
      <xdr:colOff>38100</xdr:colOff>
      <xdr:row>34</xdr:row>
      <xdr:rowOff>134257</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8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144434</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630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119743</xdr:rowOff>
    </xdr:from>
    <xdr:to>
      <xdr:col>15</xdr:col>
      <xdr:colOff>149225</xdr:colOff>
      <xdr:row>35</xdr:row>
      <xdr:rowOff>49893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94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60070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71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24493</xdr:rowOff>
    </xdr:from>
    <xdr:to>
      <xdr:col>11</xdr:col>
      <xdr:colOff>60325</xdr:colOff>
      <xdr:row>35</xdr:row>
      <xdr:rowOff>126093</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0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110870</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11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163286</xdr:rowOff>
    </xdr:from>
    <xdr:to>
      <xdr:col>6</xdr:col>
      <xdr:colOff>171450</xdr:colOff>
      <xdr:row>35</xdr:row>
      <xdr:rowOff>93436</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99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78213</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07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令和元</a:t>
          </a:r>
          <a:r>
            <a:rPr kumimoji="1" lang="ja-JP" altLang="ja-JP" sz="1000">
              <a:solidFill>
                <a:schemeClr val="dk1"/>
              </a:solidFill>
              <a:effectLst/>
              <a:latin typeface="+mn-lt"/>
              <a:ea typeface="+mn-ea"/>
              <a:cs typeface="+mn-cs"/>
            </a:rPr>
            <a:t>年度より</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ポイントの減少となり、類似団体平均</a:t>
          </a:r>
          <a:r>
            <a:rPr kumimoji="1" lang="ja-JP" altLang="en-US" sz="1000">
              <a:solidFill>
                <a:schemeClr val="dk1"/>
              </a:solidFill>
              <a:effectLst/>
              <a:latin typeface="+mn-lt"/>
              <a:ea typeface="+mn-ea"/>
              <a:cs typeface="+mn-cs"/>
            </a:rPr>
            <a:t>を下回っている</a:t>
          </a:r>
          <a:r>
            <a:rPr kumimoji="1" lang="ja-JP" altLang="ja-JP" sz="1000">
              <a:solidFill>
                <a:schemeClr val="dk1"/>
              </a:solidFill>
              <a:effectLst/>
              <a:latin typeface="+mn-lt"/>
              <a:ea typeface="+mn-ea"/>
              <a:cs typeface="+mn-cs"/>
            </a:rPr>
            <a:t>。</a:t>
          </a:r>
          <a:endParaRPr lang="ja-JP" altLang="ja-JP" sz="1100">
            <a:effectLst/>
          </a:endParaRPr>
        </a:p>
        <a:p>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主な要因としては会計年度任用職員制度の開始により賃金が物件費から人件費に移行したためである。類似団体と比較して平均を下回っているが、類似団体よりも</a:t>
          </a:r>
          <a:r>
            <a:rPr kumimoji="1" lang="ja-JP" altLang="ja-JP" sz="1000">
              <a:solidFill>
                <a:schemeClr val="dk1"/>
              </a:solidFill>
              <a:effectLst/>
              <a:latin typeface="+mn-lt"/>
              <a:ea typeface="+mn-ea"/>
              <a:cs typeface="+mn-cs"/>
            </a:rPr>
            <a:t>保有する施設数が多いことから、事務事業評価に基づき、維持管理費等についても再度点検と検討を行っていく。</a:t>
          </a:r>
          <a:endParaRPr kumimoji="1" lang="en-US" altLang="ja-JP" sz="1000">
            <a:solidFill>
              <a:schemeClr val="dk1"/>
            </a:solidFill>
            <a:effectLst/>
            <a:latin typeface="+mn-lt"/>
            <a:ea typeface="+mn-ea"/>
            <a:cs typeface="+mn-cs"/>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135164</xdr:rowOff>
    </xdr:from>
    <xdr:to>
      <xdr:col>82</xdr:col>
      <xdr:colOff>107950</xdr:colOff>
      <xdr:row>22</xdr:row>
      <xdr:rowOff>83457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364014"/>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55534</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82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83457</xdr:rowOff>
    </xdr:from>
    <xdr:to>
      <xdr:col>82</xdr:col>
      <xdr:colOff>196850</xdr:colOff>
      <xdr:row>22</xdr:row>
      <xdr:rowOff>83457</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85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50091</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135164</xdr:rowOff>
    </xdr:from>
    <xdr:to>
      <xdr:col>82</xdr:col>
      <xdr:colOff>196850</xdr:colOff>
      <xdr:row>13</xdr:row>
      <xdr:rowOff>135164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67129</xdr:rowOff>
    </xdr:from>
    <xdr:to>
      <xdr:col>82</xdr:col>
      <xdr:colOff>107950</xdr:colOff>
      <xdr:row>18</xdr:row>
      <xdr:rowOff>29029</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2810329"/>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23784</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938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51707</xdr:rowOff>
    </xdr:from>
    <xdr:to>
      <xdr:col>82</xdr:col>
      <xdr:colOff>158750</xdr:colOff>
      <xdr:row>17</xdr:row>
      <xdr:rowOff>153307</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29029</xdr:rowOff>
    </xdr:from>
    <xdr:to>
      <xdr:col>78</xdr:col>
      <xdr:colOff>69850</xdr:colOff>
      <xdr:row>19</xdr:row>
      <xdr:rowOff>107950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4782800" y="3115129"/>
          <a:ext cx="8890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149679</xdr:rowOff>
    </xdr:from>
    <xdr:to>
      <xdr:col>78</xdr:col>
      <xdr:colOff>120650</xdr:colOff>
      <xdr:row>18</xdr:row>
      <xdr:rowOff>79829</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90006</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833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9978</xdr:rowOff>
    </xdr:from>
    <xdr:to>
      <xdr:col>73</xdr:col>
      <xdr:colOff>180975</xdr:colOff>
      <xdr:row>19</xdr:row>
      <xdr:rowOff>107950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32675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84364</xdr:rowOff>
    </xdr:from>
    <xdr:to>
      <xdr:col>74</xdr:col>
      <xdr:colOff>31750</xdr:colOff>
      <xdr:row>18</xdr:row>
      <xdr:rowOff>14514</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99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24691</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76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135164</xdr:rowOff>
    </xdr:from>
    <xdr:to>
      <xdr:col>69</xdr:col>
      <xdr:colOff>92075</xdr:colOff>
      <xdr:row>19</xdr:row>
      <xdr:rowOff>9978</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3049814"/>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40821</xdr:rowOff>
    </xdr:from>
    <xdr:to>
      <xdr:col>69</xdr:col>
      <xdr:colOff>142875</xdr:colOff>
      <xdr:row>17</xdr:row>
      <xdr:rowOff>142421</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152598</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7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136071</xdr:rowOff>
    </xdr:from>
    <xdr:to>
      <xdr:col>65</xdr:col>
      <xdr:colOff>53975</xdr:colOff>
      <xdr:row>17</xdr:row>
      <xdr:rowOff>66221</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76398</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16329</xdr:rowOff>
    </xdr:from>
    <xdr:to>
      <xdr:col>82</xdr:col>
      <xdr:colOff>158750</xdr:colOff>
      <xdr:row>16</xdr:row>
      <xdr:rowOff>117929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32856</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149679</xdr:rowOff>
    </xdr:from>
    <xdr:to>
      <xdr:col>78</xdr:col>
      <xdr:colOff>120650</xdr:colOff>
      <xdr:row>18</xdr:row>
      <xdr:rowOff>79829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64606</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150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57150</xdr:rowOff>
    </xdr:from>
    <xdr:to>
      <xdr:col>74</xdr:col>
      <xdr:colOff>31750</xdr:colOff>
      <xdr:row>19</xdr:row>
      <xdr:rowOff>158750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143527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130629</xdr:rowOff>
    </xdr:from>
    <xdr:to>
      <xdr:col>69</xdr:col>
      <xdr:colOff>142875</xdr:colOff>
      <xdr:row>19</xdr:row>
      <xdr:rowOff>60778</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32167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45555</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330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84364</xdr:rowOff>
    </xdr:from>
    <xdr:to>
      <xdr:col>65</xdr:col>
      <xdr:colOff>53975</xdr:colOff>
      <xdr:row>18</xdr:row>
      <xdr:rowOff>14514</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170741</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減少し、</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を下回った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主な要因は、</a:t>
          </a:r>
          <a:r>
            <a:rPr kumimoji="1" lang="ja-JP" altLang="en-US" sz="1100">
              <a:solidFill>
                <a:schemeClr val="dk1"/>
              </a:solidFill>
              <a:effectLst/>
              <a:latin typeface="+mn-lt"/>
              <a:ea typeface="+mn-ea"/>
              <a:cs typeface="+mn-cs"/>
            </a:rPr>
            <a:t>会計年度任用職員制度の開始により、保育所職員の賃金について物件費から扶助費への振替がなくなったためである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市単独事業については、</a:t>
          </a:r>
          <a:r>
            <a:rPr kumimoji="1" lang="ja-JP" altLang="en-US" sz="1100">
              <a:solidFill>
                <a:schemeClr val="dk1"/>
              </a:solidFill>
              <a:effectLst/>
              <a:latin typeface="+mn-lt"/>
              <a:ea typeface="+mn-ea"/>
              <a:cs typeface="+mn-cs"/>
            </a:rPr>
            <a:t>適宜</a:t>
          </a:r>
          <a:r>
            <a:rPr kumimoji="1" lang="ja-JP" altLang="ja-JP" sz="1100">
              <a:solidFill>
                <a:schemeClr val="dk1"/>
              </a:solidFill>
              <a:effectLst/>
              <a:latin typeface="+mn-lt"/>
              <a:ea typeface="+mn-ea"/>
              <a:cs typeface="+mn-cs"/>
            </a:rPr>
            <a:t>見直しを行い、</a:t>
          </a:r>
          <a:r>
            <a:rPr kumimoji="1" lang="ja-JP" altLang="en-US" sz="1100">
              <a:solidFill>
                <a:schemeClr val="dk1"/>
              </a:solidFill>
              <a:effectLst/>
              <a:latin typeface="+mn-lt"/>
              <a:ea typeface="+mn-ea"/>
              <a:cs typeface="+mn-cs"/>
            </a:rPr>
            <a:t>実状に応じた事業が行われるよう努める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61</xdr:row>
      <xdr:rowOff>24130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710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167657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24130</xdr:rowOff>
    </xdr:from>
    <xdr:to>
      <xdr:col>24</xdr:col>
      <xdr:colOff>114300</xdr:colOff>
      <xdr:row>61</xdr:row>
      <xdr:rowOff>24130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59</xdr:row>
      <xdr:rowOff>1270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728200"/>
          <a:ext cx="8382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36847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80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64770</xdr:rowOff>
    </xdr:from>
    <xdr:to>
      <xdr:col>24</xdr:col>
      <xdr:colOff>76200</xdr:colOff>
      <xdr:row>57</xdr:row>
      <xdr:rowOff>166370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92710</xdr:rowOff>
    </xdr:from>
    <xdr:to>
      <xdr:col>19</xdr:col>
      <xdr:colOff>187325</xdr:colOff>
      <xdr:row>59</xdr:row>
      <xdr:rowOff>1270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86536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121920</xdr:rowOff>
    </xdr:from>
    <xdr:to>
      <xdr:col>20</xdr:col>
      <xdr:colOff>38100</xdr:colOff>
      <xdr:row>59</xdr:row>
      <xdr:rowOff>52070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62247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83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1270</xdr:rowOff>
    </xdr:from>
    <xdr:to>
      <xdr:col>15</xdr:col>
      <xdr:colOff>98425</xdr:colOff>
      <xdr:row>57</xdr:row>
      <xdr:rowOff>92710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7739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133350</xdr:rowOff>
    </xdr:from>
    <xdr:to>
      <xdr:col>15</xdr:col>
      <xdr:colOff>149225</xdr:colOff>
      <xdr:row>58</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104140</xdr:rowOff>
    </xdr:from>
    <xdr:to>
      <xdr:col>11</xdr:col>
      <xdr:colOff>9525</xdr:colOff>
      <xdr:row>57</xdr:row>
      <xdr:rowOff>1270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7053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41910</xdr:rowOff>
    </xdr:from>
    <xdr:to>
      <xdr:col>6</xdr:col>
      <xdr:colOff>171450</xdr:colOff>
      <xdr:row>57</xdr:row>
      <xdr:rowOff>143510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128287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92727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121920</xdr:rowOff>
    </xdr:from>
    <xdr:to>
      <xdr:col>20</xdr:col>
      <xdr:colOff>38100</xdr:colOff>
      <xdr:row>59</xdr:row>
      <xdr:rowOff>52070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36847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15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41910</xdr:rowOff>
    </xdr:from>
    <xdr:to>
      <xdr:col>15</xdr:col>
      <xdr:colOff>149225</xdr:colOff>
      <xdr:row>57</xdr:row>
      <xdr:rowOff>143510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153687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121920</xdr:rowOff>
    </xdr:from>
    <xdr:to>
      <xdr:col>11</xdr:col>
      <xdr:colOff>60325</xdr:colOff>
      <xdr:row>57</xdr:row>
      <xdr:rowOff>52070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62247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53340</xdr:rowOff>
    </xdr:from>
    <xdr:to>
      <xdr:col>6</xdr:col>
      <xdr:colOff>171450</xdr:colOff>
      <xdr:row>56</xdr:row>
      <xdr:rowOff>154940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165117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13.3%</a:t>
          </a:r>
          <a:r>
            <a:rPr kumimoji="1" lang="ja-JP" altLang="ja-JP" sz="1100">
              <a:solidFill>
                <a:schemeClr val="dk1"/>
              </a:solidFill>
              <a:effectLst/>
              <a:latin typeface="+mn-lt"/>
              <a:ea typeface="+mn-ea"/>
              <a:cs typeface="+mn-cs"/>
            </a:rPr>
            <a:t>となり、類似団体平均より</a:t>
          </a:r>
          <a:r>
            <a:rPr kumimoji="1" lang="ja-JP" altLang="en-US" sz="1100">
              <a:solidFill>
                <a:schemeClr val="dk1"/>
              </a:solidFill>
              <a:effectLst/>
              <a:latin typeface="+mn-lt"/>
              <a:ea typeface="+mn-ea"/>
              <a:cs typeface="+mn-cs"/>
            </a:rPr>
            <a:t>高い水準となっている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繰出金については、</a:t>
          </a:r>
          <a:r>
            <a:rPr kumimoji="1" lang="ja-JP" altLang="en-US" sz="1100">
              <a:solidFill>
                <a:schemeClr val="dk1"/>
              </a:solidFill>
              <a:effectLst/>
              <a:latin typeface="+mn-lt"/>
              <a:ea typeface="+mn-ea"/>
              <a:cs typeface="+mn-cs"/>
            </a:rPr>
            <a:t>高齢化の進展に伴い、後期高齢者医療特別事業会計や介護サービス事業特別会計への繰出金が増加している。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a:t>
          </a:r>
          <a:r>
            <a:rPr kumimoji="1" lang="ja-JP" altLang="en-US" sz="1100">
              <a:solidFill>
                <a:schemeClr val="dk1"/>
              </a:solidFill>
              <a:effectLst/>
              <a:latin typeface="+mn-lt"/>
              <a:ea typeface="+mn-ea"/>
              <a:cs typeface="+mn-cs"/>
            </a:rPr>
            <a:t>後期高齢者については増加傾向であることから、</a:t>
          </a:r>
          <a:r>
            <a:rPr kumimoji="1" lang="ja-JP" altLang="ja-JP" sz="1100">
              <a:solidFill>
                <a:schemeClr val="dk1"/>
              </a:solidFill>
              <a:effectLst/>
              <a:latin typeface="+mn-lt"/>
              <a:ea typeface="+mn-ea"/>
              <a:cs typeface="+mn-cs"/>
            </a:rPr>
            <a:t>税収を主な財源とする普通会計の負担額を減らしていけるよう経常経費の削減に努める。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12700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05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156227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12700</xdr:rowOff>
    </xdr:from>
    <xdr:to>
      <xdr:col>82</xdr:col>
      <xdr:colOff>196850</xdr:colOff>
      <xdr:row>61</xdr:row>
      <xdr:rowOff>12700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61</xdr:row>
      <xdr:rowOff>12700</xdr:rowOff>
    </xdr:from>
    <xdr:to>
      <xdr:col>82</xdr:col>
      <xdr:colOff>107950</xdr:colOff>
      <xdr:row>61</xdr:row>
      <xdr:rowOff>146050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104711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92727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165100</xdr:rowOff>
    </xdr:from>
    <xdr:to>
      <xdr:col>78</xdr:col>
      <xdr:colOff>69850</xdr:colOff>
      <xdr:row>61</xdr:row>
      <xdr:rowOff>146050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452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61</xdr:row>
      <xdr:rowOff>114300</xdr:rowOff>
    </xdr:from>
    <xdr:to>
      <xdr:col>78</xdr:col>
      <xdr:colOff>120650</xdr:colOff>
      <xdr:row>62</xdr:row>
      <xdr:rowOff>44450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1057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62</xdr:row>
      <xdr:rowOff>29227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1065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165100</xdr:rowOff>
    </xdr:from>
    <xdr:to>
      <xdr:col>73</xdr:col>
      <xdr:colOff>180975</xdr:colOff>
      <xdr:row>61</xdr:row>
      <xdr:rowOff>107950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452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61</xdr:row>
      <xdr:rowOff>95250</xdr:rowOff>
    </xdr:from>
    <xdr:to>
      <xdr:col>74</xdr:col>
      <xdr:colOff>31750</xdr:colOff>
      <xdr:row>62</xdr:row>
      <xdr:rowOff>25400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1055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62</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50800</xdr:rowOff>
    </xdr:from>
    <xdr:to>
      <xdr:col>69</xdr:col>
      <xdr:colOff>92075</xdr:colOff>
      <xdr:row>61</xdr:row>
      <xdr:rowOff>107950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509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62</xdr:row>
      <xdr:rowOff>0</xdr:rowOff>
    </xdr:from>
    <xdr:to>
      <xdr:col>69</xdr:col>
      <xdr:colOff>142875</xdr:colOff>
      <xdr:row>62</xdr:row>
      <xdr:rowOff>101600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1062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62</xdr:row>
      <xdr:rowOff>86377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71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76200</xdr:rowOff>
    </xdr:from>
    <xdr:to>
      <xdr:col>65</xdr:col>
      <xdr:colOff>53975</xdr:colOff>
      <xdr:row>62</xdr:row>
      <xdr:rowOff>6350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53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162577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62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133350</xdr:rowOff>
    </xdr:from>
    <xdr:to>
      <xdr:col>82</xdr:col>
      <xdr:colOff>158750</xdr:colOff>
      <xdr:row>61</xdr:row>
      <xdr:rowOff>63500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4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41927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95250</xdr:rowOff>
    </xdr:from>
    <xdr:to>
      <xdr:col>78</xdr:col>
      <xdr:colOff>120650</xdr:colOff>
      <xdr:row>62</xdr:row>
      <xdr:rowOff>25400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35577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32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114300</xdr:rowOff>
    </xdr:from>
    <xdr:to>
      <xdr:col>74</xdr:col>
      <xdr:colOff>31750</xdr:colOff>
      <xdr:row>61</xdr:row>
      <xdr:rowOff>44450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54627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57150</xdr:rowOff>
    </xdr:from>
    <xdr:to>
      <xdr:col>69</xdr:col>
      <xdr:colOff>142875</xdr:colOff>
      <xdr:row>61</xdr:row>
      <xdr:rowOff>158750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168927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28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0</xdr:rowOff>
    </xdr:from>
    <xdr:to>
      <xdr:col>65</xdr:col>
      <xdr:colOff>53975</xdr:colOff>
      <xdr:row>61</xdr:row>
      <xdr:rowOff>101600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45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111777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22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令和元</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減少し、</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を下回った。</a:t>
          </a:r>
          <a:endParaRPr lang="ja-JP" altLang="ja-JP" sz="1400">
            <a:effectLst/>
          </a:endParaRPr>
        </a:p>
        <a:p>
          <a:r>
            <a:rPr kumimoji="1" lang="ja-JP" altLang="ja-JP" sz="1100">
              <a:solidFill>
                <a:schemeClr val="dk1"/>
              </a:solidFill>
              <a:effectLst/>
              <a:latin typeface="+mn-lt"/>
              <a:ea typeface="+mn-ea"/>
              <a:cs typeface="+mn-cs"/>
            </a:rPr>
            <a:t>　各種団体等への補助金については、整理合理化・優遇措置の見直し等を</a:t>
          </a:r>
          <a:r>
            <a:rPr kumimoji="1" lang="ja-JP" altLang="en-US" sz="1100">
              <a:solidFill>
                <a:schemeClr val="dk1"/>
              </a:solidFill>
              <a:effectLst/>
              <a:latin typeface="+mn-lt"/>
              <a:ea typeface="+mn-ea"/>
              <a:cs typeface="+mn-cs"/>
            </a:rPr>
            <a:t>行うことで更なる削減に努める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50800</xdr:rowOff>
    </xdr:from>
    <xdr:to>
      <xdr:col>82</xdr:col>
      <xdr:colOff>107950</xdr:colOff>
      <xdr:row>42</xdr:row>
      <xdr:rowOff>12700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8801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156227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12700</xdr:rowOff>
    </xdr:from>
    <xdr:to>
      <xdr:col>82</xdr:col>
      <xdr:colOff>196850</xdr:colOff>
      <xdr:row>42</xdr:row>
      <xdr:rowOff>12700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137177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50800</xdr:rowOff>
    </xdr:from>
    <xdr:to>
      <xdr:col>82</xdr:col>
      <xdr:colOff>196850</xdr:colOff>
      <xdr:row>34</xdr:row>
      <xdr:rowOff>50800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88900</xdr:rowOff>
    </xdr:from>
    <xdr:to>
      <xdr:col>82</xdr:col>
      <xdr:colOff>107950</xdr:colOff>
      <xdr:row>38</xdr:row>
      <xdr:rowOff>12700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4325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143527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48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0</xdr:rowOff>
    </xdr:from>
    <xdr:to>
      <xdr:col>82</xdr:col>
      <xdr:colOff>158750</xdr:colOff>
      <xdr:row>38</xdr:row>
      <xdr:rowOff>101600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50800</xdr:rowOff>
    </xdr:from>
    <xdr:to>
      <xdr:col>78</xdr:col>
      <xdr:colOff>69850</xdr:colOff>
      <xdr:row>38</xdr:row>
      <xdr:rowOff>12700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3944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57150</xdr:rowOff>
    </xdr:from>
    <xdr:to>
      <xdr:col>78</xdr:col>
      <xdr:colOff>120650</xdr:colOff>
      <xdr:row>35</xdr:row>
      <xdr:rowOff>158750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168927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165100</xdr:rowOff>
    </xdr:from>
    <xdr:to>
      <xdr:col>73</xdr:col>
      <xdr:colOff>180975</xdr:colOff>
      <xdr:row>37</xdr:row>
      <xdr:rowOff>50800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6337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152400</xdr:rowOff>
    </xdr:from>
    <xdr:to>
      <xdr:col>74</xdr:col>
      <xdr:colOff>31750</xdr:colOff>
      <xdr:row>35</xdr:row>
      <xdr:rowOff>82550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92727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165100</xdr:rowOff>
    </xdr:from>
    <xdr:to>
      <xdr:col>69</xdr:col>
      <xdr:colOff>92075</xdr:colOff>
      <xdr:row>37</xdr:row>
      <xdr:rowOff>127000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3373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76200</xdr:rowOff>
    </xdr:from>
    <xdr:to>
      <xdr:col>69</xdr:col>
      <xdr:colOff>142875</xdr:colOff>
      <xdr:row>35</xdr:row>
      <xdr:rowOff>6350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590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16527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0</xdr:rowOff>
    </xdr:from>
    <xdr:to>
      <xdr:col>65</xdr:col>
      <xdr:colOff>53975</xdr:colOff>
      <xdr:row>35</xdr:row>
      <xdr:rowOff>101600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00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111777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76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38100</xdr:rowOff>
    </xdr:from>
    <xdr:to>
      <xdr:col>82</xdr:col>
      <xdr:colOff>158750</xdr:colOff>
      <xdr:row>37</xdr:row>
      <xdr:rowOff>139700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54627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22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133350</xdr:rowOff>
    </xdr:from>
    <xdr:to>
      <xdr:col>78</xdr:col>
      <xdr:colOff>120650</xdr:colOff>
      <xdr:row>38</xdr:row>
      <xdr:rowOff>63500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48277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0</xdr:rowOff>
    </xdr:from>
    <xdr:to>
      <xdr:col>74</xdr:col>
      <xdr:colOff>31750</xdr:colOff>
      <xdr:row>37</xdr:row>
      <xdr:rowOff>101600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86377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43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114300</xdr:rowOff>
    </xdr:from>
    <xdr:to>
      <xdr:col>69</xdr:col>
      <xdr:colOff>142875</xdr:colOff>
      <xdr:row>37</xdr:row>
      <xdr:rowOff>44450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29227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76200</xdr:rowOff>
    </xdr:from>
    <xdr:to>
      <xdr:col>65</xdr:col>
      <xdr:colOff>53975</xdr:colOff>
      <xdr:row>38</xdr:row>
      <xdr:rowOff>6350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162577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50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a:t>
          </a:r>
          <a:r>
            <a:rPr kumimoji="1" lang="ja-JP" altLang="en-US" sz="1050">
              <a:solidFill>
                <a:schemeClr val="dk1"/>
              </a:solidFill>
              <a:effectLst/>
              <a:latin typeface="+mn-lt"/>
              <a:ea typeface="+mn-ea"/>
              <a:cs typeface="+mn-cs"/>
            </a:rPr>
            <a:t>令和元</a:t>
          </a:r>
          <a:r>
            <a:rPr kumimoji="1" lang="ja-JP" altLang="ja-JP" sz="1050">
              <a:solidFill>
                <a:schemeClr val="dk1"/>
              </a:solidFill>
              <a:effectLst/>
              <a:latin typeface="+mn-lt"/>
              <a:ea typeface="+mn-ea"/>
              <a:cs typeface="+mn-cs"/>
            </a:rPr>
            <a:t>年度より</a:t>
          </a:r>
          <a:r>
            <a:rPr kumimoji="1" lang="en-US" altLang="ja-JP" sz="1050">
              <a:solidFill>
                <a:schemeClr val="dk1"/>
              </a:solidFill>
              <a:effectLst/>
              <a:latin typeface="+mn-lt"/>
              <a:ea typeface="+mn-ea"/>
              <a:cs typeface="+mn-cs"/>
            </a:rPr>
            <a:t>1.8</a:t>
          </a:r>
          <a:r>
            <a:rPr kumimoji="1" lang="ja-JP" altLang="ja-JP" sz="1050">
              <a:solidFill>
                <a:schemeClr val="dk1"/>
              </a:solidFill>
              <a:effectLst/>
              <a:latin typeface="+mn-lt"/>
              <a:ea typeface="+mn-ea"/>
              <a:cs typeface="+mn-cs"/>
            </a:rPr>
            <a:t>ポイント増の</a:t>
          </a:r>
          <a:r>
            <a:rPr kumimoji="1" lang="en-US" altLang="ja-JP" sz="1050">
              <a:solidFill>
                <a:schemeClr val="dk1"/>
              </a:solidFill>
              <a:effectLst/>
              <a:latin typeface="+mn-lt"/>
              <a:ea typeface="+mn-ea"/>
              <a:cs typeface="+mn-cs"/>
            </a:rPr>
            <a:t>19.2%</a:t>
          </a:r>
          <a:r>
            <a:rPr kumimoji="1" lang="ja-JP" altLang="ja-JP" sz="1050">
              <a:solidFill>
                <a:schemeClr val="dk1"/>
              </a:solidFill>
              <a:effectLst/>
              <a:latin typeface="+mn-lt"/>
              <a:ea typeface="+mn-ea"/>
              <a:cs typeface="+mn-cs"/>
            </a:rPr>
            <a:t>となり、類似団体平均より高い水準となっている。</a:t>
          </a:r>
          <a:endParaRPr lang="ja-JP" altLang="ja-JP" sz="1050">
            <a:effectLst/>
          </a:endParaRPr>
        </a:p>
        <a:p>
          <a:r>
            <a:rPr kumimoji="1" lang="ja-JP" altLang="ja-JP" sz="1050">
              <a:solidFill>
                <a:schemeClr val="dk1"/>
              </a:solidFill>
              <a:effectLst/>
              <a:latin typeface="+mn-lt"/>
              <a:ea typeface="+mn-ea"/>
              <a:cs typeface="+mn-cs"/>
            </a:rPr>
            <a:t>　主な要因は、平成</a:t>
          </a:r>
          <a:r>
            <a:rPr kumimoji="1" lang="en-US" altLang="ja-JP" sz="1050">
              <a:solidFill>
                <a:schemeClr val="dk1"/>
              </a:solidFill>
              <a:effectLst/>
              <a:latin typeface="+mn-lt"/>
              <a:ea typeface="+mn-ea"/>
              <a:cs typeface="+mn-cs"/>
            </a:rPr>
            <a:t>28</a:t>
          </a:r>
          <a:r>
            <a:rPr kumimoji="1" lang="ja-JP" altLang="ja-JP" sz="1050">
              <a:solidFill>
                <a:schemeClr val="dk1"/>
              </a:solidFill>
              <a:effectLst/>
              <a:latin typeface="+mn-lt"/>
              <a:ea typeface="+mn-ea"/>
              <a:cs typeface="+mn-cs"/>
            </a:rPr>
            <a:t>年度借入の据置期間が終了し償還開始となったことや新たな借入により償還額の増加が償還の終了を上回ったためである。合併特例債の</a:t>
          </a:r>
          <a:r>
            <a:rPr kumimoji="1" lang="ja-JP" altLang="en-US" sz="1050">
              <a:solidFill>
                <a:schemeClr val="dk1"/>
              </a:solidFill>
              <a:effectLst/>
              <a:latin typeface="+mn-lt"/>
              <a:ea typeface="+mn-ea"/>
              <a:cs typeface="+mn-cs"/>
            </a:rPr>
            <a:t>発行期限が迫り、今後</a:t>
          </a:r>
          <a:r>
            <a:rPr kumimoji="1" lang="ja-JP" altLang="ja-JP" sz="1050">
              <a:solidFill>
                <a:schemeClr val="dk1"/>
              </a:solidFill>
              <a:effectLst/>
              <a:latin typeface="+mn-lt"/>
              <a:ea typeface="+mn-ea"/>
              <a:cs typeface="+mn-cs"/>
            </a:rPr>
            <a:t>借入</a:t>
          </a:r>
          <a:r>
            <a:rPr kumimoji="1" lang="ja-JP" altLang="en-US" sz="1050">
              <a:solidFill>
                <a:schemeClr val="dk1"/>
              </a:solidFill>
              <a:effectLst/>
              <a:latin typeface="+mn-lt"/>
              <a:ea typeface="+mn-ea"/>
              <a:cs typeface="+mn-cs"/>
            </a:rPr>
            <a:t>が増える予定であり</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公債費の</a:t>
          </a:r>
          <a:r>
            <a:rPr kumimoji="1" lang="ja-JP" altLang="ja-JP" sz="1050">
              <a:solidFill>
                <a:schemeClr val="dk1"/>
              </a:solidFill>
              <a:effectLst/>
              <a:latin typeface="+mn-lt"/>
              <a:ea typeface="+mn-ea"/>
              <a:cs typeface="+mn-cs"/>
            </a:rPr>
            <a:t>上昇が予想される</a:t>
          </a:r>
          <a:r>
            <a:rPr kumimoji="1" lang="ja-JP" altLang="en-US" sz="1050">
              <a:solidFill>
                <a:schemeClr val="dk1"/>
              </a:solidFill>
              <a:effectLst/>
              <a:latin typeface="+mn-lt"/>
              <a:ea typeface="+mn-ea"/>
              <a:cs typeface="+mn-cs"/>
            </a:rPr>
            <a:t>ため</a:t>
          </a:r>
          <a:r>
            <a:rPr kumimoji="1" lang="ja-JP" altLang="ja-JP" sz="1050">
              <a:solidFill>
                <a:schemeClr val="dk1"/>
              </a:solidFill>
              <a:effectLst/>
              <a:latin typeface="+mn-lt"/>
              <a:ea typeface="+mn-ea"/>
              <a:cs typeface="+mn-cs"/>
            </a:rPr>
            <a:t>、交付税措置のある有利な市債に絞った発行を原則とし健全な財政運営に努める。</a:t>
          </a:r>
          <a:endParaRPr lang="ja-JP" altLang="ja-JP" sz="1050">
            <a:effectLst/>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110672</xdr:rowOff>
    </xdr:from>
    <xdr:to>
      <xdr:col>24</xdr:col>
      <xdr:colOff>25400</xdr:colOff>
      <xdr:row>81</xdr:row>
      <xdr:rowOff>156936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455072"/>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129013</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401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156936</xdr:rowOff>
    </xdr:from>
    <xdr:to>
      <xdr:col>24</xdr:col>
      <xdr:colOff>114300</xdr:colOff>
      <xdr:row>81</xdr:row>
      <xdr:rowOff>156936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404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25599</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110672</xdr:rowOff>
    </xdr:from>
    <xdr:to>
      <xdr:col>24</xdr:col>
      <xdr:colOff>114300</xdr:colOff>
      <xdr:row>72</xdr:row>
      <xdr:rowOff>110672</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151493</xdr:rowOff>
    </xdr:from>
    <xdr:to>
      <xdr:col>24</xdr:col>
      <xdr:colOff>25400</xdr:colOff>
      <xdr:row>81</xdr:row>
      <xdr:rowOff>4536</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987800" y="13696043"/>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81841</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283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65314</xdr:rowOff>
    </xdr:from>
    <xdr:to>
      <xdr:col>24</xdr:col>
      <xdr:colOff>76200</xdr:colOff>
      <xdr:row>78</xdr:row>
      <xdr:rowOff>166914</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43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102507</xdr:rowOff>
    </xdr:from>
    <xdr:to>
      <xdr:col>19</xdr:col>
      <xdr:colOff>187325</xdr:colOff>
      <xdr:row>79</xdr:row>
      <xdr:rowOff>151493</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3098800" y="13304157"/>
          <a:ext cx="889000" cy="39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54429</xdr:rowOff>
    </xdr:from>
    <xdr:to>
      <xdr:col>20</xdr:col>
      <xdr:colOff>38100</xdr:colOff>
      <xdr:row>78</xdr:row>
      <xdr:rowOff>156029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42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166206</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196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121557</xdr:rowOff>
    </xdr:from>
    <xdr:to>
      <xdr:col>15</xdr:col>
      <xdr:colOff>98425</xdr:colOff>
      <xdr:row>77</xdr:row>
      <xdr:rowOff>102507</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2209800" y="13151757"/>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10886</xdr:rowOff>
    </xdr:from>
    <xdr:to>
      <xdr:col>15</xdr:col>
      <xdr:colOff>149225</xdr:colOff>
      <xdr:row>78</xdr:row>
      <xdr:rowOff>112486</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97263</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47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78014</xdr:rowOff>
    </xdr:from>
    <xdr:to>
      <xdr:col>11</xdr:col>
      <xdr:colOff>9525</xdr:colOff>
      <xdr:row>76</xdr:row>
      <xdr:rowOff>121557</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a:off x="1320800" y="131082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32657</xdr:rowOff>
    </xdr:from>
    <xdr:to>
      <xdr:col>11</xdr:col>
      <xdr:colOff>60325</xdr:colOff>
      <xdr:row>78</xdr:row>
      <xdr:rowOff>134257</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119034</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49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65314</xdr:rowOff>
    </xdr:from>
    <xdr:to>
      <xdr:col>6</xdr:col>
      <xdr:colOff>171450</xdr:colOff>
      <xdr:row>78</xdr:row>
      <xdr:rowOff>166914</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43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151691</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52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125186</xdr:rowOff>
    </xdr:from>
    <xdr:to>
      <xdr:col>24</xdr:col>
      <xdr:colOff>76200</xdr:colOff>
      <xdr:row>81</xdr:row>
      <xdr:rowOff>55336</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384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97263</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381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100693</xdr:rowOff>
    </xdr:from>
    <xdr:to>
      <xdr:col>20</xdr:col>
      <xdr:colOff>38100</xdr:colOff>
      <xdr:row>80</xdr:row>
      <xdr:rowOff>30843</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36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15620</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373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51707</xdr:rowOff>
    </xdr:from>
    <xdr:to>
      <xdr:col>15</xdr:col>
      <xdr:colOff>149225</xdr:colOff>
      <xdr:row>77</xdr:row>
      <xdr:rowOff>153307</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163484</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302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70757</xdr:rowOff>
    </xdr:from>
    <xdr:to>
      <xdr:col>11</xdr:col>
      <xdr:colOff>60325</xdr:colOff>
      <xdr:row>77</xdr:row>
      <xdr:rowOff>907</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10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11084</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286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27214</xdr:rowOff>
    </xdr:from>
    <xdr:to>
      <xdr:col>6</xdr:col>
      <xdr:colOff>171450</xdr:colOff>
      <xdr:row>76</xdr:row>
      <xdr:rowOff>128814</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138992</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282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し、類似団体平均より高い水準となっている。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主な要因としては、会計年度任用職員の比率・職員数が多いため、同制度開始に伴う会計年度任用職員の給料や各種手当等の増額を大きく受けたこと、及び委託料や公共施設の除却が増加していることが主な要因である。今後、事務事業評価等による経常経費の削減に努め、経常収支比率の減少を目指す。</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a16="http://schemas.microsoft.com/office/drawing/2014/main"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95250</xdr:rowOff>
    </xdr:from>
    <xdr:to>
      <xdr:col>82</xdr:col>
      <xdr:colOff>107950</xdr:colOff>
      <xdr:row>81</xdr:row>
      <xdr:rowOff>133350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6510000" y="126111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105427</xdr:rowOff>
    </xdr:from>
    <xdr:ext cx="762000" cy="259045"/>
    <xdr:sp macro="" textlink="">
      <xdr:nvSpPr>
        <xdr:cNvPr id="432" name="公債費以外最小値テキスト">
          <a:extLst>
            <a:ext uri="{FF2B5EF4-FFF2-40B4-BE49-F238E27FC236}">
              <a16:creationId xmlns:a16="http://schemas.microsoft.com/office/drawing/2014/main" id="{00000000-0008-0000-0400-0000B0010000}"/>
            </a:ext>
          </a:extLst>
        </xdr:cNvPr>
        <xdr:cNvSpPr txBox="1"/>
      </xdr:nvSpPr>
      <xdr:spPr>
        <a:xfrm>
          <a:off x="165989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133350</xdr:rowOff>
    </xdr:from>
    <xdr:to>
      <xdr:col>82</xdr:col>
      <xdr:colOff>196850</xdr:colOff>
      <xdr:row>81</xdr:row>
      <xdr:rowOff>133350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4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10177</xdr:rowOff>
    </xdr:from>
    <xdr:ext cx="762000" cy="259045"/>
    <xdr:sp macro="" textlink="">
      <xdr:nvSpPr>
        <xdr:cNvPr id="434" name="公債費以外最大値テキスト">
          <a:extLst>
            <a:ext uri="{FF2B5EF4-FFF2-40B4-BE49-F238E27FC236}">
              <a16:creationId xmlns:a16="http://schemas.microsoft.com/office/drawing/2014/main" id="{00000000-0008-0000-0400-0000B2010000}"/>
            </a:ext>
          </a:extLst>
        </xdr:cNvPr>
        <xdr:cNvSpPr txBox="1"/>
      </xdr:nvSpPr>
      <xdr:spPr>
        <a:xfrm>
          <a:off x="16598900" y="1235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95250</xdr:rowOff>
    </xdr:from>
    <xdr:to>
      <xdr:col>82</xdr:col>
      <xdr:colOff>196850</xdr:colOff>
      <xdr:row>73</xdr:row>
      <xdr:rowOff>95250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261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31750</xdr:rowOff>
    </xdr:from>
    <xdr:to>
      <xdr:col>82</xdr:col>
      <xdr:colOff>107950</xdr:colOff>
      <xdr:row>80</xdr:row>
      <xdr:rowOff>25400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5671800" y="135763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80027</xdr:rowOff>
    </xdr:from>
    <xdr:ext cx="762000" cy="259045"/>
    <xdr:sp macro="" textlink="">
      <xdr:nvSpPr>
        <xdr:cNvPr id="437" name="公債費以外平均値テキスト">
          <a:extLst>
            <a:ext uri="{FF2B5EF4-FFF2-40B4-BE49-F238E27FC236}">
              <a16:creationId xmlns:a16="http://schemas.microsoft.com/office/drawing/2014/main" id="{00000000-0008-0000-0400-0000B5010000}"/>
            </a:ext>
          </a:extLst>
        </xdr:cNvPr>
        <xdr:cNvSpPr txBox="1"/>
      </xdr:nvSpPr>
      <xdr:spPr>
        <a:xfrm>
          <a:off x="16598900" y="13281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63500</xdr:rowOff>
    </xdr:from>
    <xdr:to>
      <xdr:col>82</xdr:col>
      <xdr:colOff>158750</xdr:colOff>
      <xdr:row>78</xdr:row>
      <xdr:rowOff>165100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6459200" y="1343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31750</xdr:rowOff>
    </xdr:from>
    <xdr:to>
      <xdr:col>78</xdr:col>
      <xdr:colOff>69850</xdr:colOff>
      <xdr:row>79</xdr:row>
      <xdr:rowOff>95250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4782800" y="13576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76200</xdr:rowOff>
    </xdr:from>
    <xdr:to>
      <xdr:col>78</xdr:col>
      <xdr:colOff>120650</xdr:colOff>
      <xdr:row>79</xdr:row>
      <xdr:rowOff>6350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5621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16527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21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57150</xdr:rowOff>
    </xdr:from>
    <xdr:to>
      <xdr:col>73</xdr:col>
      <xdr:colOff>180975</xdr:colOff>
      <xdr:row>79</xdr:row>
      <xdr:rowOff>95250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893800" y="13601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152400</xdr:rowOff>
    </xdr:from>
    <xdr:to>
      <xdr:col>74</xdr:col>
      <xdr:colOff>31750</xdr:colOff>
      <xdr:row>77</xdr:row>
      <xdr:rowOff>82550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120650</xdr:rowOff>
    </xdr:from>
    <xdr:to>
      <xdr:col>69</xdr:col>
      <xdr:colOff>92075</xdr:colOff>
      <xdr:row>79</xdr:row>
      <xdr:rowOff>57150</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a:off x="13004800" y="13322300"/>
          <a:ext cx="8890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114300</xdr:rowOff>
    </xdr:from>
    <xdr:to>
      <xdr:col>69</xdr:col>
      <xdr:colOff>142875</xdr:colOff>
      <xdr:row>77</xdr:row>
      <xdr:rowOff>44450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3843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54627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107950</xdr:rowOff>
    </xdr:from>
    <xdr:to>
      <xdr:col>65</xdr:col>
      <xdr:colOff>53975</xdr:colOff>
      <xdr:row>76</xdr:row>
      <xdr:rowOff>38100</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2954000" y="1296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48277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273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146050</xdr:rowOff>
    </xdr:from>
    <xdr:to>
      <xdr:col>82</xdr:col>
      <xdr:colOff>158750</xdr:colOff>
      <xdr:row>80</xdr:row>
      <xdr:rowOff>76200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6459200" y="136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118127</xdr:rowOff>
    </xdr:from>
    <xdr:ext cx="762000" cy="259045"/>
    <xdr:sp macro="" textlink="">
      <xdr:nvSpPr>
        <xdr:cNvPr id="456" name="公債費以外該当値テキスト">
          <a:extLst>
            <a:ext uri="{FF2B5EF4-FFF2-40B4-BE49-F238E27FC236}">
              <a16:creationId xmlns:a16="http://schemas.microsoft.com/office/drawing/2014/main" id="{00000000-0008-0000-0400-0000C8010000}"/>
            </a:ext>
          </a:extLst>
        </xdr:cNvPr>
        <xdr:cNvSpPr txBox="1"/>
      </xdr:nvSpPr>
      <xdr:spPr>
        <a:xfrm>
          <a:off x="16598900" y="1366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152400</xdr:rowOff>
    </xdr:from>
    <xdr:to>
      <xdr:col>78</xdr:col>
      <xdr:colOff>120650</xdr:colOff>
      <xdr:row>79</xdr:row>
      <xdr:rowOff>82550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5621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67327</xdr:rowOff>
    </xdr:from>
    <xdr:ext cx="7366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5290800" y="1361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44450</xdr:rowOff>
    </xdr:from>
    <xdr:to>
      <xdr:col>74</xdr:col>
      <xdr:colOff>31750</xdr:colOff>
      <xdr:row>79</xdr:row>
      <xdr:rowOff>146050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47320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130827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401800" y="1367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6350</xdr:rowOff>
    </xdr:from>
    <xdr:to>
      <xdr:col>69</xdr:col>
      <xdr:colOff>142875</xdr:colOff>
      <xdr:row>79</xdr:row>
      <xdr:rowOff>107950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38430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92727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3512800" y="1363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69850</xdr:rowOff>
    </xdr:from>
    <xdr:to>
      <xdr:col>65</xdr:col>
      <xdr:colOff>53975</xdr:colOff>
      <xdr:row>78</xdr:row>
      <xdr:rowOff>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2954000" y="1327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156227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262380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香川県三豊市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136547</xdr:rowOff>
    </xdr:from>
    <xdr:to>
      <xdr:col>29</xdr:col>
      <xdr:colOff>127000</xdr:colOff>
      <xdr:row>20</xdr:row>
      <xdr:rowOff>27211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70122"/>
          <a:ext cx="0" cy="14337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170738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75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27211</xdr:rowOff>
    </xdr:from>
    <xdr:to>
      <xdr:col>30</xdr:col>
      <xdr:colOff>25400</xdr:colOff>
      <xdr:row>20</xdr:row>
      <xdr:rowOff>27211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038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51474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13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136547</xdr:rowOff>
    </xdr:from>
    <xdr:to>
      <xdr:col>30</xdr:col>
      <xdr:colOff>25400</xdr:colOff>
      <xdr:row>11</xdr:row>
      <xdr:rowOff>136547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701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136547</xdr:rowOff>
    </xdr:from>
    <xdr:to>
      <xdr:col>29</xdr:col>
      <xdr:colOff>127000</xdr:colOff>
      <xdr:row>14</xdr:row>
      <xdr:rowOff>118683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070122"/>
          <a:ext cx="647700" cy="496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33886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53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61809</xdr:rowOff>
    </xdr:from>
    <xdr:to>
      <xdr:col>29</xdr:col>
      <xdr:colOff>177800</xdr:colOff>
      <xdr:row>15</xdr:row>
      <xdr:rowOff>163409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681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118683</xdr:rowOff>
    </xdr:from>
    <xdr:to>
      <xdr:col>26</xdr:col>
      <xdr:colOff>50800</xdr:colOff>
      <xdr:row>14</xdr:row>
      <xdr:rowOff>161823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566608"/>
          <a:ext cx="698500" cy="431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36271</xdr:rowOff>
    </xdr:from>
    <xdr:to>
      <xdr:col>26</xdr:col>
      <xdr:colOff>101600</xdr:colOff>
      <xdr:row>16</xdr:row>
      <xdr:rowOff>137871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270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122648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13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161823</xdr:rowOff>
    </xdr:from>
    <xdr:to>
      <xdr:col>22</xdr:col>
      <xdr:colOff>114300</xdr:colOff>
      <xdr:row>15</xdr:row>
      <xdr:rowOff>29007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609748"/>
          <a:ext cx="698500" cy="38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91723</xdr:rowOff>
    </xdr:from>
    <xdr:to>
      <xdr:col>22</xdr:col>
      <xdr:colOff>165100</xdr:colOff>
      <xdr:row>17</xdr:row>
      <xdr:rowOff>21873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82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6650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68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29007</xdr:rowOff>
    </xdr:from>
    <xdr:to>
      <xdr:col>18</xdr:col>
      <xdr:colOff>177800</xdr:colOff>
      <xdr:row>15</xdr:row>
      <xdr:rowOff>167767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648382"/>
          <a:ext cx="698500" cy="1387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113375</xdr:rowOff>
    </xdr:from>
    <xdr:to>
      <xdr:col>19</xdr:col>
      <xdr:colOff>38100</xdr:colOff>
      <xdr:row>17</xdr:row>
      <xdr:rowOff>43525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04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28302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9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150604</xdr:rowOff>
    </xdr:from>
    <xdr:to>
      <xdr:col>15</xdr:col>
      <xdr:colOff>101600</xdr:colOff>
      <xdr:row>17</xdr:row>
      <xdr:rowOff>80754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414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65531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2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85747</xdr:rowOff>
    </xdr:from>
    <xdr:to>
      <xdr:col>29</xdr:col>
      <xdr:colOff>177800</xdr:colOff>
      <xdr:row>12</xdr:row>
      <xdr:rowOff>15897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019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32424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1965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67883</xdr:rowOff>
    </xdr:from>
    <xdr:to>
      <xdr:col>26</xdr:col>
      <xdr:colOff>101600</xdr:colOff>
      <xdr:row>14</xdr:row>
      <xdr:rowOff>169483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515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8210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284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111023</xdr:rowOff>
    </xdr:from>
    <xdr:to>
      <xdr:col>22</xdr:col>
      <xdr:colOff>165100</xdr:colOff>
      <xdr:row>15</xdr:row>
      <xdr:rowOff>41173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558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51350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32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149657</xdr:rowOff>
    </xdr:from>
    <xdr:to>
      <xdr:col>19</xdr:col>
      <xdr:colOff>38100</xdr:colOff>
      <xdr:row>15</xdr:row>
      <xdr:rowOff>79807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597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89984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366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116967</xdr:rowOff>
    </xdr:from>
    <xdr:to>
      <xdr:col>15</xdr:col>
      <xdr:colOff>101600</xdr:colOff>
      <xdr:row>16</xdr:row>
      <xdr:rowOff>47117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736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57294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505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279400</xdr:rowOff>
    </xdr:from>
    <xdr:to>
      <xdr:col>29</xdr:col>
      <xdr:colOff>127000</xdr:colOff>
      <xdr:row>38</xdr:row>
      <xdr:rowOff>118008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203950"/>
          <a:ext cx="0" cy="1381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90085</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55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118008</xdr:rowOff>
    </xdr:from>
    <xdr:to>
      <xdr:col>30</xdr:col>
      <xdr:colOff>25400</xdr:colOff>
      <xdr:row>38</xdr:row>
      <xdr:rowOff>118008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5856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22877</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947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279400</xdr:rowOff>
    </xdr:from>
    <xdr:to>
      <xdr:col>30</xdr:col>
      <xdr:colOff>25400</xdr:colOff>
      <xdr:row>33</xdr:row>
      <xdr:rowOff>279400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2039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127686</xdr:rowOff>
    </xdr:from>
    <xdr:to>
      <xdr:col>29</xdr:col>
      <xdr:colOff>127000</xdr:colOff>
      <xdr:row>35</xdr:row>
      <xdr:rowOff>78460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395136"/>
          <a:ext cx="647700" cy="2936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107942</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18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135865</xdr:rowOff>
    </xdr:from>
    <xdr:to>
      <xdr:col>29</xdr:col>
      <xdr:colOff>177800</xdr:colOff>
      <xdr:row>35</xdr:row>
      <xdr:rowOff>237465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746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78460</xdr:rowOff>
    </xdr:from>
    <xdr:to>
      <xdr:col>26</xdr:col>
      <xdr:colOff>50800</xdr:colOff>
      <xdr:row>36</xdr:row>
      <xdr:rowOff>88291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688810"/>
          <a:ext cx="698500" cy="3527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4267</xdr:rowOff>
    </xdr:from>
    <xdr:to>
      <xdr:col>26</xdr:col>
      <xdr:colOff>101600</xdr:colOff>
      <xdr:row>35</xdr:row>
      <xdr:rowOff>105867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614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116044</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383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88291</xdr:rowOff>
    </xdr:from>
    <xdr:to>
      <xdr:col>22</xdr:col>
      <xdr:colOff>114300</xdr:colOff>
      <xdr:row>37</xdr:row>
      <xdr:rowOff>81432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7041541"/>
          <a:ext cx="698500" cy="164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288036</xdr:rowOff>
    </xdr:from>
    <xdr:to>
      <xdr:col>22</xdr:col>
      <xdr:colOff>165100</xdr:colOff>
      <xdr:row>35</xdr:row>
      <xdr:rowOff>46736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555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56913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324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63068</xdr:rowOff>
    </xdr:from>
    <xdr:to>
      <xdr:col>18</xdr:col>
      <xdr:colOff>177800</xdr:colOff>
      <xdr:row>37</xdr:row>
      <xdr:rowOff>81432</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7187768"/>
          <a:ext cx="698500" cy="18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67284</xdr:rowOff>
    </xdr:from>
    <xdr:to>
      <xdr:col>19</xdr:col>
      <xdr:colOff>38100</xdr:colOff>
      <xdr:row>35</xdr:row>
      <xdr:rowOff>168884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677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179061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44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305</xdr:rowOff>
    </xdr:from>
    <xdr:to>
      <xdr:col>15</xdr:col>
      <xdr:colOff>101600</xdr:colOff>
      <xdr:row>35</xdr:row>
      <xdr:rowOff>101905</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610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112082</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37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76886</xdr:rowOff>
    </xdr:from>
    <xdr:to>
      <xdr:col>29</xdr:col>
      <xdr:colOff>177800</xdr:colOff>
      <xdr:row>34</xdr:row>
      <xdr:rowOff>178486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344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264863</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18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27660</xdr:rowOff>
    </xdr:from>
    <xdr:to>
      <xdr:col>26</xdr:col>
      <xdr:colOff>101600</xdr:colOff>
      <xdr:row>35</xdr:row>
      <xdr:rowOff>129260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638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114037</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724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37491</xdr:rowOff>
    </xdr:from>
    <xdr:to>
      <xdr:col>22</xdr:col>
      <xdr:colOff>165100</xdr:colOff>
      <xdr:row>36</xdr:row>
      <xdr:rowOff>139091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990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123868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077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30632</xdr:rowOff>
    </xdr:from>
    <xdr:to>
      <xdr:col>19</xdr:col>
      <xdr:colOff>38100</xdr:colOff>
      <xdr:row>37</xdr:row>
      <xdr:rowOff>132232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155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117009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24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12268</xdr:rowOff>
    </xdr:from>
    <xdr:to>
      <xdr:col>15</xdr:col>
      <xdr:colOff>101600</xdr:colOff>
      <xdr:row>37</xdr:row>
      <xdr:rowOff>113868</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136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98645</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22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香川県三豊市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64,293
63,241
222.70
43,713,591
42,267,434
1,183,317
20,691,305
34,696,153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135499</xdr:rowOff>
    </xdr:from>
    <xdr:to>
      <xdr:col>24</xdr:col>
      <xdr:colOff>62865</xdr:colOff>
      <xdr:row>38</xdr:row>
      <xdr:rowOff>170961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78999"/>
          <a:ext cx="1270" cy="140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3338</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8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170961</xdr:rowOff>
    </xdr:from>
    <xdr:to>
      <xdr:col>24</xdr:col>
      <xdr:colOff>152400</xdr:colOff>
      <xdr:row>38</xdr:row>
      <xdr:rowOff>170961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86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82176</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54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135499</xdr:rowOff>
    </xdr:from>
    <xdr:to>
      <xdr:col>24</xdr:col>
      <xdr:colOff>152400</xdr:colOff>
      <xdr:row>30</xdr:row>
      <xdr:rowOff>135499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78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119097</xdr:rowOff>
    </xdr:from>
    <xdr:to>
      <xdr:col>24</xdr:col>
      <xdr:colOff>63500</xdr:colOff>
      <xdr:row>36</xdr:row>
      <xdr:rowOff>46488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3797300" y="5434047"/>
          <a:ext cx="838200" cy="78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36580</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6037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58153</xdr:rowOff>
    </xdr:from>
    <xdr:to>
      <xdr:col>24</xdr:col>
      <xdr:colOff>114300</xdr:colOff>
      <xdr:row>35</xdr:row>
      <xdr:rowOff>159753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05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163303</xdr:rowOff>
    </xdr:from>
    <xdr:to>
      <xdr:col>19</xdr:col>
      <xdr:colOff>177800</xdr:colOff>
      <xdr:row>36</xdr:row>
      <xdr:rowOff>46488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2908300" y="6164053"/>
          <a:ext cx="889000" cy="5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130763</xdr:rowOff>
    </xdr:from>
    <xdr:to>
      <xdr:col>20</xdr:col>
      <xdr:colOff>38100</xdr:colOff>
      <xdr:row>37</xdr:row>
      <xdr:rowOff>60913</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30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52040</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639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163303</xdr:rowOff>
    </xdr:from>
    <xdr:to>
      <xdr:col>15</xdr:col>
      <xdr:colOff>50800</xdr:colOff>
      <xdr:row>36</xdr:row>
      <xdr:rowOff>38973</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2019300" y="6164053"/>
          <a:ext cx="889000" cy="4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138192</xdr:rowOff>
    </xdr:from>
    <xdr:to>
      <xdr:col>15</xdr:col>
      <xdr:colOff>101600</xdr:colOff>
      <xdr:row>37</xdr:row>
      <xdr:rowOff>68342</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31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59469</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640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38973</xdr:rowOff>
    </xdr:from>
    <xdr:to>
      <xdr:col>10</xdr:col>
      <xdr:colOff>114300</xdr:colOff>
      <xdr:row>36</xdr:row>
      <xdr:rowOff>64376</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flipV="1">
          <a:off x="1130300" y="6211173"/>
          <a:ext cx="889000" cy="2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151108</xdr:rowOff>
    </xdr:from>
    <xdr:to>
      <xdr:col>10</xdr:col>
      <xdr:colOff>165100</xdr:colOff>
      <xdr:row>37</xdr:row>
      <xdr:rowOff>81258</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32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72385</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641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7147</xdr:rowOff>
    </xdr:from>
    <xdr:to>
      <xdr:col>6</xdr:col>
      <xdr:colOff>38100</xdr:colOff>
      <xdr:row>37</xdr:row>
      <xdr:rowOff>108747</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350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99874</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644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68297</xdr:rowOff>
    </xdr:from>
    <xdr:to>
      <xdr:col>24</xdr:col>
      <xdr:colOff>114300</xdr:colOff>
      <xdr:row>31</xdr:row>
      <xdr:rowOff>169897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538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91174</xdr:rowOff>
    </xdr:from>
    <xdr:ext cx="534377"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523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167138</xdr:rowOff>
    </xdr:from>
    <xdr:to>
      <xdr:col>20</xdr:col>
      <xdr:colOff>38100</xdr:colOff>
      <xdr:row>36</xdr:row>
      <xdr:rowOff>97288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616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113815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30111" y="59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112503</xdr:rowOff>
    </xdr:from>
    <xdr:to>
      <xdr:col>15</xdr:col>
      <xdr:colOff>101600</xdr:colOff>
      <xdr:row>36</xdr:row>
      <xdr:rowOff>42653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611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59180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588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159623</xdr:rowOff>
    </xdr:from>
    <xdr:to>
      <xdr:col>10</xdr:col>
      <xdr:colOff>165100</xdr:colOff>
      <xdr:row>36</xdr:row>
      <xdr:rowOff>89773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616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106300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5935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13576</xdr:rowOff>
    </xdr:from>
    <xdr:to>
      <xdr:col>6</xdr:col>
      <xdr:colOff>38100</xdr:colOff>
      <xdr:row>36</xdr:row>
      <xdr:rowOff>115176</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618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131703</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596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a:extLst>
            <a:ext uri="{FF2B5EF4-FFF2-40B4-BE49-F238E27FC236}">
              <a16:creationId xmlns:a16="http://schemas.microsoft.com/office/drawing/2014/main" id="{00000000-0008-0000-0600-000077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58786</xdr:rowOff>
    </xdr:from>
    <xdr:to>
      <xdr:col>24</xdr:col>
      <xdr:colOff>62865</xdr:colOff>
      <xdr:row>58</xdr:row>
      <xdr:rowOff>51395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4633595" y="8802736"/>
          <a:ext cx="1270" cy="1192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55222</xdr:rowOff>
    </xdr:from>
    <xdr:ext cx="534377" cy="259045"/>
    <xdr:sp macro="" textlink="">
      <xdr:nvSpPr>
        <xdr:cNvPr id="121" name="物件費最小値テキスト">
          <a:extLst>
            <a:ext uri="{FF2B5EF4-FFF2-40B4-BE49-F238E27FC236}">
              <a16:creationId xmlns:a16="http://schemas.microsoft.com/office/drawing/2014/main" id="{00000000-0008-0000-0600-000079000000}"/>
            </a:ext>
          </a:extLst>
        </xdr:cNvPr>
        <xdr:cNvSpPr txBox="1"/>
      </xdr:nvSpPr>
      <xdr:spPr>
        <a:xfrm>
          <a:off x="4686300" y="999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51395</xdr:rowOff>
    </xdr:from>
    <xdr:to>
      <xdr:col>24</xdr:col>
      <xdr:colOff>152400</xdr:colOff>
      <xdr:row>58</xdr:row>
      <xdr:rowOff>51395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99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5463</xdr:rowOff>
    </xdr:from>
    <xdr:ext cx="599010" cy="259045"/>
    <xdr:sp macro="" textlink="">
      <xdr:nvSpPr>
        <xdr:cNvPr id="123" name="物件費最大値テキスト">
          <a:extLst>
            <a:ext uri="{FF2B5EF4-FFF2-40B4-BE49-F238E27FC236}">
              <a16:creationId xmlns:a16="http://schemas.microsoft.com/office/drawing/2014/main" id="{00000000-0008-0000-0600-00007B000000}"/>
            </a:ext>
          </a:extLst>
        </xdr:cNvPr>
        <xdr:cNvSpPr txBox="1"/>
      </xdr:nvSpPr>
      <xdr:spPr>
        <a:xfrm>
          <a:off x="4686300" y="8577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58786</xdr:rowOff>
    </xdr:from>
    <xdr:to>
      <xdr:col>24</xdr:col>
      <xdr:colOff>152400</xdr:colOff>
      <xdr:row>51</xdr:row>
      <xdr:rowOff>58786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4546600" y="8802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162898</xdr:rowOff>
    </xdr:from>
    <xdr:to>
      <xdr:col>24</xdr:col>
      <xdr:colOff>63500</xdr:colOff>
      <xdr:row>56</xdr:row>
      <xdr:rowOff>31072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3797300" y="9592648"/>
          <a:ext cx="8382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167533</xdr:rowOff>
    </xdr:from>
    <xdr:ext cx="534377" cy="259045"/>
    <xdr:sp macro="" textlink="">
      <xdr:nvSpPr>
        <xdr:cNvPr id="126" name="物件費平均値テキスト">
          <a:extLst>
            <a:ext uri="{FF2B5EF4-FFF2-40B4-BE49-F238E27FC236}">
              <a16:creationId xmlns:a16="http://schemas.microsoft.com/office/drawing/2014/main" id="{00000000-0008-0000-0600-00007E000000}"/>
            </a:ext>
          </a:extLst>
        </xdr:cNvPr>
        <xdr:cNvSpPr txBox="1"/>
      </xdr:nvSpPr>
      <xdr:spPr>
        <a:xfrm>
          <a:off x="4686300" y="9425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144656</xdr:rowOff>
    </xdr:from>
    <xdr:to>
      <xdr:col>24</xdr:col>
      <xdr:colOff>114300</xdr:colOff>
      <xdr:row>56</xdr:row>
      <xdr:rowOff>74806</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4584700" y="957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162898</xdr:rowOff>
    </xdr:from>
    <xdr:to>
      <xdr:col>19</xdr:col>
      <xdr:colOff>177800</xdr:colOff>
      <xdr:row>56</xdr:row>
      <xdr:rowOff>28176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908300" y="9592648"/>
          <a:ext cx="889000" cy="3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33589</xdr:rowOff>
    </xdr:from>
    <xdr:to>
      <xdr:col>20</xdr:col>
      <xdr:colOff>38100</xdr:colOff>
      <xdr:row>56</xdr:row>
      <xdr:rowOff>135189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3746500" y="963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126316</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530111" y="972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28176</xdr:rowOff>
    </xdr:from>
    <xdr:to>
      <xdr:col>15</xdr:col>
      <xdr:colOff>50800</xdr:colOff>
      <xdr:row>56</xdr:row>
      <xdr:rowOff>72437</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2019300" y="9629376"/>
          <a:ext cx="889000" cy="4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100983</xdr:rowOff>
    </xdr:from>
    <xdr:to>
      <xdr:col>15</xdr:col>
      <xdr:colOff>101600</xdr:colOff>
      <xdr:row>57</xdr:row>
      <xdr:rowOff>31133</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2857500" y="970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22260</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641111" y="979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72437</xdr:rowOff>
    </xdr:from>
    <xdr:to>
      <xdr:col>10</xdr:col>
      <xdr:colOff>114300</xdr:colOff>
      <xdr:row>56</xdr:row>
      <xdr:rowOff>124340</xdr:rowOff>
    </xdr:to>
    <xdr:cxnSp macro="">
      <xdr:nvCxnSpPr>
        <xdr:cNvPr id="134" name="直線コネクタ 133">
          <a:extLst>
            <a:ext uri="{FF2B5EF4-FFF2-40B4-BE49-F238E27FC236}">
              <a16:creationId xmlns:a16="http://schemas.microsoft.com/office/drawing/2014/main" id="{00000000-0008-0000-0600-000086000000}"/>
            </a:ext>
          </a:extLst>
        </xdr:cNvPr>
        <xdr:cNvCxnSpPr/>
      </xdr:nvCxnSpPr>
      <xdr:spPr>
        <a:xfrm flipV="1">
          <a:off x="1130300" y="9673637"/>
          <a:ext cx="889000" cy="5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21616</xdr:rowOff>
    </xdr:from>
    <xdr:to>
      <xdr:col>10</xdr:col>
      <xdr:colOff>165100</xdr:colOff>
      <xdr:row>56</xdr:row>
      <xdr:rowOff>123216</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968500" y="962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139743</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752111" y="939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29812</xdr:rowOff>
    </xdr:from>
    <xdr:to>
      <xdr:col>6</xdr:col>
      <xdr:colOff>38100</xdr:colOff>
      <xdr:row>56</xdr:row>
      <xdr:rowOff>131412</xdr:rowOff>
    </xdr:to>
    <xdr:sp macro="" textlink="">
      <xdr:nvSpPr>
        <xdr:cNvPr id="137" name="フローチャート: 判断 136">
          <a:extLst>
            <a:ext uri="{FF2B5EF4-FFF2-40B4-BE49-F238E27FC236}">
              <a16:creationId xmlns:a16="http://schemas.microsoft.com/office/drawing/2014/main" id="{00000000-0008-0000-0600-000089000000}"/>
            </a:ext>
          </a:extLst>
        </xdr:cNvPr>
        <xdr:cNvSpPr/>
      </xdr:nvSpPr>
      <xdr:spPr>
        <a:xfrm>
          <a:off x="1079500" y="963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147939</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863111" y="940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151722</xdr:rowOff>
    </xdr:from>
    <xdr:to>
      <xdr:col>24</xdr:col>
      <xdr:colOff>114300</xdr:colOff>
      <xdr:row>56</xdr:row>
      <xdr:rowOff>81872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4584700" y="958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130149</xdr:rowOff>
    </xdr:from>
    <xdr:ext cx="534377" cy="259045"/>
    <xdr:sp macro="" textlink="">
      <xdr:nvSpPr>
        <xdr:cNvPr id="145" name="物件費該当値テキスト">
          <a:extLst>
            <a:ext uri="{FF2B5EF4-FFF2-40B4-BE49-F238E27FC236}">
              <a16:creationId xmlns:a16="http://schemas.microsoft.com/office/drawing/2014/main" id="{00000000-0008-0000-0600-000091000000}"/>
            </a:ext>
          </a:extLst>
        </xdr:cNvPr>
        <xdr:cNvSpPr txBox="1"/>
      </xdr:nvSpPr>
      <xdr:spPr>
        <a:xfrm>
          <a:off x="4686300" y="955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112098</xdr:rowOff>
    </xdr:from>
    <xdr:to>
      <xdr:col>20</xdr:col>
      <xdr:colOff>38100</xdr:colOff>
      <xdr:row>56</xdr:row>
      <xdr:rowOff>42248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3746500" y="954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58775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3530111" y="931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148826</xdr:rowOff>
    </xdr:from>
    <xdr:to>
      <xdr:col>15</xdr:col>
      <xdr:colOff>101600</xdr:colOff>
      <xdr:row>56</xdr:row>
      <xdr:rowOff>78976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2857500" y="957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95503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2641111" y="935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21637</xdr:rowOff>
    </xdr:from>
    <xdr:to>
      <xdr:col>10</xdr:col>
      <xdr:colOff>165100</xdr:colOff>
      <xdr:row>56</xdr:row>
      <xdr:rowOff>123237</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968500" y="962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114364</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1752111" y="971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73540</xdr:rowOff>
    </xdr:from>
    <xdr:to>
      <xdr:col>6</xdr:col>
      <xdr:colOff>38100</xdr:colOff>
      <xdr:row>57</xdr:row>
      <xdr:rowOff>3690</xdr:rowOff>
    </xdr:to>
    <xdr:sp macro="" textlink="">
      <xdr:nvSpPr>
        <xdr:cNvPr id="152" name="楕円 151">
          <a:extLst>
            <a:ext uri="{FF2B5EF4-FFF2-40B4-BE49-F238E27FC236}">
              <a16:creationId xmlns:a16="http://schemas.microsoft.com/office/drawing/2014/main" id="{00000000-0008-0000-0600-000098000000}"/>
            </a:ext>
          </a:extLst>
        </xdr:cNvPr>
        <xdr:cNvSpPr/>
      </xdr:nvSpPr>
      <xdr:spPr>
        <a:xfrm>
          <a:off x="1079500" y="96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166267</xdr:rowOff>
    </xdr:from>
    <xdr:ext cx="534377"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863111" y="976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a:extLst>
            <a:ext uri="{FF2B5EF4-FFF2-40B4-BE49-F238E27FC236}">
              <a16:creationId xmlns:a16="http://schemas.microsoft.com/office/drawing/2014/main" id="{00000000-0008-0000-0600-0000A0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維持補修費グラフ枠">
          <a:extLst>
            <a:ext uri="{FF2B5EF4-FFF2-40B4-BE49-F238E27FC236}">
              <a16:creationId xmlns:a16="http://schemas.microsoft.com/office/drawing/2014/main" id="{00000000-0008-0000-0600-0000B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45974</xdr:rowOff>
    </xdr:from>
    <xdr:to>
      <xdr:col>24</xdr:col>
      <xdr:colOff>62865</xdr:colOff>
      <xdr:row>79</xdr:row>
      <xdr:rowOff>69977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4633595" y="12218924"/>
          <a:ext cx="1270" cy="1395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73804</xdr:rowOff>
    </xdr:from>
    <xdr:ext cx="469744" cy="259045"/>
    <xdr:sp macro="" textlink="">
      <xdr:nvSpPr>
        <xdr:cNvPr id="179" name="維持補修費最小値テキスト">
          <a:extLst>
            <a:ext uri="{FF2B5EF4-FFF2-40B4-BE49-F238E27FC236}">
              <a16:creationId xmlns:a16="http://schemas.microsoft.com/office/drawing/2014/main" id="{00000000-0008-0000-0600-0000B3000000}"/>
            </a:ext>
          </a:extLst>
        </xdr:cNvPr>
        <xdr:cNvSpPr txBox="1"/>
      </xdr:nvSpPr>
      <xdr:spPr>
        <a:xfrm>
          <a:off x="4686300" y="1361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69977</xdr:rowOff>
    </xdr:from>
    <xdr:to>
      <xdr:col>24</xdr:col>
      <xdr:colOff>152400</xdr:colOff>
      <xdr:row>79</xdr:row>
      <xdr:rowOff>69977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4546600" y="13614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164101</xdr:rowOff>
    </xdr:from>
    <xdr:ext cx="469744" cy="259045"/>
    <xdr:sp macro="" textlink="">
      <xdr:nvSpPr>
        <xdr:cNvPr id="181" name="維持補修費最大値テキスト">
          <a:extLst>
            <a:ext uri="{FF2B5EF4-FFF2-40B4-BE49-F238E27FC236}">
              <a16:creationId xmlns:a16="http://schemas.microsoft.com/office/drawing/2014/main" id="{00000000-0008-0000-0600-0000B5000000}"/>
            </a:ext>
          </a:extLst>
        </xdr:cNvPr>
        <xdr:cNvSpPr txBox="1"/>
      </xdr:nvSpPr>
      <xdr:spPr>
        <a:xfrm>
          <a:off x="4686300" y="1199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45974</xdr:rowOff>
    </xdr:from>
    <xdr:to>
      <xdr:col>24</xdr:col>
      <xdr:colOff>152400</xdr:colOff>
      <xdr:row>71</xdr:row>
      <xdr:rowOff>45974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4546600" y="1221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74740</xdr:rowOff>
    </xdr:from>
    <xdr:to>
      <xdr:col>24</xdr:col>
      <xdr:colOff>63500</xdr:colOff>
      <xdr:row>77</xdr:row>
      <xdr:rowOff>21019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3797300" y="13104940"/>
          <a:ext cx="838200" cy="11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145305</xdr:rowOff>
    </xdr:from>
    <xdr:ext cx="469744" cy="259045"/>
    <xdr:sp macro="" textlink="">
      <xdr:nvSpPr>
        <xdr:cNvPr id="184" name="維持補修費平均値テキスト">
          <a:extLst>
            <a:ext uri="{FF2B5EF4-FFF2-40B4-BE49-F238E27FC236}">
              <a16:creationId xmlns:a16="http://schemas.microsoft.com/office/drawing/2014/main" id="{00000000-0008-0000-0600-0000B8000000}"/>
            </a:ext>
          </a:extLst>
        </xdr:cNvPr>
        <xdr:cNvSpPr txBox="1"/>
      </xdr:nvSpPr>
      <xdr:spPr>
        <a:xfrm>
          <a:off x="4686300" y="12832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122428</xdr:rowOff>
    </xdr:from>
    <xdr:to>
      <xdr:col>24</xdr:col>
      <xdr:colOff>114300</xdr:colOff>
      <xdr:row>76</xdr:row>
      <xdr:rowOff>52578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4584700" y="129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144272</xdr:rowOff>
    </xdr:from>
    <xdr:to>
      <xdr:col>19</xdr:col>
      <xdr:colOff>177800</xdr:colOff>
      <xdr:row>77</xdr:row>
      <xdr:rowOff>21019</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908300" y="13174472"/>
          <a:ext cx="889000" cy="4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8509</xdr:rowOff>
    </xdr:from>
    <xdr:to>
      <xdr:col>20</xdr:col>
      <xdr:colOff>38100</xdr:colOff>
      <xdr:row>75</xdr:row>
      <xdr:rowOff>110109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3746500" y="1286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126636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562428" y="1264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144272</xdr:rowOff>
    </xdr:from>
    <xdr:to>
      <xdr:col>15</xdr:col>
      <xdr:colOff>50800</xdr:colOff>
      <xdr:row>76</xdr:row>
      <xdr:rowOff>151130</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2019300" y="1317447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50800</xdr:rowOff>
    </xdr:from>
    <xdr:to>
      <xdr:col>15</xdr:col>
      <xdr:colOff>101600</xdr:colOff>
      <xdr:row>75</xdr:row>
      <xdr:rowOff>152400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2857500" y="1290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168927</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673428" y="1268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108268</xdr:rowOff>
    </xdr:from>
    <xdr:to>
      <xdr:col>10</xdr:col>
      <xdr:colOff>114300</xdr:colOff>
      <xdr:row>76</xdr:row>
      <xdr:rowOff>151130</xdr:rowOff>
    </xdr:to>
    <xdr:cxnSp macro="">
      <xdr:nvCxnSpPr>
        <xdr:cNvPr id="192" name="直線コネクタ 191">
          <a:extLst>
            <a:ext uri="{FF2B5EF4-FFF2-40B4-BE49-F238E27FC236}">
              <a16:creationId xmlns:a16="http://schemas.microsoft.com/office/drawing/2014/main" id="{00000000-0008-0000-0600-0000C0000000}"/>
            </a:ext>
          </a:extLst>
        </xdr:cNvPr>
        <xdr:cNvCxnSpPr/>
      </xdr:nvCxnSpPr>
      <xdr:spPr>
        <a:xfrm>
          <a:off x="1130300" y="13138468"/>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75565</xdr:rowOff>
    </xdr:from>
    <xdr:to>
      <xdr:col>10</xdr:col>
      <xdr:colOff>165100</xdr:colOff>
      <xdr:row>76</xdr:row>
      <xdr:rowOff>5714</xdr:rowOff>
    </xdr:to>
    <xdr:sp macro="" textlink="">
      <xdr:nvSpPr>
        <xdr:cNvPr id="193" name="フローチャート: 判断 192">
          <a:extLst>
            <a:ext uri="{FF2B5EF4-FFF2-40B4-BE49-F238E27FC236}">
              <a16:creationId xmlns:a16="http://schemas.microsoft.com/office/drawing/2014/main" id="{00000000-0008-0000-0600-0000C1000000}"/>
            </a:ext>
          </a:extLst>
        </xdr:cNvPr>
        <xdr:cNvSpPr/>
      </xdr:nvSpPr>
      <xdr:spPr>
        <a:xfrm>
          <a:off x="1968500" y="129343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22242</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784428" y="1270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54991</xdr:rowOff>
    </xdr:from>
    <xdr:to>
      <xdr:col>6</xdr:col>
      <xdr:colOff>38100</xdr:colOff>
      <xdr:row>75</xdr:row>
      <xdr:rowOff>156592</xdr:rowOff>
    </xdr:to>
    <xdr:sp macro="" textlink="">
      <xdr:nvSpPr>
        <xdr:cNvPr id="195" name="フローチャート: 判断 194">
          <a:extLst>
            <a:ext uri="{FF2B5EF4-FFF2-40B4-BE49-F238E27FC236}">
              <a16:creationId xmlns:a16="http://schemas.microsoft.com/office/drawing/2014/main" id="{00000000-0008-0000-0600-0000C3000000}"/>
            </a:ext>
          </a:extLst>
        </xdr:cNvPr>
        <xdr:cNvSpPr/>
      </xdr:nvSpPr>
      <xdr:spPr>
        <a:xfrm>
          <a:off x="1079500" y="129137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1668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895428" y="1268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23940</xdr:rowOff>
    </xdr:from>
    <xdr:to>
      <xdr:col>24</xdr:col>
      <xdr:colOff>114300</xdr:colOff>
      <xdr:row>76</xdr:row>
      <xdr:rowOff>125540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4584700" y="130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2367</xdr:rowOff>
    </xdr:from>
    <xdr:ext cx="469744" cy="259045"/>
    <xdr:sp macro="" textlink="">
      <xdr:nvSpPr>
        <xdr:cNvPr id="203" name="維持補修費該当値テキスト">
          <a:extLst>
            <a:ext uri="{FF2B5EF4-FFF2-40B4-BE49-F238E27FC236}">
              <a16:creationId xmlns:a16="http://schemas.microsoft.com/office/drawing/2014/main" id="{00000000-0008-0000-0600-0000CB000000}"/>
            </a:ext>
          </a:extLst>
        </xdr:cNvPr>
        <xdr:cNvSpPr txBox="1"/>
      </xdr:nvSpPr>
      <xdr:spPr>
        <a:xfrm>
          <a:off x="4686300" y="1303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141669</xdr:rowOff>
    </xdr:from>
    <xdr:to>
      <xdr:col>20</xdr:col>
      <xdr:colOff>38100</xdr:colOff>
      <xdr:row>77</xdr:row>
      <xdr:rowOff>71819</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3746500" y="1317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62946</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3562428" y="13264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93472</xdr:rowOff>
    </xdr:from>
    <xdr:to>
      <xdr:col>15</xdr:col>
      <xdr:colOff>101600</xdr:colOff>
      <xdr:row>77</xdr:row>
      <xdr:rowOff>23622</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2857500" y="1312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14749</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2673428" y="1321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100330</xdr:rowOff>
    </xdr:from>
    <xdr:to>
      <xdr:col>10</xdr:col>
      <xdr:colOff>165100</xdr:colOff>
      <xdr:row>77</xdr:row>
      <xdr:rowOff>30480</xdr:rowOff>
    </xdr:to>
    <xdr:sp macro="" textlink="">
      <xdr:nvSpPr>
        <xdr:cNvPr id="208" name="楕円 207">
          <a:extLst>
            <a:ext uri="{FF2B5EF4-FFF2-40B4-BE49-F238E27FC236}">
              <a16:creationId xmlns:a16="http://schemas.microsoft.com/office/drawing/2014/main" id="{00000000-0008-0000-0600-0000D0000000}"/>
            </a:ext>
          </a:extLst>
        </xdr:cNvPr>
        <xdr:cNvSpPr/>
      </xdr:nvSpPr>
      <xdr:spPr>
        <a:xfrm>
          <a:off x="1968500" y="1313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21607</xdr:rowOff>
    </xdr:from>
    <xdr:ext cx="469744"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1784428" y="1322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57468</xdr:rowOff>
    </xdr:from>
    <xdr:to>
      <xdr:col>6</xdr:col>
      <xdr:colOff>38100</xdr:colOff>
      <xdr:row>76</xdr:row>
      <xdr:rowOff>159068</xdr:rowOff>
    </xdr:to>
    <xdr:sp macro="" textlink="">
      <xdr:nvSpPr>
        <xdr:cNvPr id="210" name="楕円 209">
          <a:extLst>
            <a:ext uri="{FF2B5EF4-FFF2-40B4-BE49-F238E27FC236}">
              <a16:creationId xmlns:a16="http://schemas.microsoft.com/office/drawing/2014/main" id="{00000000-0008-0000-0600-0000D2000000}"/>
            </a:ext>
          </a:extLst>
        </xdr:cNvPr>
        <xdr:cNvSpPr/>
      </xdr:nvSpPr>
      <xdr:spPr>
        <a:xfrm>
          <a:off x="1079500" y="1308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150195</xdr:rowOff>
    </xdr:from>
    <xdr:ext cx="469744"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895428" y="1318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a:extLst>
            <a:ext uri="{FF2B5EF4-FFF2-40B4-BE49-F238E27FC236}">
              <a16:creationId xmlns:a16="http://schemas.microsoft.com/office/drawing/2014/main" id="{00000000-0008-0000-0600-0000D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a:extLst>
            <a:ext uri="{FF2B5EF4-FFF2-40B4-BE49-F238E27FC236}">
              <a16:creationId xmlns:a16="http://schemas.microsoft.com/office/drawing/2014/main" id="{00000000-0008-0000-0600-0000D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a:extLst>
            <a:ext uri="{FF2B5EF4-FFF2-40B4-BE49-F238E27FC236}">
              <a16:creationId xmlns:a16="http://schemas.microsoft.com/office/drawing/2014/main" id="{00000000-0008-0000-0600-0000D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7" name="扶助費グラフ枠">
          <a:extLst>
            <a:ext uri="{FF2B5EF4-FFF2-40B4-BE49-F238E27FC236}">
              <a16:creationId xmlns:a16="http://schemas.microsoft.com/office/drawing/2014/main" id="{00000000-0008-0000-0600-0000E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159686</xdr:rowOff>
    </xdr:from>
    <xdr:to>
      <xdr:col>24</xdr:col>
      <xdr:colOff>62865</xdr:colOff>
      <xdr:row>98</xdr:row>
      <xdr:rowOff>154560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4633595" y="15590186"/>
          <a:ext cx="1270" cy="1366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158387</xdr:rowOff>
    </xdr:from>
    <xdr:ext cx="534377" cy="259045"/>
    <xdr:sp macro="" textlink="">
      <xdr:nvSpPr>
        <xdr:cNvPr id="239" name="扶助費最小値テキスト">
          <a:extLst>
            <a:ext uri="{FF2B5EF4-FFF2-40B4-BE49-F238E27FC236}">
              <a16:creationId xmlns:a16="http://schemas.microsoft.com/office/drawing/2014/main" id="{00000000-0008-0000-0600-0000EF000000}"/>
            </a:ext>
          </a:extLst>
        </xdr:cNvPr>
        <xdr:cNvSpPr txBox="1"/>
      </xdr:nvSpPr>
      <xdr:spPr>
        <a:xfrm>
          <a:off x="4686300" y="1696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154560</xdr:rowOff>
    </xdr:from>
    <xdr:to>
      <xdr:col>24</xdr:col>
      <xdr:colOff>152400</xdr:colOff>
      <xdr:row>98</xdr:row>
      <xdr:rowOff>154560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4546600" y="1695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106363</xdr:rowOff>
    </xdr:from>
    <xdr:ext cx="599010" cy="259045"/>
    <xdr:sp macro="" textlink="">
      <xdr:nvSpPr>
        <xdr:cNvPr id="241" name="扶助費最大値テキスト">
          <a:extLst>
            <a:ext uri="{FF2B5EF4-FFF2-40B4-BE49-F238E27FC236}">
              <a16:creationId xmlns:a16="http://schemas.microsoft.com/office/drawing/2014/main" id="{00000000-0008-0000-0600-0000F1000000}"/>
            </a:ext>
          </a:extLst>
        </xdr:cNvPr>
        <xdr:cNvSpPr txBox="1"/>
      </xdr:nvSpPr>
      <xdr:spPr>
        <a:xfrm>
          <a:off x="4686300" y="15365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159686</xdr:rowOff>
    </xdr:from>
    <xdr:to>
      <xdr:col>24</xdr:col>
      <xdr:colOff>152400</xdr:colOff>
      <xdr:row>90</xdr:row>
      <xdr:rowOff>159686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4546600" y="1559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73667</xdr:rowOff>
    </xdr:from>
    <xdr:to>
      <xdr:col>24</xdr:col>
      <xdr:colOff>63500</xdr:colOff>
      <xdr:row>97</xdr:row>
      <xdr:rowOff>83987</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3797300" y="16704317"/>
          <a:ext cx="838200" cy="1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70335</xdr:rowOff>
    </xdr:from>
    <xdr:ext cx="534377" cy="259045"/>
    <xdr:sp macro="" textlink="">
      <xdr:nvSpPr>
        <xdr:cNvPr id="244" name="扶助費平均値テキスト">
          <a:extLst>
            <a:ext uri="{FF2B5EF4-FFF2-40B4-BE49-F238E27FC236}">
              <a16:creationId xmlns:a16="http://schemas.microsoft.com/office/drawing/2014/main" id="{00000000-0008-0000-0600-0000F4000000}"/>
            </a:ext>
          </a:extLst>
        </xdr:cNvPr>
        <xdr:cNvSpPr txBox="1"/>
      </xdr:nvSpPr>
      <xdr:spPr>
        <a:xfrm>
          <a:off x="4686300" y="160151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47458</xdr:rowOff>
    </xdr:from>
    <xdr:to>
      <xdr:col>24</xdr:col>
      <xdr:colOff>114300</xdr:colOff>
      <xdr:row>94</xdr:row>
      <xdr:rowOff>149058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4584700" y="16163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83987</xdr:rowOff>
    </xdr:from>
    <xdr:to>
      <xdr:col>19</xdr:col>
      <xdr:colOff>177800</xdr:colOff>
      <xdr:row>98</xdr:row>
      <xdr:rowOff>112137</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908300" y="16714637"/>
          <a:ext cx="889000" cy="19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130865</xdr:rowOff>
    </xdr:from>
    <xdr:to>
      <xdr:col>20</xdr:col>
      <xdr:colOff>38100</xdr:colOff>
      <xdr:row>95</xdr:row>
      <xdr:rowOff>61015</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3746500" y="1624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77542</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530111" y="1602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112137</xdr:rowOff>
    </xdr:from>
    <xdr:to>
      <xdr:col>15</xdr:col>
      <xdr:colOff>50800</xdr:colOff>
      <xdr:row>98</xdr:row>
      <xdr:rowOff>124351</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2019300" y="16914237"/>
          <a:ext cx="889000" cy="1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125248</xdr:rowOff>
    </xdr:from>
    <xdr:to>
      <xdr:col>15</xdr:col>
      <xdr:colOff>101600</xdr:colOff>
      <xdr:row>96</xdr:row>
      <xdr:rowOff>55398</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2857500" y="1641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71925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41111" y="1618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124351</xdr:rowOff>
    </xdr:from>
    <xdr:to>
      <xdr:col>10</xdr:col>
      <xdr:colOff>114300</xdr:colOff>
      <xdr:row>98</xdr:row>
      <xdr:rowOff>160046</xdr:rowOff>
    </xdr:to>
    <xdr:cxnSp macro="">
      <xdr:nvCxnSpPr>
        <xdr:cNvPr id="252" name="直線コネクタ 251">
          <a:extLst>
            <a:ext uri="{FF2B5EF4-FFF2-40B4-BE49-F238E27FC236}">
              <a16:creationId xmlns:a16="http://schemas.microsoft.com/office/drawing/2014/main" id="{00000000-0008-0000-0600-0000FC000000}"/>
            </a:ext>
          </a:extLst>
        </xdr:cNvPr>
        <xdr:cNvCxnSpPr/>
      </xdr:nvCxnSpPr>
      <xdr:spPr>
        <a:xfrm flipV="1">
          <a:off x="1130300" y="16926451"/>
          <a:ext cx="889000" cy="3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147422</xdr:rowOff>
    </xdr:from>
    <xdr:to>
      <xdr:col>10</xdr:col>
      <xdr:colOff>165100</xdr:colOff>
      <xdr:row>96</xdr:row>
      <xdr:rowOff>77572</xdr:rowOff>
    </xdr:to>
    <xdr:sp macro="" textlink="">
      <xdr:nvSpPr>
        <xdr:cNvPr id="253" name="フローチャート: 判断 252">
          <a:extLst>
            <a:ext uri="{FF2B5EF4-FFF2-40B4-BE49-F238E27FC236}">
              <a16:creationId xmlns:a16="http://schemas.microsoft.com/office/drawing/2014/main" id="{00000000-0008-0000-0600-0000FD000000}"/>
            </a:ext>
          </a:extLst>
        </xdr:cNvPr>
        <xdr:cNvSpPr/>
      </xdr:nvSpPr>
      <xdr:spPr>
        <a:xfrm>
          <a:off x="1968500" y="1643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94099</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21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22442</xdr:rowOff>
    </xdr:from>
    <xdr:to>
      <xdr:col>6</xdr:col>
      <xdr:colOff>38100</xdr:colOff>
      <xdr:row>96</xdr:row>
      <xdr:rowOff>124042</xdr:rowOff>
    </xdr:to>
    <xdr:sp macro="" textlink="">
      <xdr:nvSpPr>
        <xdr:cNvPr id="255" name="フローチャート: 判断 254">
          <a:extLst>
            <a:ext uri="{FF2B5EF4-FFF2-40B4-BE49-F238E27FC236}">
              <a16:creationId xmlns:a16="http://schemas.microsoft.com/office/drawing/2014/main" id="{00000000-0008-0000-0600-0000FF000000}"/>
            </a:ext>
          </a:extLst>
        </xdr:cNvPr>
        <xdr:cNvSpPr/>
      </xdr:nvSpPr>
      <xdr:spPr>
        <a:xfrm>
          <a:off x="1079500" y="16481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140569</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25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22867</xdr:rowOff>
    </xdr:from>
    <xdr:to>
      <xdr:col>24</xdr:col>
      <xdr:colOff>114300</xdr:colOff>
      <xdr:row>97</xdr:row>
      <xdr:rowOff>124467</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4584700" y="1665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1294</xdr:rowOff>
    </xdr:from>
    <xdr:ext cx="534377" cy="259045"/>
    <xdr:sp macro="" textlink="">
      <xdr:nvSpPr>
        <xdr:cNvPr id="263" name="扶助費該当値テキスト">
          <a:extLst>
            <a:ext uri="{FF2B5EF4-FFF2-40B4-BE49-F238E27FC236}">
              <a16:creationId xmlns:a16="http://schemas.microsoft.com/office/drawing/2014/main" id="{00000000-0008-0000-0600-000007010000}"/>
            </a:ext>
          </a:extLst>
        </xdr:cNvPr>
        <xdr:cNvSpPr txBox="1"/>
      </xdr:nvSpPr>
      <xdr:spPr>
        <a:xfrm>
          <a:off x="4686300" y="1663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33187</xdr:rowOff>
    </xdr:from>
    <xdr:to>
      <xdr:col>20</xdr:col>
      <xdr:colOff>38100</xdr:colOff>
      <xdr:row>97</xdr:row>
      <xdr:rowOff>134787</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3746500" y="1666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125914</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3530111" y="1675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61337</xdr:rowOff>
    </xdr:from>
    <xdr:to>
      <xdr:col>15</xdr:col>
      <xdr:colOff>101600</xdr:colOff>
      <xdr:row>98</xdr:row>
      <xdr:rowOff>162937</xdr:rowOff>
    </xdr:to>
    <xdr:sp macro="" textlink="">
      <xdr:nvSpPr>
        <xdr:cNvPr id="266" name="楕円 265">
          <a:extLst>
            <a:ext uri="{FF2B5EF4-FFF2-40B4-BE49-F238E27FC236}">
              <a16:creationId xmlns:a16="http://schemas.microsoft.com/office/drawing/2014/main" id="{00000000-0008-0000-0600-00000A010000}"/>
            </a:ext>
          </a:extLst>
        </xdr:cNvPr>
        <xdr:cNvSpPr/>
      </xdr:nvSpPr>
      <xdr:spPr>
        <a:xfrm>
          <a:off x="2857500" y="1686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154064</xdr:rowOff>
    </xdr:from>
    <xdr:ext cx="534377"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2641111" y="1695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73551</xdr:rowOff>
    </xdr:from>
    <xdr:to>
      <xdr:col>10</xdr:col>
      <xdr:colOff>165100</xdr:colOff>
      <xdr:row>99</xdr:row>
      <xdr:rowOff>3701</xdr:rowOff>
    </xdr:to>
    <xdr:sp macro="" textlink="">
      <xdr:nvSpPr>
        <xdr:cNvPr id="268" name="楕円 267">
          <a:extLst>
            <a:ext uri="{FF2B5EF4-FFF2-40B4-BE49-F238E27FC236}">
              <a16:creationId xmlns:a16="http://schemas.microsoft.com/office/drawing/2014/main" id="{00000000-0008-0000-0600-00000C010000}"/>
            </a:ext>
          </a:extLst>
        </xdr:cNvPr>
        <xdr:cNvSpPr/>
      </xdr:nvSpPr>
      <xdr:spPr>
        <a:xfrm>
          <a:off x="1968500" y="1687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166278</xdr:rowOff>
    </xdr:from>
    <xdr:ext cx="534377"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1752111" y="1696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109246</xdr:rowOff>
    </xdr:from>
    <xdr:to>
      <xdr:col>6</xdr:col>
      <xdr:colOff>38100</xdr:colOff>
      <xdr:row>99</xdr:row>
      <xdr:rowOff>39396</xdr:rowOff>
    </xdr:to>
    <xdr:sp macro="" textlink="">
      <xdr:nvSpPr>
        <xdr:cNvPr id="270" name="楕円 269">
          <a:extLst>
            <a:ext uri="{FF2B5EF4-FFF2-40B4-BE49-F238E27FC236}">
              <a16:creationId xmlns:a16="http://schemas.microsoft.com/office/drawing/2014/main" id="{00000000-0008-0000-0600-00000E010000}"/>
            </a:ext>
          </a:extLst>
        </xdr:cNvPr>
        <xdr:cNvSpPr/>
      </xdr:nvSpPr>
      <xdr:spPr>
        <a:xfrm>
          <a:off x="1079500" y="1691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30523</xdr:rowOff>
    </xdr:from>
    <xdr:ext cx="534377"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863111" y="1700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7" name="正方形/長方形 276">
          <a:extLst>
            <a:ext uri="{FF2B5EF4-FFF2-40B4-BE49-F238E27FC236}">
              <a16:creationId xmlns:a16="http://schemas.microsoft.com/office/drawing/2014/main" id="{00000000-0008-0000-0600-00001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8" name="正方形/長方形 277">
          <a:extLst>
            <a:ext uri="{FF2B5EF4-FFF2-40B4-BE49-F238E27FC236}">
              <a16:creationId xmlns:a16="http://schemas.microsoft.com/office/drawing/2014/main" id="{00000000-0008-0000-0600-00001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9" name="正方形/長方形 278">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5" name="補助費等グラフ枠">
          <a:extLst>
            <a:ext uri="{FF2B5EF4-FFF2-40B4-BE49-F238E27FC236}">
              <a16:creationId xmlns:a16="http://schemas.microsoft.com/office/drawing/2014/main" id="{00000000-0008-0000-0600-00002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129794</xdr:rowOff>
    </xdr:from>
    <xdr:to>
      <xdr:col>54</xdr:col>
      <xdr:colOff>189865</xdr:colOff>
      <xdr:row>34</xdr:row>
      <xdr:rowOff>63248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10475595" y="5444744"/>
          <a:ext cx="1270" cy="447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67075</xdr:rowOff>
    </xdr:from>
    <xdr:ext cx="599010" cy="259045"/>
    <xdr:sp macro="" textlink="">
      <xdr:nvSpPr>
        <xdr:cNvPr id="297" name="補助費等最小値テキスト">
          <a:extLst>
            <a:ext uri="{FF2B5EF4-FFF2-40B4-BE49-F238E27FC236}">
              <a16:creationId xmlns:a16="http://schemas.microsoft.com/office/drawing/2014/main" id="{00000000-0008-0000-0600-000029010000}"/>
            </a:ext>
          </a:extLst>
        </xdr:cNvPr>
        <xdr:cNvSpPr txBox="1"/>
      </xdr:nvSpPr>
      <xdr:spPr>
        <a:xfrm>
          <a:off x="10528300" y="589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63248</xdr:rowOff>
    </xdr:from>
    <xdr:to>
      <xdr:col>55</xdr:col>
      <xdr:colOff>88900</xdr:colOff>
      <xdr:row>34</xdr:row>
      <xdr:rowOff>63248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10388600" y="589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76471</xdr:rowOff>
    </xdr:from>
    <xdr:ext cx="599010" cy="259045"/>
    <xdr:sp macro="" textlink="">
      <xdr:nvSpPr>
        <xdr:cNvPr id="299" name="補助費等最大値テキスト">
          <a:extLst>
            <a:ext uri="{FF2B5EF4-FFF2-40B4-BE49-F238E27FC236}">
              <a16:creationId xmlns:a16="http://schemas.microsoft.com/office/drawing/2014/main" id="{00000000-0008-0000-0600-00002B010000}"/>
            </a:ext>
          </a:extLst>
        </xdr:cNvPr>
        <xdr:cNvSpPr txBox="1"/>
      </xdr:nvSpPr>
      <xdr:spPr>
        <a:xfrm>
          <a:off x="10528300" y="5219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129794</xdr:rowOff>
    </xdr:from>
    <xdr:to>
      <xdr:col>55</xdr:col>
      <xdr:colOff>88900</xdr:colOff>
      <xdr:row>31</xdr:row>
      <xdr:rowOff>129794</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10388600" y="544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141529</xdr:rowOff>
    </xdr:from>
    <xdr:to>
      <xdr:col>55</xdr:col>
      <xdr:colOff>0</xdr:colOff>
      <xdr:row>38</xdr:row>
      <xdr:rowOff>121221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9639300" y="5799379"/>
          <a:ext cx="838200" cy="83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61157</xdr:rowOff>
    </xdr:from>
    <xdr:ext cx="599010" cy="259045"/>
    <xdr:sp macro="" textlink="">
      <xdr:nvSpPr>
        <xdr:cNvPr id="302" name="補助費等平均値テキスト">
          <a:extLst>
            <a:ext uri="{FF2B5EF4-FFF2-40B4-BE49-F238E27FC236}">
              <a16:creationId xmlns:a16="http://schemas.microsoft.com/office/drawing/2014/main" id="{00000000-0008-0000-0600-00002E010000}"/>
            </a:ext>
          </a:extLst>
        </xdr:cNvPr>
        <xdr:cNvSpPr txBox="1"/>
      </xdr:nvSpPr>
      <xdr:spPr>
        <a:xfrm>
          <a:off x="10528300" y="5547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38280</xdr:rowOff>
    </xdr:from>
    <xdr:to>
      <xdr:col>55</xdr:col>
      <xdr:colOff>50800</xdr:colOff>
      <xdr:row>33</xdr:row>
      <xdr:rowOff>139880</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10426700" y="569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121221</xdr:rowOff>
    </xdr:from>
    <xdr:to>
      <xdr:col>50</xdr:col>
      <xdr:colOff>114300</xdr:colOff>
      <xdr:row>39</xdr:row>
      <xdr:rowOff>5634</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8750300" y="6636321"/>
          <a:ext cx="889000" cy="5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132586</xdr:rowOff>
    </xdr:from>
    <xdr:to>
      <xdr:col>50</xdr:col>
      <xdr:colOff>165100</xdr:colOff>
      <xdr:row>39</xdr:row>
      <xdr:rowOff>62736</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9588500" y="664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53863</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72111" y="674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5634</xdr:rowOff>
    </xdr:from>
    <xdr:to>
      <xdr:col>45</xdr:col>
      <xdr:colOff>177800</xdr:colOff>
      <xdr:row>39</xdr:row>
      <xdr:rowOff>10922</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7861300" y="6692184"/>
          <a:ext cx="889000" cy="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142362</xdr:rowOff>
    </xdr:from>
    <xdr:to>
      <xdr:col>46</xdr:col>
      <xdr:colOff>38100</xdr:colOff>
      <xdr:row>39</xdr:row>
      <xdr:rowOff>72512</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8699500" y="665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63639</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3111" y="675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165303</xdr:rowOff>
    </xdr:from>
    <xdr:to>
      <xdr:col>41</xdr:col>
      <xdr:colOff>50800</xdr:colOff>
      <xdr:row>39</xdr:row>
      <xdr:rowOff>10922</xdr:rowOff>
    </xdr:to>
    <xdr:cxnSp macro="">
      <xdr:nvCxnSpPr>
        <xdr:cNvPr id="310" name="直線コネクタ 309">
          <a:extLst>
            <a:ext uri="{FF2B5EF4-FFF2-40B4-BE49-F238E27FC236}">
              <a16:creationId xmlns:a16="http://schemas.microsoft.com/office/drawing/2014/main" id="{00000000-0008-0000-0600-000036010000}"/>
            </a:ext>
          </a:extLst>
        </xdr:cNvPr>
        <xdr:cNvCxnSpPr/>
      </xdr:nvCxnSpPr>
      <xdr:spPr>
        <a:xfrm>
          <a:off x="6972300" y="6680403"/>
          <a:ext cx="889000" cy="1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163972</xdr:rowOff>
    </xdr:from>
    <xdr:to>
      <xdr:col>41</xdr:col>
      <xdr:colOff>101600</xdr:colOff>
      <xdr:row>39</xdr:row>
      <xdr:rowOff>94122</xdr:rowOff>
    </xdr:to>
    <xdr:sp macro="" textlink="">
      <xdr:nvSpPr>
        <xdr:cNvPr id="311" name="フローチャート: 判断 310">
          <a:extLst>
            <a:ext uri="{FF2B5EF4-FFF2-40B4-BE49-F238E27FC236}">
              <a16:creationId xmlns:a16="http://schemas.microsoft.com/office/drawing/2014/main" id="{00000000-0008-0000-0600-000037010000}"/>
            </a:ext>
          </a:extLst>
        </xdr:cNvPr>
        <xdr:cNvSpPr/>
      </xdr:nvSpPr>
      <xdr:spPr>
        <a:xfrm>
          <a:off x="7810500" y="667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85249</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94111" y="677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143132</xdr:rowOff>
    </xdr:from>
    <xdr:to>
      <xdr:col>36</xdr:col>
      <xdr:colOff>165100</xdr:colOff>
      <xdr:row>39</xdr:row>
      <xdr:rowOff>73282</xdr:rowOff>
    </xdr:to>
    <xdr:sp macro="" textlink="">
      <xdr:nvSpPr>
        <xdr:cNvPr id="313" name="フローチャート: 判断 312">
          <a:extLst>
            <a:ext uri="{FF2B5EF4-FFF2-40B4-BE49-F238E27FC236}">
              <a16:creationId xmlns:a16="http://schemas.microsoft.com/office/drawing/2014/main" id="{00000000-0008-0000-0600-000039010000}"/>
            </a:ext>
          </a:extLst>
        </xdr:cNvPr>
        <xdr:cNvSpPr/>
      </xdr:nvSpPr>
      <xdr:spPr>
        <a:xfrm>
          <a:off x="6921500" y="665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64409</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75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90729</xdr:rowOff>
    </xdr:from>
    <xdr:to>
      <xdr:col>55</xdr:col>
      <xdr:colOff>50800</xdr:colOff>
      <xdr:row>34</xdr:row>
      <xdr:rowOff>20879</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10426700" y="574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16708</xdr:rowOff>
    </xdr:from>
    <xdr:ext cx="599010" cy="259045"/>
    <xdr:sp macro="" textlink="">
      <xdr:nvSpPr>
        <xdr:cNvPr id="321" name="補助費等該当値テキスト">
          <a:extLst>
            <a:ext uri="{FF2B5EF4-FFF2-40B4-BE49-F238E27FC236}">
              <a16:creationId xmlns:a16="http://schemas.microsoft.com/office/drawing/2014/main" id="{00000000-0008-0000-0600-000041010000}"/>
            </a:ext>
          </a:extLst>
        </xdr:cNvPr>
        <xdr:cNvSpPr txBox="1"/>
      </xdr:nvSpPr>
      <xdr:spPr>
        <a:xfrm>
          <a:off x="10528300" y="5674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70421</xdr:rowOff>
    </xdr:from>
    <xdr:to>
      <xdr:col>50</xdr:col>
      <xdr:colOff>165100</xdr:colOff>
      <xdr:row>39</xdr:row>
      <xdr:rowOff>571</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9588500" y="658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17099</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9372111" y="636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126284</xdr:rowOff>
    </xdr:from>
    <xdr:to>
      <xdr:col>46</xdr:col>
      <xdr:colOff>38100</xdr:colOff>
      <xdr:row>39</xdr:row>
      <xdr:rowOff>56434</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8699500" y="664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72961</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8483111" y="641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131572</xdr:rowOff>
    </xdr:from>
    <xdr:to>
      <xdr:col>41</xdr:col>
      <xdr:colOff>101600</xdr:colOff>
      <xdr:row>39</xdr:row>
      <xdr:rowOff>61722</xdr:rowOff>
    </xdr:to>
    <xdr:sp macro="" textlink="">
      <xdr:nvSpPr>
        <xdr:cNvPr id="326" name="楕円 325">
          <a:extLst>
            <a:ext uri="{FF2B5EF4-FFF2-40B4-BE49-F238E27FC236}">
              <a16:creationId xmlns:a16="http://schemas.microsoft.com/office/drawing/2014/main" id="{00000000-0008-0000-0600-000046010000}"/>
            </a:ext>
          </a:extLst>
        </xdr:cNvPr>
        <xdr:cNvSpPr/>
      </xdr:nvSpPr>
      <xdr:spPr>
        <a:xfrm>
          <a:off x="7810500" y="664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78249</xdr:rowOff>
    </xdr:from>
    <xdr:ext cx="534377"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7594111" y="642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114503</xdr:rowOff>
    </xdr:from>
    <xdr:to>
      <xdr:col>36</xdr:col>
      <xdr:colOff>165100</xdr:colOff>
      <xdr:row>39</xdr:row>
      <xdr:rowOff>44653</xdr:rowOff>
    </xdr:to>
    <xdr:sp macro="" textlink="">
      <xdr:nvSpPr>
        <xdr:cNvPr id="328" name="楕円 327">
          <a:extLst>
            <a:ext uri="{FF2B5EF4-FFF2-40B4-BE49-F238E27FC236}">
              <a16:creationId xmlns:a16="http://schemas.microsoft.com/office/drawing/2014/main" id="{00000000-0008-0000-0600-000048010000}"/>
            </a:ext>
          </a:extLst>
        </xdr:cNvPr>
        <xdr:cNvSpPr/>
      </xdr:nvSpPr>
      <xdr:spPr>
        <a:xfrm>
          <a:off x="6921500" y="662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61180</xdr:rowOff>
    </xdr:from>
    <xdr:ext cx="534377"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705111" y="640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6" name="正方形/長方形 335">
          <a:extLst>
            <a:ext uri="{FF2B5EF4-FFF2-40B4-BE49-F238E27FC236}">
              <a16:creationId xmlns:a16="http://schemas.microsoft.com/office/drawing/2014/main" id="{00000000-0008-0000-0600-00005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7" name="正方形/長方形 336">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a:extLst>
            <a:ext uri="{FF2B5EF4-FFF2-40B4-BE49-F238E27FC236}">
              <a16:creationId xmlns:a16="http://schemas.microsoft.com/office/drawing/2014/main" id="{00000000-0008-0000-06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171338</xdr:rowOff>
    </xdr:from>
    <xdr:to>
      <xdr:col>54</xdr:col>
      <xdr:colOff>189865</xdr:colOff>
      <xdr:row>57</xdr:row>
      <xdr:rowOff>158674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10475595" y="8743838"/>
          <a:ext cx="1270" cy="118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162501</xdr:rowOff>
    </xdr:from>
    <xdr:ext cx="534377" cy="259045"/>
    <xdr:sp macro="" textlink="">
      <xdr:nvSpPr>
        <xdr:cNvPr id="353" name="普通建設事業費最小値テキスト">
          <a:extLst>
            <a:ext uri="{FF2B5EF4-FFF2-40B4-BE49-F238E27FC236}">
              <a16:creationId xmlns:a16="http://schemas.microsoft.com/office/drawing/2014/main" id="{00000000-0008-0000-0600-000061010000}"/>
            </a:ext>
          </a:extLst>
        </xdr:cNvPr>
        <xdr:cNvSpPr txBox="1"/>
      </xdr:nvSpPr>
      <xdr:spPr>
        <a:xfrm>
          <a:off x="10528300" y="993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158674</xdr:rowOff>
    </xdr:from>
    <xdr:to>
      <xdr:col>55</xdr:col>
      <xdr:colOff>88900</xdr:colOff>
      <xdr:row>57</xdr:row>
      <xdr:rowOff>158674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9931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118015</xdr:rowOff>
    </xdr:from>
    <xdr:ext cx="534377" cy="259045"/>
    <xdr:sp macro="" textlink="">
      <xdr:nvSpPr>
        <xdr:cNvPr id="355" name="普通建設事業費最大値テキスト">
          <a:extLst>
            <a:ext uri="{FF2B5EF4-FFF2-40B4-BE49-F238E27FC236}">
              <a16:creationId xmlns:a16="http://schemas.microsoft.com/office/drawing/2014/main" id="{00000000-0008-0000-0600-000063010000}"/>
            </a:ext>
          </a:extLst>
        </xdr:cNvPr>
        <xdr:cNvSpPr txBox="1"/>
      </xdr:nvSpPr>
      <xdr:spPr>
        <a:xfrm>
          <a:off x="10528300" y="851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171338</xdr:rowOff>
    </xdr:from>
    <xdr:to>
      <xdr:col>55</xdr:col>
      <xdr:colOff>88900</xdr:colOff>
      <xdr:row>50</xdr:row>
      <xdr:rowOff>171338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874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109868</xdr:rowOff>
    </xdr:from>
    <xdr:to>
      <xdr:col>55</xdr:col>
      <xdr:colOff>0</xdr:colOff>
      <xdr:row>54</xdr:row>
      <xdr:rowOff>84424</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9639300" y="9196718"/>
          <a:ext cx="838200" cy="14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135701</xdr:rowOff>
    </xdr:from>
    <xdr:ext cx="534377" cy="259045"/>
    <xdr:sp macro="" textlink="">
      <xdr:nvSpPr>
        <xdr:cNvPr id="358" name="普通建設事業費平均値テキスト">
          <a:extLst>
            <a:ext uri="{FF2B5EF4-FFF2-40B4-BE49-F238E27FC236}">
              <a16:creationId xmlns:a16="http://schemas.microsoft.com/office/drawing/2014/main" id="{00000000-0008-0000-0600-000066010000}"/>
            </a:ext>
          </a:extLst>
        </xdr:cNvPr>
        <xdr:cNvSpPr txBox="1"/>
      </xdr:nvSpPr>
      <xdr:spPr>
        <a:xfrm>
          <a:off x="10528300" y="9394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157274</xdr:rowOff>
    </xdr:from>
    <xdr:to>
      <xdr:col>55</xdr:col>
      <xdr:colOff>50800</xdr:colOff>
      <xdr:row>55</xdr:row>
      <xdr:rowOff>87424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10426700" y="941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145598</xdr:rowOff>
    </xdr:from>
    <xdr:to>
      <xdr:col>50</xdr:col>
      <xdr:colOff>114300</xdr:colOff>
      <xdr:row>53</xdr:row>
      <xdr:rowOff>109868</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8750300" y="8718098"/>
          <a:ext cx="889000" cy="47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52232</xdr:rowOff>
    </xdr:from>
    <xdr:to>
      <xdr:col>50</xdr:col>
      <xdr:colOff>165100</xdr:colOff>
      <xdr:row>54</xdr:row>
      <xdr:rowOff>153832</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9588500" y="931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144959</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40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145598</xdr:rowOff>
    </xdr:from>
    <xdr:to>
      <xdr:col>45</xdr:col>
      <xdr:colOff>177800</xdr:colOff>
      <xdr:row>55</xdr:row>
      <xdr:rowOff>4529</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7861300" y="8718098"/>
          <a:ext cx="889000" cy="71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49009</xdr:rowOff>
    </xdr:from>
    <xdr:to>
      <xdr:col>46</xdr:col>
      <xdr:colOff>38100</xdr:colOff>
      <xdr:row>53</xdr:row>
      <xdr:rowOff>150609</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8699500" y="913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141736</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22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4529</xdr:rowOff>
    </xdr:from>
    <xdr:to>
      <xdr:col>41</xdr:col>
      <xdr:colOff>50800</xdr:colOff>
      <xdr:row>55</xdr:row>
      <xdr:rowOff>67805</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flipV="1">
          <a:off x="6972300" y="9434279"/>
          <a:ext cx="889000" cy="6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84374</xdr:rowOff>
    </xdr:from>
    <xdr:to>
      <xdr:col>41</xdr:col>
      <xdr:colOff>101600</xdr:colOff>
      <xdr:row>56</xdr:row>
      <xdr:rowOff>14524</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7810500" y="951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5651</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6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53147</xdr:rowOff>
    </xdr:from>
    <xdr:to>
      <xdr:col>36</xdr:col>
      <xdr:colOff>165100</xdr:colOff>
      <xdr:row>52</xdr:row>
      <xdr:rowOff>154747</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6921500" y="8968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171274</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874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33624</xdr:rowOff>
    </xdr:from>
    <xdr:to>
      <xdr:col>55</xdr:col>
      <xdr:colOff>50800</xdr:colOff>
      <xdr:row>54</xdr:row>
      <xdr:rowOff>135224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10426700" y="929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56501</xdr:rowOff>
    </xdr:from>
    <xdr:ext cx="534377" cy="259045"/>
    <xdr:sp macro="" textlink="">
      <xdr:nvSpPr>
        <xdr:cNvPr id="377" name="普通建設事業費該当値テキスト">
          <a:extLst>
            <a:ext uri="{FF2B5EF4-FFF2-40B4-BE49-F238E27FC236}">
              <a16:creationId xmlns:a16="http://schemas.microsoft.com/office/drawing/2014/main" id="{00000000-0008-0000-0600-000079010000}"/>
            </a:ext>
          </a:extLst>
        </xdr:cNvPr>
        <xdr:cNvSpPr txBox="1"/>
      </xdr:nvSpPr>
      <xdr:spPr>
        <a:xfrm>
          <a:off x="10528300" y="914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59068</xdr:rowOff>
    </xdr:from>
    <xdr:to>
      <xdr:col>50</xdr:col>
      <xdr:colOff>165100</xdr:colOff>
      <xdr:row>53</xdr:row>
      <xdr:rowOff>160668</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9588500" y="914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5745</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9372111" y="892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94798</xdr:rowOff>
    </xdr:from>
    <xdr:to>
      <xdr:col>46</xdr:col>
      <xdr:colOff>38100</xdr:colOff>
      <xdr:row>51</xdr:row>
      <xdr:rowOff>24948</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8699500" y="866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49</xdr:row>
      <xdr:rowOff>41475</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8483111" y="844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125179</xdr:rowOff>
    </xdr:from>
    <xdr:to>
      <xdr:col>41</xdr:col>
      <xdr:colOff>101600</xdr:colOff>
      <xdr:row>55</xdr:row>
      <xdr:rowOff>55329</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7810500" y="938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71856</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7594111" y="915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17005</xdr:rowOff>
    </xdr:from>
    <xdr:to>
      <xdr:col>36</xdr:col>
      <xdr:colOff>165100</xdr:colOff>
      <xdr:row>55</xdr:row>
      <xdr:rowOff>118605</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6921500" y="944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109732</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705111" y="953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0" name="普通建設事業費 （ うち新規整備　）グラフ枠">
          <a:extLst>
            <a:ext uri="{FF2B5EF4-FFF2-40B4-BE49-F238E27FC236}">
              <a16:creationId xmlns:a16="http://schemas.microsoft.com/office/drawing/2014/main" id="{00000000-0008-0000-0600-00009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54073</xdr:rowOff>
    </xdr:from>
    <xdr:to>
      <xdr:col>54</xdr:col>
      <xdr:colOff>189865</xdr:colOff>
      <xdr:row>79</xdr:row>
      <xdr:rowOff>76736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10475595" y="12055573"/>
          <a:ext cx="1270" cy="1565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80563</xdr:rowOff>
    </xdr:from>
    <xdr:ext cx="378565" cy="259045"/>
    <xdr:sp macro="" textlink="">
      <xdr:nvSpPr>
        <xdr:cNvPr id="412" name="普通建設事業費 （ うち新規整備　）最小値テキスト">
          <a:extLst>
            <a:ext uri="{FF2B5EF4-FFF2-40B4-BE49-F238E27FC236}">
              <a16:creationId xmlns:a16="http://schemas.microsoft.com/office/drawing/2014/main" id="{00000000-0008-0000-0600-00009C010000}"/>
            </a:ext>
          </a:extLst>
        </xdr:cNvPr>
        <xdr:cNvSpPr txBox="1"/>
      </xdr:nvSpPr>
      <xdr:spPr>
        <a:xfrm>
          <a:off x="10528300" y="13625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76736</xdr:rowOff>
    </xdr:from>
    <xdr:to>
      <xdr:col>55</xdr:col>
      <xdr:colOff>88900</xdr:colOff>
      <xdr:row>79</xdr:row>
      <xdr:rowOff>76736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0388600" y="13621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750</xdr:rowOff>
    </xdr:from>
    <xdr:ext cx="534377" cy="259045"/>
    <xdr:sp macro="" textlink="">
      <xdr:nvSpPr>
        <xdr:cNvPr id="414" name="普通建設事業費 （ うち新規整備　）最大値テキスト">
          <a:extLst>
            <a:ext uri="{FF2B5EF4-FFF2-40B4-BE49-F238E27FC236}">
              <a16:creationId xmlns:a16="http://schemas.microsoft.com/office/drawing/2014/main" id="{00000000-0008-0000-0600-00009E010000}"/>
            </a:ext>
          </a:extLst>
        </xdr:cNvPr>
        <xdr:cNvSpPr txBox="1"/>
      </xdr:nvSpPr>
      <xdr:spPr>
        <a:xfrm>
          <a:off x="10528300" y="1183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54073</xdr:rowOff>
    </xdr:from>
    <xdr:to>
      <xdr:col>55</xdr:col>
      <xdr:colOff>88900</xdr:colOff>
      <xdr:row>70</xdr:row>
      <xdr:rowOff>54073</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10388600" y="12055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11815</xdr:rowOff>
    </xdr:from>
    <xdr:to>
      <xdr:col>55</xdr:col>
      <xdr:colOff>0</xdr:colOff>
      <xdr:row>78</xdr:row>
      <xdr:rowOff>30821</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9639300" y="13384915"/>
          <a:ext cx="838200" cy="1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43197</xdr:rowOff>
    </xdr:from>
    <xdr:ext cx="534377" cy="259045"/>
    <xdr:sp macro="" textlink="">
      <xdr:nvSpPr>
        <xdr:cNvPr id="417" name="普通建設事業費 （ うち新規整備　）平均値テキスト">
          <a:extLst>
            <a:ext uri="{FF2B5EF4-FFF2-40B4-BE49-F238E27FC236}">
              <a16:creationId xmlns:a16="http://schemas.microsoft.com/office/drawing/2014/main" id="{00000000-0008-0000-0600-0000A1010000}"/>
            </a:ext>
          </a:extLst>
        </xdr:cNvPr>
        <xdr:cNvSpPr txBox="1"/>
      </xdr:nvSpPr>
      <xdr:spPr>
        <a:xfrm>
          <a:off x="10528300" y="12730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20320</xdr:rowOff>
    </xdr:from>
    <xdr:to>
      <xdr:col>55</xdr:col>
      <xdr:colOff>50800</xdr:colOff>
      <xdr:row>75</xdr:row>
      <xdr:rowOff>121920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10426700" y="1287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81505</xdr:rowOff>
    </xdr:from>
    <xdr:to>
      <xdr:col>50</xdr:col>
      <xdr:colOff>114300</xdr:colOff>
      <xdr:row>78</xdr:row>
      <xdr:rowOff>11815</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8750300" y="13283155"/>
          <a:ext cx="889000" cy="10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24761</xdr:rowOff>
    </xdr:from>
    <xdr:to>
      <xdr:col>50</xdr:col>
      <xdr:colOff>165100</xdr:colOff>
      <xdr:row>75</xdr:row>
      <xdr:rowOff>126361</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9588500" y="1288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142888</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265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81505</xdr:rowOff>
    </xdr:from>
    <xdr:to>
      <xdr:col>45</xdr:col>
      <xdr:colOff>177800</xdr:colOff>
      <xdr:row>77</xdr:row>
      <xdr:rowOff>115012</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flipV="1">
          <a:off x="7861300" y="13283155"/>
          <a:ext cx="889000" cy="3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58823</xdr:rowOff>
    </xdr:from>
    <xdr:to>
      <xdr:col>46</xdr:col>
      <xdr:colOff>38100</xdr:colOff>
      <xdr:row>73</xdr:row>
      <xdr:rowOff>160423</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8699500" y="1257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5500</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234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105868</xdr:rowOff>
    </xdr:from>
    <xdr:to>
      <xdr:col>41</xdr:col>
      <xdr:colOff>50800</xdr:colOff>
      <xdr:row>77</xdr:row>
      <xdr:rowOff>115012</xdr:rowOff>
    </xdr:to>
    <xdr:cxnSp macro="">
      <xdr:nvCxnSpPr>
        <xdr:cNvPr id="425" name="直線コネクタ 424">
          <a:extLst>
            <a:ext uri="{FF2B5EF4-FFF2-40B4-BE49-F238E27FC236}">
              <a16:creationId xmlns:a16="http://schemas.microsoft.com/office/drawing/2014/main" id="{00000000-0008-0000-0600-0000A9010000}"/>
            </a:ext>
          </a:extLst>
        </xdr:cNvPr>
        <xdr:cNvCxnSpPr/>
      </xdr:nvCxnSpPr>
      <xdr:spPr>
        <a:xfrm>
          <a:off x="6972300" y="13136068"/>
          <a:ext cx="889000" cy="18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104020</xdr:rowOff>
    </xdr:from>
    <xdr:to>
      <xdr:col>41</xdr:col>
      <xdr:colOff>101600</xdr:colOff>
      <xdr:row>75</xdr:row>
      <xdr:rowOff>34170</xdr:rowOff>
    </xdr:to>
    <xdr:sp macro="" textlink="">
      <xdr:nvSpPr>
        <xdr:cNvPr id="426" name="フローチャート: 判断 425">
          <a:extLst>
            <a:ext uri="{FF2B5EF4-FFF2-40B4-BE49-F238E27FC236}">
              <a16:creationId xmlns:a16="http://schemas.microsoft.com/office/drawing/2014/main" id="{00000000-0008-0000-0600-0000AA010000}"/>
            </a:ext>
          </a:extLst>
        </xdr:cNvPr>
        <xdr:cNvSpPr/>
      </xdr:nvSpPr>
      <xdr:spPr>
        <a:xfrm>
          <a:off x="7810500" y="1279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50697</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256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88736</xdr:rowOff>
    </xdr:from>
    <xdr:to>
      <xdr:col>36</xdr:col>
      <xdr:colOff>165100</xdr:colOff>
      <xdr:row>71</xdr:row>
      <xdr:rowOff>18886</xdr:rowOff>
    </xdr:to>
    <xdr:sp macro="" textlink="">
      <xdr:nvSpPr>
        <xdr:cNvPr id="428" name="フローチャート: 判断 427">
          <a:extLst>
            <a:ext uri="{FF2B5EF4-FFF2-40B4-BE49-F238E27FC236}">
              <a16:creationId xmlns:a16="http://schemas.microsoft.com/office/drawing/2014/main" id="{00000000-0008-0000-0600-0000AC010000}"/>
            </a:ext>
          </a:extLst>
        </xdr:cNvPr>
        <xdr:cNvSpPr/>
      </xdr:nvSpPr>
      <xdr:spPr>
        <a:xfrm>
          <a:off x="6921500" y="1209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35413</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186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151471</xdr:rowOff>
    </xdr:from>
    <xdr:to>
      <xdr:col>55</xdr:col>
      <xdr:colOff>50800</xdr:colOff>
      <xdr:row>78</xdr:row>
      <xdr:rowOff>81621</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10426700" y="1335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129898</xdr:rowOff>
    </xdr:from>
    <xdr:ext cx="469744" cy="259045"/>
    <xdr:sp macro="" textlink="">
      <xdr:nvSpPr>
        <xdr:cNvPr id="436" name="普通建設事業費 （ うち新規整備　）該当値テキスト">
          <a:extLst>
            <a:ext uri="{FF2B5EF4-FFF2-40B4-BE49-F238E27FC236}">
              <a16:creationId xmlns:a16="http://schemas.microsoft.com/office/drawing/2014/main" id="{00000000-0008-0000-0600-0000B4010000}"/>
            </a:ext>
          </a:extLst>
        </xdr:cNvPr>
        <xdr:cNvSpPr txBox="1"/>
      </xdr:nvSpPr>
      <xdr:spPr>
        <a:xfrm>
          <a:off x="10528300" y="1333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132465</xdr:rowOff>
    </xdr:from>
    <xdr:to>
      <xdr:col>50</xdr:col>
      <xdr:colOff>165100</xdr:colOff>
      <xdr:row>78</xdr:row>
      <xdr:rowOff>62615</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9588500" y="1333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53742</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9404428" y="13426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30705</xdr:rowOff>
    </xdr:from>
    <xdr:to>
      <xdr:col>46</xdr:col>
      <xdr:colOff>38100</xdr:colOff>
      <xdr:row>77</xdr:row>
      <xdr:rowOff>132305</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8699500" y="1323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123432</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8483111" y="1332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64212</xdr:rowOff>
    </xdr:from>
    <xdr:to>
      <xdr:col>41</xdr:col>
      <xdr:colOff>101600</xdr:colOff>
      <xdr:row>77</xdr:row>
      <xdr:rowOff>165812</xdr:rowOff>
    </xdr:to>
    <xdr:sp macro="" textlink="">
      <xdr:nvSpPr>
        <xdr:cNvPr id="441" name="楕円 440">
          <a:extLst>
            <a:ext uri="{FF2B5EF4-FFF2-40B4-BE49-F238E27FC236}">
              <a16:creationId xmlns:a16="http://schemas.microsoft.com/office/drawing/2014/main" id="{00000000-0008-0000-0600-0000B9010000}"/>
            </a:ext>
          </a:extLst>
        </xdr:cNvPr>
        <xdr:cNvSpPr/>
      </xdr:nvSpPr>
      <xdr:spPr>
        <a:xfrm>
          <a:off x="7810500" y="1326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156939</xdr:rowOff>
    </xdr:from>
    <xdr:ext cx="534377"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7594111" y="1335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55068</xdr:rowOff>
    </xdr:from>
    <xdr:to>
      <xdr:col>36</xdr:col>
      <xdr:colOff>165100</xdr:colOff>
      <xdr:row>76</xdr:row>
      <xdr:rowOff>156668</xdr:rowOff>
    </xdr:to>
    <xdr:sp macro="" textlink="">
      <xdr:nvSpPr>
        <xdr:cNvPr id="443" name="楕円 442">
          <a:extLst>
            <a:ext uri="{FF2B5EF4-FFF2-40B4-BE49-F238E27FC236}">
              <a16:creationId xmlns:a16="http://schemas.microsoft.com/office/drawing/2014/main" id="{00000000-0008-0000-0600-0000BB010000}"/>
            </a:ext>
          </a:extLst>
        </xdr:cNvPr>
        <xdr:cNvSpPr/>
      </xdr:nvSpPr>
      <xdr:spPr>
        <a:xfrm>
          <a:off x="6921500" y="1308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147795</xdr:rowOff>
    </xdr:from>
    <xdr:ext cx="534377"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705111" y="1317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1" name="正方形/長方形 450">
          <a:extLst>
            <a:ext uri="{FF2B5EF4-FFF2-40B4-BE49-F238E27FC236}">
              <a16:creationId xmlns:a16="http://schemas.microsoft.com/office/drawing/2014/main" id="{00000000-0008-0000-0600-0000C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2" name="正方形/長方形 451">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普通建設事業費 （ うち更新整備　）グラフ枠">
          <a:extLst>
            <a:ext uri="{FF2B5EF4-FFF2-40B4-BE49-F238E27FC236}">
              <a16:creationId xmlns:a16="http://schemas.microsoft.com/office/drawing/2014/main" id="{00000000-0008-0000-06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21837</xdr:rowOff>
    </xdr:from>
    <xdr:to>
      <xdr:col>54</xdr:col>
      <xdr:colOff>189865</xdr:colOff>
      <xdr:row>98</xdr:row>
      <xdr:rowOff>38164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10475595" y="15795237"/>
          <a:ext cx="1270" cy="104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41991</xdr:rowOff>
    </xdr:from>
    <xdr:ext cx="469744" cy="259045"/>
    <xdr:sp macro="" textlink="">
      <xdr:nvSpPr>
        <xdr:cNvPr id="469" name="普通建設事業費 （ うち更新整備　）最小値テキスト">
          <a:extLst>
            <a:ext uri="{FF2B5EF4-FFF2-40B4-BE49-F238E27FC236}">
              <a16:creationId xmlns:a16="http://schemas.microsoft.com/office/drawing/2014/main" id="{00000000-0008-0000-0600-0000D5010000}"/>
            </a:ext>
          </a:extLst>
        </xdr:cNvPr>
        <xdr:cNvSpPr txBox="1"/>
      </xdr:nvSpPr>
      <xdr:spPr>
        <a:xfrm>
          <a:off x="10528300" y="16844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38164</xdr:rowOff>
    </xdr:from>
    <xdr:to>
      <xdr:col>55</xdr:col>
      <xdr:colOff>88900</xdr:colOff>
      <xdr:row>98</xdr:row>
      <xdr:rowOff>38164</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684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139964</xdr:rowOff>
    </xdr:from>
    <xdr:ext cx="534377" cy="259045"/>
    <xdr:sp macro="" textlink="">
      <xdr:nvSpPr>
        <xdr:cNvPr id="471" name="普通建設事業費 （ うち更新整備　）最大値テキスト">
          <a:extLst>
            <a:ext uri="{FF2B5EF4-FFF2-40B4-BE49-F238E27FC236}">
              <a16:creationId xmlns:a16="http://schemas.microsoft.com/office/drawing/2014/main" id="{00000000-0008-0000-0600-0000D7010000}"/>
            </a:ext>
          </a:extLst>
        </xdr:cNvPr>
        <xdr:cNvSpPr txBox="1"/>
      </xdr:nvSpPr>
      <xdr:spPr>
        <a:xfrm>
          <a:off x="10528300" y="1557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21837</xdr:rowOff>
    </xdr:from>
    <xdr:to>
      <xdr:col>55</xdr:col>
      <xdr:colOff>88900</xdr:colOff>
      <xdr:row>92</xdr:row>
      <xdr:rowOff>21837</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10388600" y="15795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115736</xdr:rowOff>
    </xdr:from>
    <xdr:to>
      <xdr:col>55</xdr:col>
      <xdr:colOff>0</xdr:colOff>
      <xdr:row>93</xdr:row>
      <xdr:rowOff>37554</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9639300" y="15889136"/>
          <a:ext cx="838200" cy="9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159605</xdr:rowOff>
    </xdr:from>
    <xdr:ext cx="534377" cy="259045"/>
    <xdr:sp macro="" textlink="">
      <xdr:nvSpPr>
        <xdr:cNvPr id="474" name="普通建設事業費 （ うち更新整備　）平均値テキスト">
          <a:extLst>
            <a:ext uri="{FF2B5EF4-FFF2-40B4-BE49-F238E27FC236}">
              <a16:creationId xmlns:a16="http://schemas.microsoft.com/office/drawing/2014/main" id="{00000000-0008-0000-0600-0000DA010000}"/>
            </a:ext>
          </a:extLst>
        </xdr:cNvPr>
        <xdr:cNvSpPr txBox="1"/>
      </xdr:nvSpPr>
      <xdr:spPr>
        <a:xfrm>
          <a:off x="10528300" y="162759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9728</xdr:rowOff>
    </xdr:from>
    <xdr:to>
      <xdr:col>55</xdr:col>
      <xdr:colOff>50800</xdr:colOff>
      <xdr:row>95</xdr:row>
      <xdr:rowOff>111328</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10426700" y="162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127660</xdr:rowOff>
    </xdr:from>
    <xdr:to>
      <xdr:col>50</xdr:col>
      <xdr:colOff>114300</xdr:colOff>
      <xdr:row>92</xdr:row>
      <xdr:rowOff>115736</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8750300" y="15558160"/>
          <a:ext cx="889000" cy="330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94672</xdr:rowOff>
    </xdr:from>
    <xdr:to>
      <xdr:col>50</xdr:col>
      <xdr:colOff>165100</xdr:colOff>
      <xdr:row>95</xdr:row>
      <xdr:rowOff>24822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9588500" y="162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15949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30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127660</xdr:rowOff>
    </xdr:from>
    <xdr:to>
      <xdr:col>45</xdr:col>
      <xdr:colOff>177800</xdr:colOff>
      <xdr:row>94</xdr:row>
      <xdr:rowOff>53118</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flipV="1">
          <a:off x="7861300" y="15558160"/>
          <a:ext cx="889000" cy="61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147402</xdr:rowOff>
    </xdr:from>
    <xdr:to>
      <xdr:col>46</xdr:col>
      <xdr:colOff>38100</xdr:colOff>
      <xdr:row>95</xdr:row>
      <xdr:rowOff>77552</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8699500" y="1626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68679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35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53118</xdr:rowOff>
    </xdr:from>
    <xdr:to>
      <xdr:col>41</xdr:col>
      <xdr:colOff>50800</xdr:colOff>
      <xdr:row>95</xdr:row>
      <xdr:rowOff>13912</xdr:rowOff>
    </xdr:to>
    <xdr:cxnSp macro="">
      <xdr:nvCxnSpPr>
        <xdr:cNvPr id="482" name="直線コネクタ 481">
          <a:extLst>
            <a:ext uri="{FF2B5EF4-FFF2-40B4-BE49-F238E27FC236}">
              <a16:creationId xmlns:a16="http://schemas.microsoft.com/office/drawing/2014/main" id="{00000000-0008-0000-0600-0000E2010000}"/>
            </a:ext>
          </a:extLst>
        </xdr:cNvPr>
        <xdr:cNvCxnSpPr/>
      </xdr:nvCxnSpPr>
      <xdr:spPr>
        <a:xfrm flipV="1">
          <a:off x="6972300" y="16169418"/>
          <a:ext cx="889000" cy="13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167329</xdr:rowOff>
    </xdr:from>
    <xdr:to>
      <xdr:col>41</xdr:col>
      <xdr:colOff>101600</xdr:colOff>
      <xdr:row>96</xdr:row>
      <xdr:rowOff>97479</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7810500" y="1645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88606</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54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166567</xdr:rowOff>
    </xdr:from>
    <xdr:to>
      <xdr:col>36</xdr:col>
      <xdr:colOff>165100</xdr:colOff>
      <xdr:row>96</xdr:row>
      <xdr:rowOff>96717</xdr:rowOff>
    </xdr:to>
    <xdr:sp macro="" textlink="">
      <xdr:nvSpPr>
        <xdr:cNvPr id="485" name="フローチャート: 判断 484">
          <a:extLst>
            <a:ext uri="{FF2B5EF4-FFF2-40B4-BE49-F238E27FC236}">
              <a16:creationId xmlns:a16="http://schemas.microsoft.com/office/drawing/2014/main" id="{00000000-0008-0000-0600-0000E5010000}"/>
            </a:ext>
          </a:extLst>
        </xdr:cNvPr>
        <xdr:cNvSpPr/>
      </xdr:nvSpPr>
      <xdr:spPr>
        <a:xfrm>
          <a:off x="6921500" y="1645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87844</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54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158204</xdr:rowOff>
    </xdr:from>
    <xdr:to>
      <xdr:col>55</xdr:col>
      <xdr:colOff>50800</xdr:colOff>
      <xdr:row>93</xdr:row>
      <xdr:rowOff>88354</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10426700" y="1593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9631</xdr:rowOff>
    </xdr:from>
    <xdr:ext cx="534377" cy="259045"/>
    <xdr:sp macro="" textlink="">
      <xdr:nvSpPr>
        <xdr:cNvPr id="493" name="普通建設事業費 （ うち更新整備　）該当値テキスト">
          <a:extLst>
            <a:ext uri="{FF2B5EF4-FFF2-40B4-BE49-F238E27FC236}">
              <a16:creationId xmlns:a16="http://schemas.microsoft.com/office/drawing/2014/main" id="{00000000-0008-0000-0600-0000ED010000}"/>
            </a:ext>
          </a:extLst>
        </xdr:cNvPr>
        <xdr:cNvSpPr txBox="1"/>
      </xdr:nvSpPr>
      <xdr:spPr>
        <a:xfrm>
          <a:off x="10528300" y="1578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64936</xdr:rowOff>
    </xdr:from>
    <xdr:to>
      <xdr:col>50</xdr:col>
      <xdr:colOff>165100</xdr:colOff>
      <xdr:row>92</xdr:row>
      <xdr:rowOff>166536</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9588500" y="1583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11613</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9372111" y="1561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76860</xdr:rowOff>
    </xdr:from>
    <xdr:to>
      <xdr:col>46</xdr:col>
      <xdr:colOff>38100</xdr:colOff>
      <xdr:row>91</xdr:row>
      <xdr:rowOff>7010</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8699500" y="1550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89</xdr:row>
      <xdr:rowOff>23537</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8483111" y="1528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2318</xdr:rowOff>
    </xdr:from>
    <xdr:to>
      <xdr:col>41</xdr:col>
      <xdr:colOff>101600</xdr:colOff>
      <xdr:row>94</xdr:row>
      <xdr:rowOff>103918</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7810500" y="1611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120445</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7594111" y="1589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134562</xdr:rowOff>
    </xdr:from>
    <xdr:to>
      <xdr:col>36</xdr:col>
      <xdr:colOff>165100</xdr:colOff>
      <xdr:row>95</xdr:row>
      <xdr:rowOff>64712</xdr:rowOff>
    </xdr:to>
    <xdr:sp macro="" textlink="">
      <xdr:nvSpPr>
        <xdr:cNvPr id="500" name="楕円 499">
          <a:extLst>
            <a:ext uri="{FF2B5EF4-FFF2-40B4-BE49-F238E27FC236}">
              <a16:creationId xmlns:a16="http://schemas.microsoft.com/office/drawing/2014/main" id="{00000000-0008-0000-0600-0000F4010000}"/>
            </a:ext>
          </a:extLst>
        </xdr:cNvPr>
        <xdr:cNvSpPr/>
      </xdr:nvSpPr>
      <xdr:spPr>
        <a:xfrm>
          <a:off x="6921500" y="1625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81239</xdr:rowOff>
    </xdr:from>
    <xdr:ext cx="534377"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6705111" y="1602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a:extLst>
            <a:ext uri="{FF2B5EF4-FFF2-40B4-BE49-F238E27FC236}">
              <a16:creationId xmlns:a16="http://schemas.microsoft.com/office/drawing/2014/main" id="{00000000-0008-0000-06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9512</xdr:rowOff>
    </xdr:from>
    <xdr:to>
      <xdr:col>85</xdr:col>
      <xdr:colOff>126364</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6317595" y="5324462"/>
          <a:ext cx="1269" cy="1406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6" name="災害復旧事業費最小値テキスト">
          <a:extLst>
            <a:ext uri="{FF2B5EF4-FFF2-40B4-BE49-F238E27FC236}">
              <a16:creationId xmlns:a16="http://schemas.microsoft.com/office/drawing/2014/main" id="{00000000-0008-0000-0600-00000E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127639</xdr:rowOff>
    </xdr:from>
    <xdr:ext cx="534377" cy="259045"/>
    <xdr:sp macro="" textlink="">
      <xdr:nvSpPr>
        <xdr:cNvPr id="528" name="災害復旧事業費最大値テキスト">
          <a:extLst>
            <a:ext uri="{FF2B5EF4-FFF2-40B4-BE49-F238E27FC236}">
              <a16:creationId xmlns:a16="http://schemas.microsoft.com/office/drawing/2014/main" id="{00000000-0008-0000-0600-000010020000}"/>
            </a:ext>
          </a:extLst>
        </xdr:cNvPr>
        <xdr:cNvSpPr txBox="1"/>
      </xdr:nvSpPr>
      <xdr:spPr>
        <a:xfrm>
          <a:off x="16370300" y="509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9512</xdr:rowOff>
    </xdr:from>
    <xdr:to>
      <xdr:col>86</xdr:col>
      <xdr:colOff>25400</xdr:colOff>
      <xdr:row>31</xdr:row>
      <xdr:rowOff>9512</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6230600" y="532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84341</xdr:rowOff>
    </xdr:from>
    <xdr:to>
      <xdr:col>85</xdr:col>
      <xdr:colOff>127000</xdr:colOff>
      <xdr:row>39</xdr:row>
      <xdr:rowOff>44450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5481300" y="6599441"/>
          <a:ext cx="838200" cy="13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117339</xdr:rowOff>
    </xdr:from>
    <xdr:ext cx="469744" cy="259045"/>
    <xdr:sp macro="" textlink="">
      <xdr:nvSpPr>
        <xdr:cNvPr id="531" name="災害復旧事業費平均値テキスト">
          <a:extLst>
            <a:ext uri="{FF2B5EF4-FFF2-40B4-BE49-F238E27FC236}">
              <a16:creationId xmlns:a16="http://schemas.microsoft.com/office/drawing/2014/main" id="{00000000-0008-0000-0600-000013020000}"/>
            </a:ext>
          </a:extLst>
        </xdr:cNvPr>
        <xdr:cNvSpPr txBox="1"/>
      </xdr:nvSpPr>
      <xdr:spPr>
        <a:xfrm>
          <a:off x="16370300" y="62895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94462</xdr:rowOff>
    </xdr:from>
    <xdr:to>
      <xdr:col>85</xdr:col>
      <xdr:colOff>177800</xdr:colOff>
      <xdr:row>38</xdr:row>
      <xdr:rowOff>24612</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6268700" y="643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38202</xdr:rowOff>
    </xdr:from>
    <xdr:to>
      <xdr:col>81</xdr:col>
      <xdr:colOff>50800</xdr:colOff>
      <xdr:row>38</xdr:row>
      <xdr:rowOff>84341</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4592300" y="6553302"/>
          <a:ext cx="889000" cy="4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27940</xdr:rowOff>
    </xdr:from>
    <xdr:to>
      <xdr:col>81</xdr:col>
      <xdr:colOff>101600</xdr:colOff>
      <xdr:row>38</xdr:row>
      <xdr:rowOff>129540</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5430500" y="654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146067</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46428" y="6318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38202</xdr:rowOff>
    </xdr:from>
    <xdr:to>
      <xdr:col>76</xdr:col>
      <xdr:colOff>114300</xdr:colOff>
      <xdr:row>39</xdr:row>
      <xdr:rowOff>1283</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flipV="1">
          <a:off x="13703300" y="6553302"/>
          <a:ext cx="889000" cy="13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149898</xdr:rowOff>
    </xdr:from>
    <xdr:to>
      <xdr:col>76</xdr:col>
      <xdr:colOff>165100</xdr:colOff>
      <xdr:row>38</xdr:row>
      <xdr:rowOff>80048</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4541500" y="649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96575</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26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146977</xdr:rowOff>
    </xdr:from>
    <xdr:to>
      <xdr:col>71</xdr:col>
      <xdr:colOff>177800</xdr:colOff>
      <xdr:row>39</xdr:row>
      <xdr:rowOff>1283</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2814300" y="6662077"/>
          <a:ext cx="889000" cy="2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109512</xdr:rowOff>
    </xdr:from>
    <xdr:to>
      <xdr:col>72</xdr:col>
      <xdr:colOff>38100</xdr:colOff>
      <xdr:row>38</xdr:row>
      <xdr:rowOff>39662</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3652500" y="645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56189</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68428" y="622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132372</xdr:rowOff>
    </xdr:from>
    <xdr:to>
      <xdr:col>67</xdr:col>
      <xdr:colOff>101600</xdr:colOff>
      <xdr:row>37</xdr:row>
      <xdr:rowOff>62522</xdr:rowOff>
    </xdr:to>
    <xdr:sp macro="" textlink="">
      <xdr:nvSpPr>
        <xdr:cNvPr id="542" name="フローチャート: 判断 541">
          <a:extLst>
            <a:ext uri="{FF2B5EF4-FFF2-40B4-BE49-F238E27FC236}">
              <a16:creationId xmlns:a16="http://schemas.microsoft.com/office/drawing/2014/main" id="{00000000-0008-0000-0600-00001E020000}"/>
            </a:ext>
          </a:extLst>
        </xdr:cNvPr>
        <xdr:cNvSpPr/>
      </xdr:nvSpPr>
      <xdr:spPr>
        <a:xfrm>
          <a:off x="12763500" y="630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79049</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07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50" name="災害復旧事業費該当値テキスト">
          <a:extLst>
            <a:ext uri="{FF2B5EF4-FFF2-40B4-BE49-F238E27FC236}">
              <a16:creationId xmlns:a16="http://schemas.microsoft.com/office/drawing/2014/main" id="{00000000-0008-0000-0600-000026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33541</xdr:rowOff>
    </xdr:from>
    <xdr:to>
      <xdr:col>81</xdr:col>
      <xdr:colOff>101600</xdr:colOff>
      <xdr:row>38</xdr:row>
      <xdr:rowOff>135141</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5430500" y="654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126268</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5246428" y="664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158852</xdr:rowOff>
    </xdr:from>
    <xdr:to>
      <xdr:col>76</xdr:col>
      <xdr:colOff>165100</xdr:colOff>
      <xdr:row>38</xdr:row>
      <xdr:rowOff>89002</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4541500" y="650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80129</xdr:rowOff>
    </xdr:from>
    <xdr:ext cx="469744"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4357428" y="6595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121933</xdr:rowOff>
    </xdr:from>
    <xdr:to>
      <xdr:col>72</xdr:col>
      <xdr:colOff>38100</xdr:colOff>
      <xdr:row>39</xdr:row>
      <xdr:rowOff>52083</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3652500" y="663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43210</xdr:rowOff>
    </xdr:from>
    <xdr:ext cx="469744"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3468428" y="672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96177</xdr:rowOff>
    </xdr:from>
    <xdr:to>
      <xdr:col>67</xdr:col>
      <xdr:colOff>101600</xdr:colOff>
      <xdr:row>39</xdr:row>
      <xdr:rowOff>26327</xdr:rowOff>
    </xdr:to>
    <xdr:sp macro="" textlink="">
      <xdr:nvSpPr>
        <xdr:cNvPr id="557" name="楕円 556">
          <a:extLst>
            <a:ext uri="{FF2B5EF4-FFF2-40B4-BE49-F238E27FC236}">
              <a16:creationId xmlns:a16="http://schemas.microsoft.com/office/drawing/2014/main" id="{00000000-0008-0000-0600-00002D020000}"/>
            </a:ext>
          </a:extLst>
        </xdr:cNvPr>
        <xdr:cNvSpPr/>
      </xdr:nvSpPr>
      <xdr:spPr>
        <a:xfrm>
          <a:off x="12763500" y="661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17454</xdr:rowOff>
    </xdr:from>
    <xdr:ext cx="469744"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579428" y="670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失業対策事業費グラフ枠">
          <a:extLst>
            <a:ext uri="{FF2B5EF4-FFF2-40B4-BE49-F238E27FC236}">
              <a16:creationId xmlns:a16="http://schemas.microsoft.com/office/drawing/2014/main" id="{00000000-0008-0000-06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5" name="失業対策事業費最小値テキスト">
          <a:extLst>
            <a:ext uri="{FF2B5EF4-FFF2-40B4-BE49-F238E27FC236}">
              <a16:creationId xmlns:a16="http://schemas.microsoft.com/office/drawing/2014/main" id="{00000000-0008-0000-0600-00003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7" name="失業対策事業費最大値テキスト">
          <a:extLst>
            <a:ext uri="{FF2B5EF4-FFF2-40B4-BE49-F238E27FC236}">
              <a16:creationId xmlns:a16="http://schemas.microsoft.com/office/drawing/2014/main" id="{00000000-0008-0000-0600-00004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0" name="失業対策事業費平均値テキスト">
          <a:extLst>
            <a:ext uri="{FF2B5EF4-FFF2-40B4-BE49-F238E27FC236}">
              <a16:creationId xmlns:a16="http://schemas.microsoft.com/office/drawing/2014/main" id="{00000000-0008-0000-0600-00004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9" name="失業対策事業費該当値テキスト">
          <a:extLst>
            <a:ext uri="{FF2B5EF4-FFF2-40B4-BE49-F238E27FC236}">
              <a16:creationId xmlns:a16="http://schemas.microsoft.com/office/drawing/2014/main" id="{00000000-0008-0000-0600-00005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公債費グラフ枠">
          <a:extLst>
            <a:ext uri="{FF2B5EF4-FFF2-40B4-BE49-F238E27FC236}">
              <a16:creationId xmlns:a16="http://schemas.microsoft.com/office/drawing/2014/main" id="{00000000-0008-0000-06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111223</xdr:rowOff>
    </xdr:from>
    <xdr:to>
      <xdr:col>85</xdr:col>
      <xdr:colOff>126364</xdr:colOff>
      <xdr:row>78</xdr:row>
      <xdr:rowOff>61029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6317595" y="11941273"/>
          <a:ext cx="1269" cy="1492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64856</xdr:rowOff>
    </xdr:from>
    <xdr:ext cx="534377" cy="259045"/>
    <xdr:sp macro="" textlink="">
      <xdr:nvSpPr>
        <xdr:cNvPr id="635" name="公債費最小値テキスト">
          <a:extLst>
            <a:ext uri="{FF2B5EF4-FFF2-40B4-BE49-F238E27FC236}">
              <a16:creationId xmlns:a16="http://schemas.microsoft.com/office/drawing/2014/main" id="{00000000-0008-0000-0600-00007B020000}"/>
            </a:ext>
          </a:extLst>
        </xdr:cNvPr>
        <xdr:cNvSpPr txBox="1"/>
      </xdr:nvSpPr>
      <xdr:spPr>
        <a:xfrm>
          <a:off x="16370300" y="1343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61029</xdr:rowOff>
    </xdr:from>
    <xdr:to>
      <xdr:col>86</xdr:col>
      <xdr:colOff>25400</xdr:colOff>
      <xdr:row>78</xdr:row>
      <xdr:rowOff>61029</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6230600" y="13434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57900</xdr:rowOff>
    </xdr:from>
    <xdr:ext cx="534377" cy="259045"/>
    <xdr:sp macro="" textlink="">
      <xdr:nvSpPr>
        <xdr:cNvPr id="637" name="公債費最大値テキスト">
          <a:extLst>
            <a:ext uri="{FF2B5EF4-FFF2-40B4-BE49-F238E27FC236}">
              <a16:creationId xmlns:a16="http://schemas.microsoft.com/office/drawing/2014/main" id="{00000000-0008-0000-0600-00007D020000}"/>
            </a:ext>
          </a:extLst>
        </xdr:cNvPr>
        <xdr:cNvSpPr txBox="1"/>
      </xdr:nvSpPr>
      <xdr:spPr>
        <a:xfrm>
          <a:off x="16370300" y="1171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111223</xdr:rowOff>
    </xdr:from>
    <xdr:to>
      <xdr:col>86</xdr:col>
      <xdr:colOff>25400</xdr:colOff>
      <xdr:row>69</xdr:row>
      <xdr:rowOff>111223</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6230600" y="119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69</xdr:row>
      <xdr:rowOff>111223</xdr:rowOff>
    </xdr:from>
    <xdr:to>
      <xdr:col>85</xdr:col>
      <xdr:colOff>127000</xdr:colOff>
      <xdr:row>71</xdr:row>
      <xdr:rowOff>11161</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5481300" y="11941273"/>
          <a:ext cx="838200" cy="242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124444</xdr:rowOff>
    </xdr:from>
    <xdr:ext cx="534377" cy="259045"/>
    <xdr:sp macro="" textlink="">
      <xdr:nvSpPr>
        <xdr:cNvPr id="640" name="公債費平均値テキスト">
          <a:extLst>
            <a:ext uri="{FF2B5EF4-FFF2-40B4-BE49-F238E27FC236}">
              <a16:creationId xmlns:a16="http://schemas.microsoft.com/office/drawing/2014/main" id="{00000000-0008-0000-0600-000080020000}"/>
            </a:ext>
          </a:extLst>
        </xdr:cNvPr>
        <xdr:cNvSpPr txBox="1"/>
      </xdr:nvSpPr>
      <xdr:spPr>
        <a:xfrm>
          <a:off x="16370300" y="12468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146017</xdr:rowOff>
    </xdr:from>
    <xdr:to>
      <xdr:col>85</xdr:col>
      <xdr:colOff>177800</xdr:colOff>
      <xdr:row>73</xdr:row>
      <xdr:rowOff>76167</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6268700" y="12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11161</xdr:rowOff>
    </xdr:from>
    <xdr:to>
      <xdr:col>81</xdr:col>
      <xdr:colOff>50800</xdr:colOff>
      <xdr:row>73</xdr:row>
      <xdr:rowOff>2736</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4592300" y="12184111"/>
          <a:ext cx="889000" cy="33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8596</xdr:rowOff>
    </xdr:from>
    <xdr:to>
      <xdr:col>81</xdr:col>
      <xdr:colOff>101600</xdr:colOff>
      <xdr:row>73</xdr:row>
      <xdr:rowOff>110196</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5430500" y="125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101323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261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2736</xdr:rowOff>
    </xdr:from>
    <xdr:to>
      <xdr:col>76</xdr:col>
      <xdr:colOff>114300</xdr:colOff>
      <xdr:row>74</xdr:row>
      <xdr:rowOff>12860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flipV="1">
          <a:off x="13703300" y="12518586"/>
          <a:ext cx="889000" cy="18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18687</xdr:rowOff>
    </xdr:from>
    <xdr:to>
      <xdr:col>76</xdr:col>
      <xdr:colOff>165100</xdr:colOff>
      <xdr:row>73</xdr:row>
      <xdr:rowOff>120287</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4541500" y="1253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111414</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262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12860</xdr:rowOff>
    </xdr:from>
    <xdr:to>
      <xdr:col>71</xdr:col>
      <xdr:colOff>177800</xdr:colOff>
      <xdr:row>74</xdr:row>
      <xdr:rowOff>53910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flipV="1">
          <a:off x="12814300" y="12700160"/>
          <a:ext cx="889000" cy="4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72</xdr:row>
      <xdr:rowOff>164632</xdr:rowOff>
    </xdr:from>
    <xdr:to>
      <xdr:col>72</xdr:col>
      <xdr:colOff>38100</xdr:colOff>
      <xdr:row>73</xdr:row>
      <xdr:rowOff>94782</xdr:rowOff>
    </xdr:to>
    <xdr:sp macro="" textlink="">
      <xdr:nvSpPr>
        <xdr:cNvPr id="649" name="フローチャート: 判断 648">
          <a:extLst>
            <a:ext uri="{FF2B5EF4-FFF2-40B4-BE49-F238E27FC236}">
              <a16:creationId xmlns:a16="http://schemas.microsoft.com/office/drawing/2014/main" id="{00000000-0008-0000-0600-000089020000}"/>
            </a:ext>
          </a:extLst>
        </xdr:cNvPr>
        <xdr:cNvSpPr/>
      </xdr:nvSpPr>
      <xdr:spPr>
        <a:xfrm>
          <a:off x="13652500" y="1250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111309</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228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142849</xdr:rowOff>
    </xdr:from>
    <xdr:to>
      <xdr:col>67</xdr:col>
      <xdr:colOff>101600</xdr:colOff>
      <xdr:row>73</xdr:row>
      <xdr:rowOff>72999</xdr:rowOff>
    </xdr:to>
    <xdr:sp macro="" textlink="">
      <xdr:nvSpPr>
        <xdr:cNvPr id="651" name="フローチャート: 判断 650">
          <a:extLst>
            <a:ext uri="{FF2B5EF4-FFF2-40B4-BE49-F238E27FC236}">
              <a16:creationId xmlns:a16="http://schemas.microsoft.com/office/drawing/2014/main" id="{00000000-0008-0000-0600-00008B020000}"/>
            </a:ext>
          </a:extLst>
        </xdr:cNvPr>
        <xdr:cNvSpPr/>
      </xdr:nvSpPr>
      <xdr:spPr>
        <a:xfrm>
          <a:off x="12763500" y="1248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89526</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226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69</xdr:row>
      <xdr:rowOff>60423</xdr:rowOff>
    </xdr:from>
    <xdr:to>
      <xdr:col>85</xdr:col>
      <xdr:colOff>177800</xdr:colOff>
      <xdr:row>69</xdr:row>
      <xdr:rowOff>162023</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6268700" y="1189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13450</xdr:rowOff>
    </xdr:from>
    <xdr:ext cx="534377" cy="259045"/>
    <xdr:sp macro="" textlink="">
      <xdr:nvSpPr>
        <xdr:cNvPr id="659" name="公債費該当値テキスト">
          <a:extLst>
            <a:ext uri="{FF2B5EF4-FFF2-40B4-BE49-F238E27FC236}">
              <a16:creationId xmlns:a16="http://schemas.microsoft.com/office/drawing/2014/main" id="{00000000-0008-0000-0600-000093020000}"/>
            </a:ext>
          </a:extLst>
        </xdr:cNvPr>
        <xdr:cNvSpPr txBox="1"/>
      </xdr:nvSpPr>
      <xdr:spPr>
        <a:xfrm>
          <a:off x="16370300" y="1184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131811</xdr:rowOff>
    </xdr:from>
    <xdr:to>
      <xdr:col>81</xdr:col>
      <xdr:colOff>101600</xdr:colOff>
      <xdr:row>71</xdr:row>
      <xdr:rowOff>61961</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5430500" y="1213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78488</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5214111" y="1190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123386</xdr:rowOff>
    </xdr:from>
    <xdr:to>
      <xdr:col>76</xdr:col>
      <xdr:colOff>165100</xdr:colOff>
      <xdr:row>73</xdr:row>
      <xdr:rowOff>53536</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4541500" y="1246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70063</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4325111" y="1224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133510</xdr:rowOff>
    </xdr:from>
    <xdr:to>
      <xdr:col>72</xdr:col>
      <xdr:colOff>38100</xdr:colOff>
      <xdr:row>74</xdr:row>
      <xdr:rowOff>63660</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3652500" y="1264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54787</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3436111" y="1274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3110</xdr:rowOff>
    </xdr:from>
    <xdr:to>
      <xdr:col>67</xdr:col>
      <xdr:colOff>101600</xdr:colOff>
      <xdr:row>74</xdr:row>
      <xdr:rowOff>104710</xdr:rowOff>
    </xdr:to>
    <xdr:sp macro="" textlink="">
      <xdr:nvSpPr>
        <xdr:cNvPr id="666" name="楕円 665">
          <a:extLst>
            <a:ext uri="{FF2B5EF4-FFF2-40B4-BE49-F238E27FC236}">
              <a16:creationId xmlns:a16="http://schemas.microsoft.com/office/drawing/2014/main" id="{00000000-0008-0000-0600-00009A020000}"/>
            </a:ext>
          </a:extLst>
        </xdr:cNvPr>
        <xdr:cNvSpPr/>
      </xdr:nvSpPr>
      <xdr:spPr>
        <a:xfrm>
          <a:off x="12763500" y="1269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95837</xdr:rowOff>
    </xdr:from>
    <xdr:ext cx="534377"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547111" y="1278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積立金グラフ枠">
          <a:extLst>
            <a:ext uri="{FF2B5EF4-FFF2-40B4-BE49-F238E27FC236}">
              <a16:creationId xmlns:a16="http://schemas.microsoft.com/office/drawing/2014/main" id="{00000000-0008-0000-06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85407</xdr:rowOff>
    </xdr:from>
    <xdr:to>
      <xdr:col>85</xdr:col>
      <xdr:colOff>126364</xdr:colOff>
      <xdr:row>99</xdr:row>
      <xdr:rowOff>37858</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6317595" y="15515907"/>
          <a:ext cx="1269" cy="149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41685</xdr:rowOff>
    </xdr:from>
    <xdr:ext cx="378565" cy="259045"/>
    <xdr:sp macro="" textlink="">
      <xdr:nvSpPr>
        <xdr:cNvPr id="692" name="積立金最小値テキスト">
          <a:extLst>
            <a:ext uri="{FF2B5EF4-FFF2-40B4-BE49-F238E27FC236}">
              <a16:creationId xmlns:a16="http://schemas.microsoft.com/office/drawing/2014/main" id="{00000000-0008-0000-0600-0000B4020000}"/>
            </a:ext>
          </a:extLst>
        </xdr:cNvPr>
        <xdr:cNvSpPr txBox="1"/>
      </xdr:nvSpPr>
      <xdr:spPr>
        <a:xfrm>
          <a:off x="16370300" y="17015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37858</xdr:rowOff>
    </xdr:from>
    <xdr:to>
      <xdr:col>86</xdr:col>
      <xdr:colOff>25400</xdr:colOff>
      <xdr:row>99</xdr:row>
      <xdr:rowOff>37858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7011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32084</xdr:rowOff>
    </xdr:from>
    <xdr:ext cx="534377" cy="259045"/>
    <xdr:sp macro="" textlink="">
      <xdr:nvSpPr>
        <xdr:cNvPr id="694" name="積立金最大値テキスト">
          <a:extLst>
            <a:ext uri="{FF2B5EF4-FFF2-40B4-BE49-F238E27FC236}">
              <a16:creationId xmlns:a16="http://schemas.microsoft.com/office/drawing/2014/main" id="{00000000-0008-0000-0600-0000B6020000}"/>
            </a:ext>
          </a:extLst>
        </xdr:cNvPr>
        <xdr:cNvSpPr txBox="1"/>
      </xdr:nvSpPr>
      <xdr:spPr>
        <a:xfrm>
          <a:off x="16370300" y="1529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85407</xdr:rowOff>
    </xdr:from>
    <xdr:to>
      <xdr:col>86</xdr:col>
      <xdr:colOff>25400</xdr:colOff>
      <xdr:row>90</xdr:row>
      <xdr:rowOff>85407</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6230600" y="15515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152312</xdr:rowOff>
    </xdr:from>
    <xdr:to>
      <xdr:col>85</xdr:col>
      <xdr:colOff>127000</xdr:colOff>
      <xdr:row>92</xdr:row>
      <xdr:rowOff>53442</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5481300" y="15582812"/>
          <a:ext cx="838200" cy="24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166425</xdr:rowOff>
    </xdr:from>
    <xdr:ext cx="534377" cy="259045"/>
    <xdr:sp macro="" textlink="">
      <xdr:nvSpPr>
        <xdr:cNvPr id="697" name="積立金平均値テキスト">
          <a:extLst>
            <a:ext uri="{FF2B5EF4-FFF2-40B4-BE49-F238E27FC236}">
              <a16:creationId xmlns:a16="http://schemas.microsoft.com/office/drawing/2014/main" id="{00000000-0008-0000-0600-0000B9020000}"/>
            </a:ext>
          </a:extLst>
        </xdr:cNvPr>
        <xdr:cNvSpPr txBox="1"/>
      </xdr:nvSpPr>
      <xdr:spPr>
        <a:xfrm>
          <a:off x="16370300" y="16282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16548</xdr:rowOff>
    </xdr:from>
    <xdr:to>
      <xdr:col>85</xdr:col>
      <xdr:colOff>177800</xdr:colOff>
      <xdr:row>95</xdr:row>
      <xdr:rowOff>118148</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6268700" y="163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39649</xdr:rowOff>
    </xdr:from>
    <xdr:to>
      <xdr:col>81</xdr:col>
      <xdr:colOff>50800</xdr:colOff>
      <xdr:row>92</xdr:row>
      <xdr:rowOff>53442</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4592300" y="15813049"/>
          <a:ext cx="889000" cy="1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136449</xdr:rowOff>
    </xdr:from>
    <xdr:to>
      <xdr:col>81</xdr:col>
      <xdr:colOff>101600</xdr:colOff>
      <xdr:row>97</xdr:row>
      <xdr:rowOff>66599</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5430500" y="1659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57726</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46428" y="16688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39649</xdr:rowOff>
    </xdr:from>
    <xdr:to>
      <xdr:col>76</xdr:col>
      <xdr:colOff>114300</xdr:colOff>
      <xdr:row>94</xdr:row>
      <xdr:rowOff>119317</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flipV="1">
          <a:off x="13703300" y="15813049"/>
          <a:ext cx="889000" cy="42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76442</xdr:rowOff>
    </xdr:from>
    <xdr:to>
      <xdr:col>76</xdr:col>
      <xdr:colOff>165100</xdr:colOff>
      <xdr:row>97</xdr:row>
      <xdr:rowOff>6592</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4541500" y="165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169169</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62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93714</xdr:rowOff>
    </xdr:from>
    <xdr:to>
      <xdr:col>71</xdr:col>
      <xdr:colOff>177800</xdr:colOff>
      <xdr:row>94</xdr:row>
      <xdr:rowOff>119317</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2814300" y="15867114"/>
          <a:ext cx="889000" cy="36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14987</xdr:rowOff>
    </xdr:from>
    <xdr:to>
      <xdr:col>72</xdr:col>
      <xdr:colOff>38100</xdr:colOff>
      <xdr:row>96</xdr:row>
      <xdr:rowOff>116587</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3652500" y="1647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107714</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56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36894</xdr:rowOff>
    </xdr:from>
    <xdr:to>
      <xdr:col>67</xdr:col>
      <xdr:colOff>101600</xdr:colOff>
      <xdr:row>95</xdr:row>
      <xdr:rowOff>138494</xdr:rowOff>
    </xdr:to>
    <xdr:sp macro="" textlink="">
      <xdr:nvSpPr>
        <xdr:cNvPr id="708" name="フローチャート: 判断 707">
          <a:extLst>
            <a:ext uri="{FF2B5EF4-FFF2-40B4-BE49-F238E27FC236}">
              <a16:creationId xmlns:a16="http://schemas.microsoft.com/office/drawing/2014/main" id="{00000000-0008-0000-0600-0000C4020000}"/>
            </a:ext>
          </a:extLst>
        </xdr:cNvPr>
        <xdr:cNvSpPr/>
      </xdr:nvSpPr>
      <xdr:spPr>
        <a:xfrm>
          <a:off x="12763500" y="163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129621</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4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101512</xdr:rowOff>
    </xdr:from>
    <xdr:to>
      <xdr:col>85</xdr:col>
      <xdr:colOff>177800</xdr:colOff>
      <xdr:row>91</xdr:row>
      <xdr:rowOff>31662</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6268700" y="1553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16439</xdr:rowOff>
    </xdr:from>
    <xdr:ext cx="534377" cy="259045"/>
    <xdr:sp macro="" textlink="">
      <xdr:nvSpPr>
        <xdr:cNvPr id="716" name="積立金該当値テキスト">
          <a:extLst>
            <a:ext uri="{FF2B5EF4-FFF2-40B4-BE49-F238E27FC236}">
              <a16:creationId xmlns:a16="http://schemas.microsoft.com/office/drawing/2014/main" id="{00000000-0008-0000-0600-0000CC020000}"/>
            </a:ext>
          </a:extLst>
        </xdr:cNvPr>
        <xdr:cNvSpPr txBox="1"/>
      </xdr:nvSpPr>
      <xdr:spPr>
        <a:xfrm>
          <a:off x="16370300" y="1544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2642</xdr:rowOff>
    </xdr:from>
    <xdr:to>
      <xdr:col>81</xdr:col>
      <xdr:colOff>101600</xdr:colOff>
      <xdr:row>92</xdr:row>
      <xdr:rowOff>104242</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5430500" y="157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120769</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5214111" y="1555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160299</xdr:rowOff>
    </xdr:from>
    <xdr:to>
      <xdr:col>76</xdr:col>
      <xdr:colOff>165100</xdr:colOff>
      <xdr:row>92</xdr:row>
      <xdr:rowOff>90449</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4541500" y="1576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106976</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4325111" y="1553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68517</xdr:rowOff>
    </xdr:from>
    <xdr:to>
      <xdr:col>72</xdr:col>
      <xdr:colOff>38100</xdr:colOff>
      <xdr:row>94</xdr:row>
      <xdr:rowOff>170117</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3652500" y="1618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15194</xdr:rowOff>
    </xdr:from>
    <xdr:ext cx="534377"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3436111" y="1596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42914</xdr:rowOff>
    </xdr:from>
    <xdr:to>
      <xdr:col>67</xdr:col>
      <xdr:colOff>101600</xdr:colOff>
      <xdr:row>92</xdr:row>
      <xdr:rowOff>144514</xdr:rowOff>
    </xdr:to>
    <xdr:sp macro="" textlink="">
      <xdr:nvSpPr>
        <xdr:cNvPr id="723" name="楕円 722">
          <a:extLst>
            <a:ext uri="{FF2B5EF4-FFF2-40B4-BE49-F238E27FC236}">
              <a16:creationId xmlns:a16="http://schemas.microsoft.com/office/drawing/2014/main" id="{00000000-0008-0000-0600-0000D3020000}"/>
            </a:ext>
          </a:extLst>
        </xdr:cNvPr>
        <xdr:cNvSpPr/>
      </xdr:nvSpPr>
      <xdr:spPr>
        <a:xfrm>
          <a:off x="12763500" y="158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161041</xdr:rowOff>
    </xdr:from>
    <xdr:ext cx="534377"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2547111" y="1559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投資及び出資金グラフ枠">
          <a:extLst>
            <a:ext uri="{FF2B5EF4-FFF2-40B4-BE49-F238E27FC236}">
              <a16:creationId xmlns:a16="http://schemas.microsoft.com/office/drawing/2014/main" id="{00000000-0008-0000-06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103632</xdr:rowOff>
    </xdr:from>
    <xdr:to>
      <xdr:col>116</xdr:col>
      <xdr:colOff>62864</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2159595" y="5418582"/>
          <a:ext cx="1269" cy="1312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9" name="投資及び出資金最小値テキスト">
          <a:extLst>
            <a:ext uri="{FF2B5EF4-FFF2-40B4-BE49-F238E27FC236}">
              <a16:creationId xmlns:a16="http://schemas.microsoft.com/office/drawing/2014/main" id="{00000000-0008-0000-0600-0000E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50309</xdr:rowOff>
    </xdr:from>
    <xdr:ext cx="534377" cy="259045"/>
    <xdr:sp macro="" textlink="">
      <xdr:nvSpPr>
        <xdr:cNvPr id="751" name="投資及び出資金最大値テキスト">
          <a:extLst>
            <a:ext uri="{FF2B5EF4-FFF2-40B4-BE49-F238E27FC236}">
              <a16:creationId xmlns:a16="http://schemas.microsoft.com/office/drawing/2014/main" id="{00000000-0008-0000-0600-0000EF020000}"/>
            </a:ext>
          </a:extLst>
        </xdr:cNvPr>
        <xdr:cNvSpPr txBox="1"/>
      </xdr:nvSpPr>
      <xdr:spPr>
        <a:xfrm>
          <a:off x="22212300" y="519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103632</xdr:rowOff>
    </xdr:from>
    <xdr:to>
      <xdr:col>116</xdr:col>
      <xdr:colOff>152400</xdr:colOff>
      <xdr:row>31</xdr:row>
      <xdr:rowOff>103632</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2072600" y="541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22733</xdr:rowOff>
    </xdr:from>
    <xdr:to>
      <xdr:col>116</xdr:col>
      <xdr:colOff>63500</xdr:colOff>
      <xdr:row>39</xdr:row>
      <xdr:rowOff>11684</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21323300" y="6366383"/>
          <a:ext cx="838200" cy="33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138828</xdr:rowOff>
    </xdr:from>
    <xdr:ext cx="469744" cy="259045"/>
    <xdr:sp macro="" textlink="">
      <xdr:nvSpPr>
        <xdr:cNvPr id="754" name="投資及び出資金平均値テキスト">
          <a:extLst>
            <a:ext uri="{FF2B5EF4-FFF2-40B4-BE49-F238E27FC236}">
              <a16:creationId xmlns:a16="http://schemas.microsoft.com/office/drawing/2014/main" id="{00000000-0008-0000-0600-0000F2020000}"/>
            </a:ext>
          </a:extLst>
        </xdr:cNvPr>
        <xdr:cNvSpPr txBox="1"/>
      </xdr:nvSpPr>
      <xdr:spPr>
        <a:xfrm>
          <a:off x="22212300" y="63110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160401</xdr:rowOff>
    </xdr:from>
    <xdr:to>
      <xdr:col>116</xdr:col>
      <xdr:colOff>114300</xdr:colOff>
      <xdr:row>37</xdr:row>
      <xdr:rowOff>90551</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2110700" y="633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11684</xdr:rowOff>
    </xdr:from>
    <xdr:to>
      <xdr:col>111</xdr:col>
      <xdr:colOff>177800</xdr:colOff>
      <xdr:row>39</xdr:row>
      <xdr:rowOff>44450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flipV="1">
          <a:off x="20434300" y="6698234"/>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14732</xdr:rowOff>
    </xdr:from>
    <xdr:to>
      <xdr:col>112</xdr:col>
      <xdr:colOff>38100</xdr:colOff>
      <xdr:row>38</xdr:row>
      <xdr:rowOff>116332</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21272500" y="65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132859</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30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29591</xdr:rowOff>
    </xdr:from>
    <xdr:to>
      <xdr:col>107</xdr:col>
      <xdr:colOff>101600</xdr:colOff>
      <xdr:row>38</xdr:row>
      <xdr:rowOff>131191</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20383500" y="654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147718</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199428" y="631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58166</xdr:rowOff>
    </xdr:from>
    <xdr:to>
      <xdr:col>102</xdr:col>
      <xdr:colOff>165100</xdr:colOff>
      <xdr:row>37</xdr:row>
      <xdr:rowOff>159765</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9494500" y="64018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4843</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10428" y="617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153162</xdr:rowOff>
    </xdr:from>
    <xdr:to>
      <xdr:col>98</xdr:col>
      <xdr:colOff>38100</xdr:colOff>
      <xdr:row>37</xdr:row>
      <xdr:rowOff>83312</xdr:rowOff>
    </xdr:to>
    <xdr:sp macro="" textlink="">
      <xdr:nvSpPr>
        <xdr:cNvPr id="765" name="フローチャート: 判断 764">
          <a:extLst>
            <a:ext uri="{FF2B5EF4-FFF2-40B4-BE49-F238E27FC236}">
              <a16:creationId xmlns:a16="http://schemas.microsoft.com/office/drawing/2014/main" id="{00000000-0008-0000-0600-0000FD020000}"/>
            </a:ext>
          </a:extLst>
        </xdr:cNvPr>
        <xdr:cNvSpPr/>
      </xdr:nvSpPr>
      <xdr:spPr>
        <a:xfrm>
          <a:off x="18605500" y="632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99839</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21428" y="610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143383</xdr:rowOff>
    </xdr:from>
    <xdr:to>
      <xdr:col>116</xdr:col>
      <xdr:colOff>114300</xdr:colOff>
      <xdr:row>37</xdr:row>
      <xdr:rowOff>73533</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2110700" y="631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166260</xdr:rowOff>
    </xdr:from>
    <xdr:ext cx="469744" cy="259045"/>
    <xdr:sp macro="" textlink="">
      <xdr:nvSpPr>
        <xdr:cNvPr id="773" name="投資及び出資金該当値テキスト">
          <a:extLst>
            <a:ext uri="{FF2B5EF4-FFF2-40B4-BE49-F238E27FC236}">
              <a16:creationId xmlns:a16="http://schemas.microsoft.com/office/drawing/2014/main" id="{00000000-0008-0000-0600-000005030000}"/>
            </a:ext>
          </a:extLst>
        </xdr:cNvPr>
        <xdr:cNvSpPr txBox="1"/>
      </xdr:nvSpPr>
      <xdr:spPr>
        <a:xfrm>
          <a:off x="22212300" y="6167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132334</xdr:rowOff>
    </xdr:from>
    <xdr:to>
      <xdr:col>112</xdr:col>
      <xdr:colOff>38100</xdr:colOff>
      <xdr:row>39</xdr:row>
      <xdr:rowOff>62484</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1272500" y="664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53611</xdr:rowOff>
    </xdr:from>
    <xdr:ext cx="378565"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1134017" y="6740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0" name="楕円 779">
          <a:extLst>
            <a:ext uri="{FF2B5EF4-FFF2-40B4-BE49-F238E27FC236}">
              <a16:creationId xmlns:a16="http://schemas.microsoft.com/office/drawing/2014/main" id="{00000000-0008-0000-0600-00000C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a:extLst>
            <a:ext uri="{FF2B5EF4-FFF2-40B4-BE49-F238E27FC236}">
              <a16:creationId xmlns:a16="http://schemas.microsoft.com/office/drawing/2014/main" id="{00000000-0008-0000-0600-00002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157950</xdr:rowOff>
    </xdr:from>
    <xdr:to>
      <xdr:col>116</xdr:col>
      <xdr:colOff>62864</xdr:colOff>
      <xdr:row>59</xdr:row>
      <xdr:rowOff>40183</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2159595" y="8730450"/>
          <a:ext cx="1269" cy="1425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44010</xdr:rowOff>
    </xdr:from>
    <xdr:ext cx="378565" cy="259045"/>
    <xdr:sp macro="" textlink="">
      <xdr:nvSpPr>
        <xdr:cNvPr id="806" name="貸付金最小値テキスト">
          <a:extLst>
            <a:ext uri="{FF2B5EF4-FFF2-40B4-BE49-F238E27FC236}">
              <a16:creationId xmlns:a16="http://schemas.microsoft.com/office/drawing/2014/main" id="{00000000-0008-0000-0600-000026030000}"/>
            </a:ext>
          </a:extLst>
        </xdr:cNvPr>
        <xdr:cNvSpPr txBox="1"/>
      </xdr:nvSpPr>
      <xdr:spPr>
        <a:xfrm>
          <a:off x="22212300" y="10159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40183</xdr:rowOff>
    </xdr:from>
    <xdr:to>
      <xdr:col>116</xdr:col>
      <xdr:colOff>152400</xdr:colOff>
      <xdr:row>59</xdr:row>
      <xdr:rowOff>40183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1015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104627</xdr:rowOff>
    </xdr:from>
    <xdr:ext cx="534377" cy="259045"/>
    <xdr:sp macro="" textlink="">
      <xdr:nvSpPr>
        <xdr:cNvPr id="808" name="貸付金最大値テキスト">
          <a:extLst>
            <a:ext uri="{FF2B5EF4-FFF2-40B4-BE49-F238E27FC236}">
              <a16:creationId xmlns:a16="http://schemas.microsoft.com/office/drawing/2014/main" id="{00000000-0008-0000-0600-000028030000}"/>
            </a:ext>
          </a:extLst>
        </xdr:cNvPr>
        <xdr:cNvSpPr txBox="1"/>
      </xdr:nvSpPr>
      <xdr:spPr>
        <a:xfrm>
          <a:off x="22212300" y="850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157950</xdr:rowOff>
    </xdr:from>
    <xdr:to>
      <xdr:col>116</xdr:col>
      <xdr:colOff>152400</xdr:colOff>
      <xdr:row>50</xdr:row>
      <xdr:rowOff>157950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2072600" y="873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32029</xdr:rowOff>
    </xdr:from>
    <xdr:to>
      <xdr:col>116</xdr:col>
      <xdr:colOff>63500</xdr:colOff>
      <xdr:row>59</xdr:row>
      <xdr:rowOff>32144</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21323300" y="10147579"/>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98671</xdr:rowOff>
    </xdr:from>
    <xdr:ext cx="469744" cy="259045"/>
    <xdr:sp macro="" textlink="">
      <xdr:nvSpPr>
        <xdr:cNvPr id="811" name="貸付金平均値テキスト">
          <a:extLst>
            <a:ext uri="{FF2B5EF4-FFF2-40B4-BE49-F238E27FC236}">
              <a16:creationId xmlns:a16="http://schemas.microsoft.com/office/drawing/2014/main" id="{00000000-0008-0000-0600-00002B030000}"/>
            </a:ext>
          </a:extLst>
        </xdr:cNvPr>
        <xdr:cNvSpPr txBox="1"/>
      </xdr:nvSpPr>
      <xdr:spPr>
        <a:xfrm>
          <a:off x="22212300" y="96998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75794</xdr:rowOff>
    </xdr:from>
    <xdr:to>
      <xdr:col>116</xdr:col>
      <xdr:colOff>114300</xdr:colOff>
      <xdr:row>58</xdr:row>
      <xdr:rowOff>5944</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2110700" y="984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32144</xdr:rowOff>
    </xdr:from>
    <xdr:to>
      <xdr:col>111</xdr:col>
      <xdr:colOff>177800</xdr:colOff>
      <xdr:row>59</xdr:row>
      <xdr:rowOff>32563</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flipV="1">
          <a:off x="20434300" y="10147694"/>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120371</xdr:rowOff>
    </xdr:from>
    <xdr:to>
      <xdr:col>112</xdr:col>
      <xdr:colOff>38100</xdr:colOff>
      <xdr:row>58</xdr:row>
      <xdr:rowOff>50521</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1272500" y="989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67048</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966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7912</xdr:rowOff>
    </xdr:from>
    <xdr:to>
      <xdr:col>107</xdr:col>
      <xdr:colOff>50800</xdr:colOff>
      <xdr:row>59</xdr:row>
      <xdr:rowOff>32563</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9545300" y="10123462"/>
          <a:ext cx="889000" cy="2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114160</xdr:rowOff>
    </xdr:from>
    <xdr:to>
      <xdr:col>107</xdr:col>
      <xdr:colOff>101600</xdr:colOff>
      <xdr:row>58</xdr:row>
      <xdr:rowOff>44310</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20383500" y="988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60837</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66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7912</xdr:rowOff>
    </xdr:from>
    <xdr:to>
      <xdr:col>102</xdr:col>
      <xdr:colOff>114300</xdr:colOff>
      <xdr:row>59</xdr:row>
      <xdr:rowOff>10160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flipV="1">
          <a:off x="18656300" y="10123462"/>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107683</xdr:rowOff>
    </xdr:from>
    <xdr:to>
      <xdr:col>102</xdr:col>
      <xdr:colOff>165100</xdr:colOff>
      <xdr:row>58</xdr:row>
      <xdr:rowOff>37833</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9494500" y="988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54360</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65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98692</xdr:rowOff>
    </xdr:from>
    <xdr:to>
      <xdr:col>98</xdr:col>
      <xdr:colOff>38100</xdr:colOff>
      <xdr:row>58</xdr:row>
      <xdr:rowOff>28842</xdr:rowOff>
    </xdr:to>
    <xdr:sp macro="" textlink="">
      <xdr:nvSpPr>
        <xdr:cNvPr id="822" name="フローチャート: 判断 821">
          <a:extLst>
            <a:ext uri="{FF2B5EF4-FFF2-40B4-BE49-F238E27FC236}">
              <a16:creationId xmlns:a16="http://schemas.microsoft.com/office/drawing/2014/main" id="{00000000-0008-0000-0600-000036030000}"/>
            </a:ext>
          </a:extLst>
        </xdr:cNvPr>
        <xdr:cNvSpPr/>
      </xdr:nvSpPr>
      <xdr:spPr>
        <a:xfrm>
          <a:off x="18605500" y="98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45369</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64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152679</xdr:rowOff>
    </xdr:from>
    <xdr:to>
      <xdr:col>116</xdr:col>
      <xdr:colOff>114300</xdr:colOff>
      <xdr:row>59</xdr:row>
      <xdr:rowOff>82829</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2110700" y="1009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67606</xdr:rowOff>
    </xdr:from>
    <xdr:ext cx="378565" cy="259045"/>
    <xdr:sp macro="" textlink="">
      <xdr:nvSpPr>
        <xdr:cNvPr id="830" name="貸付金該当値テキスト">
          <a:extLst>
            <a:ext uri="{FF2B5EF4-FFF2-40B4-BE49-F238E27FC236}">
              <a16:creationId xmlns:a16="http://schemas.microsoft.com/office/drawing/2014/main" id="{00000000-0008-0000-0600-00003E030000}"/>
            </a:ext>
          </a:extLst>
        </xdr:cNvPr>
        <xdr:cNvSpPr txBox="1"/>
      </xdr:nvSpPr>
      <xdr:spPr>
        <a:xfrm>
          <a:off x="22212300" y="10011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152794</xdr:rowOff>
    </xdr:from>
    <xdr:to>
      <xdr:col>112</xdr:col>
      <xdr:colOff>38100</xdr:colOff>
      <xdr:row>59</xdr:row>
      <xdr:rowOff>82944</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1272500" y="1009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74071</xdr:rowOff>
    </xdr:from>
    <xdr:ext cx="378565"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1134017" y="10189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153213</xdr:rowOff>
    </xdr:from>
    <xdr:to>
      <xdr:col>107</xdr:col>
      <xdr:colOff>101600</xdr:colOff>
      <xdr:row>59</xdr:row>
      <xdr:rowOff>83363</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20383500" y="1009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74490</xdr:rowOff>
    </xdr:from>
    <xdr:ext cx="378565"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0245017" y="10190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128562</xdr:rowOff>
    </xdr:from>
    <xdr:to>
      <xdr:col>102</xdr:col>
      <xdr:colOff>165100</xdr:colOff>
      <xdr:row>59</xdr:row>
      <xdr:rowOff>58712</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9494500" y="1007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49839</xdr:rowOff>
    </xdr:from>
    <xdr:ext cx="378565"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9356017" y="10165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130810</xdr:rowOff>
    </xdr:from>
    <xdr:to>
      <xdr:col>98</xdr:col>
      <xdr:colOff>38100</xdr:colOff>
      <xdr:row>59</xdr:row>
      <xdr:rowOff>60960</xdr:rowOff>
    </xdr:to>
    <xdr:sp macro="" textlink="">
      <xdr:nvSpPr>
        <xdr:cNvPr id="837" name="楕円 836">
          <a:extLst>
            <a:ext uri="{FF2B5EF4-FFF2-40B4-BE49-F238E27FC236}">
              <a16:creationId xmlns:a16="http://schemas.microsoft.com/office/drawing/2014/main" id="{00000000-0008-0000-0600-000045030000}"/>
            </a:ext>
          </a:extLst>
        </xdr:cNvPr>
        <xdr:cNvSpPr/>
      </xdr:nvSpPr>
      <xdr:spPr>
        <a:xfrm>
          <a:off x="18605500" y="1007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52087</xdr:rowOff>
    </xdr:from>
    <xdr:ext cx="378565"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467017" y="10167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a:extLst>
            <a:ext uri="{FF2B5EF4-FFF2-40B4-BE49-F238E27FC236}">
              <a16:creationId xmlns:a16="http://schemas.microsoft.com/office/drawing/2014/main" id="{00000000-0008-0000-0600-00005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60193</xdr:rowOff>
    </xdr:from>
    <xdr:to>
      <xdr:col>116</xdr:col>
      <xdr:colOff>62864</xdr:colOff>
      <xdr:row>78</xdr:row>
      <xdr:rowOff>110348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2159595" y="12061693"/>
          <a:ext cx="1269" cy="1421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114175</xdr:rowOff>
    </xdr:from>
    <xdr:ext cx="534377" cy="259045"/>
    <xdr:sp macro="" textlink="">
      <xdr:nvSpPr>
        <xdr:cNvPr id="862" name="繰出金最小値テキスト">
          <a:extLst>
            <a:ext uri="{FF2B5EF4-FFF2-40B4-BE49-F238E27FC236}">
              <a16:creationId xmlns:a16="http://schemas.microsoft.com/office/drawing/2014/main" id="{00000000-0008-0000-0600-00005E030000}"/>
            </a:ext>
          </a:extLst>
        </xdr:cNvPr>
        <xdr:cNvSpPr txBox="1"/>
      </xdr:nvSpPr>
      <xdr:spPr>
        <a:xfrm>
          <a:off x="22212300" y="1348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110348</xdr:rowOff>
    </xdr:from>
    <xdr:to>
      <xdr:col>116</xdr:col>
      <xdr:colOff>152400</xdr:colOff>
      <xdr:row>78</xdr:row>
      <xdr:rowOff>110348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3483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6870</xdr:rowOff>
    </xdr:from>
    <xdr:ext cx="534377" cy="259045"/>
    <xdr:sp macro="" textlink="">
      <xdr:nvSpPr>
        <xdr:cNvPr id="864" name="繰出金最大値テキスト">
          <a:extLst>
            <a:ext uri="{FF2B5EF4-FFF2-40B4-BE49-F238E27FC236}">
              <a16:creationId xmlns:a16="http://schemas.microsoft.com/office/drawing/2014/main" id="{00000000-0008-0000-0600-000060030000}"/>
            </a:ext>
          </a:extLst>
        </xdr:cNvPr>
        <xdr:cNvSpPr txBox="1"/>
      </xdr:nvSpPr>
      <xdr:spPr>
        <a:xfrm>
          <a:off x="22212300" y="1183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60193</xdr:rowOff>
    </xdr:from>
    <xdr:to>
      <xdr:col>116</xdr:col>
      <xdr:colOff>152400</xdr:colOff>
      <xdr:row>70</xdr:row>
      <xdr:rowOff>60193</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2061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60193</xdr:rowOff>
    </xdr:from>
    <xdr:to>
      <xdr:col>116</xdr:col>
      <xdr:colOff>63500</xdr:colOff>
      <xdr:row>70</xdr:row>
      <xdr:rowOff>74595</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1323300" y="12061693"/>
          <a:ext cx="8382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14154</xdr:rowOff>
    </xdr:from>
    <xdr:ext cx="534377" cy="259045"/>
    <xdr:sp macro="" textlink="">
      <xdr:nvSpPr>
        <xdr:cNvPr id="867" name="繰出金平均値テキスト">
          <a:extLst>
            <a:ext uri="{FF2B5EF4-FFF2-40B4-BE49-F238E27FC236}">
              <a16:creationId xmlns:a16="http://schemas.microsoft.com/office/drawing/2014/main" id="{00000000-0008-0000-0600-000063030000}"/>
            </a:ext>
          </a:extLst>
        </xdr:cNvPr>
        <xdr:cNvSpPr txBox="1"/>
      </xdr:nvSpPr>
      <xdr:spPr>
        <a:xfrm>
          <a:off x="22212300" y="12701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35727</xdr:rowOff>
    </xdr:from>
    <xdr:to>
      <xdr:col>116</xdr:col>
      <xdr:colOff>114300</xdr:colOff>
      <xdr:row>74</xdr:row>
      <xdr:rowOff>137327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2110700" y="1272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74595</xdr:rowOff>
    </xdr:from>
    <xdr:to>
      <xdr:col>111</xdr:col>
      <xdr:colOff>177800</xdr:colOff>
      <xdr:row>71</xdr:row>
      <xdr:rowOff>43139</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20434300" y="12076095"/>
          <a:ext cx="889000" cy="13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71</xdr:row>
      <xdr:rowOff>71298</xdr:rowOff>
    </xdr:from>
    <xdr:to>
      <xdr:col>112</xdr:col>
      <xdr:colOff>38100</xdr:colOff>
      <xdr:row>72</xdr:row>
      <xdr:rowOff>1448</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1272500" y="1224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164025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33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21696</xdr:rowOff>
    </xdr:from>
    <xdr:to>
      <xdr:col>107</xdr:col>
      <xdr:colOff>50800</xdr:colOff>
      <xdr:row>71</xdr:row>
      <xdr:rowOff>43139</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9545300" y="12194646"/>
          <a:ext cx="889000" cy="2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71</xdr:row>
      <xdr:rowOff>93838</xdr:rowOff>
    </xdr:from>
    <xdr:to>
      <xdr:col>107</xdr:col>
      <xdr:colOff>101600</xdr:colOff>
      <xdr:row>72</xdr:row>
      <xdr:rowOff>23988</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0383500" y="122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15115</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35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21696</xdr:rowOff>
    </xdr:from>
    <xdr:to>
      <xdr:col>102</xdr:col>
      <xdr:colOff>114300</xdr:colOff>
      <xdr:row>71</xdr:row>
      <xdr:rowOff>98644</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flipV="1">
          <a:off x="18656300" y="12194646"/>
          <a:ext cx="889000" cy="7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71</xdr:row>
      <xdr:rowOff>93152</xdr:rowOff>
    </xdr:from>
    <xdr:to>
      <xdr:col>102</xdr:col>
      <xdr:colOff>165100</xdr:colOff>
      <xdr:row>72</xdr:row>
      <xdr:rowOff>23302</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9494500" y="1226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14429</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35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44872</xdr:rowOff>
    </xdr:from>
    <xdr:to>
      <xdr:col>98</xdr:col>
      <xdr:colOff>38100</xdr:colOff>
      <xdr:row>71</xdr:row>
      <xdr:rowOff>146472</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8605500" y="1221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162999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199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9393</xdr:rowOff>
    </xdr:from>
    <xdr:to>
      <xdr:col>116</xdr:col>
      <xdr:colOff>114300</xdr:colOff>
      <xdr:row>70</xdr:row>
      <xdr:rowOff>110993</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2110700" y="1201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69</xdr:row>
      <xdr:rowOff>133870</xdr:rowOff>
    </xdr:from>
    <xdr:ext cx="534377" cy="259045"/>
    <xdr:sp macro="" textlink="">
      <xdr:nvSpPr>
        <xdr:cNvPr id="886" name="繰出金該当値テキスト">
          <a:extLst>
            <a:ext uri="{FF2B5EF4-FFF2-40B4-BE49-F238E27FC236}">
              <a16:creationId xmlns:a16="http://schemas.microsoft.com/office/drawing/2014/main" id="{00000000-0008-0000-0600-000076030000}"/>
            </a:ext>
          </a:extLst>
        </xdr:cNvPr>
        <xdr:cNvSpPr txBox="1"/>
      </xdr:nvSpPr>
      <xdr:spPr>
        <a:xfrm>
          <a:off x="22212300" y="1196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23795</xdr:rowOff>
    </xdr:from>
    <xdr:to>
      <xdr:col>112</xdr:col>
      <xdr:colOff>38100</xdr:colOff>
      <xdr:row>70</xdr:row>
      <xdr:rowOff>125395</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1272500" y="1202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68</xdr:row>
      <xdr:rowOff>141922</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056111" y="1180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163789</xdr:rowOff>
    </xdr:from>
    <xdr:to>
      <xdr:col>107</xdr:col>
      <xdr:colOff>101600</xdr:colOff>
      <xdr:row>71</xdr:row>
      <xdr:rowOff>93939</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0383500" y="1216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110466</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167111" y="1194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142346</xdr:rowOff>
    </xdr:from>
    <xdr:to>
      <xdr:col>102</xdr:col>
      <xdr:colOff>165100</xdr:colOff>
      <xdr:row>71</xdr:row>
      <xdr:rowOff>72496</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9494500" y="1214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89023</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278111" y="1191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47844</xdr:rowOff>
    </xdr:from>
    <xdr:to>
      <xdr:col>98</xdr:col>
      <xdr:colOff>38100</xdr:colOff>
      <xdr:row>71</xdr:row>
      <xdr:rowOff>149444</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8605500" y="1222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140571</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389111" y="1231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050">
              <a:solidFill>
                <a:schemeClr val="dk1"/>
              </a:solidFill>
              <a:effectLst/>
              <a:latin typeface="+mn-ea"/>
              <a:ea typeface="+mn-ea"/>
              <a:cs typeface="+mn-cs"/>
            </a:rPr>
            <a:t>歳出決算総額は、住民一人当たり</a:t>
          </a:r>
          <a:r>
            <a:rPr kumimoji="1" lang="en-US" altLang="ja-JP" sz="1050">
              <a:solidFill>
                <a:schemeClr val="dk1"/>
              </a:solidFill>
              <a:effectLst/>
              <a:latin typeface="+mn-ea"/>
              <a:ea typeface="+mn-ea"/>
              <a:cs typeface="+mn-cs"/>
            </a:rPr>
            <a:t>657,419</a:t>
          </a:r>
          <a:r>
            <a:rPr kumimoji="1" lang="ja-JP" altLang="ja-JP" sz="1050">
              <a:solidFill>
                <a:schemeClr val="dk1"/>
              </a:solidFill>
              <a:effectLst/>
              <a:latin typeface="+mn-ea"/>
              <a:ea typeface="+mn-ea"/>
              <a:cs typeface="+mn-cs"/>
            </a:rPr>
            <a:t>円となって</a:t>
          </a:r>
          <a:r>
            <a:rPr kumimoji="1" lang="ja-JP" altLang="en-US" sz="1050">
              <a:solidFill>
                <a:schemeClr val="dk1"/>
              </a:solidFill>
              <a:effectLst/>
              <a:latin typeface="+mn-ea"/>
              <a:ea typeface="+mn-ea"/>
              <a:cs typeface="+mn-cs"/>
            </a:rPr>
            <a:t>おり、令和元年度から</a:t>
          </a:r>
          <a:r>
            <a:rPr kumimoji="1" lang="en-US" altLang="ja-JP" sz="1050">
              <a:solidFill>
                <a:schemeClr val="dk1"/>
              </a:solidFill>
              <a:effectLst/>
              <a:latin typeface="+mn-ea"/>
              <a:ea typeface="+mn-ea"/>
              <a:cs typeface="+mn-cs"/>
            </a:rPr>
            <a:t>141,521</a:t>
          </a:r>
          <a:r>
            <a:rPr kumimoji="1" lang="ja-JP" altLang="en-US" sz="1050">
              <a:solidFill>
                <a:schemeClr val="dk1"/>
              </a:solidFill>
              <a:effectLst/>
              <a:latin typeface="+mn-ea"/>
              <a:ea typeface="+mn-ea"/>
              <a:cs typeface="+mn-cs"/>
            </a:rPr>
            <a:t>円増額している</a:t>
          </a:r>
          <a:r>
            <a:rPr kumimoji="1" lang="ja-JP" altLang="ja-JP" sz="1050">
              <a:solidFill>
                <a:schemeClr val="dk1"/>
              </a:solidFill>
              <a:effectLst/>
              <a:latin typeface="+mn-ea"/>
              <a:ea typeface="+mn-ea"/>
              <a:cs typeface="+mn-cs"/>
            </a:rPr>
            <a:t>。</a:t>
          </a:r>
          <a:endParaRPr kumimoji="1" lang="en-US" altLang="ja-JP" sz="1050">
            <a:solidFill>
              <a:schemeClr val="dk1"/>
            </a:solidFill>
            <a:effectLst/>
            <a:latin typeface="+mn-ea"/>
            <a:ea typeface="+mn-ea"/>
            <a:cs typeface="+mn-cs"/>
          </a:endParaRPr>
        </a:p>
        <a:p>
          <a:r>
            <a:rPr kumimoji="1" lang="ja-JP" altLang="en-US" sz="1050">
              <a:solidFill>
                <a:schemeClr val="dk1"/>
              </a:solidFill>
              <a:effectLst/>
              <a:latin typeface="+mn-ea"/>
              <a:ea typeface="+mn-ea"/>
              <a:cs typeface="+mn-cs"/>
            </a:rPr>
            <a:t>　</a:t>
          </a:r>
          <a:r>
            <a:rPr kumimoji="1" lang="ja-JP" altLang="ja-JP" sz="1050">
              <a:solidFill>
                <a:schemeClr val="dk1"/>
              </a:solidFill>
              <a:effectLst/>
              <a:latin typeface="+mn-ea"/>
              <a:ea typeface="+mn-ea"/>
              <a:cs typeface="+mn-cs"/>
            </a:rPr>
            <a:t>人件費は、住民一人当たり</a:t>
          </a:r>
          <a:r>
            <a:rPr kumimoji="1" lang="en-US" altLang="ja-JP" sz="1050">
              <a:solidFill>
                <a:schemeClr val="dk1"/>
              </a:solidFill>
              <a:effectLst/>
              <a:latin typeface="+mn-ea"/>
              <a:ea typeface="+mn-ea"/>
              <a:cs typeface="+mn-cs"/>
            </a:rPr>
            <a:t>98,721</a:t>
          </a:r>
          <a:r>
            <a:rPr kumimoji="1" lang="ja-JP" altLang="ja-JP" sz="1050">
              <a:solidFill>
                <a:schemeClr val="dk1"/>
              </a:solidFill>
              <a:effectLst/>
              <a:latin typeface="+mn-ea"/>
              <a:ea typeface="+mn-ea"/>
              <a:cs typeface="+mn-cs"/>
            </a:rPr>
            <a:t>円で、</a:t>
          </a:r>
          <a:r>
            <a:rPr kumimoji="1" lang="ja-JP" altLang="en-US" sz="1050">
              <a:solidFill>
                <a:schemeClr val="dk1"/>
              </a:solidFill>
              <a:effectLst/>
              <a:latin typeface="+mn-ea"/>
              <a:ea typeface="+mn-ea"/>
              <a:cs typeface="+mn-cs"/>
            </a:rPr>
            <a:t>令和元</a:t>
          </a:r>
          <a:r>
            <a:rPr kumimoji="1" lang="ja-JP" altLang="ja-JP" sz="1050">
              <a:solidFill>
                <a:schemeClr val="dk1"/>
              </a:solidFill>
              <a:effectLst/>
              <a:latin typeface="+mn-ea"/>
              <a:ea typeface="+mn-ea"/>
              <a:cs typeface="+mn-cs"/>
            </a:rPr>
            <a:t>年度から</a:t>
          </a:r>
          <a:r>
            <a:rPr kumimoji="1" lang="en-US" altLang="ja-JP" sz="1050">
              <a:solidFill>
                <a:schemeClr val="dk1"/>
              </a:solidFill>
              <a:effectLst/>
              <a:latin typeface="+mn-ea"/>
              <a:ea typeface="+mn-ea"/>
              <a:cs typeface="+mn-cs"/>
            </a:rPr>
            <a:t>27,459</a:t>
          </a:r>
          <a:r>
            <a:rPr kumimoji="1" lang="ja-JP" altLang="ja-JP" sz="1050">
              <a:solidFill>
                <a:schemeClr val="dk1"/>
              </a:solidFill>
              <a:effectLst/>
              <a:latin typeface="+mn-ea"/>
              <a:ea typeface="+mn-ea"/>
              <a:cs typeface="+mn-cs"/>
            </a:rPr>
            <a:t>円</a:t>
          </a:r>
          <a:r>
            <a:rPr kumimoji="1" lang="ja-JP" altLang="en-US" sz="1050">
              <a:solidFill>
                <a:schemeClr val="dk1"/>
              </a:solidFill>
              <a:effectLst/>
              <a:latin typeface="+mn-ea"/>
              <a:ea typeface="+mn-ea"/>
              <a:cs typeface="+mn-cs"/>
            </a:rPr>
            <a:t>増額</a:t>
          </a:r>
          <a:r>
            <a:rPr kumimoji="1" lang="ja-JP" altLang="ja-JP" sz="1050">
              <a:solidFill>
                <a:schemeClr val="dk1"/>
              </a:solidFill>
              <a:effectLst/>
              <a:latin typeface="+mn-ea"/>
              <a:ea typeface="+mn-ea"/>
              <a:cs typeface="+mn-cs"/>
            </a:rPr>
            <a:t>して</a:t>
          </a:r>
          <a:r>
            <a:rPr kumimoji="1" lang="ja-JP" altLang="en-US" sz="1050">
              <a:solidFill>
                <a:schemeClr val="dk1"/>
              </a:solidFill>
              <a:effectLst/>
              <a:latin typeface="+mn-ea"/>
              <a:ea typeface="+mn-ea"/>
              <a:cs typeface="+mn-cs"/>
            </a:rPr>
            <a:t>おり、依然</a:t>
          </a:r>
          <a:r>
            <a:rPr kumimoji="1" lang="ja-JP" altLang="ja-JP" sz="1050">
              <a:solidFill>
                <a:schemeClr val="dk1"/>
              </a:solidFill>
              <a:effectLst/>
              <a:latin typeface="+mn-ea"/>
              <a:ea typeface="+mn-ea"/>
              <a:cs typeface="+mn-cs"/>
            </a:rPr>
            <a:t>類似団体平均と比べて</a:t>
          </a:r>
          <a:r>
            <a:rPr kumimoji="1" lang="ja-JP" altLang="en-US" sz="1050">
              <a:solidFill>
                <a:schemeClr val="dk1"/>
              </a:solidFill>
              <a:effectLst/>
              <a:latin typeface="+mn-ea"/>
              <a:ea typeface="+mn-ea"/>
              <a:cs typeface="+mn-cs"/>
            </a:rPr>
            <a:t>かなり</a:t>
          </a:r>
          <a:r>
            <a:rPr kumimoji="1" lang="ja-JP" altLang="ja-JP" sz="1050">
              <a:solidFill>
                <a:schemeClr val="dk1"/>
              </a:solidFill>
              <a:effectLst/>
              <a:latin typeface="+mn-ea"/>
              <a:ea typeface="+mn-ea"/>
              <a:cs typeface="+mn-cs"/>
            </a:rPr>
            <a:t>高い水準</a:t>
          </a:r>
          <a:r>
            <a:rPr kumimoji="1" lang="ja-JP" altLang="en-US" sz="1050">
              <a:solidFill>
                <a:schemeClr val="dk1"/>
              </a:solidFill>
              <a:effectLst/>
              <a:latin typeface="+mn-ea"/>
              <a:ea typeface="+mn-ea"/>
              <a:cs typeface="+mn-cs"/>
            </a:rPr>
            <a:t>である</a:t>
          </a:r>
          <a:r>
            <a:rPr kumimoji="1" lang="ja-JP" altLang="ja-JP" sz="1050">
              <a:solidFill>
                <a:schemeClr val="dk1"/>
              </a:solidFill>
              <a:effectLst/>
              <a:latin typeface="+mn-ea"/>
              <a:ea typeface="+mn-ea"/>
              <a:cs typeface="+mn-cs"/>
            </a:rPr>
            <a:t>。</a:t>
          </a:r>
          <a:r>
            <a:rPr kumimoji="1" lang="ja-JP" altLang="en-US" sz="1050">
              <a:solidFill>
                <a:schemeClr val="dk1"/>
              </a:solidFill>
              <a:effectLst/>
              <a:latin typeface="+mn-ea"/>
              <a:ea typeface="+mn-ea"/>
              <a:cs typeface="+mn-cs"/>
            </a:rPr>
            <a:t>増加要因は</a:t>
          </a:r>
          <a:r>
            <a:rPr kumimoji="1" lang="ja-JP" altLang="ja-JP" sz="1050">
              <a:solidFill>
                <a:schemeClr val="dk1"/>
              </a:solidFill>
              <a:effectLst/>
              <a:latin typeface="+mn-ea"/>
              <a:ea typeface="+mn-ea"/>
              <a:cs typeface="+mn-cs"/>
            </a:rPr>
            <a:t>会計年度任用職員の制度化であるが、</a:t>
          </a:r>
          <a:r>
            <a:rPr kumimoji="1" lang="ja-JP" altLang="en-US" sz="1050">
              <a:solidFill>
                <a:schemeClr val="dk1"/>
              </a:solidFill>
              <a:effectLst/>
              <a:latin typeface="+mn-ea"/>
              <a:ea typeface="+mn-ea"/>
              <a:cs typeface="+mn-cs"/>
            </a:rPr>
            <a:t>本市の増加率は</a:t>
          </a:r>
          <a:r>
            <a:rPr kumimoji="1" lang="ja-JP" altLang="ja-JP" sz="1050">
              <a:solidFill>
                <a:schemeClr val="dk1"/>
              </a:solidFill>
              <a:effectLst/>
              <a:latin typeface="+mn-ea"/>
              <a:ea typeface="+mn-ea"/>
              <a:cs typeface="+mn-cs"/>
            </a:rPr>
            <a:t>類似団体平均と比較して</a:t>
          </a:r>
          <a:r>
            <a:rPr kumimoji="1" lang="ja-JP" altLang="en-US" sz="1050">
              <a:solidFill>
                <a:schemeClr val="dk1"/>
              </a:solidFill>
              <a:effectLst/>
              <a:latin typeface="+mn-ea"/>
              <a:ea typeface="+mn-ea"/>
              <a:cs typeface="+mn-cs"/>
            </a:rPr>
            <a:t>も特に顕著である</a:t>
          </a:r>
          <a:r>
            <a:rPr kumimoji="1" lang="ja-JP" altLang="ja-JP" sz="1050">
              <a:solidFill>
                <a:sysClr val="windowText" lastClr="000000"/>
              </a:solidFill>
              <a:effectLst/>
              <a:latin typeface="+mn-ea"/>
              <a:ea typeface="+mn-ea"/>
              <a:cs typeface="+mn-cs"/>
            </a:rPr>
            <a:t>。 三豊市定員適正化計画</a:t>
          </a:r>
          <a:r>
            <a:rPr kumimoji="1" lang="ja-JP" altLang="ja-JP" sz="1050">
              <a:solidFill>
                <a:schemeClr val="dk1"/>
              </a:solidFill>
              <a:effectLst/>
              <a:latin typeface="+mn-ea"/>
              <a:ea typeface="+mn-ea"/>
              <a:cs typeface="+mn-cs"/>
            </a:rPr>
            <a:t>に基づき、再任用制度を十分に活用し、</a:t>
          </a:r>
          <a:r>
            <a:rPr kumimoji="1" lang="ja-JP" altLang="en-US" sz="1050">
              <a:solidFill>
                <a:schemeClr val="dk1"/>
              </a:solidFill>
              <a:effectLst/>
              <a:latin typeface="+mn-ea"/>
              <a:ea typeface="+mn-ea"/>
              <a:cs typeface="+mn-cs"/>
            </a:rPr>
            <a:t>会計年度任用職員を含めた</a:t>
          </a:r>
          <a:r>
            <a:rPr kumimoji="1" lang="ja-JP" altLang="ja-JP" sz="1050">
              <a:solidFill>
                <a:schemeClr val="dk1"/>
              </a:solidFill>
              <a:effectLst/>
              <a:latin typeface="+mn-ea"/>
              <a:ea typeface="+mn-ea"/>
              <a:cs typeface="+mn-cs"/>
            </a:rPr>
            <a:t>人件費の抑制に努めていく。</a:t>
          </a:r>
          <a:endParaRPr kumimoji="1" lang="en-US" altLang="ja-JP" sz="105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mn-ea"/>
              <a:ea typeface="+mn-ea"/>
              <a:cs typeface="+mn-cs"/>
            </a:rPr>
            <a:t>　補助費等は特別定額給付金事業等の皆増により</a:t>
          </a:r>
          <a:r>
            <a:rPr kumimoji="1" lang="ja-JP" altLang="ja-JP" sz="1050">
              <a:solidFill>
                <a:schemeClr val="dk1"/>
              </a:solidFill>
              <a:effectLst/>
              <a:latin typeface="+mn-ea"/>
              <a:ea typeface="+mn-ea"/>
              <a:cs typeface="+mn-cs"/>
            </a:rPr>
            <a:t>住民一人当たり</a:t>
          </a:r>
          <a:r>
            <a:rPr kumimoji="1" lang="en-US" altLang="ja-JP" sz="1050">
              <a:solidFill>
                <a:schemeClr val="dk1"/>
              </a:solidFill>
              <a:effectLst/>
              <a:latin typeface="+mn-ea"/>
              <a:ea typeface="+mn-ea"/>
              <a:cs typeface="+mn-cs"/>
            </a:rPr>
            <a:t>172,260</a:t>
          </a:r>
          <a:r>
            <a:rPr kumimoji="1" lang="ja-JP" altLang="en-US" sz="1050">
              <a:solidFill>
                <a:schemeClr val="dk1"/>
              </a:solidFill>
              <a:effectLst/>
              <a:latin typeface="+mn-ea"/>
              <a:ea typeface="+mn-ea"/>
              <a:cs typeface="+mn-cs"/>
            </a:rPr>
            <a:t>円で令和元年度から</a:t>
          </a:r>
          <a:r>
            <a:rPr kumimoji="1" lang="en-US" altLang="ja-JP" sz="1050">
              <a:solidFill>
                <a:schemeClr val="dk1"/>
              </a:solidFill>
              <a:effectLst/>
              <a:latin typeface="+mn-ea"/>
              <a:ea typeface="+mn-ea"/>
              <a:cs typeface="+mn-cs"/>
            </a:rPr>
            <a:t>109,835</a:t>
          </a:r>
          <a:r>
            <a:rPr kumimoji="1" lang="ja-JP" altLang="en-US" sz="1050">
              <a:solidFill>
                <a:schemeClr val="dk1"/>
              </a:solidFill>
              <a:effectLst/>
              <a:latin typeface="+mn-ea"/>
              <a:ea typeface="+mn-ea"/>
              <a:cs typeface="+mn-cs"/>
            </a:rPr>
            <a:t>円増加している。特別定額給付金は継続事業ではないが、</a:t>
          </a:r>
          <a:r>
            <a:rPr kumimoji="1" lang="ja-JP" altLang="ja-JP" sz="1050">
              <a:solidFill>
                <a:schemeClr val="dk1"/>
              </a:solidFill>
              <a:effectLst/>
              <a:latin typeface="+mn-ea"/>
              <a:ea typeface="+mn-ea"/>
              <a:cs typeface="+mn-cs"/>
            </a:rPr>
            <a:t>各種団体等への補助金については、整理合理化・優遇措置の見直し等を行うことで更なる削減に努める。</a:t>
          </a:r>
          <a:endParaRPr lang="ja-JP" altLang="ja-JP" sz="1050">
            <a:effectLst/>
            <a:latin typeface="+mn-ea"/>
            <a:ea typeface="+mn-ea"/>
          </a:endParaRPr>
        </a:p>
        <a:p>
          <a:r>
            <a:rPr kumimoji="1" lang="ja-JP" altLang="en-US" sz="1050">
              <a:solidFill>
                <a:schemeClr val="dk1"/>
              </a:solidFill>
              <a:effectLst/>
              <a:latin typeface="+mn-ea"/>
              <a:ea typeface="+mn-ea"/>
              <a:cs typeface="+mn-cs"/>
            </a:rPr>
            <a:t>　公債費は</a:t>
          </a:r>
          <a:r>
            <a:rPr kumimoji="1" lang="ja-JP" altLang="ja-JP" sz="1050">
              <a:solidFill>
                <a:schemeClr val="dk1"/>
              </a:solidFill>
              <a:effectLst/>
              <a:latin typeface="+mn-ea"/>
              <a:ea typeface="+mn-ea"/>
              <a:cs typeface="+mn-cs"/>
            </a:rPr>
            <a:t>住民一人当たり</a:t>
          </a:r>
          <a:r>
            <a:rPr kumimoji="1" lang="en-US" altLang="ja-JP" sz="1050">
              <a:solidFill>
                <a:schemeClr val="dk1"/>
              </a:solidFill>
              <a:effectLst/>
              <a:latin typeface="+mn-ea"/>
              <a:ea typeface="+mn-ea"/>
              <a:cs typeface="+mn-cs"/>
            </a:rPr>
            <a:t>62,122</a:t>
          </a:r>
          <a:r>
            <a:rPr kumimoji="1" lang="ja-JP" altLang="en-US" sz="1050">
              <a:solidFill>
                <a:schemeClr val="dk1"/>
              </a:solidFill>
              <a:effectLst/>
              <a:latin typeface="+mn-ea"/>
              <a:ea typeface="+mn-ea"/>
              <a:cs typeface="+mn-cs"/>
            </a:rPr>
            <a:t>円で令和元年度から</a:t>
          </a:r>
          <a:r>
            <a:rPr kumimoji="1" lang="en-US" altLang="ja-JP" sz="1050">
              <a:solidFill>
                <a:schemeClr val="dk1"/>
              </a:solidFill>
              <a:effectLst/>
              <a:latin typeface="+mn-ea"/>
              <a:ea typeface="+mn-ea"/>
              <a:cs typeface="+mn-cs"/>
            </a:rPr>
            <a:t>7,436</a:t>
          </a:r>
          <a:r>
            <a:rPr kumimoji="1" lang="ja-JP" altLang="en-US" sz="1050">
              <a:solidFill>
                <a:schemeClr val="dk1"/>
              </a:solidFill>
              <a:effectLst/>
              <a:latin typeface="+mn-ea"/>
              <a:ea typeface="+mn-ea"/>
              <a:cs typeface="+mn-cs"/>
            </a:rPr>
            <a:t>円増加している。</a:t>
          </a:r>
          <a:r>
            <a:rPr kumimoji="1" lang="ja-JP" altLang="ja-JP" sz="1050">
              <a:solidFill>
                <a:schemeClr val="dk1"/>
              </a:solidFill>
              <a:effectLst/>
              <a:latin typeface="+mn-ea"/>
              <a:ea typeface="+mn-ea"/>
              <a:cs typeface="+mn-cs"/>
            </a:rPr>
            <a:t>主な要因は、平成</a:t>
          </a:r>
          <a:r>
            <a:rPr kumimoji="1" lang="en-US" altLang="ja-JP" sz="1050">
              <a:solidFill>
                <a:schemeClr val="dk1"/>
              </a:solidFill>
              <a:effectLst/>
              <a:latin typeface="+mn-ea"/>
              <a:ea typeface="+mn-ea"/>
              <a:cs typeface="+mn-cs"/>
            </a:rPr>
            <a:t>28</a:t>
          </a:r>
          <a:r>
            <a:rPr kumimoji="1" lang="ja-JP" altLang="ja-JP" sz="1050">
              <a:solidFill>
                <a:schemeClr val="dk1"/>
              </a:solidFill>
              <a:effectLst/>
              <a:latin typeface="+mn-ea"/>
              <a:ea typeface="+mn-ea"/>
              <a:cs typeface="+mn-cs"/>
            </a:rPr>
            <a:t>年度借入の据置期間が終了し償還開始となったことや新たな借入により償還額の増加が償還の終了を上回ったためである。合併特例債の発行期限が迫り、今後借入が増える予定であり、公債費の上昇が予想されるため、交付税措置のある有利な市債に絞った発行を原則とし健全な財政運営に努める。</a:t>
          </a:r>
          <a:endParaRPr lang="ja-JP" altLang="ja-JP" sz="1050">
            <a:effectLst/>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香川県三豊市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64,293
63,241
222.70
43,713,591
42,267,434
1,183,317
20,691,305
34,696,153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31801</xdr:rowOff>
    </xdr:from>
    <xdr:to>
      <xdr:col>24</xdr:col>
      <xdr:colOff>62865</xdr:colOff>
      <xdr:row>38</xdr:row>
      <xdr:rowOff>57404</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75301"/>
          <a:ext cx="1270" cy="1397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61231</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57404</xdr:rowOff>
    </xdr:from>
    <xdr:to>
      <xdr:col>24</xdr:col>
      <xdr:colOff>152400</xdr:colOff>
      <xdr:row>38</xdr:row>
      <xdr:rowOff>57404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72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149928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5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31801</xdr:rowOff>
    </xdr:from>
    <xdr:to>
      <xdr:col>24</xdr:col>
      <xdr:colOff>152400</xdr:colOff>
      <xdr:row>30</xdr:row>
      <xdr:rowOff>31801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7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93980</xdr:rowOff>
    </xdr:from>
    <xdr:to>
      <xdr:col>24</xdr:col>
      <xdr:colOff>63500</xdr:colOff>
      <xdr:row>30</xdr:row>
      <xdr:rowOff>129642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237480"/>
          <a:ext cx="838200" cy="3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70070</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556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91643</xdr:rowOff>
    </xdr:from>
    <xdr:to>
      <xdr:col>24</xdr:col>
      <xdr:colOff>114300</xdr:colOff>
      <xdr:row>33</xdr:row>
      <xdr:rowOff>21793</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5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129642</xdr:rowOff>
    </xdr:from>
    <xdr:to>
      <xdr:col>19</xdr:col>
      <xdr:colOff>177800</xdr:colOff>
      <xdr:row>31</xdr:row>
      <xdr:rowOff>16713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273142"/>
          <a:ext cx="889000" cy="5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88900</xdr:rowOff>
    </xdr:from>
    <xdr:to>
      <xdr:col>20</xdr:col>
      <xdr:colOff>38100</xdr:colOff>
      <xdr:row>33</xdr:row>
      <xdr:rowOff>19050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5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10177</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6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168961</xdr:rowOff>
    </xdr:from>
    <xdr:to>
      <xdr:col>15</xdr:col>
      <xdr:colOff>50800</xdr:colOff>
      <xdr:row>31</xdr:row>
      <xdr:rowOff>16713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312461"/>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119990</xdr:rowOff>
    </xdr:from>
    <xdr:to>
      <xdr:col>15</xdr:col>
      <xdr:colOff>101600</xdr:colOff>
      <xdr:row>33</xdr:row>
      <xdr:rowOff>50140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60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41267</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69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168961</xdr:rowOff>
    </xdr:from>
    <xdr:to>
      <xdr:col>10</xdr:col>
      <xdr:colOff>114300</xdr:colOff>
      <xdr:row>31</xdr:row>
      <xdr:rowOff>30429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312461"/>
          <a:ext cx="8890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85242</xdr:rowOff>
    </xdr:from>
    <xdr:to>
      <xdr:col>10</xdr:col>
      <xdr:colOff>165100</xdr:colOff>
      <xdr:row>33</xdr:row>
      <xdr:rowOff>15392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571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6519</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66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109017</xdr:rowOff>
    </xdr:from>
    <xdr:to>
      <xdr:col>6</xdr:col>
      <xdr:colOff>38100</xdr:colOff>
      <xdr:row>33</xdr:row>
      <xdr:rowOff>39167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59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30294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88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43180</xdr:rowOff>
    </xdr:from>
    <xdr:to>
      <xdr:col>24</xdr:col>
      <xdr:colOff>114300</xdr:colOff>
      <xdr:row>30</xdr:row>
      <xdr:rowOff>144780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1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129557</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101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78842</xdr:rowOff>
    </xdr:from>
    <xdr:to>
      <xdr:col>20</xdr:col>
      <xdr:colOff>38100</xdr:colOff>
      <xdr:row>31</xdr:row>
      <xdr:rowOff>8992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22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25519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4997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137363</xdr:rowOff>
    </xdr:from>
    <xdr:to>
      <xdr:col>15</xdr:col>
      <xdr:colOff>101600</xdr:colOff>
      <xdr:row>31</xdr:row>
      <xdr:rowOff>67513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28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84040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056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118161</xdr:rowOff>
    </xdr:from>
    <xdr:to>
      <xdr:col>10</xdr:col>
      <xdr:colOff>165100</xdr:colOff>
      <xdr:row>31</xdr:row>
      <xdr:rowOff>48311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26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64838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03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151079</xdr:rowOff>
    </xdr:from>
    <xdr:to>
      <xdr:col>6</xdr:col>
      <xdr:colOff>38100</xdr:colOff>
      <xdr:row>31</xdr:row>
      <xdr:rowOff>81229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29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97756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069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141140</xdr:rowOff>
    </xdr:from>
    <xdr:to>
      <xdr:col>24</xdr:col>
      <xdr:colOff>62865</xdr:colOff>
      <xdr:row>55</xdr:row>
      <xdr:rowOff>4818</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713640"/>
          <a:ext cx="1270" cy="720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8645</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43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4818</xdr:rowOff>
    </xdr:from>
    <xdr:to>
      <xdr:col>24</xdr:col>
      <xdr:colOff>152400</xdr:colOff>
      <xdr:row>55</xdr:row>
      <xdr:rowOff>4818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43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87817</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88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239,811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141140</xdr:rowOff>
    </xdr:from>
    <xdr:to>
      <xdr:col>24</xdr:col>
      <xdr:colOff>152400</xdr:colOff>
      <xdr:row>50</xdr:row>
      <xdr:rowOff>141140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71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98065</xdr:rowOff>
    </xdr:from>
    <xdr:to>
      <xdr:col>24</xdr:col>
      <xdr:colOff>63500</xdr:colOff>
      <xdr:row>57</xdr:row>
      <xdr:rowOff>104694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013465"/>
          <a:ext cx="838200" cy="86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56758</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143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78331</xdr:rowOff>
    </xdr:from>
    <xdr:to>
      <xdr:col>24</xdr:col>
      <xdr:colOff>114300</xdr:colOff>
      <xdr:row>54</xdr:row>
      <xdr:rowOff>8481</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16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104694</xdr:rowOff>
    </xdr:from>
    <xdr:to>
      <xdr:col>19</xdr:col>
      <xdr:colOff>177800</xdr:colOff>
      <xdr:row>57</xdr:row>
      <xdr:rowOff>123065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877344"/>
          <a:ext cx="889000" cy="1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38966</xdr:rowOff>
    </xdr:from>
    <xdr:to>
      <xdr:col>20</xdr:col>
      <xdr:colOff>38100</xdr:colOff>
      <xdr:row>58</xdr:row>
      <xdr:rowOff>140566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983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131693</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1007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123065</xdr:rowOff>
    </xdr:from>
    <xdr:to>
      <xdr:col>15</xdr:col>
      <xdr:colOff>50800</xdr:colOff>
      <xdr:row>58</xdr:row>
      <xdr:rowOff>37059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895715"/>
          <a:ext cx="889000" cy="8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94592</xdr:rowOff>
    </xdr:from>
    <xdr:to>
      <xdr:col>15</xdr:col>
      <xdr:colOff>101600</xdr:colOff>
      <xdr:row>59</xdr:row>
      <xdr:rowOff>24742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03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15869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1013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125275</xdr:rowOff>
    </xdr:from>
    <xdr:to>
      <xdr:col>10</xdr:col>
      <xdr:colOff>114300</xdr:colOff>
      <xdr:row>58</xdr:row>
      <xdr:rowOff>37059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897925"/>
          <a:ext cx="889000" cy="8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80487</xdr:rowOff>
    </xdr:from>
    <xdr:to>
      <xdr:col>10</xdr:col>
      <xdr:colOff>165100</xdr:colOff>
      <xdr:row>59</xdr:row>
      <xdr:rowOff>10637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2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1764</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1011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8616</xdr:rowOff>
    </xdr:from>
    <xdr:to>
      <xdr:col>6</xdr:col>
      <xdr:colOff>38100</xdr:colOff>
      <xdr:row>58</xdr:row>
      <xdr:rowOff>110216</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5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101343</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1004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47265</xdr:rowOff>
    </xdr:from>
    <xdr:to>
      <xdr:col>24</xdr:col>
      <xdr:colOff>114300</xdr:colOff>
      <xdr:row>52</xdr:row>
      <xdr:rowOff>148865</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896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70142</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8814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53894</xdr:rowOff>
    </xdr:from>
    <xdr:to>
      <xdr:col>20</xdr:col>
      <xdr:colOff>38100</xdr:colOff>
      <xdr:row>57</xdr:row>
      <xdr:rowOff>155494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82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571</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960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72265</xdr:rowOff>
    </xdr:from>
    <xdr:to>
      <xdr:col>15</xdr:col>
      <xdr:colOff>101600</xdr:colOff>
      <xdr:row>58</xdr:row>
      <xdr:rowOff>2415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84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18942</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962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157709</xdr:rowOff>
    </xdr:from>
    <xdr:to>
      <xdr:col>10</xdr:col>
      <xdr:colOff>165100</xdr:colOff>
      <xdr:row>58</xdr:row>
      <xdr:rowOff>87859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3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104386</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70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74475</xdr:rowOff>
    </xdr:from>
    <xdr:to>
      <xdr:col>6</xdr:col>
      <xdr:colOff>38100</xdr:colOff>
      <xdr:row>58</xdr:row>
      <xdr:rowOff>4625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84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21152</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62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42153</xdr:rowOff>
    </xdr:from>
    <xdr:to>
      <xdr:col>24</xdr:col>
      <xdr:colOff>62865</xdr:colOff>
      <xdr:row>78</xdr:row>
      <xdr:rowOff>103549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43653"/>
          <a:ext cx="1270" cy="143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107376</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80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103549</xdr:rowOff>
    </xdr:from>
    <xdr:to>
      <xdr:col>24</xdr:col>
      <xdr:colOff>152400</xdr:colOff>
      <xdr:row>78</xdr:row>
      <xdr:rowOff>103549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76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160280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18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217,974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42153</xdr:rowOff>
    </xdr:from>
    <xdr:to>
      <xdr:col>24</xdr:col>
      <xdr:colOff>152400</xdr:colOff>
      <xdr:row>70</xdr:row>
      <xdr:rowOff>42153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43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4320</xdr:rowOff>
    </xdr:from>
    <xdr:to>
      <xdr:col>24</xdr:col>
      <xdr:colOff>63500</xdr:colOff>
      <xdr:row>76</xdr:row>
      <xdr:rowOff>76966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863070"/>
          <a:ext cx="838200" cy="24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13116</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871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34689</xdr:rowOff>
    </xdr:from>
    <xdr:to>
      <xdr:col>24</xdr:col>
      <xdr:colOff>114300</xdr:colOff>
      <xdr:row>75</xdr:row>
      <xdr:rowOff>136289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89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76966</xdr:rowOff>
    </xdr:from>
    <xdr:to>
      <xdr:col>19</xdr:col>
      <xdr:colOff>177800</xdr:colOff>
      <xdr:row>77</xdr:row>
      <xdr:rowOff>81488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107166"/>
          <a:ext cx="889000" cy="175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46740</xdr:rowOff>
    </xdr:from>
    <xdr:to>
      <xdr:col>20</xdr:col>
      <xdr:colOff>38100</xdr:colOff>
      <xdr:row>76</xdr:row>
      <xdr:rowOff>148340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7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139467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169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24665</xdr:rowOff>
    </xdr:from>
    <xdr:to>
      <xdr:col>15</xdr:col>
      <xdr:colOff>50800</xdr:colOff>
      <xdr:row>77</xdr:row>
      <xdr:rowOff>81488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3226315"/>
          <a:ext cx="889000" cy="5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145120</xdr:rowOff>
    </xdr:from>
    <xdr:to>
      <xdr:col>15</xdr:col>
      <xdr:colOff>101600</xdr:colOff>
      <xdr:row>77</xdr:row>
      <xdr:rowOff>75270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7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91796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950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20599</xdr:rowOff>
    </xdr:from>
    <xdr:to>
      <xdr:col>10</xdr:col>
      <xdr:colOff>114300</xdr:colOff>
      <xdr:row>77</xdr:row>
      <xdr:rowOff>24665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3222249"/>
          <a:ext cx="889000" cy="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7894</xdr:rowOff>
    </xdr:from>
    <xdr:to>
      <xdr:col>10</xdr:col>
      <xdr:colOff>165100</xdr:colOff>
      <xdr:row>76</xdr:row>
      <xdr:rowOff>109494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3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126021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81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130309</xdr:rowOff>
    </xdr:from>
    <xdr:to>
      <xdr:col>6</xdr:col>
      <xdr:colOff>38100</xdr:colOff>
      <xdr:row>76</xdr:row>
      <xdr:rowOff>60458</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29890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76986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764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124970</xdr:rowOff>
    </xdr:from>
    <xdr:to>
      <xdr:col>24</xdr:col>
      <xdr:colOff>114300</xdr:colOff>
      <xdr:row>75</xdr:row>
      <xdr:rowOff>55120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81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147847</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663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26166</xdr:rowOff>
    </xdr:from>
    <xdr:to>
      <xdr:col>20</xdr:col>
      <xdr:colOff>38100</xdr:colOff>
      <xdr:row>76</xdr:row>
      <xdr:rowOff>127766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0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144293</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831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30688</xdr:rowOff>
    </xdr:from>
    <xdr:to>
      <xdr:col>15</xdr:col>
      <xdr:colOff>101600</xdr:colOff>
      <xdr:row>77</xdr:row>
      <xdr:rowOff>132288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23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123415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32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145315</xdr:rowOff>
    </xdr:from>
    <xdr:to>
      <xdr:col>10</xdr:col>
      <xdr:colOff>165100</xdr:colOff>
      <xdr:row>77</xdr:row>
      <xdr:rowOff>75465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17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66592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26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141249</xdr:rowOff>
    </xdr:from>
    <xdr:to>
      <xdr:col>6</xdr:col>
      <xdr:colOff>38100</xdr:colOff>
      <xdr:row>77</xdr:row>
      <xdr:rowOff>71399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17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62526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26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104862</xdr:rowOff>
    </xdr:from>
    <xdr:to>
      <xdr:col>24</xdr:col>
      <xdr:colOff>62865</xdr:colOff>
      <xdr:row>98</xdr:row>
      <xdr:rowOff>112519</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35362"/>
          <a:ext cx="1270" cy="1379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116346</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91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112519</xdr:rowOff>
    </xdr:from>
    <xdr:to>
      <xdr:col>24</xdr:col>
      <xdr:colOff>152400</xdr:colOff>
      <xdr:row>98</xdr:row>
      <xdr:rowOff>112519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914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51539</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1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81,524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104862</xdr:rowOff>
    </xdr:from>
    <xdr:to>
      <xdr:col>24</xdr:col>
      <xdr:colOff>152400</xdr:colOff>
      <xdr:row>90</xdr:row>
      <xdr:rowOff>104862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35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160251</xdr:rowOff>
    </xdr:from>
    <xdr:to>
      <xdr:col>24</xdr:col>
      <xdr:colOff>63500</xdr:colOff>
      <xdr:row>95</xdr:row>
      <xdr:rowOff>119560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276551"/>
          <a:ext cx="838200" cy="13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135769</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252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157342</xdr:rowOff>
    </xdr:from>
    <xdr:to>
      <xdr:col>24</xdr:col>
      <xdr:colOff>114300</xdr:colOff>
      <xdr:row>95</xdr:row>
      <xdr:rowOff>87492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27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158697</xdr:rowOff>
    </xdr:from>
    <xdr:to>
      <xdr:col>19</xdr:col>
      <xdr:colOff>177800</xdr:colOff>
      <xdr:row>95</xdr:row>
      <xdr:rowOff>119560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103547"/>
          <a:ext cx="889000" cy="30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87757</xdr:rowOff>
    </xdr:from>
    <xdr:to>
      <xdr:col>20</xdr:col>
      <xdr:colOff>38100</xdr:colOff>
      <xdr:row>96</xdr:row>
      <xdr:rowOff>17907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37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9034</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46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158697</xdr:rowOff>
    </xdr:from>
    <xdr:to>
      <xdr:col>15</xdr:col>
      <xdr:colOff>50800</xdr:colOff>
      <xdr:row>95</xdr:row>
      <xdr:rowOff>70434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103547"/>
          <a:ext cx="889000" cy="25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151971</xdr:rowOff>
    </xdr:from>
    <xdr:to>
      <xdr:col>15</xdr:col>
      <xdr:colOff>101600</xdr:colOff>
      <xdr:row>95</xdr:row>
      <xdr:rowOff>82121</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26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73248</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36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70434</xdr:rowOff>
    </xdr:from>
    <xdr:to>
      <xdr:col>10</xdr:col>
      <xdr:colOff>114300</xdr:colOff>
      <xdr:row>95</xdr:row>
      <xdr:rowOff>130761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358184"/>
          <a:ext cx="889000" cy="6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21211</xdr:rowOff>
    </xdr:from>
    <xdr:to>
      <xdr:col>10</xdr:col>
      <xdr:colOff>165100</xdr:colOff>
      <xdr:row>96</xdr:row>
      <xdr:rowOff>122811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480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113938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573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86362</xdr:rowOff>
    </xdr:from>
    <xdr:to>
      <xdr:col>6</xdr:col>
      <xdr:colOff>38100</xdr:colOff>
      <xdr:row>96</xdr:row>
      <xdr:rowOff>16512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3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7639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6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109451</xdr:rowOff>
    </xdr:from>
    <xdr:to>
      <xdr:col>24</xdr:col>
      <xdr:colOff>114300</xdr:colOff>
      <xdr:row>95</xdr:row>
      <xdr:rowOff>39601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22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132328</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07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68760</xdr:rowOff>
    </xdr:from>
    <xdr:to>
      <xdr:col>20</xdr:col>
      <xdr:colOff>38100</xdr:colOff>
      <xdr:row>95</xdr:row>
      <xdr:rowOff>170360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35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15437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13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107897</xdr:rowOff>
    </xdr:from>
    <xdr:to>
      <xdr:col>15</xdr:col>
      <xdr:colOff>101600</xdr:colOff>
      <xdr:row>94</xdr:row>
      <xdr:rowOff>38047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05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54574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582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19634</xdr:rowOff>
    </xdr:from>
    <xdr:to>
      <xdr:col>10</xdr:col>
      <xdr:colOff>165100</xdr:colOff>
      <xdr:row>95</xdr:row>
      <xdr:rowOff>121234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30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137761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08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79961</xdr:rowOff>
    </xdr:from>
    <xdr:to>
      <xdr:col>6</xdr:col>
      <xdr:colOff>38100</xdr:colOff>
      <xdr:row>96</xdr:row>
      <xdr:rowOff>10111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36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26638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14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156210</xdr:rowOff>
    </xdr:from>
    <xdr:to>
      <xdr:col>54</xdr:col>
      <xdr:colOff>189865</xdr:colOff>
      <xdr:row>39</xdr:row>
      <xdr:rowOff>3810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128260"/>
          <a:ext cx="127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7637</xdr:rowOff>
    </xdr:from>
    <xdr:ext cx="313932"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94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3810</xdr:rowOff>
    </xdr:from>
    <xdr:to>
      <xdr:col>55</xdr:col>
      <xdr:colOff>88900</xdr:colOff>
      <xdr:row>39</xdr:row>
      <xdr:rowOff>3810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90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102887</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4903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156210</xdr:rowOff>
    </xdr:from>
    <xdr:to>
      <xdr:col>55</xdr:col>
      <xdr:colOff>88900</xdr:colOff>
      <xdr:row>29</xdr:row>
      <xdr:rowOff>156210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12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86360</xdr:rowOff>
    </xdr:from>
    <xdr:to>
      <xdr:col>55</xdr:col>
      <xdr:colOff>0</xdr:colOff>
      <xdr:row>37</xdr:row>
      <xdr:rowOff>87630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43001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35577</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0363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12700</xdr:rowOff>
    </xdr:from>
    <xdr:to>
      <xdr:col>55</xdr:col>
      <xdr:colOff>50800</xdr:colOff>
      <xdr:row>36</xdr:row>
      <xdr:rowOff>114300</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129540</xdr:rowOff>
    </xdr:from>
    <xdr:to>
      <xdr:col>50</xdr:col>
      <xdr:colOff>114300</xdr:colOff>
      <xdr:row>37</xdr:row>
      <xdr:rowOff>86360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301740"/>
          <a:ext cx="889000" cy="12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16510</xdr:rowOff>
    </xdr:from>
    <xdr:to>
      <xdr:col>50</xdr:col>
      <xdr:colOff>165100</xdr:colOff>
      <xdr:row>36</xdr:row>
      <xdr:rowOff>118110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134637</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5963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129540</xdr:rowOff>
    </xdr:from>
    <xdr:to>
      <xdr:col>45</xdr:col>
      <xdr:colOff>177800</xdr:colOff>
      <xdr:row>36</xdr:row>
      <xdr:rowOff>162560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301740"/>
          <a:ext cx="8890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87630</xdr:rowOff>
    </xdr:from>
    <xdr:to>
      <xdr:col>46</xdr:col>
      <xdr:colOff>38100</xdr:colOff>
      <xdr:row>33</xdr:row>
      <xdr:rowOff>17780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557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31</xdr:row>
      <xdr:rowOff>34307</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5349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162560</xdr:rowOff>
    </xdr:from>
    <xdr:to>
      <xdr:col>41</xdr:col>
      <xdr:colOff>50800</xdr:colOff>
      <xdr:row>36</xdr:row>
      <xdr:rowOff>170180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334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45720</xdr:rowOff>
    </xdr:from>
    <xdr:to>
      <xdr:col>41</xdr:col>
      <xdr:colOff>101600</xdr:colOff>
      <xdr:row>36</xdr:row>
      <xdr:rowOff>147320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163847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5993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67310</xdr:rowOff>
    </xdr:from>
    <xdr:to>
      <xdr:col>36</xdr:col>
      <xdr:colOff>165100</xdr:colOff>
      <xdr:row>33</xdr:row>
      <xdr:rowOff>168910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572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32</xdr:row>
      <xdr:rowOff>13987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5500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36830</xdr:rowOff>
    </xdr:from>
    <xdr:to>
      <xdr:col>55</xdr:col>
      <xdr:colOff>50800</xdr:colOff>
      <xdr:row>37</xdr:row>
      <xdr:rowOff>138430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15257</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358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35560</xdr:rowOff>
    </xdr:from>
    <xdr:to>
      <xdr:col>50</xdr:col>
      <xdr:colOff>165100</xdr:colOff>
      <xdr:row>37</xdr:row>
      <xdr:rowOff>137160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128287</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471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78740</xdr:rowOff>
    </xdr:from>
    <xdr:to>
      <xdr:col>46</xdr:col>
      <xdr:colOff>38100</xdr:colOff>
      <xdr:row>37</xdr:row>
      <xdr:rowOff>8890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17</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343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111760</xdr:rowOff>
    </xdr:from>
    <xdr:to>
      <xdr:col>41</xdr:col>
      <xdr:colOff>101600</xdr:colOff>
      <xdr:row>37</xdr:row>
      <xdr:rowOff>41910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33037</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376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119380</xdr:rowOff>
    </xdr:from>
    <xdr:to>
      <xdr:col>36</xdr:col>
      <xdr:colOff>165100</xdr:colOff>
      <xdr:row>37</xdr:row>
      <xdr:rowOff>49530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29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40657</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384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115514</xdr:rowOff>
    </xdr:from>
    <xdr:to>
      <xdr:col>54</xdr:col>
      <xdr:colOff>189865</xdr:colOff>
      <xdr:row>59</xdr:row>
      <xdr:rowOff>7889</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88014"/>
          <a:ext cx="1270" cy="143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11716</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2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7889</xdr:rowOff>
    </xdr:from>
    <xdr:to>
      <xdr:col>55</xdr:col>
      <xdr:colOff>88900</xdr:colOff>
      <xdr:row>59</xdr:row>
      <xdr:rowOff>7889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2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62191</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6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40,529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115514</xdr:rowOff>
    </xdr:from>
    <xdr:to>
      <xdr:col>55</xdr:col>
      <xdr:colOff>88900</xdr:colOff>
      <xdr:row>50</xdr:row>
      <xdr:rowOff>115514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88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116108</xdr:rowOff>
    </xdr:from>
    <xdr:to>
      <xdr:col>55</xdr:col>
      <xdr:colOff>0</xdr:colOff>
      <xdr:row>54</xdr:row>
      <xdr:rowOff>117297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374408"/>
          <a:ext cx="8382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27413</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457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48986</xdr:rowOff>
    </xdr:from>
    <xdr:to>
      <xdr:col>55</xdr:col>
      <xdr:colOff>50800</xdr:colOff>
      <xdr:row>55</xdr:row>
      <xdr:rowOff>150586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47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79670</xdr:rowOff>
    </xdr:from>
    <xdr:to>
      <xdr:col>50</xdr:col>
      <xdr:colOff>114300</xdr:colOff>
      <xdr:row>54</xdr:row>
      <xdr:rowOff>116108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337970"/>
          <a:ext cx="889000" cy="3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93243</xdr:rowOff>
    </xdr:from>
    <xdr:to>
      <xdr:col>50</xdr:col>
      <xdr:colOff>165100</xdr:colOff>
      <xdr:row>56</xdr:row>
      <xdr:rowOff>23393</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52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14520</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61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79670</xdr:rowOff>
    </xdr:from>
    <xdr:to>
      <xdr:col>45</xdr:col>
      <xdr:colOff>177800</xdr:colOff>
      <xdr:row>55</xdr:row>
      <xdr:rowOff>35047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337970"/>
          <a:ext cx="889000" cy="12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73035</xdr:rowOff>
    </xdr:from>
    <xdr:to>
      <xdr:col>46</xdr:col>
      <xdr:colOff>38100</xdr:colOff>
      <xdr:row>56</xdr:row>
      <xdr:rowOff>3185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50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165762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59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48260</xdr:rowOff>
    </xdr:from>
    <xdr:to>
      <xdr:col>41</xdr:col>
      <xdr:colOff>50800</xdr:colOff>
      <xdr:row>55</xdr:row>
      <xdr:rowOff>35047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306560"/>
          <a:ext cx="889000" cy="15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23154</xdr:rowOff>
    </xdr:from>
    <xdr:to>
      <xdr:col>41</xdr:col>
      <xdr:colOff>101600</xdr:colOff>
      <xdr:row>56</xdr:row>
      <xdr:rowOff>124754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62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115881</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71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139192</xdr:rowOff>
    </xdr:from>
    <xdr:to>
      <xdr:col>36</xdr:col>
      <xdr:colOff>165100</xdr:colOff>
      <xdr:row>56</xdr:row>
      <xdr:rowOff>69342</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56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60469</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66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66497</xdr:rowOff>
    </xdr:from>
    <xdr:to>
      <xdr:col>55</xdr:col>
      <xdr:colOff>50800</xdr:colOff>
      <xdr:row>54</xdr:row>
      <xdr:rowOff>168097</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32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89374</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17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65308</xdr:rowOff>
    </xdr:from>
    <xdr:to>
      <xdr:col>50</xdr:col>
      <xdr:colOff>165100</xdr:colOff>
      <xdr:row>54</xdr:row>
      <xdr:rowOff>166908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32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11985</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09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28870</xdr:rowOff>
    </xdr:from>
    <xdr:to>
      <xdr:col>46</xdr:col>
      <xdr:colOff>38100</xdr:colOff>
      <xdr:row>54</xdr:row>
      <xdr:rowOff>130470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2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146997</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06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155697</xdr:rowOff>
    </xdr:from>
    <xdr:to>
      <xdr:col>41</xdr:col>
      <xdr:colOff>101600</xdr:colOff>
      <xdr:row>55</xdr:row>
      <xdr:rowOff>85847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41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102374</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18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168910</xdr:rowOff>
    </xdr:from>
    <xdr:to>
      <xdr:col>36</xdr:col>
      <xdr:colOff>165100</xdr:colOff>
      <xdr:row>54</xdr:row>
      <xdr:rowOff>99060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25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115587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03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85636</xdr:rowOff>
    </xdr:from>
    <xdr:to>
      <xdr:col>54</xdr:col>
      <xdr:colOff>189865</xdr:colOff>
      <xdr:row>78</xdr:row>
      <xdr:rowOff>78015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87136"/>
          <a:ext cx="127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81842</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454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78015</xdr:rowOff>
    </xdr:from>
    <xdr:to>
      <xdr:col>55</xdr:col>
      <xdr:colOff>88900</xdr:colOff>
      <xdr:row>78</xdr:row>
      <xdr:rowOff>78015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45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32313</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86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85636</xdr:rowOff>
    </xdr:from>
    <xdr:to>
      <xdr:col>55</xdr:col>
      <xdr:colOff>88900</xdr:colOff>
      <xdr:row>70</xdr:row>
      <xdr:rowOff>85636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144424</xdr:rowOff>
    </xdr:from>
    <xdr:to>
      <xdr:col>55</xdr:col>
      <xdr:colOff>0</xdr:colOff>
      <xdr:row>78</xdr:row>
      <xdr:rowOff>99009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174624"/>
          <a:ext cx="838200" cy="297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31576</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2718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8699</xdr:rowOff>
    </xdr:from>
    <xdr:to>
      <xdr:col>55</xdr:col>
      <xdr:colOff>50800</xdr:colOff>
      <xdr:row>75</xdr:row>
      <xdr:rowOff>110299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286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61480</xdr:rowOff>
    </xdr:from>
    <xdr:to>
      <xdr:col>50</xdr:col>
      <xdr:colOff>114300</xdr:colOff>
      <xdr:row>78</xdr:row>
      <xdr:rowOff>99009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434580"/>
          <a:ext cx="889000" cy="3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135573</xdr:rowOff>
    </xdr:from>
    <xdr:to>
      <xdr:col>50</xdr:col>
      <xdr:colOff>165100</xdr:colOff>
      <xdr:row>77</xdr:row>
      <xdr:rowOff>65723</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16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82249</xdr:rowOff>
    </xdr:from>
    <xdr:ext cx="469744"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404428" y="1294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61480</xdr:rowOff>
    </xdr:from>
    <xdr:to>
      <xdr:col>45</xdr:col>
      <xdr:colOff>177800</xdr:colOff>
      <xdr:row>78</xdr:row>
      <xdr:rowOff>114364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434580"/>
          <a:ext cx="889000" cy="5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110122</xdr:rowOff>
    </xdr:from>
    <xdr:to>
      <xdr:col>46</xdr:col>
      <xdr:colOff>38100</xdr:colOff>
      <xdr:row>77</xdr:row>
      <xdr:rowOff>40272</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140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56799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29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107314</xdr:rowOff>
    </xdr:from>
    <xdr:to>
      <xdr:col>41</xdr:col>
      <xdr:colOff>50800</xdr:colOff>
      <xdr:row>78</xdr:row>
      <xdr:rowOff>114364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480414"/>
          <a:ext cx="889000" cy="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92215</xdr:rowOff>
    </xdr:from>
    <xdr:to>
      <xdr:col>41</xdr:col>
      <xdr:colOff>101600</xdr:colOff>
      <xdr:row>77</xdr:row>
      <xdr:rowOff>22365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1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38892</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289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160299</xdr:rowOff>
    </xdr:from>
    <xdr:to>
      <xdr:col>36</xdr:col>
      <xdr:colOff>165100</xdr:colOff>
      <xdr:row>76</xdr:row>
      <xdr:rowOff>90449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01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106977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279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93624</xdr:rowOff>
    </xdr:from>
    <xdr:to>
      <xdr:col>55</xdr:col>
      <xdr:colOff>50800</xdr:colOff>
      <xdr:row>77</xdr:row>
      <xdr:rowOff>23774</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12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72051</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10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48209</xdr:rowOff>
    </xdr:from>
    <xdr:to>
      <xdr:col>50</xdr:col>
      <xdr:colOff>165100</xdr:colOff>
      <xdr:row>78</xdr:row>
      <xdr:rowOff>149809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42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140936</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04428" y="1351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10680</xdr:rowOff>
    </xdr:from>
    <xdr:to>
      <xdr:col>46</xdr:col>
      <xdr:colOff>38100</xdr:colOff>
      <xdr:row>78</xdr:row>
      <xdr:rowOff>112280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38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103407</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476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63564</xdr:rowOff>
    </xdr:from>
    <xdr:to>
      <xdr:col>41</xdr:col>
      <xdr:colOff>101600</xdr:colOff>
      <xdr:row>78</xdr:row>
      <xdr:rowOff>165164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43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156291</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52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56514</xdr:rowOff>
    </xdr:from>
    <xdr:to>
      <xdr:col>36</xdr:col>
      <xdr:colOff>165100</xdr:colOff>
      <xdr:row>78</xdr:row>
      <xdr:rowOff>158114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42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149241</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52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111993</xdr:rowOff>
    </xdr:from>
    <xdr:to>
      <xdr:col>54</xdr:col>
      <xdr:colOff>189865</xdr:colOff>
      <xdr:row>98</xdr:row>
      <xdr:rowOff>162057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713943"/>
          <a:ext cx="1270" cy="1250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165884</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96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162057</xdr:rowOff>
    </xdr:from>
    <xdr:to>
      <xdr:col>55</xdr:col>
      <xdr:colOff>88900</xdr:colOff>
      <xdr:row>98</xdr:row>
      <xdr:rowOff>162057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96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58670</xdr:rowOff>
    </xdr:from>
    <xdr:ext cx="534377"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489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111993</xdr:rowOff>
    </xdr:from>
    <xdr:to>
      <xdr:col>55</xdr:col>
      <xdr:colOff>88900</xdr:colOff>
      <xdr:row>91</xdr:row>
      <xdr:rowOff>111993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713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82869</xdr:rowOff>
    </xdr:from>
    <xdr:to>
      <xdr:col>55</xdr:col>
      <xdr:colOff>0</xdr:colOff>
      <xdr:row>96</xdr:row>
      <xdr:rowOff>63027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370619"/>
          <a:ext cx="838200" cy="15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171350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116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148473</xdr:rowOff>
    </xdr:from>
    <xdr:to>
      <xdr:col>55</xdr:col>
      <xdr:colOff>50800</xdr:colOff>
      <xdr:row>95</xdr:row>
      <xdr:rowOff>78623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26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132522</xdr:rowOff>
    </xdr:from>
    <xdr:to>
      <xdr:col>50</xdr:col>
      <xdr:colOff>114300</xdr:colOff>
      <xdr:row>95</xdr:row>
      <xdr:rowOff>82869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248822"/>
          <a:ext cx="889000" cy="12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36505</xdr:rowOff>
    </xdr:from>
    <xdr:to>
      <xdr:col>50</xdr:col>
      <xdr:colOff>165100</xdr:colOff>
      <xdr:row>95</xdr:row>
      <xdr:rowOff>138105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32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129232</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41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132522</xdr:rowOff>
    </xdr:from>
    <xdr:to>
      <xdr:col>45</xdr:col>
      <xdr:colOff>177800</xdr:colOff>
      <xdr:row>96</xdr:row>
      <xdr:rowOff>155062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248822"/>
          <a:ext cx="889000" cy="36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68966</xdr:rowOff>
    </xdr:from>
    <xdr:to>
      <xdr:col>46</xdr:col>
      <xdr:colOff>38100</xdr:colOff>
      <xdr:row>93</xdr:row>
      <xdr:rowOff>170566</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01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15643</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578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155062</xdr:rowOff>
    </xdr:from>
    <xdr:to>
      <xdr:col>41</xdr:col>
      <xdr:colOff>50800</xdr:colOff>
      <xdr:row>97</xdr:row>
      <xdr:rowOff>154651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614262"/>
          <a:ext cx="889000" cy="17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59959</xdr:rowOff>
    </xdr:from>
    <xdr:to>
      <xdr:col>41</xdr:col>
      <xdr:colOff>101600</xdr:colOff>
      <xdr:row>94</xdr:row>
      <xdr:rowOff>161559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17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6636</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59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114914</xdr:rowOff>
    </xdr:from>
    <xdr:to>
      <xdr:col>36</xdr:col>
      <xdr:colOff>165100</xdr:colOff>
      <xdr:row>93</xdr:row>
      <xdr:rowOff>45064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588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61591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566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12227</xdr:rowOff>
    </xdr:from>
    <xdr:to>
      <xdr:col>55</xdr:col>
      <xdr:colOff>50800</xdr:colOff>
      <xdr:row>96</xdr:row>
      <xdr:rowOff>113827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47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162104</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44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32069</xdr:rowOff>
    </xdr:from>
    <xdr:to>
      <xdr:col>50</xdr:col>
      <xdr:colOff>165100</xdr:colOff>
      <xdr:row>95</xdr:row>
      <xdr:rowOff>133669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31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150196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09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81722</xdr:rowOff>
    </xdr:from>
    <xdr:to>
      <xdr:col>46</xdr:col>
      <xdr:colOff>38100</xdr:colOff>
      <xdr:row>95</xdr:row>
      <xdr:rowOff>11872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19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2999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29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104262</xdr:rowOff>
    </xdr:from>
    <xdr:to>
      <xdr:col>41</xdr:col>
      <xdr:colOff>101600</xdr:colOff>
      <xdr:row>97</xdr:row>
      <xdr:rowOff>34412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56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25539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65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103851</xdr:rowOff>
    </xdr:from>
    <xdr:to>
      <xdr:col>36</xdr:col>
      <xdr:colOff>165100</xdr:colOff>
      <xdr:row>98</xdr:row>
      <xdr:rowOff>34001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73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25128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82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56871</xdr:rowOff>
    </xdr:from>
    <xdr:to>
      <xdr:col>85</xdr:col>
      <xdr:colOff>126364</xdr:colOff>
      <xdr:row>38</xdr:row>
      <xdr:rowOff>20638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371821"/>
          <a:ext cx="1269" cy="1163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24465</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3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20638</xdr:rowOff>
    </xdr:from>
    <xdr:to>
      <xdr:col>86</xdr:col>
      <xdr:colOff>25400</xdr:colOff>
      <xdr:row>38</xdr:row>
      <xdr:rowOff>20638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35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3548</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14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56871</xdr:rowOff>
    </xdr:from>
    <xdr:to>
      <xdr:col>86</xdr:col>
      <xdr:colOff>25400</xdr:colOff>
      <xdr:row>31</xdr:row>
      <xdr:rowOff>56871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37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112382</xdr:rowOff>
    </xdr:from>
    <xdr:to>
      <xdr:col>85</xdr:col>
      <xdr:colOff>127000</xdr:colOff>
      <xdr:row>36</xdr:row>
      <xdr:rowOff>130899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284582"/>
          <a:ext cx="8382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14241</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014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162814</xdr:rowOff>
    </xdr:from>
    <xdr:to>
      <xdr:col>85</xdr:col>
      <xdr:colOff>177800</xdr:colOff>
      <xdr:row>36</xdr:row>
      <xdr:rowOff>92964</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16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57404</xdr:rowOff>
    </xdr:from>
    <xdr:to>
      <xdr:col>81</xdr:col>
      <xdr:colOff>50800</xdr:colOff>
      <xdr:row>36</xdr:row>
      <xdr:rowOff>130899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058154"/>
          <a:ext cx="889000" cy="24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108712</xdr:rowOff>
    </xdr:from>
    <xdr:to>
      <xdr:col>81</xdr:col>
      <xdr:colOff>101600</xdr:colOff>
      <xdr:row>37</xdr:row>
      <xdr:rowOff>38862</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28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29989</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37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57404</xdr:rowOff>
    </xdr:from>
    <xdr:to>
      <xdr:col>76</xdr:col>
      <xdr:colOff>114300</xdr:colOff>
      <xdr:row>37</xdr:row>
      <xdr:rowOff>89141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058154"/>
          <a:ext cx="889000" cy="37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101473</xdr:rowOff>
    </xdr:from>
    <xdr:to>
      <xdr:col>76</xdr:col>
      <xdr:colOff>165100</xdr:colOff>
      <xdr:row>37</xdr:row>
      <xdr:rowOff>31623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27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22750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36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89141</xdr:rowOff>
    </xdr:from>
    <xdr:to>
      <xdr:col>71</xdr:col>
      <xdr:colOff>177800</xdr:colOff>
      <xdr:row>37</xdr:row>
      <xdr:rowOff>120155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432791"/>
          <a:ext cx="889000" cy="3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152756</xdr:rowOff>
    </xdr:from>
    <xdr:to>
      <xdr:col>72</xdr:col>
      <xdr:colOff>38100</xdr:colOff>
      <xdr:row>37</xdr:row>
      <xdr:rowOff>82906</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3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99433</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10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162014</xdr:rowOff>
    </xdr:from>
    <xdr:to>
      <xdr:col>67</xdr:col>
      <xdr:colOff>101600</xdr:colOff>
      <xdr:row>37</xdr:row>
      <xdr:rowOff>92164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3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108691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10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61582</xdr:rowOff>
    </xdr:from>
    <xdr:to>
      <xdr:col>85</xdr:col>
      <xdr:colOff>177800</xdr:colOff>
      <xdr:row>36</xdr:row>
      <xdr:rowOff>163182</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23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40009</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21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80099</xdr:rowOff>
    </xdr:from>
    <xdr:to>
      <xdr:col>81</xdr:col>
      <xdr:colOff>101600</xdr:colOff>
      <xdr:row>37</xdr:row>
      <xdr:rowOff>10249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25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26776</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02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6604</xdr:rowOff>
    </xdr:from>
    <xdr:to>
      <xdr:col>76</xdr:col>
      <xdr:colOff>165100</xdr:colOff>
      <xdr:row>35</xdr:row>
      <xdr:rowOff>108204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00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124731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578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38341</xdr:rowOff>
    </xdr:from>
    <xdr:to>
      <xdr:col>72</xdr:col>
      <xdr:colOff>38100</xdr:colOff>
      <xdr:row>37</xdr:row>
      <xdr:rowOff>139941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38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131068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47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69355</xdr:rowOff>
    </xdr:from>
    <xdr:to>
      <xdr:col>67</xdr:col>
      <xdr:colOff>101600</xdr:colOff>
      <xdr:row>37</xdr:row>
      <xdr:rowOff>170955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41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162082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50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154513</xdr:rowOff>
    </xdr:from>
    <xdr:to>
      <xdr:col>85</xdr:col>
      <xdr:colOff>126364</xdr:colOff>
      <xdr:row>58</xdr:row>
      <xdr:rowOff>115788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727013"/>
          <a:ext cx="1269" cy="133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119615</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1006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115788</xdr:rowOff>
    </xdr:from>
    <xdr:to>
      <xdr:col>86</xdr:col>
      <xdr:colOff>25400</xdr:colOff>
      <xdr:row>58</xdr:row>
      <xdr:rowOff>115788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1005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101190</xdr:rowOff>
    </xdr:from>
    <xdr:ext cx="534377"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50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154513</xdr:rowOff>
    </xdr:from>
    <xdr:to>
      <xdr:col>86</xdr:col>
      <xdr:colOff>25400</xdr:colOff>
      <xdr:row>50</xdr:row>
      <xdr:rowOff>154513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72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69108</xdr:rowOff>
    </xdr:from>
    <xdr:to>
      <xdr:col>85</xdr:col>
      <xdr:colOff>127000</xdr:colOff>
      <xdr:row>51</xdr:row>
      <xdr:rowOff>137460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8813058"/>
          <a:ext cx="838200" cy="6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69750</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328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91323</xdr:rowOff>
    </xdr:from>
    <xdr:to>
      <xdr:col>85</xdr:col>
      <xdr:colOff>177800</xdr:colOff>
      <xdr:row>55</xdr:row>
      <xdr:rowOff>21473</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34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69108</xdr:rowOff>
    </xdr:from>
    <xdr:to>
      <xdr:col>81</xdr:col>
      <xdr:colOff>50800</xdr:colOff>
      <xdr:row>53</xdr:row>
      <xdr:rowOff>78024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8813058"/>
          <a:ext cx="889000" cy="3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92009</xdr:rowOff>
    </xdr:from>
    <xdr:to>
      <xdr:col>81</xdr:col>
      <xdr:colOff>101600</xdr:colOff>
      <xdr:row>55</xdr:row>
      <xdr:rowOff>22159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35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13286</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44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78024</xdr:rowOff>
    </xdr:from>
    <xdr:to>
      <xdr:col>76</xdr:col>
      <xdr:colOff>114300</xdr:colOff>
      <xdr:row>55</xdr:row>
      <xdr:rowOff>66868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164874"/>
          <a:ext cx="889000" cy="331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113452</xdr:rowOff>
    </xdr:from>
    <xdr:to>
      <xdr:col>76</xdr:col>
      <xdr:colOff>165100</xdr:colOff>
      <xdr:row>56</xdr:row>
      <xdr:rowOff>43602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54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34729</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63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66868</xdr:rowOff>
    </xdr:from>
    <xdr:to>
      <xdr:col>71</xdr:col>
      <xdr:colOff>177800</xdr:colOff>
      <xdr:row>57</xdr:row>
      <xdr:rowOff>30566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496618"/>
          <a:ext cx="889000" cy="30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117566</xdr:rowOff>
    </xdr:from>
    <xdr:to>
      <xdr:col>72</xdr:col>
      <xdr:colOff>38100</xdr:colOff>
      <xdr:row>57</xdr:row>
      <xdr:rowOff>47716</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718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38843</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81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25898</xdr:rowOff>
    </xdr:from>
    <xdr:to>
      <xdr:col>67</xdr:col>
      <xdr:colOff>101600</xdr:colOff>
      <xdr:row>56</xdr:row>
      <xdr:rowOff>127498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62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144025</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40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86660</xdr:rowOff>
    </xdr:from>
    <xdr:to>
      <xdr:col>85</xdr:col>
      <xdr:colOff>177800</xdr:colOff>
      <xdr:row>52</xdr:row>
      <xdr:rowOff>16810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883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109537</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868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18308</xdr:rowOff>
    </xdr:from>
    <xdr:to>
      <xdr:col>81</xdr:col>
      <xdr:colOff>101600</xdr:colOff>
      <xdr:row>51</xdr:row>
      <xdr:rowOff>119908</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876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49</xdr:row>
      <xdr:rowOff>136435</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853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27224</xdr:rowOff>
    </xdr:from>
    <xdr:to>
      <xdr:col>76</xdr:col>
      <xdr:colOff>165100</xdr:colOff>
      <xdr:row>53</xdr:row>
      <xdr:rowOff>128824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11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145351</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888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16068</xdr:rowOff>
    </xdr:from>
    <xdr:to>
      <xdr:col>72</xdr:col>
      <xdr:colOff>38100</xdr:colOff>
      <xdr:row>55</xdr:row>
      <xdr:rowOff>117668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44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134195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22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151216</xdr:rowOff>
    </xdr:from>
    <xdr:to>
      <xdr:col>67</xdr:col>
      <xdr:colOff>101600</xdr:colOff>
      <xdr:row>57</xdr:row>
      <xdr:rowOff>81366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75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72493</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84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9513</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182463"/>
          <a:ext cx="1269" cy="1406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127640</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957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36,917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9513</xdr:rowOff>
    </xdr:from>
    <xdr:to>
      <xdr:col>86</xdr:col>
      <xdr:colOff>25400</xdr:colOff>
      <xdr:row>71</xdr:row>
      <xdr:rowOff>9513</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182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84341</xdr:rowOff>
    </xdr:from>
    <xdr:to>
      <xdr:col>85</xdr:col>
      <xdr:colOff>127000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457441"/>
          <a:ext cx="838200" cy="13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117339</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1475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94462</xdr:rowOff>
    </xdr:from>
    <xdr:to>
      <xdr:col>85</xdr:col>
      <xdr:colOff>177800</xdr:colOff>
      <xdr:row>78</xdr:row>
      <xdr:rowOff>24612</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296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38202</xdr:rowOff>
    </xdr:from>
    <xdr:to>
      <xdr:col>81</xdr:col>
      <xdr:colOff>50800</xdr:colOff>
      <xdr:row>78</xdr:row>
      <xdr:rowOff>84341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411302"/>
          <a:ext cx="889000" cy="4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27939</xdr:rowOff>
    </xdr:from>
    <xdr:to>
      <xdr:col>81</xdr:col>
      <xdr:colOff>101600</xdr:colOff>
      <xdr:row>78</xdr:row>
      <xdr:rowOff>129539</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0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146066</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7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38202</xdr:rowOff>
    </xdr:from>
    <xdr:to>
      <xdr:col>76</xdr:col>
      <xdr:colOff>114300</xdr:colOff>
      <xdr:row>79</xdr:row>
      <xdr:rowOff>1282</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3703300" y="13411302"/>
          <a:ext cx="889000" cy="134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149898</xdr:rowOff>
    </xdr:from>
    <xdr:to>
      <xdr:col>76</xdr:col>
      <xdr:colOff>165100</xdr:colOff>
      <xdr:row>78</xdr:row>
      <xdr:rowOff>80048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35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96575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12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146977</xdr:rowOff>
    </xdr:from>
    <xdr:to>
      <xdr:col>71</xdr:col>
      <xdr:colOff>177800</xdr:colOff>
      <xdr:row>79</xdr:row>
      <xdr:rowOff>1282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520077"/>
          <a:ext cx="889000" cy="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109513</xdr:rowOff>
    </xdr:from>
    <xdr:to>
      <xdr:col>72</xdr:col>
      <xdr:colOff>38100</xdr:colOff>
      <xdr:row>78</xdr:row>
      <xdr:rowOff>39663</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31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56190</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08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132372</xdr:rowOff>
    </xdr:from>
    <xdr:to>
      <xdr:col>67</xdr:col>
      <xdr:colOff>101600</xdr:colOff>
      <xdr:row>77</xdr:row>
      <xdr:rowOff>62522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16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79049</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293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33541</xdr:rowOff>
    </xdr:from>
    <xdr:to>
      <xdr:col>81</xdr:col>
      <xdr:colOff>101600</xdr:colOff>
      <xdr:row>78</xdr:row>
      <xdr:rowOff>135141</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40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126268</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499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158852</xdr:rowOff>
    </xdr:from>
    <xdr:to>
      <xdr:col>76</xdr:col>
      <xdr:colOff>165100</xdr:colOff>
      <xdr:row>78</xdr:row>
      <xdr:rowOff>89002</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36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80129</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45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121932</xdr:rowOff>
    </xdr:from>
    <xdr:to>
      <xdr:col>72</xdr:col>
      <xdr:colOff>38100</xdr:colOff>
      <xdr:row>79</xdr:row>
      <xdr:rowOff>52082</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49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43209</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428" y="1358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96177</xdr:rowOff>
    </xdr:from>
    <xdr:to>
      <xdr:col>67</xdr:col>
      <xdr:colOff>101600</xdr:colOff>
      <xdr:row>79</xdr:row>
      <xdr:rowOff>26327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46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17454</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79428" y="13562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111223</xdr:rowOff>
    </xdr:from>
    <xdr:to>
      <xdr:col>85</xdr:col>
      <xdr:colOff>126364</xdr:colOff>
      <xdr:row>98</xdr:row>
      <xdr:rowOff>61029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370273"/>
          <a:ext cx="1269" cy="1492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64856</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86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61029</xdr:rowOff>
    </xdr:from>
    <xdr:to>
      <xdr:col>86</xdr:col>
      <xdr:colOff>25400</xdr:colOff>
      <xdr:row>98</xdr:row>
      <xdr:rowOff>61029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86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57900</xdr:rowOff>
    </xdr:from>
    <xdr:ext cx="534377"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14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111223</xdr:rowOff>
    </xdr:from>
    <xdr:to>
      <xdr:col>86</xdr:col>
      <xdr:colOff>25400</xdr:colOff>
      <xdr:row>89</xdr:row>
      <xdr:rowOff>111223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370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89</xdr:row>
      <xdr:rowOff>111223</xdr:rowOff>
    </xdr:from>
    <xdr:to>
      <xdr:col>85</xdr:col>
      <xdr:colOff>127000</xdr:colOff>
      <xdr:row>91</xdr:row>
      <xdr:rowOff>11162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5370273"/>
          <a:ext cx="838200" cy="24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124444</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5897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146017</xdr:rowOff>
    </xdr:from>
    <xdr:to>
      <xdr:col>85</xdr:col>
      <xdr:colOff>177800</xdr:colOff>
      <xdr:row>93</xdr:row>
      <xdr:rowOff>76167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5919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11162</xdr:rowOff>
    </xdr:from>
    <xdr:to>
      <xdr:col>81</xdr:col>
      <xdr:colOff>50800</xdr:colOff>
      <xdr:row>93</xdr:row>
      <xdr:rowOff>2736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5613112"/>
          <a:ext cx="889000" cy="33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8564</xdr:rowOff>
    </xdr:from>
    <xdr:to>
      <xdr:col>81</xdr:col>
      <xdr:colOff>101600</xdr:colOff>
      <xdr:row>93</xdr:row>
      <xdr:rowOff>110164</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595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101291</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04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2736</xdr:rowOff>
    </xdr:from>
    <xdr:to>
      <xdr:col>76</xdr:col>
      <xdr:colOff>114300</xdr:colOff>
      <xdr:row>94</xdr:row>
      <xdr:rowOff>12860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5947586"/>
          <a:ext cx="889000" cy="18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18687</xdr:rowOff>
    </xdr:from>
    <xdr:to>
      <xdr:col>76</xdr:col>
      <xdr:colOff>165100</xdr:colOff>
      <xdr:row>93</xdr:row>
      <xdr:rowOff>120287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596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111414</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05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12860</xdr:rowOff>
    </xdr:from>
    <xdr:to>
      <xdr:col>71</xdr:col>
      <xdr:colOff>177800</xdr:colOff>
      <xdr:row>94</xdr:row>
      <xdr:rowOff>53910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129160"/>
          <a:ext cx="889000" cy="4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92</xdr:row>
      <xdr:rowOff>164632</xdr:rowOff>
    </xdr:from>
    <xdr:to>
      <xdr:col>72</xdr:col>
      <xdr:colOff>38100</xdr:colOff>
      <xdr:row>93</xdr:row>
      <xdr:rowOff>94782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593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111309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571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142850</xdr:rowOff>
    </xdr:from>
    <xdr:to>
      <xdr:col>67</xdr:col>
      <xdr:colOff>101600</xdr:colOff>
      <xdr:row>93</xdr:row>
      <xdr:rowOff>73000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591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89527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569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89</xdr:row>
      <xdr:rowOff>60423</xdr:rowOff>
    </xdr:from>
    <xdr:to>
      <xdr:col>85</xdr:col>
      <xdr:colOff>177800</xdr:colOff>
      <xdr:row>89</xdr:row>
      <xdr:rowOff>162023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531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13450</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527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131812</xdr:rowOff>
    </xdr:from>
    <xdr:to>
      <xdr:col>81</xdr:col>
      <xdr:colOff>101600</xdr:colOff>
      <xdr:row>91</xdr:row>
      <xdr:rowOff>61962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556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78489</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533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123386</xdr:rowOff>
    </xdr:from>
    <xdr:to>
      <xdr:col>76</xdr:col>
      <xdr:colOff>165100</xdr:colOff>
      <xdr:row>93</xdr:row>
      <xdr:rowOff>53536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589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70063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567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133510</xdr:rowOff>
    </xdr:from>
    <xdr:to>
      <xdr:col>72</xdr:col>
      <xdr:colOff>38100</xdr:colOff>
      <xdr:row>94</xdr:row>
      <xdr:rowOff>63660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07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54787</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17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3110</xdr:rowOff>
    </xdr:from>
    <xdr:to>
      <xdr:col>67</xdr:col>
      <xdr:colOff>101600</xdr:colOff>
      <xdr:row>94</xdr:row>
      <xdr:rowOff>104710</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11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95837</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212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97790</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241290"/>
          <a:ext cx="1269"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44467</xdr:rowOff>
    </xdr:from>
    <xdr:ext cx="378565"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016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97790</xdr:rowOff>
    </xdr:from>
    <xdr:to>
      <xdr:col>116</xdr:col>
      <xdr:colOff>152400</xdr:colOff>
      <xdr:row>30</xdr:row>
      <xdr:rowOff>97790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24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29210</xdr:rowOff>
    </xdr:from>
    <xdr:to>
      <xdr:col>116</xdr:col>
      <xdr:colOff>63500</xdr:colOff>
      <xdr:row>37</xdr:row>
      <xdr:rowOff>36830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1323300" y="63728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2557</xdr:rowOff>
    </xdr:from>
    <xdr:ext cx="313932"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1765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24130</xdr:rowOff>
    </xdr:from>
    <xdr:to>
      <xdr:col>116</xdr:col>
      <xdr:colOff>114300</xdr:colOff>
      <xdr:row>38</xdr:row>
      <xdr:rowOff>125730</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36830</xdr:rowOff>
    </xdr:from>
    <xdr:to>
      <xdr:col>111</xdr:col>
      <xdr:colOff>177800</xdr:colOff>
      <xdr:row>37</xdr:row>
      <xdr:rowOff>40640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0434300" y="63804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39370</xdr:rowOff>
    </xdr:from>
    <xdr:to>
      <xdr:col>112</xdr:col>
      <xdr:colOff>38100</xdr:colOff>
      <xdr:row>38</xdr:row>
      <xdr:rowOff>140970</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5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132097</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66333" y="66471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40640</xdr:rowOff>
    </xdr:from>
    <xdr:to>
      <xdr:col>107</xdr:col>
      <xdr:colOff>50800</xdr:colOff>
      <xdr:row>37</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19545300" y="63842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24130</xdr:rowOff>
    </xdr:from>
    <xdr:to>
      <xdr:col>107</xdr:col>
      <xdr:colOff>101600</xdr:colOff>
      <xdr:row>37</xdr:row>
      <xdr:rowOff>125730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116857</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77333" y="6460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44450</xdr:rowOff>
    </xdr:from>
    <xdr:to>
      <xdr:col>102</xdr:col>
      <xdr:colOff>114300</xdr:colOff>
      <xdr:row>37</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388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54610</xdr:rowOff>
    </xdr:from>
    <xdr:to>
      <xdr:col>102</xdr:col>
      <xdr:colOff>165100</xdr:colOff>
      <xdr:row>37</xdr:row>
      <xdr:rowOff>156210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147337</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88333" y="64909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46990</xdr:rowOff>
    </xdr:from>
    <xdr:to>
      <xdr:col>98</xdr:col>
      <xdr:colOff>38100</xdr:colOff>
      <xdr:row>38</xdr:row>
      <xdr:rowOff>148590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5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139717</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99333" y="66548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149860</xdr:rowOff>
    </xdr:from>
    <xdr:to>
      <xdr:col>116</xdr:col>
      <xdr:colOff>114300</xdr:colOff>
      <xdr:row>37</xdr:row>
      <xdr:rowOff>80010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32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1287</xdr:rowOff>
    </xdr:from>
    <xdr:ext cx="313932"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173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157480</xdr:rowOff>
    </xdr:from>
    <xdr:to>
      <xdr:col>112</xdr:col>
      <xdr:colOff>38100</xdr:colOff>
      <xdr:row>37</xdr:row>
      <xdr:rowOff>87630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32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35</xdr:row>
      <xdr:rowOff>104157</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66333" y="61049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161290</xdr:rowOff>
    </xdr:from>
    <xdr:to>
      <xdr:col>107</xdr:col>
      <xdr:colOff>101600</xdr:colOff>
      <xdr:row>37</xdr:row>
      <xdr:rowOff>91440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33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35</xdr:row>
      <xdr:rowOff>107967</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77333" y="61087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165100</xdr:rowOff>
    </xdr:from>
    <xdr:to>
      <xdr:col>102</xdr:col>
      <xdr:colOff>165100</xdr:colOff>
      <xdr:row>37</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35</xdr:row>
      <xdr:rowOff>111777</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88333" y="6112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165100</xdr:rowOff>
    </xdr:from>
    <xdr:to>
      <xdr:col>98</xdr:col>
      <xdr:colOff>38100</xdr:colOff>
      <xdr:row>37</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111777</xdr:rowOff>
    </xdr:from>
    <xdr:ext cx="313932"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99333" y="6112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・総務費が住民一人当たり</a:t>
          </a:r>
          <a:r>
            <a:rPr kumimoji="1" lang="en-US" altLang="ja-JP" sz="1100">
              <a:solidFill>
                <a:schemeClr val="dk1"/>
              </a:solidFill>
              <a:effectLst/>
              <a:latin typeface="+mn-lt"/>
              <a:ea typeface="+mn-ea"/>
              <a:cs typeface="+mn-cs"/>
            </a:rPr>
            <a:t>200,464</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令和元年度から</a:t>
          </a:r>
          <a:r>
            <a:rPr kumimoji="1" lang="en-US" altLang="ja-JP" sz="1100">
              <a:solidFill>
                <a:schemeClr val="dk1"/>
              </a:solidFill>
              <a:effectLst/>
              <a:latin typeface="+mn-lt"/>
              <a:ea typeface="+mn-ea"/>
              <a:cs typeface="+mn-cs"/>
            </a:rPr>
            <a:t>113,370</a:t>
          </a:r>
          <a:r>
            <a:rPr kumimoji="1" lang="ja-JP" altLang="en-US" sz="1100">
              <a:solidFill>
                <a:schemeClr val="dk1"/>
              </a:solidFill>
              <a:effectLst/>
              <a:latin typeface="+mn-lt"/>
              <a:ea typeface="+mn-ea"/>
              <a:cs typeface="+mn-cs"/>
            </a:rPr>
            <a:t>円と大幅に増加している。</a:t>
          </a:r>
          <a:r>
            <a:rPr kumimoji="1" lang="ja-JP" altLang="en-US" sz="1100">
              <a:solidFill>
                <a:sysClr val="windowText" lastClr="000000"/>
              </a:solidFill>
              <a:effectLst/>
              <a:latin typeface="+mn-lt"/>
              <a:ea typeface="+mn-ea"/>
              <a:cs typeface="+mn-cs"/>
            </a:rPr>
            <a:t>新型コロナウイルス感染症対策としての特別定額給付金事業、</a:t>
          </a:r>
          <a:r>
            <a:rPr kumimoji="1" lang="ja-JP" altLang="en-US" sz="1100">
              <a:solidFill>
                <a:schemeClr val="dk1"/>
              </a:solidFill>
              <a:effectLst/>
              <a:latin typeface="+mn-lt"/>
              <a:ea typeface="+mn-ea"/>
              <a:cs typeface="+mn-cs"/>
            </a:rPr>
            <a:t>ふるさと納税寄付額の増加に伴う</a:t>
          </a:r>
          <a:r>
            <a:rPr kumimoji="1" lang="ja-JP" altLang="ja-JP" sz="1100">
              <a:solidFill>
                <a:schemeClr val="dk1"/>
              </a:solidFill>
              <a:effectLst/>
              <a:latin typeface="+mn-lt"/>
              <a:ea typeface="+mn-ea"/>
              <a:cs typeface="+mn-cs"/>
            </a:rPr>
            <a:t>ふるさと三豊応援基金管理事業</a:t>
          </a:r>
          <a:r>
            <a:rPr kumimoji="1" lang="ja-JP" altLang="en-US" sz="1100">
              <a:solidFill>
                <a:schemeClr val="dk1"/>
              </a:solidFill>
              <a:effectLst/>
              <a:latin typeface="+mn-lt"/>
              <a:ea typeface="+mn-ea"/>
              <a:cs typeface="+mn-cs"/>
            </a:rPr>
            <a:t>や公共施設の除却の増加が</a:t>
          </a:r>
          <a:r>
            <a:rPr kumimoji="1" lang="ja-JP" altLang="ja-JP" sz="1100">
              <a:solidFill>
                <a:schemeClr val="dk1"/>
              </a:solidFill>
              <a:effectLst/>
              <a:latin typeface="+mn-lt"/>
              <a:ea typeface="+mn-ea"/>
              <a:cs typeface="+mn-cs"/>
            </a:rPr>
            <a:t>主な要因であ</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類似団体平均に比べ高い状況にある。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・民生費が住民一人当たり</a:t>
          </a:r>
          <a:r>
            <a:rPr kumimoji="1" lang="en-US" altLang="ja-JP" sz="1100">
              <a:solidFill>
                <a:schemeClr val="dk1"/>
              </a:solidFill>
              <a:effectLst/>
              <a:latin typeface="+mn-lt"/>
              <a:ea typeface="+mn-ea"/>
              <a:cs typeface="+mn-cs"/>
            </a:rPr>
            <a:t>167,791</a:t>
          </a:r>
          <a:r>
            <a:rPr kumimoji="1" lang="ja-JP" altLang="en-US" sz="1100">
              <a:solidFill>
                <a:schemeClr val="dk1"/>
              </a:solidFill>
              <a:effectLst/>
              <a:latin typeface="+mn-lt"/>
              <a:ea typeface="+mn-ea"/>
              <a:cs typeface="+mn-cs"/>
            </a:rPr>
            <a:t>円となっており、令和元年度から</a:t>
          </a:r>
          <a:r>
            <a:rPr kumimoji="1" lang="en-US" altLang="ja-JP" sz="1100">
              <a:solidFill>
                <a:schemeClr val="dk1"/>
              </a:solidFill>
              <a:effectLst/>
              <a:latin typeface="+mn-lt"/>
              <a:ea typeface="+mn-ea"/>
              <a:cs typeface="+mn-cs"/>
            </a:rPr>
            <a:t>14,949</a:t>
          </a:r>
          <a:r>
            <a:rPr kumimoji="1" lang="ja-JP" altLang="en-US" sz="1100">
              <a:solidFill>
                <a:schemeClr val="dk1"/>
              </a:solidFill>
              <a:effectLst/>
              <a:latin typeface="+mn-lt"/>
              <a:ea typeface="+mn-ea"/>
              <a:cs typeface="+mn-cs"/>
            </a:rPr>
            <a:t>円増加している。新型コロナウイルス感染症対策としての子育て世帯特別定額給付金事業や山本地区就学前建設事業実施が主な要因である。</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・教育費が住民一人当たり</a:t>
          </a:r>
          <a:r>
            <a:rPr kumimoji="1" lang="en-US" altLang="ja-JP" sz="1100">
              <a:solidFill>
                <a:sysClr val="windowText" lastClr="000000"/>
              </a:solidFill>
              <a:effectLst/>
              <a:latin typeface="+mn-lt"/>
              <a:ea typeface="+mn-ea"/>
              <a:cs typeface="+mn-cs"/>
            </a:rPr>
            <a:t>76,299</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令和元年度から</a:t>
          </a:r>
          <a:r>
            <a:rPr kumimoji="1" lang="en-US" altLang="ja-JP" sz="1100">
              <a:solidFill>
                <a:schemeClr val="dk1"/>
              </a:solidFill>
              <a:effectLst/>
              <a:latin typeface="+mn-lt"/>
              <a:ea typeface="+mn-ea"/>
              <a:cs typeface="+mn-cs"/>
            </a:rPr>
            <a:t>1,495</a:t>
          </a:r>
          <a:r>
            <a:rPr kumimoji="1" lang="ja-JP" altLang="en-US" sz="1100">
              <a:solidFill>
                <a:schemeClr val="dk1"/>
              </a:solidFill>
              <a:effectLst/>
              <a:latin typeface="+mn-lt"/>
              <a:ea typeface="+mn-ea"/>
              <a:cs typeface="+mn-cs"/>
            </a:rPr>
            <a:t>円減少している。しかし、学校や公民館等教育関係の公共施設が多く、その維持管理費用が多いため、</a:t>
          </a:r>
          <a:r>
            <a:rPr kumimoji="1" lang="ja-JP" altLang="ja-JP" sz="1100">
              <a:solidFill>
                <a:schemeClr val="dk1"/>
              </a:solidFill>
              <a:effectLst/>
              <a:latin typeface="+mn-lt"/>
              <a:ea typeface="+mn-ea"/>
              <a:cs typeface="+mn-cs"/>
            </a:rPr>
            <a:t>類似団体平均に比べ高い状況にある。</a:t>
          </a:r>
          <a:endParaRPr lang="ja-JP" altLang="ja-JP" sz="1400">
            <a:effectLst/>
          </a:endParaRPr>
        </a:p>
        <a:p>
          <a:endParaRPr kumimoji="1" lang="en-US" altLang="ja-JP" sz="1100">
            <a:solidFill>
              <a:sysClr val="windowText" lastClr="000000"/>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香川県三豊市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行財政改革を着実に進めていることから、実質収支額は継続的に黒字を確保している。実質単年度収支についても、「第２次行政改革大綱（平成２８～令和２年度）」に基づく取組をはじめ、経費削減に努めていることなどにより、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年度までは黒字を確保していたが、平成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年度からは収支の均衡を図るために多額の財政調整基金を取り崩し</a:t>
          </a:r>
          <a:r>
            <a:rPr kumimoji="1" lang="ja-JP" altLang="en-US" sz="1100">
              <a:solidFill>
                <a:schemeClr val="dk1"/>
              </a:solidFill>
              <a:effectLst/>
              <a:latin typeface="+mn-lt"/>
              <a:ea typeface="+mn-ea"/>
              <a:cs typeface="+mn-cs"/>
            </a:rPr>
            <a:t>ているため</a:t>
          </a:r>
          <a:r>
            <a:rPr kumimoji="1" lang="ja-JP" altLang="ja-JP" sz="1100">
              <a:solidFill>
                <a:schemeClr val="dk1"/>
              </a:solidFill>
              <a:effectLst/>
              <a:latin typeface="+mn-lt"/>
              <a:ea typeface="+mn-ea"/>
              <a:cs typeface="+mn-cs"/>
            </a:rPr>
            <a:t>、赤字となっ</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それに伴い、財政調整基金残高は減少しており、令和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年度の標準財政規模比は</a:t>
          </a:r>
          <a:r>
            <a:rPr kumimoji="1" lang="en-US" altLang="ja-JP" sz="1100">
              <a:solidFill>
                <a:schemeClr val="dk1"/>
              </a:solidFill>
              <a:effectLst/>
              <a:latin typeface="+mn-lt"/>
              <a:ea typeface="+mn-ea"/>
              <a:cs typeface="+mn-cs"/>
            </a:rPr>
            <a:t>36.25</a:t>
          </a:r>
          <a:r>
            <a:rPr kumimoji="1" lang="ja-JP" altLang="ja-JP" sz="1100">
              <a:solidFill>
                <a:schemeClr val="dk1"/>
              </a:solidFill>
              <a:effectLst/>
              <a:latin typeface="+mn-lt"/>
              <a:ea typeface="+mn-ea"/>
              <a:cs typeface="+mn-cs"/>
            </a:rPr>
            <a:t>％となっている。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香川県三豊市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全ての会計で実質収支（資金不足額・剰余額）については黒字を保っている。</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75</a:t>
          </a:r>
          <a:r>
            <a:rPr kumimoji="1" lang="ja-JP" altLang="en-US" sz="1100">
              <a:solidFill>
                <a:schemeClr val="dk1"/>
              </a:solidFill>
              <a:effectLst/>
              <a:latin typeface="+mn-lt"/>
              <a:ea typeface="+mn-ea"/>
              <a:cs typeface="+mn-cs"/>
            </a:rPr>
            <a:t>歳以上の後期高齢者が増加傾向であり、後期高齢者医療事業や介護サービス事業等の事業費の増加が見込まれることから、</a:t>
          </a:r>
          <a:r>
            <a:rPr kumimoji="1" lang="ja-JP" altLang="ja-JP" sz="1100">
              <a:solidFill>
                <a:schemeClr val="dk1"/>
              </a:solidFill>
              <a:effectLst/>
              <a:latin typeface="+mn-lt"/>
              <a:ea typeface="+mn-ea"/>
              <a:cs typeface="+mn-cs"/>
            </a:rPr>
            <a:t>保険料の設定の見直しを検討するなど、健全な財政運営に努める。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香川県三豊市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a:t>
          </a:r>
          <a:endParaRPr lang="ja-JP" altLang="ja-JP" sz="1400">
            <a:effectLst/>
          </a:endParaRPr>
        </a:p>
        <a:p>
          <a:r>
            <a:rPr kumimoji="1" lang="ja-JP" altLang="ja-JP" sz="1100">
              <a:solidFill>
                <a:schemeClr val="dk1"/>
              </a:solidFill>
              <a:effectLst/>
              <a:latin typeface="+mn-lt"/>
              <a:ea typeface="+mn-ea"/>
              <a:cs typeface="+mn-cs"/>
            </a:rPr>
            <a:t>　据置期間を終えた合併特例債</a:t>
          </a:r>
          <a:r>
            <a:rPr kumimoji="1" lang="ja-JP" altLang="en-US" sz="1100">
              <a:solidFill>
                <a:schemeClr val="dk1"/>
              </a:solidFill>
              <a:effectLst/>
              <a:latin typeface="+mn-lt"/>
              <a:ea typeface="+mn-ea"/>
              <a:cs typeface="+mn-cs"/>
            </a:rPr>
            <a:t>・臨時財政対策債等</a:t>
          </a:r>
          <a:r>
            <a:rPr kumimoji="1" lang="ja-JP" altLang="ja-JP" sz="1100">
              <a:solidFill>
                <a:schemeClr val="dk1"/>
              </a:solidFill>
              <a:effectLst/>
              <a:latin typeface="+mn-lt"/>
              <a:ea typeface="+mn-ea"/>
              <a:cs typeface="+mn-cs"/>
            </a:rPr>
            <a:t>の償還が始まったことにより、元利償還金が</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426</a:t>
          </a:r>
          <a:r>
            <a:rPr kumimoji="1" lang="ja-JP" altLang="ja-JP" sz="1100">
              <a:solidFill>
                <a:schemeClr val="dk1"/>
              </a:solidFill>
              <a:effectLst/>
              <a:latin typeface="+mn-lt"/>
              <a:ea typeface="+mn-ea"/>
              <a:cs typeface="+mn-cs"/>
            </a:rPr>
            <a:t>百万円増加した。</a:t>
          </a:r>
          <a:endParaRPr lang="ja-JP" altLang="ja-JP" sz="1400">
            <a:effectLst/>
          </a:endParaRPr>
        </a:p>
        <a:p>
          <a:r>
            <a:rPr kumimoji="1" lang="ja-JP" altLang="ja-JP" sz="1100">
              <a:solidFill>
                <a:schemeClr val="dk1"/>
              </a:solidFill>
              <a:effectLst/>
              <a:latin typeface="+mn-lt"/>
              <a:ea typeface="+mn-ea"/>
              <a:cs typeface="+mn-cs"/>
            </a:rPr>
            <a:t>・算入公債費等</a:t>
          </a:r>
          <a:endParaRPr lang="ja-JP" altLang="ja-JP" sz="1400">
            <a:effectLst/>
          </a:endParaRPr>
        </a:p>
        <a:p>
          <a:r>
            <a:rPr kumimoji="1" lang="ja-JP" altLang="ja-JP" sz="1100">
              <a:solidFill>
                <a:schemeClr val="dk1"/>
              </a:solidFill>
              <a:effectLst/>
              <a:latin typeface="+mn-lt"/>
              <a:ea typeface="+mn-ea"/>
              <a:cs typeface="+mn-cs"/>
            </a:rPr>
            <a:t>　元利償還金の増加に伴い、災害復旧費等に係る基準財政需要額が増加し、算入公債費等は、</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174</a:t>
          </a:r>
          <a:r>
            <a:rPr kumimoji="1" lang="ja-JP" altLang="ja-JP" sz="1100">
              <a:solidFill>
                <a:schemeClr val="dk1"/>
              </a:solidFill>
              <a:effectLst/>
              <a:latin typeface="+mn-lt"/>
              <a:ea typeface="+mn-ea"/>
              <a:cs typeface="+mn-cs"/>
            </a:rPr>
            <a:t>百万円増加している。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満期一括償還地方債は発行していない。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香川県三豊市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一般会計等に係る地方債の現在高については、償還方法の変更に伴い、据置措置を講じていない市債の増加等により、</a:t>
          </a:r>
          <a:r>
            <a:rPr kumimoji="1" lang="en-US" altLang="ja-JP" sz="1100">
              <a:solidFill>
                <a:schemeClr val="dk1"/>
              </a:solidFill>
              <a:effectLst/>
              <a:latin typeface="+mn-lt"/>
              <a:ea typeface="+mn-ea"/>
              <a:cs typeface="+mn-cs"/>
            </a:rPr>
            <a:t>302</a:t>
          </a:r>
          <a:r>
            <a:rPr kumimoji="1" lang="ja-JP" altLang="ja-JP" sz="1100">
              <a:solidFill>
                <a:schemeClr val="dk1"/>
              </a:solidFill>
              <a:effectLst/>
              <a:latin typeface="+mn-lt"/>
              <a:ea typeface="+mn-ea"/>
              <a:cs typeface="+mn-cs"/>
            </a:rPr>
            <a:t>百万円減少した。</a:t>
          </a:r>
          <a:endParaRPr lang="ja-JP" altLang="ja-JP" sz="1400">
            <a:effectLst/>
          </a:endParaRPr>
        </a:p>
        <a:p>
          <a:r>
            <a:rPr kumimoji="1" lang="ja-JP" altLang="ja-JP" sz="1100">
              <a:solidFill>
                <a:schemeClr val="dk1"/>
              </a:solidFill>
              <a:effectLst/>
              <a:latin typeface="+mn-lt"/>
              <a:ea typeface="+mn-ea"/>
              <a:cs typeface="+mn-cs"/>
            </a:rPr>
            <a:t>　将来負担比率の分子は</a:t>
          </a:r>
          <a:r>
            <a:rPr kumimoji="1" lang="en-US" altLang="ja-JP" sz="1100">
              <a:solidFill>
                <a:schemeClr val="dk1"/>
              </a:solidFill>
              <a:effectLst/>
              <a:latin typeface="+mn-lt"/>
              <a:ea typeface="+mn-ea"/>
              <a:cs typeface="+mn-cs"/>
            </a:rPr>
            <a:t>187</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今後も交付税措置のある有利な市債に絞った発行を原則として、健全財政に努める。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香川県三豊市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年度末の基金残高は</a:t>
          </a:r>
          <a:r>
            <a:rPr kumimoji="1" lang="en-US" altLang="ja-JP" sz="1100">
              <a:solidFill>
                <a:schemeClr val="dk1"/>
              </a:solidFill>
              <a:effectLst/>
              <a:latin typeface="+mn-lt"/>
              <a:ea typeface="+mn-ea"/>
              <a:cs typeface="+mn-cs"/>
            </a:rPr>
            <a:t>194</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23</a:t>
          </a:r>
          <a:r>
            <a:rPr kumimoji="1" lang="ja-JP" altLang="en-US" sz="1100">
              <a:solidFill>
                <a:schemeClr val="dk1"/>
              </a:solidFill>
              <a:effectLst/>
              <a:latin typeface="+mn-lt"/>
              <a:ea typeface="+mn-ea"/>
              <a:cs typeface="+mn-cs"/>
            </a:rPr>
            <a:t>百万円となっており、前年度から</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52</a:t>
          </a:r>
          <a:r>
            <a:rPr kumimoji="1" lang="ja-JP" altLang="en-US" sz="1100">
              <a:solidFill>
                <a:schemeClr val="dk1"/>
              </a:solidFill>
              <a:effectLst/>
              <a:latin typeface="+mn-lt"/>
              <a:ea typeface="+mn-ea"/>
              <a:cs typeface="+mn-cs"/>
            </a:rPr>
            <a:t>百万円の増加となっている。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これは減債基金で</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63</a:t>
          </a:r>
          <a:r>
            <a:rPr kumimoji="1" lang="ja-JP" altLang="en-US" sz="1100">
              <a:solidFill>
                <a:schemeClr val="dk1"/>
              </a:solidFill>
              <a:effectLst/>
              <a:latin typeface="+mn-lt"/>
              <a:ea typeface="+mn-ea"/>
              <a:cs typeface="+mn-cs"/>
            </a:rPr>
            <a:t>百万円、合併振興基金やふるさと三豊応援基金等その他特定目的基金で</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90</a:t>
          </a:r>
          <a:r>
            <a:rPr kumimoji="1" lang="ja-JP" altLang="en-US" sz="1100">
              <a:solidFill>
                <a:schemeClr val="dk1"/>
              </a:solidFill>
              <a:effectLst/>
              <a:latin typeface="+mn-lt"/>
              <a:ea typeface="+mn-ea"/>
              <a:cs typeface="+mn-cs"/>
            </a:rPr>
            <a:t>百万円増加した一方、</a:t>
          </a:r>
          <a:r>
            <a:rPr kumimoji="1" lang="ja-JP" altLang="ja-JP" sz="1100">
              <a:solidFill>
                <a:schemeClr val="dk1"/>
              </a:solidFill>
              <a:effectLst/>
              <a:latin typeface="+mn-lt"/>
              <a:ea typeface="+mn-ea"/>
              <a:cs typeface="+mn-cs"/>
            </a:rPr>
            <a:t>収支の均衡を図るため財政調整基金を取り崩した</a:t>
          </a:r>
          <a:r>
            <a:rPr kumimoji="1" lang="ja-JP" altLang="en-US" sz="1100">
              <a:solidFill>
                <a:schemeClr val="dk1"/>
              </a:solidFill>
              <a:effectLst/>
              <a:latin typeface="+mn-lt"/>
              <a:ea typeface="+mn-ea"/>
              <a:cs typeface="+mn-cs"/>
            </a:rPr>
            <a:t>ことから</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百万円減少したことによる。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・普通交付税の合併特例措置の終了や合併特例債の発行期限延長を踏まえ、喫緊の課題である公共施設の再配置等については、合併特例債を有効活用するとともに財政調整基金及び</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特定目的基金を積極的に活用する。そのため、合併特例債の発行期限である令和</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年度までに基金の総額は大幅に減少する見込みである。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・公共施設整備基金：市の公共施設を保全し、その機能の整備促進と円滑な財政運営を図る。</a:t>
          </a:r>
          <a:endParaRPr lang="ja-JP" altLang="ja-JP" sz="1400">
            <a:effectLst/>
          </a:endParaRPr>
        </a:p>
        <a:p>
          <a:r>
            <a:rPr kumimoji="1" lang="ja-JP" altLang="ja-JP" sz="1100">
              <a:solidFill>
                <a:schemeClr val="dk1"/>
              </a:solidFill>
              <a:effectLst/>
              <a:latin typeface="+mn-lt"/>
              <a:ea typeface="+mn-ea"/>
              <a:cs typeface="+mn-cs"/>
            </a:rPr>
            <a:t>・教育施設整備基金：市の教育施設整備に必要な財源を確保する。</a:t>
          </a:r>
          <a:endParaRPr lang="ja-JP" altLang="ja-JP" sz="1400">
            <a:effectLst/>
          </a:endParaRPr>
        </a:p>
        <a:p>
          <a:r>
            <a:rPr kumimoji="1" lang="ja-JP" altLang="ja-JP" sz="1100">
              <a:solidFill>
                <a:schemeClr val="dk1"/>
              </a:solidFill>
              <a:effectLst/>
              <a:latin typeface="+mn-lt"/>
              <a:ea typeface="+mn-ea"/>
              <a:cs typeface="+mn-cs"/>
            </a:rPr>
            <a:t>・合併振興基金　　：合併特例債を財源として、市民の連帯の強化及び地域振興を図る。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・合併振興基金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事業を計画的に実施するため</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百万円を積み立てたことによる</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百万円の増額</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・ふるさと三豊応援基金：</a:t>
          </a:r>
          <a:r>
            <a:rPr kumimoji="1" lang="ja-JP" altLang="en-US" sz="1100">
              <a:solidFill>
                <a:schemeClr val="dk1"/>
              </a:solidFill>
              <a:effectLst/>
              <a:latin typeface="+mn-lt"/>
              <a:ea typeface="+mn-ea"/>
              <a:cs typeface="+mn-cs"/>
            </a:rPr>
            <a:t>令和元年度の寄附金</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百万円を取崩し、令和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年度の寄付金等で</a:t>
          </a:r>
          <a:r>
            <a:rPr kumimoji="1" lang="en-US" altLang="ja-JP" sz="1100">
              <a:solidFill>
                <a:sysClr val="windowText" lastClr="000000"/>
              </a:solidFill>
              <a:effectLst/>
              <a:latin typeface="+mn-lt"/>
              <a:ea typeface="+mn-ea"/>
              <a:cs typeface="+mn-cs"/>
            </a:rPr>
            <a:t>7</a:t>
          </a:r>
          <a:r>
            <a:rPr kumimoji="1" lang="ja-JP" altLang="ja-JP"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65</a:t>
          </a:r>
          <a:r>
            <a:rPr kumimoji="1" lang="ja-JP" altLang="ja-JP" sz="1100">
              <a:solidFill>
                <a:sysClr val="windowText" lastClr="000000"/>
              </a:solidFill>
              <a:effectLst/>
              <a:latin typeface="+mn-lt"/>
              <a:ea typeface="+mn-ea"/>
              <a:cs typeface="+mn-cs"/>
            </a:rPr>
            <a:t>百万円</a:t>
          </a:r>
          <a:r>
            <a:rPr kumimoji="1" lang="ja-JP" altLang="ja-JP" sz="1100">
              <a:solidFill>
                <a:schemeClr val="dk1"/>
              </a:solidFill>
              <a:effectLst/>
              <a:latin typeface="+mn-lt"/>
              <a:ea typeface="+mn-ea"/>
              <a:cs typeface="+mn-cs"/>
            </a:rPr>
            <a:t>を積み立てたことによる</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39</a:t>
          </a:r>
          <a:r>
            <a:rPr kumimoji="1" lang="ja-JP" altLang="en-US" sz="1100">
              <a:solidFill>
                <a:schemeClr val="dk1"/>
              </a:solidFill>
              <a:effectLst/>
              <a:latin typeface="+mn-lt"/>
              <a:ea typeface="+mn-ea"/>
              <a:cs typeface="+mn-cs"/>
            </a:rPr>
            <a:t>百万円の</a:t>
          </a:r>
          <a:r>
            <a:rPr kumimoji="1" lang="ja-JP" altLang="ja-JP" sz="1100">
              <a:solidFill>
                <a:schemeClr val="dk1"/>
              </a:solidFill>
              <a:effectLst/>
              <a:latin typeface="+mn-lt"/>
              <a:ea typeface="+mn-ea"/>
              <a:cs typeface="+mn-cs"/>
            </a:rPr>
            <a:t>増額</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・教育施設整備基金　　：教育施設整備に係る事業実施のため</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44</a:t>
          </a:r>
          <a:r>
            <a:rPr kumimoji="1" lang="ja-JP" altLang="en-US" sz="1100">
              <a:solidFill>
                <a:schemeClr val="dk1"/>
              </a:solidFill>
              <a:effectLst/>
              <a:latin typeface="+mn-lt"/>
              <a:ea typeface="+mn-ea"/>
              <a:cs typeface="+mn-cs"/>
            </a:rPr>
            <a:t>百万円を取崩したことによる</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44</a:t>
          </a:r>
          <a:r>
            <a:rPr kumimoji="1" lang="ja-JP" altLang="en-US" sz="1100">
              <a:solidFill>
                <a:schemeClr val="dk1"/>
              </a:solidFill>
              <a:effectLst/>
              <a:latin typeface="+mn-lt"/>
              <a:ea typeface="+mn-ea"/>
              <a:cs typeface="+mn-cs"/>
            </a:rPr>
            <a:t>百万円の減額</a:t>
          </a:r>
          <a:endParaRPr kumimoji="1" lang="en-US" altLang="ja-JP" sz="1100">
            <a:solidFill>
              <a:schemeClr val="dk1"/>
            </a:solidFill>
            <a:effectLst/>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・公共施設整備基金：公共施設等総合管理計画等に基づき、公共施設の再配置等に係る事業充当分を取り崩していく予定</a:t>
          </a:r>
          <a:endParaRPr lang="ja-JP" altLang="ja-JP" sz="1400">
            <a:effectLst/>
          </a:endParaRPr>
        </a:p>
        <a:p>
          <a:r>
            <a:rPr kumimoji="1" lang="ja-JP" altLang="ja-JP" sz="1100">
              <a:solidFill>
                <a:schemeClr val="dk1"/>
              </a:solidFill>
              <a:effectLst/>
              <a:latin typeface="+mn-lt"/>
              <a:ea typeface="+mn-ea"/>
              <a:cs typeface="+mn-cs"/>
            </a:rPr>
            <a:t>・教育施設整備基金：教育施設の整備に係る事業充当分を取り崩していく予定</a:t>
          </a:r>
          <a:endParaRPr lang="ja-JP" altLang="ja-JP" sz="1400">
            <a:effectLst/>
          </a:endParaRPr>
        </a:p>
        <a:p>
          <a:r>
            <a:rPr kumimoji="1" lang="ja-JP" altLang="ja-JP" sz="1100">
              <a:solidFill>
                <a:schemeClr val="dk1"/>
              </a:solidFill>
              <a:effectLst/>
              <a:latin typeface="+mn-lt"/>
              <a:ea typeface="+mn-ea"/>
              <a:cs typeface="+mn-cs"/>
            </a:rPr>
            <a:t>・合併振興基金　　：令和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年度以降に元金償還分を取り崩していく予定</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・その他　　　　　：特定の財政出に備えるため積立てを行いながら、</a:t>
          </a:r>
          <a:r>
            <a:rPr kumimoji="1" lang="ja-JP" altLang="ja-JP" sz="1100">
              <a:solidFill>
                <a:schemeClr val="dk1"/>
              </a:solidFill>
              <a:effectLst/>
              <a:latin typeface="+mn-lt"/>
              <a:ea typeface="+mn-ea"/>
              <a:cs typeface="+mn-cs"/>
            </a:rPr>
            <a:t>公共施設の改修等に係る事業</a:t>
          </a:r>
          <a:r>
            <a:rPr kumimoji="1" lang="ja-JP" altLang="en-US" sz="1100">
              <a:solidFill>
                <a:schemeClr val="dk1"/>
              </a:solidFill>
              <a:effectLst/>
              <a:latin typeface="+mn-lt"/>
              <a:ea typeface="+mn-ea"/>
              <a:cs typeface="+mn-cs"/>
            </a:rPr>
            <a:t>充当分</a:t>
          </a:r>
          <a:r>
            <a:rPr kumimoji="1" lang="ja-JP" altLang="ja-JP" sz="1100">
              <a:solidFill>
                <a:schemeClr val="dk1"/>
              </a:solidFill>
              <a:effectLst/>
              <a:latin typeface="+mn-lt"/>
              <a:ea typeface="+mn-ea"/>
              <a:cs typeface="+mn-cs"/>
            </a:rPr>
            <a:t>を取崩す</a:t>
          </a:r>
          <a:r>
            <a:rPr kumimoji="1" lang="ja-JP" altLang="en-US" sz="1100">
              <a:solidFill>
                <a:schemeClr val="dk1"/>
              </a:solidFill>
              <a:effectLst/>
              <a:latin typeface="+mn-lt"/>
              <a:ea typeface="+mn-ea"/>
              <a:cs typeface="+mn-cs"/>
            </a:rPr>
            <a:t>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決算剰余金として</a:t>
          </a:r>
          <a:r>
            <a:rPr kumimoji="1" lang="en-US" altLang="ja-JP" sz="1100">
              <a:solidFill>
                <a:schemeClr val="dk1"/>
              </a:solidFill>
              <a:effectLst/>
              <a:latin typeface="+mn-lt"/>
              <a:ea typeface="+mn-ea"/>
              <a:cs typeface="+mn-cs"/>
            </a:rPr>
            <a:t>8</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21</a:t>
          </a:r>
          <a:r>
            <a:rPr kumimoji="1" lang="ja-JP" altLang="en-US" sz="1100">
              <a:solidFill>
                <a:schemeClr val="dk1"/>
              </a:solidFill>
              <a:effectLst/>
              <a:latin typeface="+mn-lt"/>
              <a:ea typeface="+mn-ea"/>
              <a:cs typeface="+mn-cs"/>
            </a:rPr>
            <a:t>百万円積み立てた一方、</a:t>
          </a:r>
          <a:r>
            <a:rPr kumimoji="1" lang="ja-JP" altLang="ja-JP" sz="1100" b="0" i="0" baseline="0">
              <a:solidFill>
                <a:schemeClr val="dk1"/>
              </a:solidFill>
              <a:effectLst/>
              <a:latin typeface="+mn-lt"/>
              <a:ea typeface="+mn-ea"/>
              <a:cs typeface="+mn-cs"/>
            </a:rPr>
            <a:t>収支の均衡を図るため財政調整基金を</a:t>
          </a:r>
          <a:r>
            <a:rPr kumimoji="1" lang="en-US" altLang="ja-JP" sz="1100" b="0" i="0" baseline="0">
              <a:solidFill>
                <a:schemeClr val="dk1"/>
              </a:solidFill>
              <a:effectLst/>
              <a:latin typeface="+mn-lt"/>
              <a:ea typeface="+mn-ea"/>
              <a:cs typeface="+mn-cs"/>
            </a:rPr>
            <a:t>13</a:t>
          </a:r>
          <a:r>
            <a:rPr kumimoji="1" lang="ja-JP" altLang="ja-JP" sz="1100" b="0" i="0" baseline="0">
              <a:solidFill>
                <a:schemeClr val="dk1"/>
              </a:solidFill>
              <a:effectLst/>
              <a:latin typeface="+mn-lt"/>
              <a:ea typeface="+mn-ea"/>
              <a:cs typeface="+mn-cs"/>
            </a:rPr>
            <a:t>億</a:t>
          </a:r>
          <a:r>
            <a:rPr kumimoji="1" lang="en-US" altLang="ja-JP" sz="1100" b="0" i="0" baseline="0">
              <a:solidFill>
                <a:schemeClr val="dk1"/>
              </a:solidFill>
              <a:effectLst/>
              <a:latin typeface="+mn-lt"/>
              <a:ea typeface="+mn-ea"/>
              <a:cs typeface="+mn-cs"/>
            </a:rPr>
            <a:t>23</a:t>
          </a:r>
          <a:r>
            <a:rPr kumimoji="1" lang="ja-JP" altLang="ja-JP" sz="1100" b="0" i="0" baseline="0">
              <a:solidFill>
                <a:schemeClr val="dk1"/>
              </a:solidFill>
              <a:effectLst/>
              <a:latin typeface="+mn-lt"/>
              <a:ea typeface="+mn-ea"/>
              <a:cs typeface="+mn-cs"/>
            </a:rPr>
            <a:t>百万円取り崩した</a:t>
          </a:r>
          <a:r>
            <a:rPr kumimoji="1" lang="ja-JP" altLang="ja-JP" sz="1100">
              <a:solidFill>
                <a:schemeClr val="dk1"/>
              </a:solidFill>
              <a:effectLst/>
              <a:latin typeface="+mn-lt"/>
              <a:ea typeface="+mn-ea"/>
              <a:cs typeface="+mn-cs"/>
            </a:rPr>
            <a:t>ことによる減額</a:t>
          </a:r>
          <a:endParaRPr kumimoji="1" lang="en-US" altLang="ja-JP" sz="1100">
            <a:solidFill>
              <a:schemeClr val="dk1"/>
            </a:solidFill>
            <a:effectLst/>
            <a:latin typeface="+mn-lt"/>
            <a:ea typeface="+mn-ea"/>
            <a:cs typeface="+mn-cs"/>
          </a:endParaRPr>
        </a:p>
        <a:p>
          <a:pPr eaLnBrk="1" fontAlgn="auto" latinLnBrk="0" hangingPunct="1"/>
          <a:endParaRPr kumimoji="1" lang="en-US" altLang="ja-JP" sz="1100">
            <a:solidFill>
              <a:schemeClr val="dk1"/>
            </a:solidFill>
            <a:effectLst/>
            <a:latin typeface="+mn-lt"/>
            <a:ea typeface="+mn-ea"/>
            <a:cs typeface="+mn-cs"/>
          </a:endParaRPr>
        </a:p>
        <a:p>
          <a:pPr eaLnBrk="1" fontAlgn="auto" latinLnBrk="0" hangingPunct="1"/>
          <a:endParaRPr kumimoji="1" lang="en-US" altLang="ja-JP" sz="1100">
            <a:solidFill>
              <a:schemeClr val="dk1"/>
            </a:solidFill>
            <a:effectLst/>
            <a:latin typeface="+mn-lt"/>
            <a:ea typeface="+mn-ea"/>
            <a:cs typeface="+mn-cs"/>
          </a:endParaRPr>
        </a:p>
        <a:p>
          <a:pPr eaLnBrk="1" fontAlgn="auto" latinLnBrk="0" hangingPunct="1"/>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67</a:t>
          </a:r>
          <a:r>
            <a:rPr kumimoji="1" lang="ja-JP" altLang="ja-JP" sz="1100">
              <a:solidFill>
                <a:schemeClr val="dk1"/>
              </a:solidFill>
              <a:effectLst/>
              <a:latin typeface="+mn-lt"/>
              <a:ea typeface="+mn-ea"/>
              <a:cs typeface="+mn-cs"/>
            </a:rPr>
            <a:t>百万円の取り崩しを行い、令和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年度当初予算においては</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96</a:t>
          </a:r>
          <a:r>
            <a:rPr kumimoji="1" lang="ja-JP" altLang="ja-JP" sz="1100">
              <a:solidFill>
                <a:schemeClr val="dk1"/>
              </a:solidFill>
              <a:effectLst/>
              <a:latin typeface="+mn-lt"/>
              <a:ea typeface="+mn-ea"/>
              <a:cs typeface="+mn-cs"/>
            </a:rPr>
            <a:t>百万円の取り崩しを予定している。</a:t>
          </a:r>
          <a:endParaRPr lang="ja-JP" altLang="ja-JP" sz="1400">
            <a:effectLst/>
          </a:endParaRPr>
        </a:p>
        <a:p>
          <a:r>
            <a:rPr kumimoji="1" lang="ja-JP" altLang="ja-JP" sz="1100">
              <a:solidFill>
                <a:schemeClr val="dk1"/>
              </a:solidFill>
              <a:effectLst/>
              <a:latin typeface="+mn-lt"/>
              <a:ea typeface="+mn-ea"/>
              <a:cs typeface="+mn-cs"/>
            </a:rPr>
            <a:t>・公共施設の再配置等に係る経費の増大により、残高は年々減少していく見込みである。</a:t>
          </a:r>
          <a:endParaRPr lang="ja-JP" altLang="ja-JP" sz="1400">
            <a:effectLst/>
          </a:endParaRPr>
        </a:p>
        <a:p>
          <a:r>
            <a:rPr kumimoji="1" lang="ja-JP" altLang="ja-JP" sz="1100">
              <a:solidFill>
                <a:schemeClr val="dk1"/>
              </a:solidFill>
              <a:effectLst/>
              <a:latin typeface="+mn-lt"/>
              <a:ea typeface="+mn-ea"/>
              <a:cs typeface="+mn-cs"/>
            </a:rPr>
            <a:t>・災害対応に加え、将来の安定的な財政運営の備えとするため、財政調整基金の残高は標準財政規模の</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％の約</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億円を目安としている。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・公債費増高に対する措置として減債基金に</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63</a:t>
          </a:r>
          <a:r>
            <a:rPr kumimoji="1" lang="ja-JP" altLang="en-US" sz="110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円積み立てたことによる増額</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年度は取崩しはせず</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億円の積立を行い、令和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年度当初予算では</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億円の取り崩しを予定している。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年度以降も減債基金の残高を一定水準確保するため計画的に積立を行う予定である。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0" zoomScaleNormal="8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79</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81</v>
      </c>
      <c r="C3" s="405"/>
      <c r="D3" s="405"/>
      <c r="E3" s="406"/>
      <c r="F3" s="406"/>
      <c r="G3" s="406"/>
      <c r="H3" s="406"/>
      <c r="I3" s="406"/>
      <c r="J3" s="406"/>
      <c r="K3" s="406"/>
      <c r="L3" s="406" t="s">
        <v>82</v>
      </c>
      <c r="M3" s="406"/>
      <c r="N3" s="406"/>
      <c r="O3" s="406"/>
      <c r="P3" s="406"/>
      <c r="Q3" s="406"/>
      <c r="R3" s="413"/>
      <c r="S3" s="413"/>
      <c r="T3" s="413"/>
      <c r="U3" s="413"/>
      <c r="V3" s="414"/>
      <c r="W3" s="388" t="s">
        <v>83</v>
      </c>
      <c r="X3" s="389"/>
      <c r="Y3" s="389"/>
      <c r="Z3" s="389"/>
      <c r="AA3" s="389"/>
      <c r="AB3" s="405"/>
      <c r="AC3" s="413" t="s">
        <v>84</v>
      </c>
      <c r="AD3" s="389"/>
      <c r="AE3" s="389"/>
      <c r="AF3" s="389"/>
      <c r="AG3" s="389"/>
      <c r="AH3" s="389"/>
      <c r="AI3" s="389"/>
      <c r="AJ3" s="389"/>
      <c r="AK3" s="389"/>
      <c r="AL3" s="390"/>
      <c r="AM3" s="388" t="s">
        <v>85</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86</v>
      </c>
      <c r="BO3" s="389"/>
      <c r="BP3" s="389"/>
      <c r="BQ3" s="389"/>
      <c r="BR3" s="389"/>
      <c r="BS3" s="389"/>
      <c r="BT3" s="389"/>
      <c r="BU3" s="390"/>
      <c r="BV3" s="388" t="s">
        <v>87</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88</v>
      </c>
      <c r="CU3" s="389"/>
      <c r="CV3" s="389"/>
      <c r="CW3" s="389"/>
      <c r="CX3" s="389"/>
      <c r="CY3" s="389"/>
      <c r="CZ3" s="389"/>
      <c r="DA3" s="390"/>
      <c r="DB3" s="388" t="s">
        <v>89</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90</v>
      </c>
      <c r="AZ4" s="392"/>
      <c r="BA4" s="392"/>
      <c r="BB4" s="392"/>
      <c r="BC4" s="392"/>
      <c r="BD4" s="392"/>
      <c r="BE4" s="392"/>
      <c r="BF4" s="392"/>
      <c r="BG4" s="392"/>
      <c r="BH4" s="392"/>
      <c r="BI4" s="392"/>
      <c r="BJ4" s="392"/>
      <c r="BK4" s="392"/>
      <c r="BL4" s="392"/>
      <c r="BM4" s="393"/>
      <c r="BN4" s="394">
        <v>43713591</v>
      </c>
      <c r="BO4" s="395"/>
      <c r="BP4" s="395"/>
      <c r="BQ4" s="395"/>
      <c r="BR4" s="395"/>
      <c r="BS4" s="395"/>
      <c r="BT4" s="395"/>
      <c r="BU4" s="396"/>
      <c r="BV4" s="394">
        <v>35548192</v>
      </c>
      <c r="BW4" s="395"/>
      <c r="BX4" s="395"/>
      <c r="BY4" s="395"/>
      <c r="BZ4" s="395"/>
      <c r="CA4" s="395"/>
      <c r="CB4" s="395"/>
      <c r="CC4" s="396"/>
      <c r="CD4" s="397" t="s">
        <v>91</v>
      </c>
      <c r="CE4" s="398"/>
      <c r="CF4" s="398"/>
      <c r="CG4" s="398"/>
      <c r="CH4" s="398"/>
      <c r="CI4" s="398"/>
      <c r="CJ4" s="398"/>
      <c r="CK4" s="398"/>
      <c r="CL4" s="398"/>
      <c r="CM4" s="398"/>
      <c r="CN4" s="398"/>
      <c r="CO4" s="398"/>
      <c r="CP4" s="398"/>
      <c r="CQ4" s="398"/>
      <c r="CR4" s="398"/>
      <c r="CS4" s="399"/>
      <c r="CT4" s="400">
        <v>5.7</v>
      </c>
      <c r="CU4" s="401"/>
      <c r="CV4" s="401"/>
      <c r="CW4" s="401"/>
      <c r="CX4" s="401"/>
      <c r="CY4" s="401"/>
      <c r="CZ4" s="401"/>
      <c r="DA4" s="402"/>
      <c r="DB4" s="400">
        <v>8</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92</v>
      </c>
      <c r="AN5" s="461"/>
      <c r="AO5" s="461"/>
      <c r="AP5" s="461"/>
      <c r="AQ5" s="461"/>
      <c r="AR5" s="461"/>
      <c r="AS5" s="461"/>
      <c r="AT5" s="462"/>
      <c r="AU5" s="463" t="s">
        <v>93</v>
      </c>
      <c r="AV5" s="464"/>
      <c r="AW5" s="464"/>
      <c r="AX5" s="464"/>
      <c r="AY5" s="465" t="s">
        <v>94</v>
      </c>
      <c r="AZ5" s="466"/>
      <c r="BA5" s="466"/>
      <c r="BB5" s="466"/>
      <c r="BC5" s="466"/>
      <c r="BD5" s="466"/>
      <c r="BE5" s="466"/>
      <c r="BF5" s="466"/>
      <c r="BG5" s="466"/>
      <c r="BH5" s="466"/>
      <c r="BI5" s="466"/>
      <c r="BJ5" s="466"/>
      <c r="BK5" s="466"/>
      <c r="BL5" s="466"/>
      <c r="BM5" s="467"/>
      <c r="BN5" s="431">
        <v>42267434</v>
      </c>
      <c r="BO5" s="432"/>
      <c r="BP5" s="432"/>
      <c r="BQ5" s="432"/>
      <c r="BR5" s="432"/>
      <c r="BS5" s="432"/>
      <c r="BT5" s="432"/>
      <c r="BU5" s="433"/>
      <c r="BV5" s="431">
        <v>33656668</v>
      </c>
      <c r="BW5" s="432"/>
      <c r="BX5" s="432"/>
      <c r="BY5" s="432"/>
      <c r="BZ5" s="432"/>
      <c r="CA5" s="432"/>
      <c r="CB5" s="432"/>
      <c r="CC5" s="433"/>
      <c r="CD5" s="434" t="s">
        <v>95</v>
      </c>
      <c r="CE5" s="435"/>
      <c r="CF5" s="435"/>
      <c r="CG5" s="435"/>
      <c r="CH5" s="435"/>
      <c r="CI5" s="435"/>
      <c r="CJ5" s="435"/>
      <c r="CK5" s="435"/>
      <c r="CL5" s="435"/>
      <c r="CM5" s="435"/>
      <c r="CN5" s="435"/>
      <c r="CO5" s="435"/>
      <c r="CP5" s="435"/>
      <c r="CQ5" s="435"/>
      <c r="CR5" s="435"/>
      <c r="CS5" s="436"/>
      <c r="CT5" s="428">
        <v>97.9</v>
      </c>
      <c r="CU5" s="429"/>
      <c r="CV5" s="429"/>
      <c r="CW5" s="429"/>
      <c r="CX5" s="429"/>
      <c r="CY5" s="429"/>
      <c r="CZ5" s="429"/>
      <c r="DA5" s="430"/>
      <c r="DB5" s="428">
        <v>94.8</v>
      </c>
      <c r="DC5" s="429"/>
      <c r="DD5" s="429"/>
      <c r="DE5" s="429"/>
      <c r="DF5" s="429"/>
      <c r="DG5" s="429"/>
      <c r="DH5" s="429"/>
      <c r="DI5" s="430"/>
      <c r="DJ5" s="186"/>
      <c r="DK5" s="186"/>
      <c r="DL5" s="186"/>
      <c r="DM5" s="186"/>
      <c r="DN5" s="186"/>
      <c r="DO5" s="186"/>
    </row>
    <row r="6" spans="1:119" ht="18.75" customHeight="1" x14ac:dyDescent="0.15">
      <c r="A6" s="187"/>
      <c r="B6" s="437" t="s">
        <v>96</v>
      </c>
      <c r="C6" s="438"/>
      <c r="D6" s="438"/>
      <c r="E6" s="439"/>
      <c r="F6" s="439"/>
      <c r="G6" s="439"/>
      <c r="H6" s="439"/>
      <c r="I6" s="439"/>
      <c r="J6" s="439"/>
      <c r="K6" s="439"/>
      <c r="L6" s="439" t="s">
        <v>97</v>
      </c>
      <c r="M6" s="439"/>
      <c r="N6" s="439"/>
      <c r="O6" s="439"/>
      <c r="P6" s="439"/>
      <c r="Q6" s="439"/>
      <c r="R6" s="443"/>
      <c r="S6" s="443"/>
      <c r="T6" s="443"/>
      <c r="U6" s="443"/>
      <c r="V6" s="444"/>
      <c r="W6" s="447" t="s">
        <v>98</v>
      </c>
      <c r="X6" s="448"/>
      <c r="Y6" s="448"/>
      <c r="Z6" s="448"/>
      <c r="AA6" s="448"/>
      <c r="AB6" s="438"/>
      <c r="AC6" s="451" t="s">
        <v>99</v>
      </c>
      <c r="AD6" s="452"/>
      <c r="AE6" s="452"/>
      <c r="AF6" s="452"/>
      <c r="AG6" s="452"/>
      <c r="AH6" s="452"/>
      <c r="AI6" s="452"/>
      <c r="AJ6" s="452"/>
      <c r="AK6" s="452"/>
      <c r="AL6" s="453"/>
      <c r="AM6" s="460" t="s">
        <v>100</v>
      </c>
      <c r="AN6" s="461"/>
      <c r="AO6" s="461"/>
      <c r="AP6" s="461"/>
      <c r="AQ6" s="461"/>
      <c r="AR6" s="461"/>
      <c r="AS6" s="461"/>
      <c r="AT6" s="462"/>
      <c r="AU6" s="463" t="s">
        <v>101</v>
      </c>
      <c r="AV6" s="464"/>
      <c r="AW6" s="464"/>
      <c r="AX6" s="464"/>
      <c r="AY6" s="465" t="s">
        <v>102</v>
      </c>
      <c r="AZ6" s="466"/>
      <c r="BA6" s="466"/>
      <c r="BB6" s="466"/>
      <c r="BC6" s="466"/>
      <c r="BD6" s="466"/>
      <c r="BE6" s="466"/>
      <c r="BF6" s="466"/>
      <c r="BG6" s="466"/>
      <c r="BH6" s="466"/>
      <c r="BI6" s="466"/>
      <c r="BJ6" s="466"/>
      <c r="BK6" s="466"/>
      <c r="BL6" s="466"/>
      <c r="BM6" s="467"/>
      <c r="BN6" s="431">
        <v>1446157</v>
      </c>
      <c r="BO6" s="432"/>
      <c r="BP6" s="432"/>
      <c r="BQ6" s="432"/>
      <c r="BR6" s="432"/>
      <c r="BS6" s="432"/>
      <c r="BT6" s="432"/>
      <c r="BU6" s="433"/>
      <c r="BV6" s="431">
        <v>1891524</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101.8</v>
      </c>
      <c r="CU6" s="469"/>
      <c r="CV6" s="469"/>
      <c r="CW6" s="469"/>
      <c r="CX6" s="469"/>
      <c r="CY6" s="469"/>
      <c r="CZ6" s="469"/>
      <c r="DA6" s="470"/>
      <c r="DB6" s="468">
        <v>98.7</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101</v>
      </c>
      <c r="AV7" s="464"/>
      <c r="AW7" s="464"/>
      <c r="AX7" s="464"/>
      <c r="AY7" s="465" t="s">
        <v>105</v>
      </c>
      <c r="AZ7" s="466"/>
      <c r="BA7" s="466"/>
      <c r="BB7" s="466"/>
      <c r="BC7" s="466"/>
      <c r="BD7" s="466"/>
      <c r="BE7" s="466"/>
      <c r="BF7" s="466"/>
      <c r="BG7" s="466"/>
      <c r="BH7" s="466"/>
      <c r="BI7" s="466"/>
      <c r="BJ7" s="466"/>
      <c r="BK7" s="466"/>
      <c r="BL7" s="466"/>
      <c r="BM7" s="467"/>
      <c r="BN7" s="431">
        <v>262840</v>
      </c>
      <c r="BO7" s="432"/>
      <c r="BP7" s="432"/>
      <c r="BQ7" s="432"/>
      <c r="BR7" s="432"/>
      <c r="BS7" s="432"/>
      <c r="BT7" s="432"/>
      <c r="BU7" s="433"/>
      <c r="BV7" s="431">
        <v>287323</v>
      </c>
      <c r="BW7" s="432"/>
      <c r="BX7" s="432"/>
      <c r="BY7" s="432"/>
      <c r="BZ7" s="432"/>
      <c r="CA7" s="432"/>
      <c r="CB7" s="432"/>
      <c r="CC7" s="433"/>
      <c r="CD7" s="434" t="s">
        <v>106</v>
      </c>
      <c r="CE7" s="435"/>
      <c r="CF7" s="435"/>
      <c r="CG7" s="435"/>
      <c r="CH7" s="435"/>
      <c r="CI7" s="435"/>
      <c r="CJ7" s="435"/>
      <c r="CK7" s="435"/>
      <c r="CL7" s="435"/>
      <c r="CM7" s="435"/>
      <c r="CN7" s="435"/>
      <c r="CO7" s="435"/>
      <c r="CP7" s="435"/>
      <c r="CQ7" s="435"/>
      <c r="CR7" s="435"/>
      <c r="CS7" s="436"/>
      <c r="CT7" s="431">
        <v>20691305</v>
      </c>
      <c r="CU7" s="432"/>
      <c r="CV7" s="432"/>
      <c r="CW7" s="432"/>
      <c r="CX7" s="432"/>
      <c r="CY7" s="432"/>
      <c r="CZ7" s="432"/>
      <c r="DA7" s="433"/>
      <c r="DB7" s="431">
        <v>20097037</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107</v>
      </c>
      <c r="AN8" s="461"/>
      <c r="AO8" s="461"/>
      <c r="AP8" s="461"/>
      <c r="AQ8" s="461"/>
      <c r="AR8" s="461"/>
      <c r="AS8" s="461"/>
      <c r="AT8" s="462"/>
      <c r="AU8" s="463" t="s">
        <v>93</v>
      </c>
      <c r="AV8" s="464"/>
      <c r="AW8" s="464"/>
      <c r="AX8" s="464"/>
      <c r="AY8" s="465" t="s">
        <v>108</v>
      </c>
      <c r="AZ8" s="466"/>
      <c r="BA8" s="466"/>
      <c r="BB8" s="466"/>
      <c r="BC8" s="466"/>
      <c r="BD8" s="466"/>
      <c r="BE8" s="466"/>
      <c r="BF8" s="466"/>
      <c r="BG8" s="466"/>
      <c r="BH8" s="466"/>
      <c r="BI8" s="466"/>
      <c r="BJ8" s="466"/>
      <c r="BK8" s="466"/>
      <c r="BL8" s="466"/>
      <c r="BM8" s="467"/>
      <c r="BN8" s="431">
        <v>1183317</v>
      </c>
      <c r="BO8" s="432"/>
      <c r="BP8" s="432"/>
      <c r="BQ8" s="432"/>
      <c r="BR8" s="432"/>
      <c r="BS8" s="432"/>
      <c r="BT8" s="432"/>
      <c r="BU8" s="433"/>
      <c r="BV8" s="431">
        <v>1604201</v>
      </c>
      <c r="BW8" s="432"/>
      <c r="BX8" s="432"/>
      <c r="BY8" s="432"/>
      <c r="BZ8" s="432"/>
      <c r="CA8" s="432"/>
      <c r="CB8" s="432"/>
      <c r="CC8" s="433"/>
      <c r="CD8" s="434" t="s">
        <v>109</v>
      </c>
      <c r="CE8" s="435"/>
      <c r="CF8" s="435"/>
      <c r="CG8" s="435"/>
      <c r="CH8" s="435"/>
      <c r="CI8" s="435"/>
      <c r="CJ8" s="435"/>
      <c r="CK8" s="435"/>
      <c r="CL8" s="435"/>
      <c r="CM8" s="435"/>
      <c r="CN8" s="435"/>
      <c r="CO8" s="435"/>
      <c r="CP8" s="435"/>
      <c r="CQ8" s="435"/>
      <c r="CR8" s="435"/>
      <c r="CS8" s="436"/>
      <c r="CT8" s="471">
        <v>0.45</v>
      </c>
      <c r="CU8" s="472"/>
      <c r="CV8" s="472"/>
      <c r="CW8" s="472"/>
      <c r="CX8" s="472"/>
      <c r="CY8" s="472"/>
      <c r="CZ8" s="472"/>
      <c r="DA8" s="473"/>
      <c r="DB8" s="471">
        <v>0.46</v>
      </c>
      <c r="DC8" s="472"/>
      <c r="DD8" s="472"/>
      <c r="DE8" s="472"/>
      <c r="DF8" s="472"/>
      <c r="DG8" s="472"/>
      <c r="DH8" s="472"/>
      <c r="DI8" s="473"/>
      <c r="DJ8" s="186"/>
      <c r="DK8" s="186"/>
      <c r="DL8" s="186"/>
      <c r="DM8" s="186"/>
      <c r="DN8" s="186"/>
      <c r="DO8" s="186"/>
    </row>
    <row r="9" spans="1:119" ht="18.75" customHeight="1" thickBot="1" x14ac:dyDescent="0.2">
      <c r="A9" s="187"/>
      <c r="B9" s="425" t="s">
        <v>110</v>
      </c>
      <c r="C9" s="426"/>
      <c r="D9" s="426"/>
      <c r="E9" s="426"/>
      <c r="F9" s="426"/>
      <c r="G9" s="426"/>
      <c r="H9" s="426"/>
      <c r="I9" s="426"/>
      <c r="J9" s="426"/>
      <c r="K9" s="474"/>
      <c r="L9" s="475" t="s">
        <v>111</v>
      </c>
      <c r="M9" s="476"/>
      <c r="N9" s="476"/>
      <c r="O9" s="476"/>
      <c r="P9" s="476"/>
      <c r="Q9" s="477"/>
      <c r="R9" s="478">
        <v>61857</v>
      </c>
      <c r="S9" s="479"/>
      <c r="T9" s="479"/>
      <c r="U9" s="479"/>
      <c r="V9" s="480"/>
      <c r="W9" s="388" t="s">
        <v>112</v>
      </c>
      <c r="X9" s="389"/>
      <c r="Y9" s="389"/>
      <c r="Z9" s="389"/>
      <c r="AA9" s="389"/>
      <c r="AB9" s="389"/>
      <c r="AC9" s="389"/>
      <c r="AD9" s="389"/>
      <c r="AE9" s="389"/>
      <c r="AF9" s="389"/>
      <c r="AG9" s="389"/>
      <c r="AH9" s="389"/>
      <c r="AI9" s="389"/>
      <c r="AJ9" s="389"/>
      <c r="AK9" s="389"/>
      <c r="AL9" s="390"/>
      <c r="AM9" s="460" t="s">
        <v>113</v>
      </c>
      <c r="AN9" s="461"/>
      <c r="AO9" s="461"/>
      <c r="AP9" s="461"/>
      <c r="AQ9" s="461"/>
      <c r="AR9" s="461"/>
      <c r="AS9" s="461"/>
      <c r="AT9" s="462"/>
      <c r="AU9" s="463" t="s">
        <v>101</v>
      </c>
      <c r="AV9" s="464"/>
      <c r="AW9" s="464"/>
      <c r="AX9" s="464"/>
      <c r="AY9" s="465" t="s">
        <v>114</v>
      </c>
      <c r="AZ9" s="466"/>
      <c r="BA9" s="466"/>
      <c r="BB9" s="466"/>
      <c r="BC9" s="466"/>
      <c r="BD9" s="466"/>
      <c r="BE9" s="466"/>
      <c r="BF9" s="466"/>
      <c r="BG9" s="466"/>
      <c r="BH9" s="466"/>
      <c r="BI9" s="466"/>
      <c r="BJ9" s="466"/>
      <c r="BK9" s="466"/>
      <c r="BL9" s="466"/>
      <c r="BM9" s="467"/>
      <c r="BN9" s="431">
        <v>-420884</v>
      </c>
      <c r="BO9" s="432"/>
      <c r="BP9" s="432"/>
      <c r="BQ9" s="432"/>
      <c r="BR9" s="432"/>
      <c r="BS9" s="432"/>
      <c r="BT9" s="432"/>
      <c r="BU9" s="433"/>
      <c r="BV9" s="431">
        <v>556525</v>
      </c>
      <c r="BW9" s="432"/>
      <c r="BX9" s="432"/>
      <c r="BY9" s="432"/>
      <c r="BZ9" s="432"/>
      <c r="CA9" s="432"/>
      <c r="CB9" s="432"/>
      <c r="CC9" s="433"/>
      <c r="CD9" s="434" t="s">
        <v>115</v>
      </c>
      <c r="CE9" s="435"/>
      <c r="CF9" s="435"/>
      <c r="CG9" s="435"/>
      <c r="CH9" s="435"/>
      <c r="CI9" s="435"/>
      <c r="CJ9" s="435"/>
      <c r="CK9" s="435"/>
      <c r="CL9" s="435"/>
      <c r="CM9" s="435"/>
      <c r="CN9" s="435"/>
      <c r="CO9" s="435"/>
      <c r="CP9" s="435"/>
      <c r="CQ9" s="435"/>
      <c r="CR9" s="435"/>
      <c r="CS9" s="436"/>
      <c r="CT9" s="428">
        <v>15.3</v>
      </c>
      <c r="CU9" s="429"/>
      <c r="CV9" s="429"/>
      <c r="CW9" s="429"/>
      <c r="CX9" s="429"/>
      <c r="CY9" s="429"/>
      <c r="CZ9" s="429"/>
      <c r="DA9" s="430"/>
      <c r="DB9" s="428">
        <v>13.9</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116</v>
      </c>
      <c r="M10" s="461"/>
      <c r="N10" s="461"/>
      <c r="O10" s="461"/>
      <c r="P10" s="461"/>
      <c r="Q10" s="462"/>
      <c r="R10" s="482">
        <v>65524</v>
      </c>
      <c r="S10" s="483"/>
      <c r="T10" s="483"/>
      <c r="U10" s="483"/>
      <c r="V10" s="484"/>
      <c r="W10" s="419"/>
      <c r="X10" s="420"/>
      <c r="Y10" s="420"/>
      <c r="Z10" s="420"/>
      <c r="AA10" s="420"/>
      <c r="AB10" s="420"/>
      <c r="AC10" s="420"/>
      <c r="AD10" s="420"/>
      <c r="AE10" s="420"/>
      <c r="AF10" s="420"/>
      <c r="AG10" s="420"/>
      <c r="AH10" s="420"/>
      <c r="AI10" s="420"/>
      <c r="AJ10" s="420"/>
      <c r="AK10" s="420"/>
      <c r="AL10" s="423"/>
      <c r="AM10" s="460" t="s">
        <v>117</v>
      </c>
      <c r="AN10" s="461"/>
      <c r="AO10" s="461"/>
      <c r="AP10" s="461"/>
      <c r="AQ10" s="461"/>
      <c r="AR10" s="461"/>
      <c r="AS10" s="461"/>
      <c r="AT10" s="462"/>
      <c r="AU10" s="463" t="s">
        <v>101</v>
      </c>
      <c r="AV10" s="464"/>
      <c r="AW10" s="464"/>
      <c r="AX10" s="464"/>
      <c r="AY10" s="465" t="s">
        <v>118</v>
      </c>
      <c r="AZ10" s="466"/>
      <c r="BA10" s="466"/>
      <c r="BB10" s="466"/>
      <c r="BC10" s="466"/>
      <c r="BD10" s="466"/>
      <c r="BE10" s="466"/>
      <c r="BF10" s="466"/>
      <c r="BG10" s="466"/>
      <c r="BH10" s="466"/>
      <c r="BI10" s="466"/>
      <c r="BJ10" s="466"/>
      <c r="BK10" s="466"/>
      <c r="BL10" s="466"/>
      <c r="BM10" s="467"/>
      <c r="BN10" s="431">
        <v>821422</v>
      </c>
      <c r="BO10" s="432"/>
      <c r="BP10" s="432"/>
      <c r="BQ10" s="432"/>
      <c r="BR10" s="432"/>
      <c r="BS10" s="432"/>
      <c r="BT10" s="432"/>
      <c r="BU10" s="433"/>
      <c r="BV10" s="431">
        <v>542292</v>
      </c>
      <c r="BW10" s="432"/>
      <c r="BX10" s="432"/>
      <c r="BY10" s="432"/>
      <c r="BZ10" s="432"/>
      <c r="CA10" s="432"/>
      <c r="CB10" s="432"/>
      <c r="CC10" s="433"/>
      <c r="CD10" s="191" t="s">
        <v>119</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120</v>
      </c>
      <c r="M11" s="486"/>
      <c r="N11" s="486"/>
      <c r="O11" s="486"/>
      <c r="P11" s="486"/>
      <c r="Q11" s="487"/>
      <c r="R11" s="488" t="s">
        <v>121</v>
      </c>
      <c r="S11" s="489"/>
      <c r="T11" s="489"/>
      <c r="U11" s="489"/>
      <c r="V11" s="490"/>
      <c r="W11" s="419"/>
      <c r="X11" s="420"/>
      <c r="Y11" s="420"/>
      <c r="Z11" s="420"/>
      <c r="AA11" s="420"/>
      <c r="AB11" s="420"/>
      <c r="AC11" s="420"/>
      <c r="AD11" s="420"/>
      <c r="AE11" s="420"/>
      <c r="AF11" s="420"/>
      <c r="AG11" s="420"/>
      <c r="AH11" s="420"/>
      <c r="AI11" s="420"/>
      <c r="AJ11" s="420"/>
      <c r="AK11" s="420"/>
      <c r="AL11" s="423"/>
      <c r="AM11" s="460" t="s">
        <v>122</v>
      </c>
      <c r="AN11" s="461"/>
      <c r="AO11" s="461"/>
      <c r="AP11" s="461"/>
      <c r="AQ11" s="461"/>
      <c r="AR11" s="461"/>
      <c r="AS11" s="461"/>
      <c r="AT11" s="462"/>
      <c r="AU11" s="463" t="s">
        <v>93</v>
      </c>
      <c r="AV11" s="464"/>
      <c r="AW11" s="464"/>
      <c r="AX11" s="464"/>
      <c r="AY11" s="465" t="s">
        <v>123</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124</v>
      </c>
      <c r="CE11" s="435"/>
      <c r="CF11" s="435"/>
      <c r="CG11" s="435"/>
      <c r="CH11" s="435"/>
      <c r="CI11" s="435"/>
      <c r="CJ11" s="435"/>
      <c r="CK11" s="435"/>
      <c r="CL11" s="435"/>
      <c r="CM11" s="435"/>
      <c r="CN11" s="435"/>
      <c r="CO11" s="435"/>
      <c r="CP11" s="435"/>
      <c r="CQ11" s="435"/>
      <c r="CR11" s="435"/>
      <c r="CS11" s="436"/>
      <c r="CT11" s="471" t="s">
        <v>125</v>
      </c>
      <c r="CU11" s="472"/>
      <c r="CV11" s="472"/>
      <c r="CW11" s="472"/>
      <c r="CX11" s="472"/>
      <c r="CY11" s="472"/>
      <c r="CZ11" s="472"/>
      <c r="DA11" s="473"/>
      <c r="DB11" s="471" t="s">
        <v>125</v>
      </c>
      <c r="DC11" s="472"/>
      <c r="DD11" s="472"/>
      <c r="DE11" s="472"/>
      <c r="DF11" s="472"/>
      <c r="DG11" s="472"/>
      <c r="DH11" s="472"/>
      <c r="DI11" s="473"/>
      <c r="DJ11" s="186"/>
      <c r="DK11" s="186"/>
      <c r="DL11" s="186"/>
      <c r="DM11" s="186"/>
      <c r="DN11" s="186"/>
      <c r="DO11" s="186"/>
    </row>
    <row r="12" spans="1:119" ht="18.75" customHeight="1" x14ac:dyDescent="0.15">
      <c r="A12" s="187"/>
      <c r="B12" s="491" t="s">
        <v>126</v>
      </c>
      <c r="C12" s="492"/>
      <c r="D12" s="492"/>
      <c r="E12" s="492"/>
      <c r="F12" s="492"/>
      <c r="G12" s="492"/>
      <c r="H12" s="492"/>
      <c r="I12" s="492"/>
      <c r="J12" s="492"/>
      <c r="K12" s="493"/>
      <c r="L12" s="500" t="s">
        <v>127</v>
      </c>
      <c r="M12" s="501"/>
      <c r="N12" s="501"/>
      <c r="O12" s="501"/>
      <c r="P12" s="501"/>
      <c r="Q12" s="502"/>
      <c r="R12" s="503">
        <v>64293</v>
      </c>
      <c r="S12" s="504"/>
      <c r="T12" s="504"/>
      <c r="U12" s="504"/>
      <c r="V12" s="505"/>
      <c r="W12" s="506" t="s">
        <v>1</v>
      </c>
      <c r="X12" s="464"/>
      <c r="Y12" s="464"/>
      <c r="Z12" s="464"/>
      <c r="AA12" s="464"/>
      <c r="AB12" s="507"/>
      <c r="AC12" s="508" t="s">
        <v>128</v>
      </c>
      <c r="AD12" s="509"/>
      <c r="AE12" s="509"/>
      <c r="AF12" s="509"/>
      <c r="AG12" s="510"/>
      <c r="AH12" s="508" t="s">
        <v>129</v>
      </c>
      <c r="AI12" s="509"/>
      <c r="AJ12" s="509"/>
      <c r="AK12" s="509"/>
      <c r="AL12" s="511"/>
      <c r="AM12" s="460" t="s">
        <v>130</v>
      </c>
      <c r="AN12" s="461"/>
      <c r="AO12" s="461"/>
      <c r="AP12" s="461"/>
      <c r="AQ12" s="461"/>
      <c r="AR12" s="461"/>
      <c r="AS12" s="461"/>
      <c r="AT12" s="462"/>
      <c r="AU12" s="463" t="s">
        <v>131</v>
      </c>
      <c r="AV12" s="464"/>
      <c r="AW12" s="464"/>
      <c r="AX12" s="464"/>
      <c r="AY12" s="465" t="s">
        <v>132</v>
      </c>
      <c r="AZ12" s="466"/>
      <c r="BA12" s="466"/>
      <c r="BB12" s="466"/>
      <c r="BC12" s="466"/>
      <c r="BD12" s="466"/>
      <c r="BE12" s="466"/>
      <c r="BF12" s="466"/>
      <c r="BG12" s="466"/>
      <c r="BH12" s="466"/>
      <c r="BI12" s="466"/>
      <c r="BJ12" s="466"/>
      <c r="BK12" s="466"/>
      <c r="BL12" s="466"/>
      <c r="BM12" s="467"/>
      <c r="BN12" s="431">
        <v>1322677</v>
      </c>
      <c r="BO12" s="432"/>
      <c r="BP12" s="432"/>
      <c r="BQ12" s="432"/>
      <c r="BR12" s="432"/>
      <c r="BS12" s="432"/>
      <c r="BT12" s="432"/>
      <c r="BU12" s="433"/>
      <c r="BV12" s="431">
        <v>1796714</v>
      </c>
      <c r="BW12" s="432"/>
      <c r="BX12" s="432"/>
      <c r="BY12" s="432"/>
      <c r="BZ12" s="432"/>
      <c r="CA12" s="432"/>
      <c r="CB12" s="432"/>
      <c r="CC12" s="433"/>
      <c r="CD12" s="434" t="s">
        <v>133</v>
      </c>
      <c r="CE12" s="435"/>
      <c r="CF12" s="435"/>
      <c r="CG12" s="435"/>
      <c r="CH12" s="435"/>
      <c r="CI12" s="435"/>
      <c r="CJ12" s="435"/>
      <c r="CK12" s="435"/>
      <c r="CL12" s="435"/>
      <c r="CM12" s="435"/>
      <c r="CN12" s="435"/>
      <c r="CO12" s="435"/>
      <c r="CP12" s="435"/>
      <c r="CQ12" s="435"/>
      <c r="CR12" s="435"/>
      <c r="CS12" s="436"/>
      <c r="CT12" s="471" t="s">
        <v>125</v>
      </c>
      <c r="CU12" s="472"/>
      <c r="CV12" s="472"/>
      <c r="CW12" s="472"/>
      <c r="CX12" s="472"/>
      <c r="CY12" s="472"/>
      <c r="CZ12" s="472"/>
      <c r="DA12" s="473"/>
      <c r="DB12" s="471" t="s">
        <v>134</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135</v>
      </c>
      <c r="N13" s="523"/>
      <c r="O13" s="523"/>
      <c r="P13" s="523"/>
      <c r="Q13" s="524"/>
      <c r="R13" s="515">
        <v>63241</v>
      </c>
      <c r="S13" s="516"/>
      <c r="T13" s="516"/>
      <c r="U13" s="516"/>
      <c r="V13" s="517"/>
      <c r="W13" s="447" t="s">
        <v>136</v>
      </c>
      <c r="X13" s="448"/>
      <c r="Y13" s="448"/>
      <c r="Z13" s="448"/>
      <c r="AA13" s="448"/>
      <c r="AB13" s="438"/>
      <c r="AC13" s="482">
        <v>3756</v>
      </c>
      <c r="AD13" s="483"/>
      <c r="AE13" s="483"/>
      <c r="AF13" s="483"/>
      <c r="AG13" s="525"/>
      <c r="AH13" s="482">
        <v>4274</v>
      </c>
      <c r="AI13" s="483"/>
      <c r="AJ13" s="483"/>
      <c r="AK13" s="483"/>
      <c r="AL13" s="484"/>
      <c r="AM13" s="460" t="s">
        <v>137</v>
      </c>
      <c r="AN13" s="461"/>
      <c r="AO13" s="461"/>
      <c r="AP13" s="461"/>
      <c r="AQ13" s="461"/>
      <c r="AR13" s="461"/>
      <c r="AS13" s="461"/>
      <c r="AT13" s="462"/>
      <c r="AU13" s="463" t="s">
        <v>138</v>
      </c>
      <c r="AV13" s="464"/>
      <c r="AW13" s="464"/>
      <c r="AX13" s="464"/>
      <c r="AY13" s="465" t="s">
        <v>139</v>
      </c>
      <c r="AZ13" s="466"/>
      <c r="BA13" s="466"/>
      <c r="BB13" s="466"/>
      <c r="BC13" s="466"/>
      <c r="BD13" s="466"/>
      <c r="BE13" s="466"/>
      <c r="BF13" s="466"/>
      <c r="BG13" s="466"/>
      <c r="BH13" s="466"/>
      <c r="BI13" s="466"/>
      <c r="BJ13" s="466"/>
      <c r="BK13" s="466"/>
      <c r="BL13" s="466"/>
      <c r="BM13" s="467"/>
      <c r="BN13" s="431">
        <v>-922139</v>
      </c>
      <c r="BO13" s="432"/>
      <c r="BP13" s="432"/>
      <c r="BQ13" s="432"/>
      <c r="BR13" s="432"/>
      <c r="BS13" s="432"/>
      <c r="BT13" s="432"/>
      <c r="BU13" s="433"/>
      <c r="BV13" s="431">
        <v>-697897</v>
      </c>
      <c r="BW13" s="432"/>
      <c r="BX13" s="432"/>
      <c r="BY13" s="432"/>
      <c r="BZ13" s="432"/>
      <c r="CA13" s="432"/>
      <c r="CB13" s="432"/>
      <c r="CC13" s="433"/>
      <c r="CD13" s="434" t="s">
        <v>140</v>
      </c>
      <c r="CE13" s="435"/>
      <c r="CF13" s="435"/>
      <c r="CG13" s="435"/>
      <c r="CH13" s="435"/>
      <c r="CI13" s="435"/>
      <c r="CJ13" s="435"/>
      <c r="CK13" s="435"/>
      <c r="CL13" s="435"/>
      <c r="CM13" s="435"/>
      <c r="CN13" s="435"/>
      <c r="CO13" s="435"/>
      <c r="CP13" s="435"/>
      <c r="CQ13" s="435"/>
      <c r="CR13" s="435"/>
      <c r="CS13" s="436"/>
      <c r="CT13" s="428">
        <v>5.9</v>
      </c>
      <c r="CU13" s="429"/>
      <c r="CV13" s="429"/>
      <c r="CW13" s="429"/>
      <c r="CX13" s="429"/>
      <c r="CY13" s="429"/>
      <c r="CZ13" s="429"/>
      <c r="DA13" s="430"/>
      <c r="DB13" s="428">
        <v>4.7</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141</v>
      </c>
      <c r="M14" s="513"/>
      <c r="N14" s="513"/>
      <c r="O14" s="513"/>
      <c r="P14" s="513"/>
      <c r="Q14" s="514"/>
      <c r="R14" s="515">
        <v>65239</v>
      </c>
      <c r="S14" s="516"/>
      <c r="T14" s="516"/>
      <c r="U14" s="516"/>
      <c r="V14" s="517"/>
      <c r="W14" s="421"/>
      <c r="X14" s="422"/>
      <c r="Y14" s="422"/>
      <c r="Z14" s="422"/>
      <c r="AA14" s="422"/>
      <c r="AB14" s="411"/>
      <c r="AC14" s="518">
        <v>12.1</v>
      </c>
      <c r="AD14" s="519"/>
      <c r="AE14" s="519"/>
      <c r="AF14" s="519"/>
      <c r="AG14" s="520"/>
      <c r="AH14" s="518">
        <v>13.1</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142</v>
      </c>
      <c r="CE14" s="527"/>
      <c r="CF14" s="527"/>
      <c r="CG14" s="527"/>
      <c r="CH14" s="527"/>
      <c r="CI14" s="527"/>
      <c r="CJ14" s="527"/>
      <c r="CK14" s="527"/>
      <c r="CL14" s="527"/>
      <c r="CM14" s="527"/>
      <c r="CN14" s="527"/>
      <c r="CO14" s="527"/>
      <c r="CP14" s="527"/>
      <c r="CQ14" s="527"/>
      <c r="CR14" s="527"/>
      <c r="CS14" s="528"/>
      <c r="CT14" s="529" t="s">
        <v>143</v>
      </c>
      <c r="CU14" s="530"/>
      <c r="CV14" s="530"/>
      <c r="CW14" s="530"/>
      <c r="CX14" s="530"/>
      <c r="CY14" s="530"/>
      <c r="CZ14" s="530"/>
      <c r="DA14" s="531"/>
      <c r="DB14" s="529" t="s">
        <v>144</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135</v>
      </c>
      <c r="N15" s="523"/>
      <c r="O15" s="523"/>
      <c r="P15" s="523"/>
      <c r="Q15" s="524"/>
      <c r="R15" s="515">
        <v>64196</v>
      </c>
      <c r="S15" s="516"/>
      <c r="T15" s="516"/>
      <c r="U15" s="516"/>
      <c r="V15" s="517"/>
      <c r="W15" s="447" t="s">
        <v>145</v>
      </c>
      <c r="X15" s="448"/>
      <c r="Y15" s="448"/>
      <c r="Z15" s="448"/>
      <c r="AA15" s="448"/>
      <c r="AB15" s="438"/>
      <c r="AC15" s="482">
        <v>10089</v>
      </c>
      <c r="AD15" s="483"/>
      <c r="AE15" s="483"/>
      <c r="AF15" s="483"/>
      <c r="AG15" s="525"/>
      <c r="AH15" s="482">
        <v>10465</v>
      </c>
      <c r="AI15" s="483"/>
      <c r="AJ15" s="483"/>
      <c r="AK15" s="483"/>
      <c r="AL15" s="484"/>
      <c r="AM15" s="460"/>
      <c r="AN15" s="461"/>
      <c r="AO15" s="461"/>
      <c r="AP15" s="461"/>
      <c r="AQ15" s="461"/>
      <c r="AR15" s="461"/>
      <c r="AS15" s="461"/>
      <c r="AT15" s="462"/>
      <c r="AU15" s="463"/>
      <c r="AV15" s="464"/>
      <c r="AW15" s="464"/>
      <c r="AX15" s="464"/>
      <c r="AY15" s="391" t="s">
        <v>146</v>
      </c>
      <c r="AZ15" s="392"/>
      <c r="BA15" s="392"/>
      <c r="BB15" s="392"/>
      <c r="BC15" s="392"/>
      <c r="BD15" s="392"/>
      <c r="BE15" s="392"/>
      <c r="BF15" s="392"/>
      <c r="BG15" s="392"/>
      <c r="BH15" s="392"/>
      <c r="BI15" s="392"/>
      <c r="BJ15" s="392"/>
      <c r="BK15" s="392"/>
      <c r="BL15" s="392"/>
      <c r="BM15" s="393"/>
      <c r="BN15" s="394">
        <v>7692052</v>
      </c>
      <c r="BO15" s="395"/>
      <c r="BP15" s="395"/>
      <c r="BQ15" s="395"/>
      <c r="BR15" s="395"/>
      <c r="BS15" s="395"/>
      <c r="BT15" s="395"/>
      <c r="BU15" s="396"/>
      <c r="BV15" s="394">
        <v>7422657</v>
      </c>
      <c r="BW15" s="395"/>
      <c r="BX15" s="395"/>
      <c r="BY15" s="395"/>
      <c r="BZ15" s="395"/>
      <c r="CA15" s="395"/>
      <c r="CB15" s="395"/>
      <c r="CC15" s="396"/>
      <c r="CD15" s="532" t="s">
        <v>147</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148</v>
      </c>
      <c r="M16" s="543"/>
      <c r="N16" s="543"/>
      <c r="O16" s="543"/>
      <c r="P16" s="543"/>
      <c r="Q16" s="544"/>
      <c r="R16" s="535" t="s">
        <v>149</v>
      </c>
      <c r="S16" s="536"/>
      <c r="T16" s="536"/>
      <c r="U16" s="536"/>
      <c r="V16" s="537"/>
      <c r="W16" s="421"/>
      <c r="X16" s="422"/>
      <c r="Y16" s="422"/>
      <c r="Z16" s="422"/>
      <c r="AA16" s="422"/>
      <c r="AB16" s="411"/>
      <c r="AC16" s="518">
        <v>32.4</v>
      </c>
      <c r="AD16" s="519"/>
      <c r="AE16" s="519"/>
      <c r="AF16" s="519"/>
      <c r="AG16" s="520"/>
      <c r="AH16" s="518">
        <v>32</v>
      </c>
      <c r="AI16" s="519"/>
      <c r="AJ16" s="519"/>
      <c r="AK16" s="519"/>
      <c r="AL16" s="521"/>
      <c r="AM16" s="460"/>
      <c r="AN16" s="461"/>
      <c r="AO16" s="461"/>
      <c r="AP16" s="461"/>
      <c r="AQ16" s="461"/>
      <c r="AR16" s="461"/>
      <c r="AS16" s="461"/>
      <c r="AT16" s="462"/>
      <c r="AU16" s="463"/>
      <c r="AV16" s="464"/>
      <c r="AW16" s="464"/>
      <c r="AX16" s="464"/>
      <c r="AY16" s="465" t="s">
        <v>150</v>
      </c>
      <c r="AZ16" s="466"/>
      <c r="BA16" s="466"/>
      <c r="BB16" s="466"/>
      <c r="BC16" s="466"/>
      <c r="BD16" s="466"/>
      <c r="BE16" s="466"/>
      <c r="BF16" s="466"/>
      <c r="BG16" s="466"/>
      <c r="BH16" s="466"/>
      <c r="BI16" s="466"/>
      <c r="BJ16" s="466"/>
      <c r="BK16" s="466"/>
      <c r="BL16" s="466"/>
      <c r="BM16" s="467"/>
      <c r="BN16" s="431">
        <v>17602376</v>
      </c>
      <c r="BO16" s="432"/>
      <c r="BP16" s="432"/>
      <c r="BQ16" s="432"/>
      <c r="BR16" s="432"/>
      <c r="BS16" s="432"/>
      <c r="BT16" s="432"/>
      <c r="BU16" s="433"/>
      <c r="BV16" s="431">
        <v>16683055</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151</v>
      </c>
      <c r="N17" s="539"/>
      <c r="O17" s="539"/>
      <c r="P17" s="539"/>
      <c r="Q17" s="540"/>
      <c r="R17" s="535" t="s">
        <v>152</v>
      </c>
      <c r="S17" s="536"/>
      <c r="T17" s="536"/>
      <c r="U17" s="536"/>
      <c r="V17" s="537"/>
      <c r="W17" s="447" t="s">
        <v>153</v>
      </c>
      <c r="X17" s="448"/>
      <c r="Y17" s="448"/>
      <c r="Z17" s="448"/>
      <c r="AA17" s="448"/>
      <c r="AB17" s="438"/>
      <c r="AC17" s="482">
        <v>17317</v>
      </c>
      <c r="AD17" s="483"/>
      <c r="AE17" s="483"/>
      <c r="AF17" s="483"/>
      <c r="AG17" s="525"/>
      <c r="AH17" s="482">
        <v>17979</v>
      </c>
      <c r="AI17" s="483"/>
      <c r="AJ17" s="483"/>
      <c r="AK17" s="483"/>
      <c r="AL17" s="484"/>
      <c r="AM17" s="460"/>
      <c r="AN17" s="461"/>
      <c r="AO17" s="461"/>
      <c r="AP17" s="461"/>
      <c r="AQ17" s="461"/>
      <c r="AR17" s="461"/>
      <c r="AS17" s="461"/>
      <c r="AT17" s="462"/>
      <c r="AU17" s="463"/>
      <c r="AV17" s="464"/>
      <c r="AW17" s="464"/>
      <c r="AX17" s="464"/>
      <c r="AY17" s="465" t="s">
        <v>154</v>
      </c>
      <c r="AZ17" s="466"/>
      <c r="BA17" s="466"/>
      <c r="BB17" s="466"/>
      <c r="BC17" s="466"/>
      <c r="BD17" s="466"/>
      <c r="BE17" s="466"/>
      <c r="BF17" s="466"/>
      <c r="BG17" s="466"/>
      <c r="BH17" s="466"/>
      <c r="BI17" s="466"/>
      <c r="BJ17" s="466"/>
      <c r="BK17" s="466"/>
      <c r="BL17" s="466"/>
      <c r="BM17" s="467"/>
      <c r="BN17" s="431">
        <v>9687270</v>
      </c>
      <c r="BO17" s="432"/>
      <c r="BP17" s="432"/>
      <c r="BQ17" s="432"/>
      <c r="BR17" s="432"/>
      <c r="BS17" s="432"/>
      <c r="BT17" s="432"/>
      <c r="BU17" s="433"/>
      <c r="BV17" s="431">
        <v>9421642</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155</v>
      </c>
      <c r="C18" s="474"/>
      <c r="D18" s="474"/>
      <c r="E18" s="546"/>
      <c r="F18" s="546"/>
      <c r="G18" s="546"/>
      <c r="H18" s="546"/>
      <c r="I18" s="546"/>
      <c r="J18" s="546"/>
      <c r="K18" s="546"/>
      <c r="L18" s="547">
        <v>222.7</v>
      </c>
      <c r="M18" s="547"/>
      <c r="N18" s="547"/>
      <c r="O18" s="547"/>
      <c r="P18" s="547"/>
      <c r="Q18" s="547"/>
      <c r="R18" s="548"/>
      <c r="S18" s="548"/>
      <c r="T18" s="548"/>
      <c r="U18" s="548"/>
      <c r="V18" s="549"/>
      <c r="W18" s="449"/>
      <c r="X18" s="450"/>
      <c r="Y18" s="450"/>
      <c r="Z18" s="450"/>
      <c r="AA18" s="450"/>
      <c r="AB18" s="441"/>
      <c r="AC18" s="550">
        <v>55.6</v>
      </c>
      <c r="AD18" s="551"/>
      <c r="AE18" s="551"/>
      <c r="AF18" s="551"/>
      <c r="AG18" s="552"/>
      <c r="AH18" s="550">
        <v>55</v>
      </c>
      <c r="AI18" s="551"/>
      <c r="AJ18" s="551"/>
      <c r="AK18" s="551"/>
      <c r="AL18" s="553"/>
      <c r="AM18" s="460"/>
      <c r="AN18" s="461"/>
      <c r="AO18" s="461"/>
      <c r="AP18" s="461"/>
      <c r="AQ18" s="461"/>
      <c r="AR18" s="461"/>
      <c r="AS18" s="461"/>
      <c r="AT18" s="462"/>
      <c r="AU18" s="463"/>
      <c r="AV18" s="464"/>
      <c r="AW18" s="464"/>
      <c r="AX18" s="464"/>
      <c r="AY18" s="465" t="s">
        <v>156</v>
      </c>
      <c r="AZ18" s="466"/>
      <c r="BA18" s="466"/>
      <c r="BB18" s="466"/>
      <c r="BC18" s="466"/>
      <c r="BD18" s="466"/>
      <c r="BE18" s="466"/>
      <c r="BF18" s="466"/>
      <c r="BG18" s="466"/>
      <c r="BH18" s="466"/>
      <c r="BI18" s="466"/>
      <c r="BJ18" s="466"/>
      <c r="BK18" s="466"/>
      <c r="BL18" s="466"/>
      <c r="BM18" s="467"/>
      <c r="BN18" s="431">
        <v>20354133</v>
      </c>
      <c r="BO18" s="432"/>
      <c r="BP18" s="432"/>
      <c r="BQ18" s="432"/>
      <c r="BR18" s="432"/>
      <c r="BS18" s="432"/>
      <c r="BT18" s="432"/>
      <c r="BU18" s="433"/>
      <c r="BV18" s="431">
        <v>19355352</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157</v>
      </c>
      <c r="C19" s="474"/>
      <c r="D19" s="474"/>
      <c r="E19" s="546"/>
      <c r="F19" s="546"/>
      <c r="G19" s="546"/>
      <c r="H19" s="546"/>
      <c r="I19" s="546"/>
      <c r="J19" s="546"/>
      <c r="K19" s="546"/>
      <c r="L19" s="554">
        <v>278</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158</v>
      </c>
      <c r="AZ19" s="466"/>
      <c r="BA19" s="466"/>
      <c r="BB19" s="466"/>
      <c r="BC19" s="466"/>
      <c r="BD19" s="466"/>
      <c r="BE19" s="466"/>
      <c r="BF19" s="466"/>
      <c r="BG19" s="466"/>
      <c r="BH19" s="466"/>
      <c r="BI19" s="466"/>
      <c r="BJ19" s="466"/>
      <c r="BK19" s="466"/>
      <c r="BL19" s="466"/>
      <c r="BM19" s="467"/>
      <c r="BN19" s="431">
        <v>26166912</v>
      </c>
      <c r="BO19" s="432"/>
      <c r="BP19" s="432"/>
      <c r="BQ19" s="432"/>
      <c r="BR19" s="432"/>
      <c r="BS19" s="432"/>
      <c r="BT19" s="432"/>
      <c r="BU19" s="433"/>
      <c r="BV19" s="431">
        <v>25589711</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159</v>
      </c>
      <c r="C20" s="474"/>
      <c r="D20" s="474"/>
      <c r="E20" s="546"/>
      <c r="F20" s="546"/>
      <c r="G20" s="546"/>
      <c r="H20" s="546"/>
      <c r="I20" s="546"/>
      <c r="J20" s="546"/>
      <c r="K20" s="546"/>
      <c r="L20" s="554">
        <v>23083</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160</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161</v>
      </c>
      <c r="C22" s="569"/>
      <c r="D22" s="570"/>
      <c r="E22" s="443" t="s">
        <v>1</v>
      </c>
      <c r="F22" s="448"/>
      <c r="G22" s="448"/>
      <c r="H22" s="448"/>
      <c r="I22" s="448"/>
      <c r="J22" s="448"/>
      <c r="K22" s="438"/>
      <c r="L22" s="443" t="s">
        <v>162</v>
      </c>
      <c r="M22" s="448"/>
      <c r="N22" s="448"/>
      <c r="O22" s="448"/>
      <c r="P22" s="438"/>
      <c r="Q22" s="577" t="s">
        <v>163</v>
      </c>
      <c r="R22" s="578"/>
      <c r="S22" s="578"/>
      <c r="T22" s="578"/>
      <c r="U22" s="578"/>
      <c r="V22" s="579"/>
      <c r="W22" s="583" t="s">
        <v>164</v>
      </c>
      <c r="X22" s="569"/>
      <c r="Y22" s="570"/>
      <c r="Z22" s="443" t="s">
        <v>1</v>
      </c>
      <c r="AA22" s="448"/>
      <c r="AB22" s="448"/>
      <c r="AC22" s="448"/>
      <c r="AD22" s="448"/>
      <c r="AE22" s="448"/>
      <c r="AF22" s="448"/>
      <c r="AG22" s="438"/>
      <c r="AH22" s="596" t="s">
        <v>165</v>
      </c>
      <c r="AI22" s="448"/>
      <c r="AJ22" s="448"/>
      <c r="AK22" s="448"/>
      <c r="AL22" s="438"/>
      <c r="AM22" s="596" t="s">
        <v>166</v>
      </c>
      <c r="AN22" s="597"/>
      <c r="AO22" s="597"/>
      <c r="AP22" s="597"/>
      <c r="AQ22" s="597"/>
      <c r="AR22" s="598"/>
      <c r="AS22" s="577" t="s">
        <v>163</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167</v>
      </c>
      <c r="AZ23" s="392"/>
      <c r="BA23" s="392"/>
      <c r="BB23" s="392"/>
      <c r="BC23" s="392"/>
      <c r="BD23" s="392"/>
      <c r="BE23" s="392"/>
      <c r="BF23" s="392"/>
      <c r="BG23" s="392"/>
      <c r="BH23" s="392"/>
      <c r="BI23" s="392"/>
      <c r="BJ23" s="392"/>
      <c r="BK23" s="392"/>
      <c r="BL23" s="392"/>
      <c r="BM23" s="393"/>
      <c r="BN23" s="431">
        <v>34696153</v>
      </c>
      <c r="BO23" s="432"/>
      <c r="BP23" s="432"/>
      <c r="BQ23" s="432"/>
      <c r="BR23" s="432"/>
      <c r="BS23" s="432"/>
      <c r="BT23" s="432"/>
      <c r="BU23" s="433"/>
      <c r="BV23" s="431">
        <v>34997842</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168</v>
      </c>
      <c r="F24" s="461"/>
      <c r="G24" s="461"/>
      <c r="H24" s="461"/>
      <c r="I24" s="461"/>
      <c r="J24" s="461"/>
      <c r="K24" s="462"/>
      <c r="L24" s="482">
        <v>1</v>
      </c>
      <c r="M24" s="483"/>
      <c r="N24" s="483"/>
      <c r="O24" s="483"/>
      <c r="P24" s="525"/>
      <c r="Q24" s="482">
        <v>9260</v>
      </c>
      <c r="R24" s="483"/>
      <c r="S24" s="483"/>
      <c r="T24" s="483"/>
      <c r="U24" s="483"/>
      <c r="V24" s="525"/>
      <c r="W24" s="584"/>
      <c r="X24" s="572"/>
      <c r="Y24" s="573"/>
      <c r="Z24" s="481" t="s">
        <v>169</v>
      </c>
      <c r="AA24" s="461"/>
      <c r="AB24" s="461"/>
      <c r="AC24" s="461"/>
      <c r="AD24" s="461"/>
      <c r="AE24" s="461"/>
      <c r="AF24" s="461"/>
      <c r="AG24" s="462"/>
      <c r="AH24" s="482">
        <v>496</v>
      </c>
      <c r="AI24" s="483"/>
      <c r="AJ24" s="483"/>
      <c r="AK24" s="483"/>
      <c r="AL24" s="525"/>
      <c r="AM24" s="482">
        <v>1530656</v>
      </c>
      <c r="AN24" s="483"/>
      <c r="AO24" s="483"/>
      <c r="AP24" s="483"/>
      <c r="AQ24" s="483"/>
      <c r="AR24" s="525"/>
      <c r="AS24" s="482">
        <v>3086</v>
      </c>
      <c r="AT24" s="483"/>
      <c r="AU24" s="483"/>
      <c r="AV24" s="483"/>
      <c r="AW24" s="483"/>
      <c r="AX24" s="484"/>
      <c r="AY24" s="604" t="s">
        <v>170</v>
      </c>
      <c r="AZ24" s="605"/>
      <c r="BA24" s="605"/>
      <c r="BB24" s="605"/>
      <c r="BC24" s="605"/>
      <c r="BD24" s="605"/>
      <c r="BE24" s="605"/>
      <c r="BF24" s="605"/>
      <c r="BG24" s="605"/>
      <c r="BH24" s="605"/>
      <c r="BI24" s="605"/>
      <c r="BJ24" s="605"/>
      <c r="BK24" s="605"/>
      <c r="BL24" s="605"/>
      <c r="BM24" s="606"/>
      <c r="BN24" s="431">
        <v>14493344</v>
      </c>
      <c r="BO24" s="432"/>
      <c r="BP24" s="432"/>
      <c r="BQ24" s="432"/>
      <c r="BR24" s="432"/>
      <c r="BS24" s="432"/>
      <c r="BT24" s="432"/>
      <c r="BU24" s="433"/>
      <c r="BV24" s="431">
        <v>15378143</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171</v>
      </c>
      <c r="F25" s="461"/>
      <c r="G25" s="461"/>
      <c r="H25" s="461"/>
      <c r="I25" s="461"/>
      <c r="J25" s="461"/>
      <c r="K25" s="462"/>
      <c r="L25" s="482">
        <v>1</v>
      </c>
      <c r="M25" s="483"/>
      <c r="N25" s="483"/>
      <c r="O25" s="483"/>
      <c r="P25" s="525"/>
      <c r="Q25" s="482">
        <v>7340</v>
      </c>
      <c r="R25" s="483"/>
      <c r="S25" s="483"/>
      <c r="T25" s="483"/>
      <c r="U25" s="483"/>
      <c r="V25" s="525"/>
      <c r="W25" s="584"/>
      <c r="X25" s="572"/>
      <c r="Y25" s="573"/>
      <c r="Z25" s="481" t="s">
        <v>172</v>
      </c>
      <c r="AA25" s="461"/>
      <c r="AB25" s="461"/>
      <c r="AC25" s="461"/>
      <c r="AD25" s="461"/>
      <c r="AE25" s="461"/>
      <c r="AF25" s="461"/>
      <c r="AG25" s="462"/>
      <c r="AH25" s="482" t="s">
        <v>173</v>
      </c>
      <c r="AI25" s="483"/>
      <c r="AJ25" s="483"/>
      <c r="AK25" s="483"/>
      <c r="AL25" s="525"/>
      <c r="AM25" s="482" t="s">
        <v>173</v>
      </c>
      <c r="AN25" s="483"/>
      <c r="AO25" s="483"/>
      <c r="AP25" s="483"/>
      <c r="AQ25" s="483"/>
      <c r="AR25" s="525"/>
      <c r="AS25" s="482" t="s">
        <v>173</v>
      </c>
      <c r="AT25" s="483"/>
      <c r="AU25" s="483"/>
      <c r="AV25" s="483"/>
      <c r="AW25" s="483"/>
      <c r="AX25" s="484"/>
      <c r="AY25" s="391" t="s">
        <v>174</v>
      </c>
      <c r="AZ25" s="392"/>
      <c r="BA25" s="392"/>
      <c r="BB25" s="392"/>
      <c r="BC25" s="392"/>
      <c r="BD25" s="392"/>
      <c r="BE25" s="392"/>
      <c r="BF25" s="392"/>
      <c r="BG25" s="392"/>
      <c r="BH25" s="392"/>
      <c r="BI25" s="392"/>
      <c r="BJ25" s="392"/>
      <c r="BK25" s="392"/>
      <c r="BL25" s="392"/>
      <c r="BM25" s="393"/>
      <c r="BN25" s="394">
        <v>279210</v>
      </c>
      <c r="BO25" s="395"/>
      <c r="BP25" s="395"/>
      <c r="BQ25" s="395"/>
      <c r="BR25" s="395"/>
      <c r="BS25" s="395"/>
      <c r="BT25" s="395"/>
      <c r="BU25" s="396"/>
      <c r="BV25" s="394">
        <v>390645</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175</v>
      </c>
      <c r="F26" s="461"/>
      <c r="G26" s="461"/>
      <c r="H26" s="461"/>
      <c r="I26" s="461"/>
      <c r="J26" s="461"/>
      <c r="K26" s="462"/>
      <c r="L26" s="482">
        <v>1</v>
      </c>
      <c r="M26" s="483"/>
      <c r="N26" s="483"/>
      <c r="O26" s="483"/>
      <c r="P26" s="525"/>
      <c r="Q26" s="482">
        <v>6650</v>
      </c>
      <c r="R26" s="483"/>
      <c r="S26" s="483"/>
      <c r="T26" s="483"/>
      <c r="U26" s="483"/>
      <c r="V26" s="525"/>
      <c r="W26" s="584"/>
      <c r="X26" s="572"/>
      <c r="Y26" s="573"/>
      <c r="Z26" s="481" t="s">
        <v>176</v>
      </c>
      <c r="AA26" s="594"/>
      <c r="AB26" s="594"/>
      <c r="AC26" s="594"/>
      <c r="AD26" s="594"/>
      <c r="AE26" s="594"/>
      <c r="AF26" s="594"/>
      <c r="AG26" s="595"/>
      <c r="AH26" s="482">
        <v>38</v>
      </c>
      <c r="AI26" s="483"/>
      <c r="AJ26" s="483"/>
      <c r="AK26" s="483"/>
      <c r="AL26" s="525"/>
      <c r="AM26" s="482">
        <v>121182</v>
      </c>
      <c r="AN26" s="483"/>
      <c r="AO26" s="483"/>
      <c r="AP26" s="483"/>
      <c r="AQ26" s="483"/>
      <c r="AR26" s="525"/>
      <c r="AS26" s="482">
        <v>3189</v>
      </c>
      <c r="AT26" s="483"/>
      <c r="AU26" s="483"/>
      <c r="AV26" s="483"/>
      <c r="AW26" s="483"/>
      <c r="AX26" s="484"/>
      <c r="AY26" s="434" t="s">
        <v>177</v>
      </c>
      <c r="AZ26" s="435"/>
      <c r="BA26" s="435"/>
      <c r="BB26" s="435"/>
      <c r="BC26" s="435"/>
      <c r="BD26" s="435"/>
      <c r="BE26" s="435"/>
      <c r="BF26" s="435"/>
      <c r="BG26" s="435"/>
      <c r="BH26" s="435"/>
      <c r="BI26" s="435"/>
      <c r="BJ26" s="435"/>
      <c r="BK26" s="435"/>
      <c r="BL26" s="435"/>
      <c r="BM26" s="436"/>
      <c r="BN26" s="431">
        <v>38985</v>
      </c>
      <c r="BO26" s="432"/>
      <c r="BP26" s="432"/>
      <c r="BQ26" s="432"/>
      <c r="BR26" s="432"/>
      <c r="BS26" s="432"/>
      <c r="BT26" s="432"/>
      <c r="BU26" s="433"/>
      <c r="BV26" s="431">
        <v>21214</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178</v>
      </c>
      <c r="F27" s="461"/>
      <c r="G27" s="461"/>
      <c r="H27" s="461"/>
      <c r="I27" s="461"/>
      <c r="J27" s="461"/>
      <c r="K27" s="462"/>
      <c r="L27" s="482">
        <v>1</v>
      </c>
      <c r="M27" s="483"/>
      <c r="N27" s="483"/>
      <c r="O27" s="483"/>
      <c r="P27" s="525"/>
      <c r="Q27" s="482">
        <v>5040</v>
      </c>
      <c r="R27" s="483"/>
      <c r="S27" s="483"/>
      <c r="T27" s="483"/>
      <c r="U27" s="483"/>
      <c r="V27" s="525"/>
      <c r="W27" s="584"/>
      <c r="X27" s="572"/>
      <c r="Y27" s="573"/>
      <c r="Z27" s="481" t="s">
        <v>179</v>
      </c>
      <c r="AA27" s="461"/>
      <c r="AB27" s="461"/>
      <c r="AC27" s="461"/>
      <c r="AD27" s="461"/>
      <c r="AE27" s="461"/>
      <c r="AF27" s="461"/>
      <c r="AG27" s="462"/>
      <c r="AH27" s="482">
        <v>83</v>
      </c>
      <c r="AI27" s="483"/>
      <c r="AJ27" s="483"/>
      <c r="AK27" s="483"/>
      <c r="AL27" s="525"/>
      <c r="AM27" s="482">
        <v>235305</v>
      </c>
      <c r="AN27" s="483"/>
      <c r="AO27" s="483"/>
      <c r="AP27" s="483"/>
      <c r="AQ27" s="483"/>
      <c r="AR27" s="525"/>
      <c r="AS27" s="482">
        <v>2835</v>
      </c>
      <c r="AT27" s="483"/>
      <c r="AU27" s="483"/>
      <c r="AV27" s="483"/>
      <c r="AW27" s="483"/>
      <c r="AX27" s="484"/>
      <c r="AY27" s="526" t="s">
        <v>180</v>
      </c>
      <c r="AZ27" s="527"/>
      <c r="BA27" s="527"/>
      <c r="BB27" s="527"/>
      <c r="BC27" s="527"/>
      <c r="BD27" s="527"/>
      <c r="BE27" s="527"/>
      <c r="BF27" s="527"/>
      <c r="BG27" s="527"/>
      <c r="BH27" s="527"/>
      <c r="BI27" s="527"/>
      <c r="BJ27" s="527"/>
      <c r="BK27" s="527"/>
      <c r="BL27" s="527"/>
      <c r="BM27" s="528"/>
      <c r="BN27" s="607">
        <v>1118317</v>
      </c>
      <c r="BO27" s="608"/>
      <c r="BP27" s="608"/>
      <c r="BQ27" s="608"/>
      <c r="BR27" s="608"/>
      <c r="BS27" s="608"/>
      <c r="BT27" s="608"/>
      <c r="BU27" s="609"/>
      <c r="BV27" s="607">
        <v>1118099</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181</v>
      </c>
      <c r="F28" s="461"/>
      <c r="G28" s="461"/>
      <c r="H28" s="461"/>
      <c r="I28" s="461"/>
      <c r="J28" s="461"/>
      <c r="K28" s="462"/>
      <c r="L28" s="482">
        <v>1</v>
      </c>
      <c r="M28" s="483"/>
      <c r="N28" s="483"/>
      <c r="O28" s="483"/>
      <c r="P28" s="525"/>
      <c r="Q28" s="482">
        <v>4390</v>
      </c>
      <c r="R28" s="483"/>
      <c r="S28" s="483"/>
      <c r="T28" s="483"/>
      <c r="U28" s="483"/>
      <c r="V28" s="525"/>
      <c r="W28" s="584"/>
      <c r="X28" s="572"/>
      <c r="Y28" s="573"/>
      <c r="Z28" s="481" t="s">
        <v>182</v>
      </c>
      <c r="AA28" s="461"/>
      <c r="AB28" s="461"/>
      <c r="AC28" s="461"/>
      <c r="AD28" s="461"/>
      <c r="AE28" s="461"/>
      <c r="AF28" s="461"/>
      <c r="AG28" s="462"/>
      <c r="AH28" s="482" t="s">
        <v>173</v>
      </c>
      <c r="AI28" s="483"/>
      <c r="AJ28" s="483"/>
      <c r="AK28" s="483"/>
      <c r="AL28" s="525"/>
      <c r="AM28" s="482" t="s">
        <v>173</v>
      </c>
      <c r="AN28" s="483"/>
      <c r="AO28" s="483"/>
      <c r="AP28" s="483"/>
      <c r="AQ28" s="483"/>
      <c r="AR28" s="525"/>
      <c r="AS28" s="482" t="s">
        <v>173</v>
      </c>
      <c r="AT28" s="483"/>
      <c r="AU28" s="483"/>
      <c r="AV28" s="483"/>
      <c r="AW28" s="483"/>
      <c r="AX28" s="484"/>
      <c r="AY28" s="610" t="s">
        <v>183</v>
      </c>
      <c r="AZ28" s="611"/>
      <c r="BA28" s="611"/>
      <c r="BB28" s="612"/>
      <c r="BC28" s="391" t="s">
        <v>47</v>
      </c>
      <c r="BD28" s="392"/>
      <c r="BE28" s="392"/>
      <c r="BF28" s="392"/>
      <c r="BG28" s="392"/>
      <c r="BH28" s="392"/>
      <c r="BI28" s="392"/>
      <c r="BJ28" s="392"/>
      <c r="BK28" s="392"/>
      <c r="BL28" s="392"/>
      <c r="BM28" s="393"/>
      <c r="BN28" s="394">
        <v>7501563</v>
      </c>
      <c r="BO28" s="395"/>
      <c r="BP28" s="395"/>
      <c r="BQ28" s="395"/>
      <c r="BR28" s="395"/>
      <c r="BS28" s="395"/>
      <c r="BT28" s="395"/>
      <c r="BU28" s="396"/>
      <c r="BV28" s="394">
        <v>8002818</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184</v>
      </c>
      <c r="F29" s="461"/>
      <c r="G29" s="461"/>
      <c r="H29" s="461"/>
      <c r="I29" s="461"/>
      <c r="J29" s="461"/>
      <c r="K29" s="462"/>
      <c r="L29" s="482">
        <v>20</v>
      </c>
      <c r="M29" s="483"/>
      <c r="N29" s="483"/>
      <c r="O29" s="483"/>
      <c r="P29" s="525"/>
      <c r="Q29" s="482">
        <v>4070</v>
      </c>
      <c r="R29" s="483"/>
      <c r="S29" s="483"/>
      <c r="T29" s="483"/>
      <c r="U29" s="483"/>
      <c r="V29" s="525"/>
      <c r="W29" s="585"/>
      <c r="X29" s="586"/>
      <c r="Y29" s="587"/>
      <c r="Z29" s="481" t="s">
        <v>185</v>
      </c>
      <c r="AA29" s="461"/>
      <c r="AB29" s="461"/>
      <c r="AC29" s="461"/>
      <c r="AD29" s="461"/>
      <c r="AE29" s="461"/>
      <c r="AF29" s="461"/>
      <c r="AG29" s="462"/>
      <c r="AH29" s="482">
        <v>579</v>
      </c>
      <c r="AI29" s="483"/>
      <c r="AJ29" s="483"/>
      <c r="AK29" s="483"/>
      <c r="AL29" s="525"/>
      <c r="AM29" s="482">
        <v>1765961</v>
      </c>
      <c r="AN29" s="483"/>
      <c r="AO29" s="483"/>
      <c r="AP29" s="483"/>
      <c r="AQ29" s="483"/>
      <c r="AR29" s="525"/>
      <c r="AS29" s="482">
        <v>3050</v>
      </c>
      <c r="AT29" s="483"/>
      <c r="AU29" s="483"/>
      <c r="AV29" s="483"/>
      <c r="AW29" s="483"/>
      <c r="AX29" s="484"/>
      <c r="AY29" s="613"/>
      <c r="AZ29" s="614"/>
      <c r="BA29" s="614"/>
      <c r="BB29" s="615"/>
      <c r="BC29" s="465" t="s">
        <v>186</v>
      </c>
      <c r="BD29" s="466"/>
      <c r="BE29" s="466"/>
      <c r="BF29" s="466"/>
      <c r="BG29" s="466"/>
      <c r="BH29" s="466"/>
      <c r="BI29" s="466"/>
      <c r="BJ29" s="466"/>
      <c r="BK29" s="466"/>
      <c r="BL29" s="466"/>
      <c r="BM29" s="467"/>
      <c r="BN29" s="431">
        <v>2096144</v>
      </c>
      <c r="BO29" s="432"/>
      <c r="BP29" s="432"/>
      <c r="BQ29" s="432"/>
      <c r="BR29" s="432"/>
      <c r="BS29" s="432"/>
      <c r="BT29" s="432"/>
      <c r="BU29" s="433"/>
      <c r="BV29" s="431">
        <v>1833007</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187</v>
      </c>
      <c r="X30" s="592"/>
      <c r="Y30" s="592"/>
      <c r="Z30" s="592"/>
      <c r="AA30" s="592"/>
      <c r="AB30" s="592"/>
      <c r="AC30" s="592"/>
      <c r="AD30" s="592"/>
      <c r="AE30" s="592"/>
      <c r="AF30" s="592"/>
      <c r="AG30" s="593"/>
      <c r="AH30" s="550">
        <v>98.7</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49</v>
      </c>
      <c r="BD30" s="605"/>
      <c r="BE30" s="605"/>
      <c r="BF30" s="605"/>
      <c r="BG30" s="605"/>
      <c r="BH30" s="605"/>
      <c r="BI30" s="605"/>
      <c r="BJ30" s="605"/>
      <c r="BK30" s="605"/>
      <c r="BL30" s="605"/>
      <c r="BM30" s="606"/>
      <c r="BN30" s="607">
        <v>9825021</v>
      </c>
      <c r="BO30" s="608"/>
      <c r="BP30" s="608"/>
      <c r="BQ30" s="608"/>
      <c r="BR30" s="608"/>
      <c r="BS30" s="608"/>
      <c r="BT30" s="608"/>
      <c r="BU30" s="609"/>
      <c r="BV30" s="607">
        <v>9235015</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194</v>
      </c>
      <c r="D33" s="455"/>
      <c r="E33" s="420" t="s">
        <v>195</v>
      </c>
      <c r="F33" s="420"/>
      <c r="G33" s="420"/>
      <c r="H33" s="420"/>
      <c r="I33" s="420"/>
      <c r="J33" s="420"/>
      <c r="K33" s="420"/>
      <c r="L33" s="420"/>
      <c r="M33" s="420"/>
      <c r="N33" s="420"/>
      <c r="O33" s="420"/>
      <c r="P33" s="420"/>
      <c r="Q33" s="420"/>
      <c r="R33" s="420"/>
      <c r="S33" s="420"/>
      <c r="T33" s="216"/>
      <c r="U33" s="455" t="s">
        <v>196</v>
      </c>
      <c r="V33" s="455"/>
      <c r="W33" s="420" t="s">
        <v>197</v>
      </c>
      <c r="X33" s="420"/>
      <c r="Y33" s="420"/>
      <c r="Z33" s="420"/>
      <c r="AA33" s="420"/>
      <c r="AB33" s="420"/>
      <c r="AC33" s="420"/>
      <c r="AD33" s="420"/>
      <c r="AE33" s="420"/>
      <c r="AF33" s="420"/>
      <c r="AG33" s="420"/>
      <c r="AH33" s="420"/>
      <c r="AI33" s="420"/>
      <c r="AJ33" s="420"/>
      <c r="AK33" s="420"/>
      <c r="AL33" s="216"/>
      <c r="AM33" s="455" t="s">
        <v>194</v>
      </c>
      <c r="AN33" s="455"/>
      <c r="AO33" s="420" t="s">
        <v>197</v>
      </c>
      <c r="AP33" s="420"/>
      <c r="AQ33" s="420"/>
      <c r="AR33" s="420"/>
      <c r="AS33" s="420"/>
      <c r="AT33" s="420"/>
      <c r="AU33" s="420"/>
      <c r="AV33" s="420"/>
      <c r="AW33" s="420"/>
      <c r="AX33" s="420"/>
      <c r="AY33" s="420"/>
      <c r="AZ33" s="420"/>
      <c r="BA33" s="420"/>
      <c r="BB33" s="420"/>
      <c r="BC33" s="420"/>
      <c r="BD33" s="217"/>
      <c r="BE33" s="420" t="s">
        <v>198</v>
      </c>
      <c r="BF33" s="420"/>
      <c r="BG33" s="420" t="s">
        <v>199</v>
      </c>
      <c r="BH33" s="420"/>
      <c r="BI33" s="420"/>
      <c r="BJ33" s="420"/>
      <c r="BK33" s="420"/>
      <c r="BL33" s="420"/>
      <c r="BM33" s="420"/>
      <c r="BN33" s="420"/>
      <c r="BO33" s="420"/>
      <c r="BP33" s="420"/>
      <c r="BQ33" s="420"/>
      <c r="BR33" s="420"/>
      <c r="BS33" s="420"/>
      <c r="BT33" s="420"/>
      <c r="BU33" s="420"/>
      <c r="BV33" s="217"/>
      <c r="BW33" s="455" t="s">
        <v>198</v>
      </c>
      <c r="BX33" s="455"/>
      <c r="BY33" s="420" t="s">
        <v>200</v>
      </c>
      <c r="BZ33" s="420"/>
      <c r="CA33" s="420"/>
      <c r="CB33" s="420"/>
      <c r="CC33" s="420"/>
      <c r="CD33" s="420"/>
      <c r="CE33" s="420"/>
      <c r="CF33" s="420"/>
      <c r="CG33" s="420"/>
      <c r="CH33" s="420"/>
      <c r="CI33" s="420"/>
      <c r="CJ33" s="420"/>
      <c r="CK33" s="420"/>
      <c r="CL33" s="420"/>
      <c r="CM33" s="420"/>
      <c r="CN33" s="216"/>
      <c r="CO33" s="455" t="s">
        <v>194</v>
      </c>
      <c r="CP33" s="455"/>
      <c r="CQ33" s="420" t="s">
        <v>201</v>
      </c>
      <c r="CR33" s="420"/>
      <c r="CS33" s="420"/>
      <c r="CT33" s="420"/>
      <c r="CU33" s="420"/>
      <c r="CV33" s="420"/>
      <c r="CW33" s="420"/>
      <c r="CX33" s="420"/>
      <c r="CY33" s="420"/>
      <c r="CZ33" s="420"/>
      <c r="DA33" s="420"/>
      <c r="DB33" s="420"/>
      <c r="DC33" s="420"/>
      <c r="DD33" s="420"/>
      <c r="DE33" s="420"/>
      <c r="DF33" s="216"/>
      <c r="DG33" s="619" t="s">
        <v>202</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国民健康保険事業特別会計</v>
      </c>
      <c r="X34" s="621"/>
      <c r="Y34" s="621"/>
      <c r="Z34" s="621"/>
      <c r="AA34" s="621"/>
      <c r="AB34" s="621"/>
      <c r="AC34" s="621"/>
      <c r="AD34" s="621"/>
      <c r="AE34" s="621"/>
      <c r="AF34" s="621"/>
      <c r="AG34" s="621"/>
      <c r="AH34" s="621"/>
      <c r="AI34" s="621"/>
      <c r="AJ34" s="621"/>
      <c r="AK34" s="621"/>
      <c r="AL34" s="214"/>
      <c r="AM34" s="620">
        <f>IF(AO34="","",MAX(C34:D43,U34:V43)+1)</f>
        <v>7</v>
      </c>
      <c r="AN34" s="620"/>
      <c r="AO34" s="621" t="str">
        <f>IF('各会計、関係団体の財政状況及び健全化判断比率'!B33="","",'各会計、関係団体の財政状況及び健全化判断比率'!B33)</f>
        <v>病院事業会計</v>
      </c>
      <c r="AP34" s="621"/>
      <c r="AQ34" s="621"/>
      <c r="AR34" s="621"/>
      <c r="AS34" s="621"/>
      <c r="AT34" s="621"/>
      <c r="AU34" s="621"/>
      <c r="AV34" s="621"/>
      <c r="AW34" s="621"/>
      <c r="AX34" s="621"/>
      <c r="AY34" s="621"/>
      <c r="AZ34" s="621"/>
      <c r="BA34" s="621"/>
      <c r="BB34" s="621"/>
      <c r="BC34" s="621"/>
      <c r="BD34" s="214"/>
      <c r="BE34" s="620">
        <f>IF(BG34="","",MAX(C34:D43,U34:V43,AM34:AN43)+1)</f>
        <v>8</v>
      </c>
      <c r="BF34" s="620"/>
      <c r="BG34" s="621" t="str">
        <f>IF('各会計、関係団体の財政状況及び健全化判断比率'!B34="","",'各会計、関係団体の財政状況及び健全化判断比率'!B34)</f>
        <v>集落排水事業特別会計</v>
      </c>
      <c r="BH34" s="621"/>
      <c r="BI34" s="621"/>
      <c r="BJ34" s="621"/>
      <c r="BK34" s="621"/>
      <c r="BL34" s="621"/>
      <c r="BM34" s="621"/>
      <c r="BN34" s="621"/>
      <c r="BO34" s="621"/>
      <c r="BP34" s="621"/>
      <c r="BQ34" s="621"/>
      <c r="BR34" s="621"/>
      <c r="BS34" s="621"/>
      <c r="BT34" s="621"/>
      <c r="BU34" s="621"/>
      <c r="BV34" s="214"/>
      <c r="BW34" s="620">
        <f>IF(BY34="","",MAX(C34:D43,U34:V43,AM34:AN43,BE34:BF43)+1)</f>
        <v>11</v>
      </c>
      <c r="BX34" s="620"/>
      <c r="BY34" s="621" t="str">
        <f>IF('各会計、関係団体の財政状況及び健全化判断比率'!B68="","",'各会計、関係団体の財政状況及び健全化判断比率'!B68)</f>
        <v>三観広域行政組合（一般会計）</v>
      </c>
      <c r="BZ34" s="621"/>
      <c r="CA34" s="621"/>
      <c r="CB34" s="621"/>
      <c r="CC34" s="621"/>
      <c r="CD34" s="621"/>
      <c r="CE34" s="621"/>
      <c r="CF34" s="621"/>
      <c r="CG34" s="621"/>
      <c r="CH34" s="621"/>
      <c r="CI34" s="621"/>
      <c r="CJ34" s="621"/>
      <c r="CK34" s="621"/>
      <c r="CL34" s="621"/>
      <c r="CM34" s="621"/>
      <c r="CN34" s="214"/>
      <c r="CO34" s="620">
        <f>IF(CQ34="","",MAX(C34:D43,U34:V43,AM34:AN43,BE34:BF43,BW34:BX43)+1)</f>
        <v>21</v>
      </c>
      <c r="CP34" s="620"/>
      <c r="CQ34" s="621" t="str">
        <f>IF('各会計、関係団体の財政状況及び健全化判断比率'!BS7="","",'各会計、関係団体の財政状況及び健全化判断比率'!BS7)</f>
        <v>三豊市土地開発公社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v>
      </c>
      <c r="DH34" s="622"/>
      <c r="DI34" s="218"/>
      <c r="DJ34" s="186"/>
      <c r="DK34" s="186"/>
      <c r="DL34" s="186"/>
      <c r="DM34" s="186"/>
      <c r="DN34" s="186"/>
      <c r="DO34" s="186"/>
    </row>
    <row r="35" spans="1:119" ht="32.25" customHeight="1" x14ac:dyDescent="0.15">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国民健康保険診療所事業特別会計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f t="shared" ref="BE35:BE43" si="1">IF(BG35="","",BE34+1)</f>
        <v>9</v>
      </c>
      <c r="BF35" s="620"/>
      <c r="BG35" s="621" t="str">
        <f>IF('各会計、関係団体の財政状況及び健全化判断比率'!B35="","",'各会計、関係団体の財政状況及び健全化判断比率'!B35)</f>
        <v>浄化槽整備推進事業特別会計</v>
      </c>
      <c r="BH35" s="621"/>
      <c r="BI35" s="621"/>
      <c r="BJ35" s="621"/>
      <c r="BK35" s="621"/>
      <c r="BL35" s="621"/>
      <c r="BM35" s="621"/>
      <c r="BN35" s="621"/>
      <c r="BO35" s="621"/>
      <c r="BP35" s="621"/>
      <c r="BQ35" s="621"/>
      <c r="BR35" s="621"/>
      <c r="BS35" s="621"/>
      <c r="BT35" s="621"/>
      <c r="BU35" s="621"/>
      <c r="BV35" s="214"/>
      <c r="BW35" s="620">
        <f t="shared" ref="BW35:BW43" si="2">IF(BY35="","",BW34+1)</f>
        <v>12</v>
      </c>
      <c r="BX35" s="620"/>
      <c r="BY35" s="621" t="str">
        <f>IF('各会計、関係団体の財政状況及び健全化判断比率'!B69="","",'各会計、関係団体の財政状況及び健全化判断比率'!B69)</f>
        <v>三観広域行政組合（電算センター特別会計）</v>
      </c>
      <c r="BZ35" s="621"/>
      <c r="CA35" s="621"/>
      <c r="CB35" s="621"/>
      <c r="CC35" s="621"/>
      <c r="CD35" s="621"/>
      <c r="CE35" s="621"/>
      <c r="CF35" s="621"/>
      <c r="CG35" s="621"/>
      <c r="CH35" s="621"/>
      <c r="CI35" s="621"/>
      <c r="CJ35" s="621"/>
      <c r="CK35" s="621"/>
      <c r="CL35" s="621"/>
      <c r="CM35" s="621"/>
      <c r="CN35" s="214"/>
      <c r="CO35" s="620">
        <f t="shared" ref="CO35:CO43" si="3">IF(CQ35="","",CO34+1)</f>
        <v>22</v>
      </c>
      <c r="CP35" s="620"/>
      <c r="CQ35" s="621" t="str">
        <f>IF('各会計、関係団体の財政状況及び健全化判断比率'!BS8="","",'各会計、関係団体の財政状況及び健全化判断比率'!BS8)</f>
        <v>株式会社たからだの里</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後期高齢者医療事業特別会計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f t="shared" si="1"/>
        <v>10</v>
      </c>
      <c r="BF36" s="620"/>
      <c r="BG36" s="621" t="str">
        <f>IF('各会計、関係団体の財政状況及び健全化判断比率'!B36="","",'各会計、関係団体の財政状況及び健全化判断比率'!B36)</f>
        <v>港湾整備事業特別会計</v>
      </c>
      <c r="BH36" s="621"/>
      <c r="BI36" s="621"/>
      <c r="BJ36" s="621"/>
      <c r="BK36" s="621"/>
      <c r="BL36" s="621"/>
      <c r="BM36" s="621"/>
      <c r="BN36" s="621"/>
      <c r="BO36" s="621"/>
      <c r="BP36" s="621"/>
      <c r="BQ36" s="621"/>
      <c r="BR36" s="621"/>
      <c r="BS36" s="621"/>
      <c r="BT36" s="621"/>
      <c r="BU36" s="621"/>
      <c r="BV36" s="214"/>
      <c r="BW36" s="620">
        <f t="shared" si="2"/>
        <v>13</v>
      </c>
      <c r="BX36" s="620"/>
      <c r="BY36" s="621" t="str">
        <f>IF('各会計、関係団体の財政状況及び健全化判断比率'!B70="","",'各会計、関係団体の財政状況及び健全化判断比率'!B70)</f>
        <v>三豊総合病院企業団（病院事業会計）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f t="shared" si="4"/>
        <v>5</v>
      </c>
      <c r="V37" s="620"/>
      <c r="W37" s="621" t="str">
        <f>IF('各会計、関係団体の財政状況及び健全化判断比率'!B31="","",'各会計、関係団体の財政状況及び健全化判断比率'!B31)</f>
        <v>介護保険事業特別会計</v>
      </c>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14</v>
      </c>
      <c r="BX37" s="620"/>
      <c r="BY37" s="621" t="str">
        <f>IF('各会計、関係団体の財政状況及び健全化判断比率'!B71="","",'各会計、関係団体の財政状況及び健全化判断比率'!B71)</f>
        <v>三豊総合病院企業団（保健福祉総合施設事業）</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f t="shared" si="4"/>
        <v>6</v>
      </c>
      <c r="V38" s="620"/>
      <c r="W38" s="621" t="str">
        <f>IF('各会計、関係団体の財政状況及び健全化判断比率'!B32="","",'各会計、関係団体の財政状況及び健全化判断比率'!B32)</f>
        <v>介護サービス事業特別会計</v>
      </c>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15</v>
      </c>
      <c r="BX38" s="620"/>
      <c r="BY38" s="621" t="str">
        <f>IF('各会計、関係団体の財政状況及び健全化判断比率'!B72="","",'各会計、関係団体の財政状況及び健全化判断比率'!B72)</f>
        <v>三豊総合病院企業団（介護老人保健施設事業会計）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16</v>
      </c>
      <c r="BX39" s="620"/>
      <c r="BY39" s="621" t="str">
        <f>IF('各会計、関係団体の財政状況及び健全化判断比率'!B73="","",'各会計、関係団体の財政状況及び健全化判断比率'!B73)</f>
        <v>香川県三豊市観音寺市学校組合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17</v>
      </c>
      <c r="BX40" s="620"/>
      <c r="BY40" s="621" t="str">
        <f>IF('各会計、関係団体の財政状況及び健全化判断比率'!B74="","",'各会計、関係団体の財政状況及び健全化判断比率'!B74)</f>
        <v>香川県中部広域競艇事業組合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18</v>
      </c>
      <c r="BX41" s="620"/>
      <c r="BY41" s="621" t="str">
        <f>IF('各会計、関係団体の財政状況及び健全化判断比率'!B75="","",'各会計、関係団体の財政状況及び健全化判断比率'!B75)</f>
        <v>香川県市町総合事務組合</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f t="shared" si="2"/>
        <v>19</v>
      </c>
      <c r="BX42" s="620"/>
      <c r="BY42" s="621" t="str">
        <f>IF('各会計、関係団体の財政状況及び健全化判断比率'!B76="","",'各会計、関係団体の財政状況及び健全化判断比率'!B76)</f>
        <v>香川県後期高齢者医療広域連合（一般会計）</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f t="shared" si="2"/>
        <v>20</v>
      </c>
      <c r="BX43" s="620"/>
      <c r="BY43" s="621" t="str">
        <f>IF('各会計、関係団体の財政状況及び健全化判断比率'!B77="","",'各会計、関係団体の財政状況及び健全化判断比率'!B77)</f>
        <v>香川県後期高齢者医療広域連合（後期高齢者医療事業）</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GDGEZ/YgAYKx9wkhlHdP/7FxDHSHlMMyTmCXblGHj1G1jYw1UUO5u7eBvwu6UBl2SNVGu+y5w1joimfu3PDs2w==" saltValue="d8ePjpXn2orGsamtC+KHx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0" zoomScaleNormal="8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211</v>
      </c>
      <c r="DI1" s="624"/>
      <c r="DJ1" s="624"/>
      <c r="DK1" s="624"/>
      <c r="DL1" s="624"/>
      <c r="DM1" s="624"/>
      <c r="DN1" s="625"/>
      <c r="DO1" s="226"/>
      <c r="DP1" s="623" t="s">
        <v>212</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214</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215</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216</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217</v>
      </c>
      <c r="S4" s="627"/>
      <c r="T4" s="627"/>
      <c r="U4" s="627"/>
      <c r="V4" s="627"/>
      <c r="W4" s="627"/>
      <c r="X4" s="627"/>
      <c r="Y4" s="628"/>
      <c r="Z4" s="626" t="s">
        <v>218</v>
      </c>
      <c r="AA4" s="627"/>
      <c r="AB4" s="627"/>
      <c r="AC4" s="628"/>
      <c r="AD4" s="626" t="s">
        <v>219</v>
      </c>
      <c r="AE4" s="627"/>
      <c r="AF4" s="627"/>
      <c r="AG4" s="627"/>
      <c r="AH4" s="627"/>
      <c r="AI4" s="627"/>
      <c r="AJ4" s="627"/>
      <c r="AK4" s="628"/>
      <c r="AL4" s="626" t="s">
        <v>218</v>
      </c>
      <c r="AM4" s="627"/>
      <c r="AN4" s="627"/>
      <c r="AO4" s="628"/>
      <c r="AP4" s="632" t="s">
        <v>220</v>
      </c>
      <c r="AQ4" s="632"/>
      <c r="AR4" s="632"/>
      <c r="AS4" s="632"/>
      <c r="AT4" s="632"/>
      <c r="AU4" s="632"/>
      <c r="AV4" s="632"/>
      <c r="AW4" s="632"/>
      <c r="AX4" s="632"/>
      <c r="AY4" s="632"/>
      <c r="AZ4" s="632"/>
      <c r="BA4" s="632"/>
      <c r="BB4" s="632"/>
      <c r="BC4" s="632"/>
      <c r="BD4" s="632"/>
      <c r="BE4" s="632"/>
      <c r="BF4" s="632"/>
      <c r="BG4" s="632" t="s">
        <v>221</v>
      </c>
      <c r="BH4" s="632"/>
      <c r="BI4" s="632"/>
      <c r="BJ4" s="632"/>
      <c r="BK4" s="632"/>
      <c r="BL4" s="632"/>
      <c r="BM4" s="632"/>
      <c r="BN4" s="632"/>
      <c r="BO4" s="632" t="s">
        <v>218</v>
      </c>
      <c r="BP4" s="632"/>
      <c r="BQ4" s="632"/>
      <c r="BR4" s="632"/>
      <c r="BS4" s="632" t="s">
        <v>222</v>
      </c>
      <c r="BT4" s="632"/>
      <c r="BU4" s="632"/>
      <c r="BV4" s="632"/>
      <c r="BW4" s="632"/>
      <c r="BX4" s="632"/>
      <c r="BY4" s="632"/>
      <c r="BZ4" s="632"/>
      <c r="CA4" s="632"/>
      <c r="CB4" s="632"/>
      <c r="CD4" s="629" t="s">
        <v>223</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224</v>
      </c>
      <c r="C5" s="634"/>
      <c r="D5" s="634"/>
      <c r="E5" s="634"/>
      <c r="F5" s="634"/>
      <c r="G5" s="634"/>
      <c r="H5" s="634"/>
      <c r="I5" s="634"/>
      <c r="J5" s="634"/>
      <c r="K5" s="634"/>
      <c r="L5" s="634"/>
      <c r="M5" s="634"/>
      <c r="N5" s="634"/>
      <c r="O5" s="634"/>
      <c r="P5" s="634"/>
      <c r="Q5" s="635"/>
      <c r="R5" s="636">
        <v>7754957</v>
      </c>
      <c r="S5" s="637"/>
      <c r="T5" s="637"/>
      <c r="U5" s="637"/>
      <c r="V5" s="637"/>
      <c r="W5" s="637"/>
      <c r="X5" s="637"/>
      <c r="Y5" s="638"/>
      <c r="Z5" s="639">
        <v>17.7</v>
      </c>
      <c r="AA5" s="639"/>
      <c r="AB5" s="639"/>
      <c r="AC5" s="639"/>
      <c r="AD5" s="640">
        <v>7754957</v>
      </c>
      <c r="AE5" s="640"/>
      <c r="AF5" s="640"/>
      <c r="AG5" s="640"/>
      <c r="AH5" s="640"/>
      <c r="AI5" s="640"/>
      <c r="AJ5" s="640"/>
      <c r="AK5" s="640"/>
      <c r="AL5" s="641">
        <v>38.799999999999997</v>
      </c>
      <c r="AM5" s="642"/>
      <c r="AN5" s="642"/>
      <c r="AO5" s="643"/>
      <c r="AP5" s="633" t="s">
        <v>225</v>
      </c>
      <c r="AQ5" s="634"/>
      <c r="AR5" s="634"/>
      <c r="AS5" s="634"/>
      <c r="AT5" s="634"/>
      <c r="AU5" s="634"/>
      <c r="AV5" s="634"/>
      <c r="AW5" s="634"/>
      <c r="AX5" s="634"/>
      <c r="AY5" s="634"/>
      <c r="AZ5" s="634"/>
      <c r="BA5" s="634"/>
      <c r="BB5" s="634"/>
      <c r="BC5" s="634"/>
      <c r="BD5" s="634"/>
      <c r="BE5" s="634"/>
      <c r="BF5" s="635"/>
      <c r="BG5" s="647">
        <v>7754785</v>
      </c>
      <c r="BH5" s="648"/>
      <c r="BI5" s="648"/>
      <c r="BJ5" s="648"/>
      <c r="BK5" s="648"/>
      <c r="BL5" s="648"/>
      <c r="BM5" s="648"/>
      <c r="BN5" s="649"/>
      <c r="BO5" s="650">
        <v>100</v>
      </c>
      <c r="BP5" s="650"/>
      <c r="BQ5" s="650"/>
      <c r="BR5" s="650"/>
      <c r="BS5" s="651">
        <v>103608</v>
      </c>
      <c r="BT5" s="651"/>
      <c r="BU5" s="651"/>
      <c r="BV5" s="651"/>
      <c r="BW5" s="651"/>
      <c r="BX5" s="651"/>
      <c r="BY5" s="651"/>
      <c r="BZ5" s="651"/>
      <c r="CA5" s="651"/>
      <c r="CB5" s="655"/>
      <c r="CD5" s="629" t="s">
        <v>220</v>
      </c>
      <c r="CE5" s="630"/>
      <c r="CF5" s="630"/>
      <c r="CG5" s="630"/>
      <c r="CH5" s="630"/>
      <c r="CI5" s="630"/>
      <c r="CJ5" s="630"/>
      <c r="CK5" s="630"/>
      <c r="CL5" s="630"/>
      <c r="CM5" s="630"/>
      <c r="CN5" s="630"/>
      <c r="CO5" s="630"/>
      <c r="CP5" s="630"/>
      <c r="CQ5" s="631"/>
      <c r="CR5" s="629" t="s">
        <v>226</v>
      </c>
      <c r="CS5" s="630"/>
      <c r="CT5" s="630"/>
      <c r="CU5" s="630"/>
      <c r="CV5" s="630"/>
      <c r="CW5" s="630"/>
      <c r="CX5" s="630"/>
      <c r="CY5" s="631"/>
      <c r="CZ5" s="629" t="s">
        <v>218</v>
      </c>
      <c r="DA5" s="630"/>
      <c r="DB5" s="630"/>
      <c r="DC5" s="631"/>
      <c r="DD5" s="629" t="s">
        <v>227</v>
      </c>
      <c r="DE5" s="630"/>
      <c r="DF5" s="630"/>
      <c r="DG5" s="630"/>
      <c r="DH5" s="630"/>
      <c r="DI5" s="630"/>
      <c r="DJ5" s="630"/>
      <c r="DK5" s="630"/>
      <c r="DL5" s="630"/>
      <c r="DM5" s="630"/>
      <c r="DN5" s="630"/>
      <c r="DO5" s="630"/>
      <c r="DP5" s="631"/>
      <c r="DQ5" s="629" t="s">
        <v>228</v>
      </c>
      <c r="DR5" s="630"/>
      <c r="DS5" s="630"/>
      <c r="DT5" s="630"/>
      <c r="DU5" s="630"/>
      <c r="DV5" s="630"/>
      <c r="DW5" s="630"/>
      <c r="DX5" s="630"/>
      <c r="DY5" s="630"/>
      <c r="DZ5" s="630"/>
      <c r="EA5" s="630"/>
      <c r="EB5" s="630"/>
      <c r="EC5" s="631"/>
    </row>
    <row r="6" spans="2:143" ht="11.25" customHeight="1" x14ac:dyDescent="0.15">
      <c r="B6" s="644" t="s">
        <v>229</v>
      </c>
      <c r="C6" s="645"/>
      <c r="D6" s="645"/>
      <c r="E6" s="645"/>
      <c r="F6" s="645"/>
      <c r="G6" s="645"/>
      <c r="H6" s="645"/>
      <c r="I6" s="645"/>
      <c r="J6" s="645"/>
      <c r="K6" s="645"/>
      <c r="L6" s="645"/>
      <c r="M6" s="645"/>
      <c r="N6" s="645"/>
      <c r="O6" s="645"/>
      <c r="P6" s="645"/>
      <c r="Q6" s="646"/>
      <c r="R6" s="647">
        <v>321750</v>
      </c>
      <c r="S6" s="648"/>
      <c r="T6" s="648"/>
      <c r="U6" s="648"/>
      <c r="V6" s="648"/>
      <c r="W6" s="648"/>
      <c r="X6" s="648"/>
      <c r="Y6" s="649"/>
      <c r="Z6" s="650">
        <v>0.7</v>
      </c>
      <c r="AA6" s="650"/>
      <c r="AB6" s="650"/>
      <c r="AC6" s="650"/>
      <c r="AD6" s="651">
        <v>321750</v>
      </c>
      <c r="AE6" s="651"/>
      <c r="AF6" s="651"/>
      <c r="AG6" s="651"/>
      <c r="AH6" s="651"/>
      <c r="AI6" s="651"/>
      <c r="AJ6" s="651"/>
      <c r="AK6" s="651"/>
      <c r="AL6" s="652">
        <v>1.6</v>
      </c>
      <c r="AM6" s="653"/>
      <c r="AN6" s="653"/>
      <c r="AO6" s="654"/>
      <c r="AP6" s="644" t="s">
        <v>230</v>
      </c>
      <c r="AQ6" s="645"/>
      <c r="AR6" s="645"/>
      <c r="AS6" s="645"/>
      <c r="AT6" s="645"/>
      <c r="AU6" s="645"/>
      <c r="AV6" s="645"/>
      <c r="AW6" s="645"/>
      <c r="AX6" s="645"/>
      <c r="AY6" s="645"/>
      <c r="AZ6" s="645"/>
      <c r="BA6" s="645"/>
      <c r="BB6" s="645"/>
      <c r="BC6" s="645"/>
      <c r="BD6" s="645"/>
      <c r="BE6" s="645"/>
      <c r="BF6" s="646"/>
      <c r="BG6" s="647">
        <v>7754785</v>
      </c>
      <c r="BH6" s="648"/>
      <c r="BI6" s="648"/>
      <c r="BJ6" s="648"/>
      <c r="BK6" s="648"/>
      <c r="BL6" s="648"/>
      <c r="BM6" s="648"/>
      <c r="BN6" s="649"/>
      <c r="BO6" s="650">
        <v>100</v>
      </c>
      <c r="BP6" s="650"/>
      <c r="BQ6" s="650"/>
      <c r="BR6" s="650"/>
      <c r="BS6" s="651">
        <v>103608</v>
      </c>
      <c r="BT6" s="651"/>
      <c r="BU6" s="651"/>
      <c r="BV6" s="651"/>
      <c r="BW6" s="651"/>
      <c r="BX6" s="651"/>
      <c r="BY6" s="651"/>
      <c r="BZ6" s="651"/>
      <c r="CA6" s="651"/>
      <c r="CB6" s="655"/>
      <c r="CD6" s="658" t="s">
        <v>231</v>
      </c>
      <c r="CE6" s="659"/>
      <c r="CF6" s="659"/>
      <c r="CG6" s="659"/>
      <c r="CH6" s="659"/>
      <c r="CI6" s="659"/>
      <c r="CJ6" s="659"/>
      <c r="CK6" s="659"/>
      <c r="CL6" s="659"/>
      <c r="CM6" s="659"/>
      <c r="CN6" s="659"/>
      <c r="CO6" s="659"/>
      <c r="CP6" s="659"/>
      <c r="CQ6" s="660"/>
      <c r="CR6" s="647">
        <v>260418</v>
      </c>
      <c r="CS6" s="648"/>
      <c r="CT6" s="648"/>
      <c r="CU6" s="648"/>
      <c r="CV6" s="648"/>
      <c r="CW6" s="648"/>
      <c r="CX6" s="648"/>
      <c r="CY6" s="649"/>
      <c r="CZ6" s="641">
        <v>0.6</v>
      </c>
      <c r="DA6" s="642"/>
      <c r="DB6" s="642"/>
      <c r="DC6" s="661"/>
      <c r="DD6" s="656" t="s">
        <v>232</v>
      </c>
      <c r="DE6" s="648"/>
      <c r="DF6" s="648"/>
      <c r="DG6" s="648"/>
      <c r="DH6" s="648"/>
      <c r="DI6" s="648"/>
      <c r="DJ6" s="648"/>
      <c r="DK6" s="648"/>
      <c r="DL6" s="648"/>
      <c r="DM6" s="648"/>
      <c r="DN6" s="648"/>
      <c r="DO6" s="648"/>
      <c r="DP6" s="649"/>
      <c r="DQ6" s="656">
        <v>260411</v>
      </c>
      <c r="DR6" s="648"/>
      <c r="DS6" s="648"/>
      <c r="DT6" s="648"/>
      <c r="DU6" s="648"/>
      <c r="DV6" s="648"/>
      <c r="DW6" s="648"/>
      <c r="DX6" s="648"/>
      <c r="DY6" s="648"/>
      <c r="DZ6" s="648"/>
      <c r="EA6" s="648"/>
      <c r="EB6" s="648"/>
      <c r="EC6" s="657"/>
    </row>
    <row r="7" spans="2:143" ht="11.25" customHeight="1" x14ac:dyDescent="0.15">
      <c r="B7" s="644" t="s">
        <v>233</v>
      </c>
      <c r="C7" s="645"/>
      <c r="D7" s="645"/>
      <c r="E7" s="645"/>
      <c r="F7" s="645"/>
      <c r="G7" s="645"/>
      <c r="H7" s="645"/>
      <c r="I7" s="645"/>
      <c r="J7" s="645"/>
      <c r="K7" s="645"/>
      <c r="L7" s="645"/>
      <c r="M7" s="645"/>
      <c r="N7" s="645"/>
      <c r="O7" s="645"/>
      <c r="P7" s="645"/>
      <c r="Q7" s="646"/>
      <c r="R7" s="647">
        <v>12299</v>
      </c>
      <c r="S7" s="648"/>
      <c r="T7" s="648"/>
      <c r="U7" s="648"/>
      <c r="V7" s="648"/>
      <c r="W7" s="648"/>
      <c r="X7" s="648"/>
      <c r="Y7" s="649"/>
      <c r="Z7" s="650">
        <v>0</v>
      </c>
      <c r="AA7" s="650"/>
      <c r="AB7" s="650"/>
      <c r="AC7" s="650"/>
      <c r="AD7" s="651">
        <v>12299</v>
      </c>
      <c r="AE7" s="651"/>
      <c r="AF7" s="651"/>
      <c r="AG7" s="651"/>
      <c r="AH7" s="651"/>
      <c r="AI7" s="651"/>
      <c r="AJ7" s="651"/>
      <c r="AK7" s="651"/>
      <c r="AL7" s="652">
        <v>0.1</v>
      </c>
      <c r="AM7" s="653"/>
      <c r="AN7" s="653"/>
      <c r="AO7" s="654"/>
      <c r="AP7" s="644" t="s">
        <v>234</v>
      </c>
      <c r="AQ7" s="645"/>
      <c r="AR7" s="645"/>
      <c r="AS7" s="645"/>
      <c r="AT7" s="645"/>
      <c r="AU7" s="645"/>
      <c r="AV7" s="645"/>
      <c r="AW7" s="645"/>
      <c r="AX7" s="645"/>
      <c r="AY7" s="645"/>
      <c r="AZ7" s="645"/>
      <c r="BA7" s="645"/>
      <c r="BB7" s="645"/>
      <c r="BC7" s="645"/>
      <c r="BD7" s="645"/>
      <c r="BE7" s="645"/>
      <c r="BF7" s="646"/>
      <c r="BG7" s="647">
        <v>3346696</v>
      </c>
      <c r="BH7" s="648"/>
      <c r="BI7" s="648"/>
      <c r="BJ7" s="648"/>
      <c r="BK7" s="648"/>
      <c r="BL7" s="648"/>
      <c r="BM7" s="648"/>
      <c r="BN7" s="649"/>
      <c r="BO7" s="650">
        <v>43.2</v>
      </c>
      <c r="BP7" s="650"/>
      <c r="BQ7" s="650"/>
      <c r="BR7" s="650"/>
      <c r="BS7" s="651">
        <v>103608</v>
      </c>
      <c r="BT7" s="651"/>
      <c r="BU7" s="651"/>
      <c r="BV7" s="651"/>
      <c r="BW7" s="651"/>
      <c r="BX7" s="651"/>
      <c r="BY7" s="651"/>
      <c r="BZ7" s="651"/>
      <c r="CA7" s="651"/>
      <c r="CB7" s="655"/>
      <c r="CD7" s="662" t="s">
        <v>235</v>
      </c>
      <c r="CE7" s="663"/>
      <c r="CF7" s="663"/>
      <c r="CG7" s="663"/>
      <c r="CH7" s="663"/>
      <c r="CI7" s="663"/>
      <c r="CJ7" s="663"/>
      <c r="CK7" s="663"/>
      <c r="CL7" s="663"/>
      <c r="CM7" s="663"/>
      <c r="CN7" s="663"/>
      <c r="CO7" s="663"/>
      <c r="CP7" s="663"/>
      <c r="CQ7" s="664"/>
      <c r="CR7" s="647">
        <v>12888429</v>
      </c>
      <c r="CS7" s="648"/>
      <c r="CT7" s="648"/>
      <c r="CU7" s="648"/>
      <c r="CV7" s="648"/>
      <c r="CW7" s="648"/>
      <c r="CX7" s="648"/>
      <c r="CY7" s="649"/>
      <c r="CZ7" s="650">
        <v>30.5</v>
      </c>
      <c r="DA7" s="650"/>
      <c r="DB7" s="650"/>
      <c r="DC7" s="650"/>
      <c r="DD7" s="656">
        <v>518713</v>
      </c>
      <c r="DE7" s="648"/>
      <c r="DF7" s="648"/>
      <c r="DG7" s="648"/>
      <c r="DH7" s="648"/>
      <c r="DI7" s="648"/>
      <c r="DJ7" s="648"/>
      <c r="DK7" s="648"/>
      <c r="DL7" s="648"/>
      <c r="DM7" s="648"/>
      <c r="DN7" s="648"/>
      <c r="DO7" s="648"/>
      <c r="DP7" s="649"/>
      <c r="DQ7" s="656">
        <v>4166126</v>
      </c>
      <c r="DR7" s="648"/>
      <c r="DS7" s="648"/>
      <c r="DT7" s="648"/>
      <c r="DU7" s="648"/>
      <c r="DV7" s="648"/>
      <c r="DW7" s="648"/>
      <c r="DX7" s="648"/>
      <c r="DY7" s="648"/>
      <c r="DZ7" s="648"/>
      <c r="EA7" s="648"/>
      <c r="EB7" s="648"/>
      <c r="EC7" s="657"/>
    </row>
    <row r="8" spans="2:143" ht="11.25" customHeight="1" x14ac:dyDescent="0.15">
      <c r="B8" s="644" t="s">
        <v>236</v>
      </c>
      <c r="C8" s="645"/>
      <c r="D8" s="645"/>
      <c r="E8" s="645"/>
      <c r="F8" s="645"/>
      <c r="G8" s="645"/>
      <c r="H8" s="645"/>
      <c r="I8" s="645"/>
      <c r="J8" s="645"/>
      <c r="K8" s="645"/>
      <c r="L8" s="645"/>
      <c r="M8" s="645"/>
      <c r="N8" s="645"/>
      <c r="O8" s="645"/>
      <c r="P8" s="645"/>
      <c r="Q8" s="646"/>
      <c r="R8" s="647">
        <v>41007</v>
      </c>
      <c r="S8" s="648"/>
      <c r="T8" s="648"/>
      <c r="U8" s="648"/>
      <c r="V8" s="648"/>
      <c r="W8" s="648"/>
      <c r="X8" s="648"/>
      <c r="Y8" s="649"/>
      <c r="Z8" s="650">
        <v>0.1</v>
      </c>
      <c r="AA8" s="650"/>
      <c r="AB8" s="650"/>
      <c r="AC8" s="650"/>
      <c r="AD8" s="651">
        <v>41007</v>
      </c>
      <c r="AE8" s="651"/>
      <c r="AF8" s="651"/>
      <c r="AG8" s="651"/>
      <c r="AH8" s="651"/>
      <c r="AI8" s="651"/>
      <c r="AJ8" s="651"/>
      <c r="AK8" s="651"/>
      <c r="AL8" s="652">
        <v>0.2</v>
      </c>
      <c r="AM8" s="653"/>
      <c r="AN8" s="653"/>
      <c r="AO8" s="654"/>
      <c r="AP8" s="644" t="s">
        <v>237</v>
      </c>
      <c r="AQ8" s="645"/>
      <c r="AR8" s="645"/>
      <c r="AS8" s="645"/>
      <c r="AT8" s="645"/>
      <c r="AU8" s="645"/>
      <c r="AV8" s="645"/>
      <c r="AW8" s="645"/>
      <c r="AX8" s="645"/>
      <c r="AY8" s="645"/>
      <c r="AZ8" s="645"/>
      <c r="BA8" s="645"/>
      <c r="BB8" s="645"/>
      <c r="BC8" s="645"/>
      <c r="BD8" s="645"/>
      <c r="BE8" s="645"/>
      <c r="BF8" s="646"/>
      <c r="BG8" s="647">
        <v>114973</v>
      </c>
      <c r="BH8" s="648"/>
      <c r="BI8" s="648"/>
      <c r="BJ8" s="648"/>
      <c r="BK8" s="648"/>
      <c r="BL8" s="648"/>
      <c r="BM8" s="648"/>
      <c r="BN8" s="649"/>
      <c r="BO8" s="650">
        <v>1.5</v>
      </c>
      <c r="BP8" s="650"/>
      <c r="BQ8" s="650"/>
      <c r="BR8" s="650"/>
      <c r="BS8" s="656" t="s">
        <v>134</v>
      </c>
      <c r="BT8" s="648"/>
      <c r="BU8" s="648"/>
      <c r="BV8" s="648"/>
      <c r="BW8" s="648"/>
      <c r="BX8" s="648"/>
      <c r="BY8" s="648"/>
      <c r="BZ8" s="648"/>
      <c r="CA8" s="648"/>
      <c r="CB8" s="657"/>
      <c r="CD8" s="662" t="s">
        <v>238</v>
      </c>
      <c r="CE8" s="663"/>
      <c r="CF8" s="663"/>
      <c r="CG8" s="663"/>
      <c r="CH8" s="663"/>
      <c r="CI8" s="663"/>
      <c r="CJ8" s="663"/>
      <c r="CK8" s="663"/>
      <c r="CL8" s="663"/>
      <c r="CM8" s="663"/>
      <c r="CN8" s="663"/>
      <c r="CO8" s="663"/>
      <c r="CP8" s="663"/>
      <c r="CQ8" s="664"/>
      <c r="CR8" s="647">
        <v>10787778</v>
      </c>
      <c r="CS8" s="648"/>
      <c r="CT8" s="648"/>
      <c r="CU8" s="648"/>
      <c r="CV8" s="648"/>
      <c r="CW8" s="648"/>
      <c r="CX8" s="648"/>
      <c r="CY8" s="649"/>
      <c r="CZ8" s="650">
        <v>25.5</v>
      </c>
      <c r="DA8" s="650"/>
      <c r="DB8" s="650"/>
      <c r="DC8" s="650"/>
      <c r="DD8" s="656">
        <v>614663</v>
      </c>
      <c r="DE8" s="648"/>
      <c r="DF8" s="648"/>
      <c r="DG8" s="648"/>
      <c r="DH8" s="648"/>
      <c r="DI8" s="648"/>
      <c r="DJ8" s="648"/>
      <c r="DK8" s="648"/>
      <c r="DL8" s="648"/>
      <c r="DM8" s="648"/>
      <c r="DN8" s="648"/>
      <c r="DO8" s="648"/>
      <c r="DP8" s="649"/>
      <c r="DQ8" s="656">
        <v>6497094</v>
      </c>
      <c r="DR8" s="648"/>
      <c r="DS8" s="648"/>
      <c r="DT8" s="648"/>
      <c r="DU8" s="648"/>
      <c r="DV8" s="648"/>
      <c r="DW8" s="648"/>
      <c r="DX8" s="648"/>
      <c r="DY8" s="648"/>
      <c r="DZ8" s="648"/>
      <c r="EA8" s="648"/>
      <c r="EB8" s="648"/>
      <c r="EC8" s="657"/>
    </row>
    <row r="9" spans="2:143" ht="11.25" customHeight="1" x14ac:dyDescent="0.15">
      <c r="B9" s="644" t="s">
        <v>239</v>
      </c>
      <c r="C9" s="645"/>
      <c r="D9" s="645"/>
      <c r="E9" s="645"/>
      <c r="F9" s="645"/>
      <c r="G9" s="645"/>
      <c r="H9" s="645"/>
      <c r="I9" s="645"/>
      <c r="J9" s="645"/>
      <c r="K9" s="645"/>
      <c r="L9" s="645"/>
      <c r="M9" s="645"/>
      <c r="N9" s="645"/>
      <c r="O9" s="645"/>
      <c r="P9" s="645"/>
      <c r="Q9" s="646"/>
      <c r="R9" s="647">
        <v>41040</v>
      </c>
      <c r="S9" s="648"/>
      <c r="T9" s="648"/>
      <c r="U9" s="648"/>
      <c r="V9" s="648"/>
      <c r="W9" s="648"/>
      <c r="X9" s="648"/>
      <c r="Y9" s="649"/>
      <c r="Z9" s="650">
        <v>0.1</v>
      </c>
      <c r="AA9" s="650"/>
      <c r="AB9" s="650"/>
      <c r="AC9" s="650"/>
      <c r="AD9" s="651">
        <v>41040</v>
      </c>
      <c r="AE9" s="651"/>
      <c r="AF9" s="651"/>
      <c r="AG9" s="651"/>
      <c r="AH9" s="651"/>
      <c r="AI9" s="651"/>
      <c r="AJ9" s="651"/>
      <c r="AK9" s="651"/>
      <c r="AL9" s="652">
        <v>0.2</v>
      </c>
      <c r="AM9" s="653"/>
      <c r="AN9" s="653"/>
      <c r="AO9" s="654"/>
      <c r="AP9" s="644" t="s">
        <v>240</v>
      </c>
      <c r="AQ9" s="645"/>
      <c r="AR9" s="645"/>
      <c r="AS9" s="645"/>
      <c r="AT9" s="645"/>
      <c r="AU9" s="645"/>
      <c r="AV9" s="645"/>
      <c r="AW9" s="645"/>
      <c r="AX9" s="645"/>
      <c r="AY9" s="645"/>
      <c r="AZ9" s="645"/>
      <c r="BA9" s="645"/>
      <c r="BB9" s="645"/>
      <c r="BC9" s="645"/>
      <c r="BD9" s="645"/>
      <c r="BE9" s="645"/>
      <c r="BF9" s="646"/>
      <c r="BG9" s="647">
        <v>2630236</v>
      </c>
      <c r="BH9" s="648"/>
      <c r="BI9" s="648"/>
      <c r="BJ9" s="648"/>
      <c r="BK9" s="648"/>
      <c r="BL9" s="648"/>
      <c r="BM9" s="648"/>
      <c r="BN9" s="649"/>
      <c r="BO9" s="650">
        <v>33.9</v>
      </c>
      <c r="BP9" s="650"/>
      <c r="BQ9" s="650"/>
      <c r="BR9" s="650"/>
      <c r="BS9" s="656" t="s">
        <v>134</v>
      </c>
      <c r="BT9" s="648"/>
      <c r="BU9" s="648"/>
      <c r="BV9" s="648"/>
      <c r="BW9" s="648"/>
      <c r="BX9" s="648"/>
      <c r="BY9" s="648"/>
      <c r="BZ9" s="648"/>
      <c r="CA9" s="648"/>
      <c r="CB9" s="657"/>
      <c r="CD9" s="662" t="s">
        <v>241</v>
      </c>
      <c r="CE9" s="663"/>
      <c r="CF9" s="663"/>
      <c r="CG9" s="663"/>
      <c r="CH9" s="663"/>
      <c r="CI9" s="663"/>
      <c r="CJ9" s="663"/>
      <c r="CK9" s="663"/>
      <c r="CL9" s="663"/>
      <c r="CM9" s="663"/>
      <c r="CN9" s="663"/>
      <c r="CO9" s="663"/>
      <c r="CP9" s="663"/>
      <c r="CQ9" s="664"/>
      <c r="CR9" s="647">
        <v>3156864</v>
      </c>
      <c r="CS9" s="648"/>
      <c r="CT9" s="648"/>
      <c r="CU9" s="648"/>
      <c r="CV9" s="648"/>
      <c r="CW9" s="648"/>
      <c r="CX9" s="648"/>
      <c r="CY9" s="649"/>
      <c r="CZ9" s="650">
        <v>7.5</v>
      </c>
      <c r="DA9" s="650"/>
      <c r="DB9" s="650"/>
      <c r="DC9" s="650"/>
      <c r="DD9" s="656">
        <v>138329</v>
      </c>
      <c r="DE9" s="648"/>
      <c r="DF9" s="648"/>
      <c r="DG9" s="648"/>
      <c r="DH9" s="648"/>
      <c r="DI9" s="648"/>
      <c r="DJ9" s="648"/>
      <c r="DK9" s="648"/>
      <c r="DL9" s="648"/>
      <c r="DM9" s="648"/>
      <c r="DN9" s="648"/>
      <c r="DO9" s="648"/>
      <c r="DP9" s="649"/>
      <c r="DQ9" s="656">
        <v>2315709</v>
      </c>
      <c r="DR9" s="648"/>
      <c r="DS9" s="648"/>
      <c r="DT9" s="648"/>
      <c r="DU9" s="648"/>
      <c r="DV9" s="648"/>
      <c r="DW9" s="648"/>
      <c r="DX9" s="648"/>
      <c r="DY9" s="648"/>
      <c r="DZ9" s="648"/>
      <c r="EA9" s="648"/>
      <c r="EB9" s="648"/>
      <c r="EC9" s="657"/>
    </row>
    <row r="10" spans="2:143" ht="11.25" customHeight="1" x14ac:dyDescent="0.15">
      <c r="B10" s="644" t="s">
        <v>242</v>
      </c>
      <c r="C10" s="645"/>
      <c r="D10" s="645"/>
      <c r="E10" s="645"/>
      <c r="F10" s="645"/>
      <c r="G10" s="645"/>
      <c r="H10" s="645"/>
      <c r="I10" s="645"/>
      <c r="J10" s="645"/>
      <c r="K10" s="645"/>
      <c r="L10" s="645"/>
      <c r="M10" s="645"/>
      <c r="N10" s="645"/>
      <c r="O10" s="645"/>
      <c r="P10" s="645"/>
      <c r="Q10" s="646"/>
      <c r="R10" s="647" t="s">
        <v>232</v>
      </c>
      <c r="S10" s="648"/>
      <c r="T10" s="648"/>
      <c r="U10" s="648"/>
      <c r="V10" s="648"/>
      <c r="W10" s="648"/>
      <c r="X10" s="648"/>
      <c r="Y10" s="649"/>
      <c r="Z10" s="650" t="s">
        <v>232</v>
      </c>
      <c r="AA10" s="650"/>
      <c r="AB10" s="650"/>
      <c r="AC10" s="650"/>
      <c r="AD10" s="651" t="s">
        <v>232</v>
      </c>
      <c r="AE10" s="651"/>
      <c r="AF10" s="651"/>
      <c r="AG10" s="651"/>
      <c r="AH10" s="651"/>
      <c r="AI10" s="651"/>
      <c r="AJ10" s="651"/>
      <c r="AK10" s="651"/>
      <c r="AL10" s="652" t="s">
        <v>134</v>
      </c>
      <c r="AM10" s="653"/>
      <c r="AN10" s="653"/>
      <c r="AO10" s="654"/>
      <c r="AP10" s="644" t="s">
        <v>243</v>
      </c>
      <c r="AQ10" s="645"/>
      <c r="AR10" s="645"/>
      <c r="AS10" s="645"/>
      <c r="AT10" s="645"/>
      <c r="AU10" s="645"/>
      <c r="AV10" s="645"/>
      <c r="AW10" s="645"/>
      <c r="AX10" s="645"/>
      <c r="AY10" s="645"/>
      <c r="AZ10" s="645"/>
      <c r="BA10" s="645"/>
      <c r="BB10" s="645"/>
      <c r="BC10" s="645"/>
      <c r="BD10" s="645"/>
      <c r="BE10" s="645"/>
      <c r="BF10" s="646"/>
      <c r="BG10" s="647">
        <v>151812</v>
      </c>
      <c r="BH10" s="648"/>
      <c r="BI10" s="648"/>
      <c r="BJ10" s="648"/>
      <c r="BK10" s="648"/>
      <c r="BL10" s="648"/>
      <c r="BM10" s="648"/>
      <c r="BN10" s="649"/>
      <c r="BO10" s="650">
        <v>2</v>
      </c>
      <c r="BP10" s="650"/>
      <c r="BQ10" s="650"/>
      <c r="BR10" s="650"/>
      <c r="BS10" s="656" t="s">
        <v>232</v>
      </c>
      <c r="BT10" s="648"/>
      <c r="BU10" s="648"/>
      <c r="BV10" s="648"/>
      <c r="BW10" s="648"/>
      <c r="BX10" s="648"/>
      <c r="BY10" s="648"/>
      <c r="BZ10" s="648"/>
      <c r="CA10" s="648"/>
      <c r="CB10" s="657"/>
      <c r="CD10" s="662" t="s">
        <v>244</v>
      </c>
      <c r="CE10" s="663"/>
      <c r="CF10" s="663"/>
      <c r="CG10" s="663"/>
      <c r="CH10" s="663"/>
      <c r="CI10" s="663"/>
      <c r="CJ10" s="663"/>
      <c r="CK10" s="663"/>
      <c r="CL10" s="663"/>
      <c r="CM10" s="663"/>
      <c r="CN10" s="663"/>
      <c r="CO10" s="663"/>
      <c r="CP10" s="663"/>
      <c r="CQ10" s="664"/>
      <c r="CR10" s="647">
        <v>15195</v>
      </c>
      <c r="CS10" s="648"/>
      <c r="CT10" s="648"/>
      <c r="CU10" s="648"/>
      <c r="CV10" s="648"/>
      <c r="CW10" s="648"/>
      <c r="CX10" s="648"/>
      <c r="CY10" s="649"/>
      <c r="CZ10" s="650">
        <v>0</v>
      </c>
      <c r="DA10" s="650"/>
      <c r="DB10" s="650"/>
      <c r="DC10" s="650"/>
      <c r="DD10" s="656" t="s">
        <v>232</v>
      </c>
      <c r="DE10" s="648"/>
      <c r="DF10" s="648"/>
      <c r="DG10" s="648"/>
      <c r="DH10" s="648"/>
      <c r="DI10" s="648"/>
      <c r="DJ10" s="648"/>
      <c r="DK10" s="648"/>
      <c r="DL10" s="648"/>
      <c r="DM10" s="648"/>
      <c r="DN10" s="648"/>
      <c r="DO10" s="648"/>
      <c r="DP10" s="649"/>
      <c r="DQ10" s="656">
        <v>194</v>
      </c>
      <c r="DR10" s="648"/>
      <c r="DS10" s="648"/>
      <c r="DT10" s="648"/>
      <c r="DU10" s="648"/>
      <c r="DV10" s="648"/>
      <c r="DW10" s="648"/>
      <c r="DX10" s="648"/>
      <c r="DY10" s="648"/>
      <c r="DZ10" s="648"/>
      <c r="EA10" s="648"/>
      <c r="EB10" s="648"/>
      <c r="EC10" s="657"/>
    </row>
    <row r="11" spans="2:143" ht="11.25" customHeight="1" x14ac:dyDescent="0.15">
      <c r="B11" s="644" t="s">
        <v>245</v>
      </c>
      <c r="C11" s="645"/>
      <c r="D11" s="645"/>
      <c r="E11" s="645"/>
      <c r="F11" s="645"/>
      <c r="G11" s="645"/>
      <c r="H11" s="645"/>
      <c r="I11" s="645"/>
      <c r="J11" s="645"/>
      <c r="K11" s="645"/>
      <c r="L11" s="645"/>
      <c r="M11" s="645"/>
      <c r="N11" s="645"/>
      <c r="O11" s="645"/>
      <c r="P11" s="645"/>
      <c r="Q11" s="646"/>
      <c r="R11" s="647">
        <v>1389774</v>
      </c>
      <c r="S11" s="648"/>
      <c r="T11" s="648"/>
      <c r="U11" s="648"/>
      <c r="V11" s="648"/>
      <c r="W11" s="648"/>
      <c r="X11" s="648"/>
      <c r="Y11" s="649"/>
      <c r="Z11" s="652">
        <v>3.2</v>
      </c>
      <c r="AA11" s="653"/>
      <c r="AB11" s="653"/>
      <c r="AC11" s="665"/>
      <c r="AD11" s="656">
        <v>1389774</v>
      </c>
      <c r="AE11" s="648"/>
      <c r="AF11" s="648"/>
      <c r="AG11" s="648"/>
      <c r="AH11" s="648"/>
      <c r="AI11" s="648"/>
      <c r="AJ11" s="648"/>
      <c r="AK11" s="649"/>
      <c r="AL11" s="652">
        <v>6.9</v>
      </c>
      <c r="AM11" s="653"/>
      <c r="AN11" s="653"/>
      <c r="AO11" s="654"/>
      <c r="AP11" s="644" t="s">
        <v>246</v>
      </c>
      <c r="AQ11" s="645"/>
      <c r="AR11" s="645"/>
      <c r="AS11" s="645"/>
      <c r="AT11" s="645"/>
      <c r="AU11" s="645"/>
      <c r="AV11" s="645"/>
      <c r="AW11" s="645"/>
      <c r="AX11" s="645"/>
      <c r="AY11" s="645"/>
      <c r="AZ11" s="645"/>
      <c r="BA11" s="645"/>
      <c r="BB11" s="645"/>
      <c r="BC11" s="645"/>
      <c r="BD11" s="645"/>
      <c r="BE11" s="645"/>
      <c r="BF11" s="646"/>
      <c r="BG11" s="647">
        <v>449675</v>
      </c>
      <c r="BH11" s="648"/>
      <c r="BI11" s="648"/>
      <c r="BJ11" s="648"/>
      <c r="BK11" s="648"/>
      <c r="BL11" s="648"/>
      <c r="BM11" s="648"/>
      <c r="BN11" s="649"/>
      <c r="BO11" s="650">
        <v>5.8</v>
      </c>
      <c r="BP11" s="650"/>
      <c r="BQ11" s="650"/>
      <c r="BR11" s="650"/>
      <c r="BS11" s="656">
        <v>103608</v>
      </c>
      <c r="BT11" s="648"/>
      <c r="BU11" s="648"/>
      <c r="BV11" s="648"/>
      <c r="BW11" s="648"/>
      <c r="BX11" s="648"/>
      <c r="BY11" s="648"/>
      <c r="BZ11" s="648"/>
      <c r="CA11" s="648"/>
      <c r="CB11" s="657"/>
      <c r="CD11" s="662" t="s">
        <v>247</v>
      </c>
      <c r="CE11" s="663"/>
      <c r="CF11" s="663"/>
      <c r="CG11" s="663"/>
      <c r="CH11" s="663"/>
      <c r="CI11" s="663"/>
      <c r="CJ11" s="663"/>
      <c r="CK11" s="663"/>
      <c r="CL11" s="663"/>
      <c r="CM11" s="663"/>
      <c r="CN11" s="663"/>
      <c r="CO11" s="663"/>
      <c r="CP11" s="663"/>
      <c r="CQ11" s="664"/>
      <c r="CR11" s="647">
        <v>1638831</v>
      </c>
      <c r="CS11" s="648"/>
      <c r="CT11" s="648"/>
      <c r="CU11" s="648"/>
      <c r="CV11" s="648"/>
      <c r="CW11" s="648"/>
      <c r="CX11" s="648"/>
      <c r="CY11" s="649"/>
      <c r="CZ11" s="650">
        <v>3.9</v>
      </c>
      <c r="DA11" s="650"/>
      <c r="DB11" s="650"/>
      <c r="DC11" s="650"/>
      <c r="DD11" s="656">
        <v>572028</v>
      </c>
      <c r="DE11" s="648"/>
      <c r="DF11" s="648"/>
      <c r="DG11" s="648"/>
      <c r="DH11" s="648"/>
      <c r="DI11" s="648"/>
      <c r="DJ11" s="648"/>
      <c r="DK11" s="648"/>
      <c r="DL11" s="648"/>
      <c r="DM11" s="648"/>
      <c r="DN11" s="648"/>
      <c r="DO11" s="648"/>
      <c r="DP11" s="649"/>
      <c r="DQ11" s="656">
        <v>897789</v>
      </c>
      <c r="DR11" s="648"/>
      <c r="DS11" s="648"/>
      <c r="DT11" s="648"/>
      <c r="DU11" s="648"/>
      <c r="DV11" s="648"/>
      <c r="DW11" s="648"/>
      <c r="DX11" s="648"/>
      <c r="DY11" s="648"/>
      <c r="DZ11" s="648"/>
      <c r="EA11" s="648"/>
      <c r="EB11" s="648"/>
      <c r="EC11" s="657"/>
    </row>
    <row r="12" spans="2:143" ht="11.25" customHeight="1" x14ac:dyDescent="0.15">
      <c r="B12" s="644" t="s">
        <v>248</v>
      </c>
      <c r="C12" s="645"/>
      <c r="D12" s="645"/>
      <c r="E12" s="645"/>
      <c r="F12" s="645"/>
      <c r="G12" s="645"/>
      <c r="H12" s="645"/>
      <c r="I12" s="645"/>
      <c r="J12" s="645"/>
      <c r="K12" s="645"/>
      <c r="L12" s="645"/>
      <c r="M12" s="645"/>
      <c r="N12" s="645"/>
      <c r="O12" s="645"/>
      <c r="P12" s="645"/>
      <c r="Q12" s="646"/>
      <c r="R12" s="647">
        <v>48830</v>
      </c>
      <c r="S12" s="648"/>
      <c r="T12" s="648"/>
      <c r="U12" s="648"/>
      <c r="V12" s="648"/>
      <c r="W12" s="648"/>
      <c r="X12" s="648"/>
      <c r="Y12" s="649"/>
      <c r="Z12" s="650">
        <v>0.1</v>
      </c>
      <c r="AA12" s="650"/>
      <c r="AB12" s="650"/>
      <c r="AC12" s="650"/>
      <c r="AD12" s="651">
        <v>48830</v>
      </c>
      <c r="AE12" s="651"/>
      <c r="AF12" s="651"/>
      <c r="AG12" s="651"/>
      <c r="AH12" s="651"/>
      <c r="AI12" s="651"/>
      <c r="AJ12" s="651"/>
      <c r="AK12" s="651"/>
      <c r="AL12" s="652">
        <v>0.2</v>
      </c>
      <c r="AM12" s="653"/>
      <c r="AN12" s="653"/>
      <c r="AO12" s="654"/>
      <c r="AP12" s="644" t="s">
        <v>249</v>
      </c>
      <c r="AQ12" s="645"/>
      <c r="AR12" s="645"/>
      <c r="AS12" s="645"/>
      <c r="AT12" s="645"/>
      <c r="AU12" s="645"/>
      <c r="AV12" s="645"/>
      <c r="AW12" s="645"/>
      <c r="AX12" s="645"/>
      <c r="AY12" s="645"/>
      <c r="AZ12" s="645"/>
      <c r="BA12" s="645"/>
      <c r="BB12" s="645"/>
      <c r="BC12" s="645"/>
      <c r="BD12" s="645"/>
      <c r="BE12" s="645"/>
      <c r="BF12" s="646"/>
      <c r="BG12" s="647">
        <v>3771540</v>
      </c>
      <c r="BH12" s="648"/>
      <c r="BI12" s="648"/>
      <c r="BJ12" s="648"/>
      <c r="BK12" s="648"/>
      <c r="BL12" s="648"/>
      <c r="BM12" s="648"/>
      <c r="BN12" s="649"/>
      <c r="BO12" s="650">
        <v>48.6</v>
      </c>
      <c r="BP12" s="650"/>
      <c r="BQ12" s="650"/>
      <c r="BR12" s="650"/>
      <c r="BS12" s="656" t="s">
        <v>232</v>
      </c>
      <c r="BT12" s="648"/>
      <c r="BU12" s="648"/>
      <c r="BV12" s="648"/>
      <c r="BW12" s="648"/>
      <c r="BX12" s="648"/>
      <c r="BY12" s="648"/>
      <c r="BZ12" s="648"/>
      <c r="CA12" s="648"/>
      <c r="CB12" s="657"/>
      <c r="CD12" s="662" t="s">
        <v>250</v>
      </c>
      <c r="CE12" s="663"/>
      <c r="CF12" s="663"/>
      <c r="CG12" s="663"/>
      <c r="CH12" s="663"/>
      <c r="CI12" s="663"/>
      <c r="CJ12" s="663"/>
      <c r="CK12" s="663"/>
      <c r="CL12" s="663"/>
      <c r="CM12" s="663"/>
      <c r="CN12" s="663"/>
      <c r="CO12" s="663"/>
      <c r="CP12" s="663"/>
      <c r="CQ12" s="664"/>
      <c r="CR12" s="647">
        <v>699267</v>
      </c>
      <c r="CS12" s="648"/>
      <c r="CT12" s="648"/>
      <c r="CU12" s="648"/>
      <c r="CV12" s="648"/>
      <c r="CW12" s="648"/>
      <c r="CX12" s="648"/>
      <c r="CY12" s="649"/>
      <c r="CZ12" s="650">
        <v>1.7</v>
      </c>
      <c r="DA12" s="650"/>
      <c r="DB12" s="650"/>
      <c r="DC12" s="650"/>
      <c r="DD12" s="656">
        <v>2464</v>
      </c>
      <c r="DE12" s="648"/>
      <c r="DF12" s="648"/>
      <c r="DG12" s="648"/>
      <c r="DH12" s="648"/>
      <c r="DI12" s="648"/>
      <c r="DJ12" s="648"/>
      <c r="DK12" s="648"/>
      <c r="DL12" s="648"/>
      <c r="DM12" s="648"/>
      <c r="DN12" s="648"/>
      <c r="DO12" s="648"/>
      <c r="DP12" s="649"/>
      <c r="DQ12" s="656">
        <v>622813</v>
      </c>
      <c r="DR12" s="648"/>
      <c r="DS12" s="648"/>
      <c r="DT12" s="648"/>
      <c r="DU12" s="648"/>
      <c r="DV12" s="648"/>
      <c r="DW12" s="648"/>
      <c r="DX12" s="648"/>
      <c r="DY12" s="648"/>
      <c r="DZ12" s="648"/>
      <c r="EA12" s="648"/>
      <c r="EB12" s="648"/>
      <c r="EC12" s="657"/>
    </row>
    <row r="13" spans="2:143" ht="11.25" customHeight="1" x14ac:dyDescent="0.15">
      <c r="B13" s="644" t="s">
        <v>251</v>
      </c>
      <c r="C13" s="645"/>
      <c r="D13" s="645"/>
      <c r="E13" s="645"/>
      <c r="F13" s="645"/>
      <c r="G13" s="645"/>
      <c r="H13" s="645"/>
      <c r="I13" s="645"/>
      <c r="J13" s="645"/>
      <c r="K13" s="645"/>
      <c r="L13" s="645"/>
      <c r="M13" s="645"/>
      <c r="N13" s="645"/>
      <c r="O13" s="645"/>
      <c r="P13" s="645"/>
      <c r="Q13" s="646"/>
      <c r="R13" s="647" t="s">
        <v>232</v>
      </c>
      <c r="S13" s="648"/>
      <c r="T13" s="648"/>
      <c r="U13" s="648"/>
      <c r="V13" s="648"/>
      <c r="W13" s="648"/>
      <c r="X13" s="648"/>
      <c r="Y13" s="649"/>
      <c r="Z13" s="650" t="s">
        <v>232</v>
      </c>
      <c r="AA13" s="650"/>
      <c r="AB13" s="650"/>
      <c r="AC13" s="650"/>
      <c r="AD13" s="651" t="s">
        <v>134</v>
      </c>
      <c r="AE13" s="651"/>
      <c r="AF13" s="651"/>
      <c r="AG13" s="651"/>
      <c r="AH13" s="651"/>
      <c r="AI13" s="651"/>
      <c r="AJ13" s="651"/>
      <c r="AK13" s="651"/>
      <c r="AL13" s="652" t="s">
        <v>232</v>
      </c>
      <c r="AM13" s="653"/>
      <c r="AN13" s="653"/>
      <c r="AO13" s="654"/>
      <c r="AP13" s="644" t="s">
        <v>252</v>
      </c>
      <c r="AQ13" s="645"/>
      <c r="AR13" s="645"/>
      <c r="AS13" s="645"/>
      <c r="AT13" s="645"/>
      <c r="AU13" s="645"/>
      <c r="AV13" s="645"/>
      <c r="AW13" s="645"/>
      <c r="AX13" s="645"/>
      <c r="AY13" s="645"/>
      <c r="AZ13" s="645"/>
      <c r="BA13" s="645"/>
      <c r="BB13" s="645"/>
      <c r="BC13" s="645"/>
      <c r="BD13" s="645"/>
      <c r="BE13" s="645"/>
      <c r="BF13" s="646"/>
      <c r="BG13" s="647">
        <v>3770240</v>
      </c>
      <c r="BH13" s="648"/>
      <c r="BI13" s="648"/>
      <c r="BJ13" s="648"/>
      <c r="BK13" s="648"/>
      <c r="BL13" s="648"/>
      <c r="BM13" s="648"/>
      <c r="BN13" s="649"/>
      <c r="BO13" s="650">
        <v>48.6</v>
      </c>
      <c r="BP13" s="650"/>
      <c r="BQ13" s="650"/>
      <c r="BR13" s="650"/>
      <c r="BS13" s="656" t="s">
        <v>232</v>
      </c>
      <c r="BT13" s="648"/>
      <c r="BU13" s="648"/>
      <c r="BV13" s="648"/>
      <c r="BW13" s="648"/>
      <c r="BX13" s="648"/>
      <c r="BY13" s="648"/>
      <c r="BZ13" s="648"/>
      <c r="CA13" s="648"/>
      <c r="CB13" s="657"/>
      <c r="CD13" s="662" t="s">
        <v>253</v>
      </c>
      <c r="CE13" s="663"/>
      <c r="CF13" s="663"/>
      <c r="CG13" s="663"/>
      <c r="CH13" s="663"/>
      <c r="CI13" s="663"/>
      <c r="CJ13" s="663"/>
      <c r="CK13" s="663"/>
      <c r="CL13" s="663"/>
      <c r="CM13" s="663"/>
      <c r="CN13" s="663"/>
      <c r="CO13" s="663"/>
      <c r="CP13" s="663"/>
      <c r="CQ13" s="664"/>
      <c r="CR13" s="647">
        <v>2518839</v>
      </c>
      <c r="CS13" s="648"/>
      <c r="CT13" s="648"/>
      <c r="CU13" s="648"/>
      <c r="CV13" s="648"/>
      <c r="CW13" s="648"/>
      <c r="CX13" s="648"/>
      <c r="CY13" s="649"/>
      <c r="CZ13" s="650">
        <v>6</v>
      </c>
      <c r="DA13" s="650"/>
      <c r="DB13" s="650"/>
      <c r="DC13" s="650"/>
      <c r="DD13" s="656">
        <v>1830753</v>
      </c>
      <c r="DE13" s="648"/>
      <c r="DF13" s="648"/>
      <c r="DG13" s="648"/>
      <c r="DH13" s="648"/>
      <c r="DI13" s="648"/>
      <c r="DJ13" s="648"/>
      <c r="DK13" s="648"/>
      <c r="DL13" s="648"/>
      <c r="DM13" s="648"/>
      <c r="DN13" s="648"/>
      <c r="DO13" s="648"/>
      <c r="DP13" s="649"/>
      <c r="DQ13" s="656">
        <v>1216533</v>
      </c>
      <c r="DR13" s="648"/>
      <c r="DS13" s="648"/>
      <c r="DT13" s="648"/>
      <c r="DU13" s="648"/>
      <c r="DV13" s="648"/>
      <c r="DW13" s="648"/>
      <c r="DX13" s="648"/>
      <c r="DY13" s="648"/>
      <c r="DZ13" s="648"/>
      <c r="EA13" s="648"/>
      <c r="EB13" s="648"/>
      <c r="EC13" s="657"/>
    </row>
    <row r="14" spans="2:143" ht="11.25" customHeight="1" x14ac:dyDescent="0.15">
      <c r="B14" s="644" t="s">
        <v>254</v>
      </c>
      <c r="C14" s="645"/>
      <c r="D14" s="645"/>
      <c r="E14" s="645"/>
      <c r="F14" s="645"/>
      <c r="G14" s="645"/>
      <c r="H14" s="645"/>
      <c r="I14" s="645"/>
      <c r="J14" s="645"/>
      <c r="K14" s="645"/>
      <c r="L14" s="645"/>
      <c r="M14" s="645"/>
      <c r="N14" s="645"/>
      <c r="O14" s="645"/>
      <c r="P14" s="645"/>
      <c r="Q14" s="646"/>
      <c r="R14" s="647" t="s">
        <v>134</v>
      </c>
      <c r="S14" s="648"/>
      <c r="T14" s="648"/>
      <c r="U14" s="648"/>
      <c r="V14" s="648"/>
      <c r="W14" s="648"/>
      <c r="X14" s="648"/>
      <c r="Y14" s="649"/>
      <c r="Z14" s="650" t="s">
        <v>134</v>
      </c>
      <c r="AA14" s="650"/>
      <c r="AB14" s="650"/>
      <c r="AC14" s="650"/>
      <c r="AD14" s="651" t="s">
        <v>232</v>
      </c>
      <c r="AE14" s="651"/>
      <c r="AF14" s="651"/>
      <c r="AG14" s="651"/>
      <c r="AH14" s="651"/>
      <c r="AI14" s="651"/>
      <c r="AJ14" s="651"/>
      <c r="AK14" s="651"/>
      <c r="AL14" s="652" t="s">
        <v>134</v>
      </c>
      <c r="AM14" s="653"/>
      <c r="AN14" s="653"/>
      <c r="AO14" s="654"/>
      <c r="AP14" s="644" t="s">
        <v>255</v>
      </c>
      <c r="AQ14" s="645"/>
      <c r="AR14" s="645"/>
      <c r="AS14" s="645"/>
      <c r="AT14" s="645"/>
      <c r="AU14" s="645"/>
      <c r="AV14" s="645"/>
      <c r="AW14" s="645"/>
      <c r="AX14" s="645"/>
      <c r="AY14" s="645"/>
      <c r="AZ14" s="645"/>
      <c r="BA14" s="645"/>
      <c r="BB14" s="645"/>
      <c r="BC14" s="645"/>
      <c r="BD14" s="645"/>
      <c r="BE14" s="645"/>
      <c r="BF14" s="646"/>
      <c r="BG14" s="647">
        <v>289416</v>
      </c>
      <c r="BH14" s="648"/>
      <c r="BI14" s="648"/>
      <c r="BJ14" s="648"/>
      <c r="BK14" s="648"/>
      <c r="BL14" s="648"/>
      <c r="BM14" s="648"/>
      <c r="BN14" s="649"/>
      <c r="BO14" s="650">
        <v>3.7</v>
      </c>
      <c r="BP14" s="650"/>
      <c r="BQ14" s="650"/>
      <c r="BR14" s="650"/>
      <c r="BS14" s="656" t="s">
        <v>232</v>
      </c>
      <c r="BT14" s="648"/>
      <c r="BU14" s="648"/>
      <c r="BV14" s="648"/>
      <c r="BW14" s="648"/>
      <c r="BX14" s="648"/>
      <c r="BY14" s="648"/>
      <c r="BZ14" s="648"/>
      <c r="CA14" s="648"/>
      <c r="CB14" s="657"/>
      <c r="CD14" s="662" t="s">
        <v>256</v>
      </c>
      <c r="CE14" s="663"/>
      <c r="CF14" s="663"/>
      <c r="CG14" s="663"/>
      <c r="CH14" s="663"/>
      <c r="CI14" s="663"/>
      <c r="CJ14" s="663"/>
      <c r="CK14" s="663"/>
      <c r="CL14" s="663"/>
      <c r="CM14" s="663"/>
      <c r="CN14" s="663"/>
      <c r="CO14" s="663"/>
      <c r="CP14" s="663"/>
      <c r="CQ14" s="664"/>
      <c r="CR14" s="647">
        <v>1396257</v>
      </c>
      <c r="CS14" s="648"/>
      <c r="CT14" s="648"/>
      <c r="CU14" s="648"/>
      <c r="CV14" s="648"/>
      <c r="CW14" s="648"/>
      <c r="CX14" s="648"/>
      <c r="CY14" s="649"/>
      <c r="CZ14" s="650">
        <v>3.3</v>
      </c>
      <c r="DA14" s="650"/>
      <c r="DB14" s="650"/>
      <c r="DC14" s="650"/>
      <c r="DD14" s="656">
        <v>136030</v>
      </c>
      <c r="DE14" s="648"/>
      <c r="DF14" s="648"/>
      <c r="DG14" s="648"/>
      <c r="DH14" s="648"/>
      <c r="DI14" s="648"/>
      <c r="DJ14" s="648"/>
      <c r="DK14" s="648"/>
      <c r="DL14" s="648"/>
      <c r="DM14" s="648"/>
      <c r="DN14" s="648"/>
      <c r="DO14" s="648"/>
      <c r="DP14" s="649"/>
      <c r="DQ14" s="656">
        <v>1250855</v>
      </c>
      <c r="DR14" s="648"/>
      <c r="DS14" s="648"/>
      <c r="DT14" s="648"/>
      <c r="DU14" s="648"/>
      <c r="DV14" s="648"/>
      <c r="DW14" s="648"/>
      <c r="DX14" s="648"/>
      <c r="DY14" s="648"/>
      <c r="DZ14" s="648"/>
      <c r="EA14" s="648"/>
      <c r="EB14" s="648"/>
      <c r="EC14" s="657"/>
    </row>
    <row r="15" spans="2:143" ht="11.25" customHeight="1" x14ac:dyDescent="0.15">
      <c r="B15" s="644" t="s">
        <v>257</v>
      </c>
      <c r="C15" s="645"/>
      <c r="D15" s="645"/>
      <c r="E15" s="645"/>
      <c r="F15" s="645"/>
      <c r="G15" s="645"/>
      <c r="H15" s="645"/>
      <c r="I15" s="645"/>
      <c r="J15" s="645"/>
      <c r="K15" s="645"/>
      <c r="L15" s="645"/>
      <c r="M15" s="645"/>
      <c r="N15" s="645"/>
      <c r="O15" s="645"/>
      <c r="P15" s="645"/>
      <c r="Q15" s="646"/>
      <c r="R15" s="647" t="s">
        <v>134</v>
      </c>
      <c r="S15" s="648"/>
      <c r="T15" s="648"/>
      <c r="U15" s="648"/>
      <c r="V15" s="648"/>
      <c r="W15" s="648"/>
      <c r="X15" s="648"/>
      <c r="Y15" s="649"/>
      <c r="Z15" s="650" t="s">
        <v>134</v>
      </c>
      <c r="AA15" s="650"/>
      <c r="AB15" s="650"/>
      <c r="AC15" s="650"/>
      <c r="AD15" s="651" t="s">
        <v>232</v>
      </c>
      <c r="AE15" s="651"/>
      <c r="AF15" s="651"/>
      <c r="AG15" s="651"/>
      <c r="AH15" s="651"/>
      <c r="AI15" s="651"/>
      <c r="AJ15" s="651"/>
      <c r="AK15" s="651"/>
      <c r="AL15" s="652" t="s">
        <v>232</v>
      </c>
      <c r="AM15" s="653"/>
      <c r="AN15" s="653"/>
      <c r="AO15" s="654"/>
      <c r="AP15" s="644" t="s">
        <v>258</v>
      </c>
      <c r="AQ15" s="645"/>
      <c r="AR15" s="645"/>
      <c r="AS15" s="645"/>
      <c r="AT15" s="645"/>
      <c r="AU15" s="645"/>
      <c r="AV15" s="645"/>
      <c r="AW15" s="645"/>
      <c r="AX15" s="645"/>
      <c r="AY15" s="645"/>
      <c r="AZ15" s="645"/>
      <c r="BA15" s="645"/>
      <c r="BB15" s="645"/>
      <c r="BC15" s="645"/>
      <c r="BD15" s="645"/>
      <c r="BE15" s="645"/>
      <c r="BF15" s="646"/>
      <c r="BG15" s="647">
        <v>347133</v>
      </c>
      <c r="BH15" s="648"/>
      <c r="BI15" s="648"/>
      <c r="BJ15" s="648"/>
      <c r="BK15" s="648"/>
      <c r="BL15" s="648"/>
      <c r="BM15" s="648"/>
      <c r="BN15" s="649"/>
      <c r="BO15" s="650">
        <v>4.5</v>
      </c>
      <c r="BP15" s="650"/>
      <c r="BQ15" s="650"/>
      <c r="BR15" s="650"/>
      <c r="BS15" s="656" t="s">
        <v>134</v>
      </c>
      <c r="BT15" s="648"/>
      <c r="BU15" s="648"/>
      <c r="BV15" s="648"/>
      <c r="BW15" s="648"/>
      <c r="BX15" s="648"/>
      <c r="BY15" s="648"/>
      <c r="BZ15" s="648"/>
      <c r="CA15" s="648"/>
      <c r="CB15" s="657"/>
      <c r="CD15" s="662" t="s">
        <v>259</v>
      </c>
      <c r="CE15" s="663"/>
      <c r="CF15" s="663"/>
      <c r="CG15" s="663"/>
      <c r="CH15" s="663"/>
      <c r="CI15" s="663"/>
      <c r="CJ15" s="663"/>
      <c r="CK15" s="663"/>
      <c r="CL15" s="663"/>
      <c r="CM15" s="663"/>
      <c r="CN15" s="663"/>
      <c r="CO15" s="663"/>
      <c r="CP15" s="663"/>
      <c r="CQ15" s="664"/>
      <c r="CR15" s="647">
        <v>4905522</v>
      </c>
      <c r="CS15" s="648"/>
      <c r="CT15" s="648"/>
      <c r="CU15" s="648"/>
      <c r="CV15" s="648"/>
      <c r="CW15" s="648"/>
      <c r="CX15" s="648"/>
      <c r="CY15" s="649"/>
      <c r="CZ15" s="650">
        <v>11.6</v>
      </c>
      <c r="DA15" s="650"/>
      <c r="DB15" s="650"/>
      <c r="DC15" s="650"/>
      <c r="DD15" s="656">
        <v>843019</v>
      </c>
      <c r="DE15" s="648"/>
      <c r="DF15" s="648"/>
      <c r="DG15" s="648"/>
      <c r="DH15" s="648"/>
      <c r="DI15" s="648"/>
      <c r="DJ15" s="648"/>
      <c r="DK15" s="648"/>
      <c r="DL15" s="648"/>
      <c r="DM15" s="648"/>
      <c r="DN15" s="648"/>
      <c r="DO15" s="648"/>
      <c r="DP15" s="649"/>
      <c r="DQ15" s="656">
        <v>3493679</v>
      </c>
      <c r="DR15" s="648"/>
      <c r="DS15" s="648"/>
      <c r="DT15" s="648"/>
      <c r="DU15" s="648"/>
      <c r="DV15" s="648"/>
      <c r="DW15" s="648"/>
      <c r="DX15" s="648"/>
      <c r="DY15" s="648"/>
      <c r="DZ15" s="648"/>
      <c r="EA15" s="648"/>
      <c r="EB15" s="648"/>
      <c r="EC15" s="657"/>
    </row>
    <row r="16" spans="2:143" ht="11.25" customHeight="1" x14ac:dyDescent="0.15">
      <c r="B16" s="644" t="s">
        <v>260</v>
      </c>
      <c r="C16" s="645"/>
      <c r="D16" s="645"/>
      <c r="E16" s="645"/>
      <c r="F16" s="645"/>
      <c r="G16" s="645"/>
      <c r="H16" s="645"/>
      <c r="I16" s="645"/>
      <c r="J16" s="645"/>
      <c r="K16" s="645"/>
      <c r="L16" s="645"/>
      <c r="M16" s="645"/>
      <c r="N16" s="645"/>
      <c r="O16" s="645"/>
      <c r="P16" s="645"/>
      <c r="Q16" s="646"/>
      <c r="R16" s="647">
        <v>30388</v>
      </c>
      <c r="S16" s="648"/>
      <c r="T16" s="648"/>
      <c r="U16" s="648"/>
      <c r="V16" s="648"/>
      <c r="W16" s="648"/>
      <c r="X16" s="648"/>
      <c r="Y16" s="649"/>
      <c r="Z16" s="650">
        <v>0.1</v>
      </c>
      <c r="AA16" s="650"/>
      <c r="AB16" s="650"/>
      <c r="AC16" s="650"/>
      <c r="AD16" s="651">
        <v>30388</v>
      </c>
      <c r="AE16" s="651"/>
      <c r="AF16" s="651"/>
      <c r="AG16" s="651"/>
      <c r="AH16" s="651"/>
      <c r="AI16" s="651"/>
      <c r="AJ16" s="651"/>
      <c r="AK16" s="651"/>
      <c r="AL16" s="652">
        <v>0.2</v>
      </c>
      <c r="AM16" s="653"/>
      <c r="AN16" s="653"/>
      <c r="AO16" s="654"/>
      <c r="AP16" s="644" t="s">
        <v>261</v>
      </c>
      <c r="AQ16" s="645"/>
      <c r="AR16" s="645"/>
      <c r="AS16" s="645"/>
      <c r="AT16" s="645"/>
      <c r="AU16" s="645"/>
      <c r="AV16" s="645"/>
      <c r="AW16" s="645"/>
      <c r="AX16" s="645"/>
      <c r="AY16" s="645"/>
      <c r="AZ16" s="645"/>
      <c r="BA16" s="645"/>
      <c r="BB16" s="645"/>
      <c r="BC16" s="645"/>
      <c r="BD16" s="645"/>
      <c r="BE16" s="645"/>
      <c r="BF16" s="646"/>
      <c r="BG16" s="647" t="s">
        <v>134</v>
      </c>
      <c r="BH16" s="648"/>
      <c r="BI16" s="648"/>
      <c r="BJ16" s="648"/>
      <c r="BK16" s="648"/>
      <c r="BL16" s="648"/>
      <c r="BM16" s="648"/>
      <c r="BN16" s="649"/>
      <c r="BO16" s="650" t="s">
        <v>134</v>
      </c>
      <c r="BP16" s="650"/>
      <c r="BQ16" s="650"/>
      <c r="BR16" s="650"/>
      <c r="BS16" s="656" t="s">
        <v>134</v>
      </c>
      <c r="BT16" s="648"/>
      <c r="BU16" s="648"/>
      <c r="BV16" s="648"/>
      <c r="BW16" s="648"/>
      <c r="BX16" s="648"/>
      <c r="BY16" s="648"/>
      <c r="BZ16" s="648"/>
      <c r="CA16" s="648"/>
      <c r="CB16" s="657"/>
      <c r="CD16" s="662" t="s">
        <v>262</v>
      </c>
      <c r="CE16" s="663"/>
      <c r="CF16" s="663"/>
      <c r="CG16" s="663"/>
      <c r="CH16" s="663"/>
      <c r="CI16" s="663"/>
      <c r="CJ16" s="663"/>
      <c r="CK16" s="663"/>
      <c r="CL16" s="663"/>
      <c r="CM16" s="663"/>
      <c r="CN16" s="663"/>
      <c r="CO16" s="663"/>
      <c r="CP16" s="663"/>
      <c r="CQ16" s="664"/>
      <c r="CR16" s="647" t="s">
        <v>232</v>
      </c>
      <c r="CS16" s="648"/>
      <c r="CT16" s="648"/>
      <c r="CU16" s="648"/>
      <c r="CV16" s="648"/>
      <c r="CW16" s="648"/>
      <c r="CX16" s="648"/>
      <c r="CY16" s="649"/>
      <c r="CZ16" s="650" t="s">
        <v>232</v>
      </c>
      <c r="DA16" s="650"/>
      <c r="DB16" s="650"/>
      <c r="DC16" s="650"/>
      <c r="DD16" s="656" t="s">
        <v>232</v>
      </c>
      <c r="DE16" s="648"/>
      <c r="DF16" s="648"/>
      <c r="DG16" s="648"/>
      <c r="DH16" s="648"/>
      <c r="DI16" s="648"/>
      <c r="DJ16" s="648"/>
      <c r="DK16" s="648"/>
      <c r="DL16" s="648"/>
      <c r="DM16" s="648"/>
      <c r="DN16" s="648"/>
      <c r="DO16" s="648"/>
      <c r="DP16" s="649"/>
      <c r="DQ16" s="656" t="s">
        <v>134</v>
      </c>
      <c r="DR16" s="648"/>
      <c r="DS16" s="648"/>
      <c r="DT16" s="648"/>
      <c r="DU16" s="648"/>
      <c r="DV16" s="648"/>
      <c r="DW16" s="648"/>
      <c r="DX16" s="648"/>
      <c r="DY16" s="648"/>
      <c r="DZ16" s="648"/>
      <c r="EA16" s="648"/>
      <c r="EB16" s="648"/>
      <c r="EC16" s="657"/>
    </row>
    <row r="17" spans="2:133" ht="11.25" customHeight="1" x14ac:dyDescent="0.15">
      <c r="B17" s="644" t="s">
        <v>263</v>
      </c>
      <c r="C17" s="645"/>
      <c r="D17" s="645"/>
      <c r="E17" s="645"/>
      <c r="F17" s="645"/>
      <c r="G17" s="645"/>
      <c r="H17" s="645"/>
      <c r="I17" s="645"/>
      <c r="J17" s="645"/>
      <c r="K17" s="645"/>
      <c r="L17" s="645"/>
      <c r="M17" s="645"/>
      <c r="N17" s="645"/>
      <c r="O17" s="645"/>
      <c r="P17" s="645"/>
      <c r="Q17" s="646"/>
      <c r="R17" s="647">
        <v>62132</v>
      </c>
      <c r="S17" s="648"/>
      <c r="T17" s="648"/>
      <c r="U17" s="648"/>
      <c r="V17" s="648"/>
      <c r="W17" s="648"/>
      <c r="X17" s="648"/>
      <c r="Y17" s="649"/>
      <c r="Z17" s="650">
        <v>0.1</v>
      </c>
      <c r="AA17" s="650"/>
      <c r="AB17" s="650"/>
      <c r="AC17" s="650"/>
      <c r="AD17" s="651">
        <v>62132</v>
      </c>
      <c r="AE17" s="651"/>
      <c r="AF17" s="651"/>
      <c r="AG17" s="651"/>
      <c r="AH17" s="651"/>
      <c r="AI17" s="651"/>
      <c r="AJ17" s="651"/>
      <c r="AK17" s="651"/>
      <c r="AL17" s="652">
        <v>0.3</v>
      </c>
      <c r="AM17" s="653"/>
      <c r="AN17" s="653"/>
      <c r="AO17" s="654"/>
      <c r="AP17" s="644" t="s">
        <v>264</v>
      </c>
      <c r="AQ17" s="645"/>
      <c r="AR17" s="645"/>
      <c r="AS17" s="645"/>
      <c r="AT17" s="645"/>
      <c r="AU17" s="645"/>
      <c r="AV17" s="645"/>
      <c r="AW17" s="645"/>
      <c r="AX17" s="645"/>
      <c r="AY17" s="645"/>
      <c r="AZ17" s="645"/>
      <c r="BA17" s="645"/>
      <c r="BB17" s="645"/>
      <c r="BC17" s="645"/>
      <c r="BD17" s="645"/>
      <c r="BE17" s="645"/>
      <c r="BF17" s="646"/>
      <c r="BG17" s="647" t="s">
        <v>134</v>
      </c>
      <c r="BH17" s="648"/>
      <c r="BI17" s="648"/>
      <c r="BJ17" s="648"/>
      <c r="BK17" s="648"/>
      <c r="BL17" s="648"/>
      <c r="BM17" s="648"/>
      <c r="BN17" s="649"/>
      <c r="BO17" s="650" t="s">
        <v>134</v>
      </c>
      <c r="BP17" s="650"/>
      <c r="BQ17" s="650"/>
      <c r="BR17" s="650"/>
      <c r="BS17" s="656" t="s">
        <v>232</v>
      </c>
      <c r="BT17" s="648"/>
      <c r="BU17" s="648"/>
      <c r="BV17" s="648"/>
      <c r="BW17" s="648"/>
      <c r="BX17" s="648"/>
      <c r="BY17" s="648"/>
      <c r="BZ17" s="648"/>
      <c r="CA17" s="648"/>
      <c r="CB17" s="657"/>
      <c r="CD17" s="662" t="s">
        <v>265</v>
      </c>
      <c r="CE17" s="663"/>
      <c r="CF17" s="663"/>
      <c r="CG17" s="663"/>
      <c r="CH17" s="663"/>
      <c r="CI17" s="663"/>
      <c r="CJ17" s="663"/>
      <c r="CK17" s="663"/>
      <c r="CL17" s="663"/>
      <c r="CM17" s="663"/>
      <c r="CN17" s="663"/>
      <c r="CO17" s="663"/>
      <c r="CP17" s="663"/>
      <c r="CQ17" s="664"/>
      <c r="CR17" s="647">
        <v>3994004</v>
      </c>
      <c r="CS17" s="648"/>
      <c r="CT17" s="648"/>
      <c r="CU17" s="648"/>
      <c r="CV17" s="648"/>
      <c r="CW17" s="648"/>
      <c r="CX17" s="648"/>
      <c r="CY17" s="649"/>
      <c r="CZ17" s="650">
        <v>9.4</v>
      </c>
      <c r="DA17" s="650"/>
      <c r="DB17" s="650"/>
      <c r="DC17" s="650"/>
      <c r="DD17" s="656" t="s">
        <v>134</v>
      </c>
      <c r="DE17" s="648"/>
      <c r="DF17" s="648"/>
      <c r="DG17" s="648"/>
      <c r="DH17" s="648"/>
      <c r="DI17" s="648"/>
      <c r="DJ17" s="648"/>
      <c r="DK17" s="648"/>
      <c r="DL17" s="648"/>
      <c r="DM17" s="648"/>
      <c r="DN17" s="648"/>
      <c r="DO17" s="648"/>
      <c r="DP17" s="649"/>
      <c r="DQ17" s="656">
        <v>3993522</v>
      </c>
      <c r="DR17" s="648"/>
      <c r="DS17" s="648"/>
      <c r="DT17" s="648"/>
      <c r="DU17" s="648"/>
      <c r="DV17" s="648"/>
      <c r="DW17" s="648"/>
      <c r="DX17" s="648"/>
      <c r="DY17" s="648"/>
      <c r="DZ17" s="648"/>
      <c r="EA17" s="648"/>
      <c r="EB17" s="648"/>
      <c r="EC17" s="657"/>
    </row>
    <row r="18" spans="2:133" ht="11.25" customHeight="1" x14ac:dyDescent="0.15">
      <c r="B18" s="644" t="s">
        <v>266</v>
      </c>
      <c r="C18" s="645"/>
      <c r="D18" s="645"/>
      <c r="E18" s="645"/>
      <c r="F18" s="645"/>
      <c r="G18" s="645"/>
      <c r="H18" s="645"/>
      <c r="I18" s="645"/>
      <c r="J18" s="645"/>
      <c r="K18" s="645"/>
      <c r="L18" s="645"/>
      <c r="M18" s="645"/>
      <c r="N18" s="645"/>
      <c r="O18" s="645"/>
      <c r="P18" s="645"/>
      <c r="Q18" s="646"/>
      <c r="R18" s="647">
        <v>55595</v>
      </c>
      <c r="S18" s="648"/>
      <c r="T18" s="648"/>
      <c r="U18" s="648"/>
      <c r="V18" s="648"/>
      <c r="W18" s="648"/>
      <c r="X18" s="648"/>
      <c r="Y18" s="649"/>
      <c r="Z18" s="650">
        <v>0.1</v>
      </c>
      <c r="AA18" s="650"/>
      <c r="AB18" s="650"/>
      <c r="AC18" s="650"/>
      <c r="AD18" s="651">
        <v>55595</v>
      </c>
      <c r="AE18" s="651"/>
      <c r="AF18" s="651"/>
      <c r="AG18" s="651"/>
      <c r="AH18" s="651"/>
      <c r="AI18" s="651"/>
      <c r="AJ18" s="651"/>
      <c r="AK18" s="651"/>
      <c r="AL18" s="652">
        <v>0.3</v>
      </c>
      <c r="AM18" s="653"/>
      <c r="AN18" s="653"/>
      <c r="AO18" s="654"/>
      <c r="AP18" s="644" t="s">
        <v>267</v>
      </c>
      <c r="AQ18" s="645"/>
      <c r="AR18" s="645"/>
      <c r="AS18" s="645"/>
      <c r="AT18" s="645"/>
      <c r="AU18" s="645"/>
      <c r="AV18" s="645"/>
      <c r="AW18" s="645"/>
      <c r="AX18" s="645"/>
      <c r="AY18" s="645"/>
      <c r="AZ18" s="645"/>
      <c r="BA18" s="645"/>
      <c r="BB18" s="645"/>
      <c r="BC18" s="645"/>
      <c r="BD18" s="645"/>
      <c r="BE18" s="645"/>
      <c r="BF18" s="646"/>
      <c r="BG18" s="647" t="s">
        <v>134</v>
      </c>
      <c r="BH18" s="648"/>
      <c r="BI18" s="648"/>
      <c r="BJ18" s="648"/>
      <c r="BK18" s="648"/>
      <c r="BL18" s="648"/>
      <c r="BM18" s="648"/>
      <c r="BN18" s="649"/>
      <c r="BO18" s="650" t="s">
        <v>232</v>
      </c>
      <c r="BP18" s="650"/>
      <c r="BQ18" s="650"/>
      <c r="BR18" s="650"/>
      <c r="BS18" s="656" t="s">
        <v>134</v>
      </c>
      <c r="BT18" s="648"/>
      <c r="BU18" s="648"/>
      <c r="BV18" s="648"/>
      <c r="BW18" s="648"/>
      <c r="BX18" s="648"/>
      <c r="BY18" s="648"/>
      <c r="BZ18" s="648"/>
      <c r="CA18" s="648"/>
      <c r="CB18" s="657"/>
      <c r="CD18" s="662" t="s">
        <v>268</v>
      </c>
      <c r="CE18" s="663"/>
      <c r="CF18" s="663"/>
      <c r="CG18" s="663"/>
      <c r="CH18" s="663"/>
      <c r="CI18" s="663"/>
      <c r="CJ18" s="663"/>
      <c r="CK18" s="663"/>
      <c r="CL18" s="663"/>
      <c r="CM18" s="663"/>
      <c r="CN18" s="663"/>
      <c r="CO18" s="663"/>
      <c r="CP18" s="663"/>
      <c r="CQ18" s="664"/>
      <c r="CR18" s="647">
        <v>6030</v>
      </c>
      <c r="CS18" s="648"/>
      <c r="CT18" s="648"/>
      <c r="CU18" s="648"/>
      <c r="CV18" s="648"/>
      <c r="CW18" s="648"/>
      <c r="CX18" s="648"/>
      <c r="CY18" s="649"/>
      <c r="CZ18" s="650">
        <v>0</v>
      </c>
      <c r="DA18" s="650"/>
      <c r="DB18" s="650"/>
      <c r="DC18" s="650"/>
      <c r="DD18" s="656" t="s">
        <v>232</v>
      </c>
      <c r="DE18" s="648"/>
      <c r="DF18" s="648"/>
      <c r="DG18" s="648"/>
      <c r="DH18" s="648"/>
      <c r="DI18" s="648"/>
      <c r="DJ18" s="648"/>
      <c r="DK18" s="648"/>
      <c r="DL18" s="648"/>
      <c r="DM18" s="648"/>
      <c r="DN18" s="648"/>
      <c r="DO18" s="648"/>
      <c r="DP18" s="649"/>
      <c r="DQ18" s="656">
        <v>6030</v>
      </c>
      <c r="DR18" s="648"/>
      <c r="DS18" s="648"/>
      <c r="DT18" s="648"/>
      <c r="DU18" s="648"/>
      <c r="DV18" s="648"/>
      <c r="DW18" s="648"/>
      <c r="DX18" s="648"/>
      <c r="DY18" s="648"/>
      <c r="DZ18" s="648"/>
      <c r="EA18" s="648"/>
      <c r="EB18" s="648"/>
      <c r="EC18" s="657"/>
    </row>
    <row r="19" spans="2:133" ht="11.25" customHeight="1" x14ac:dyDescent="0.15">
      <c r="B19" s="644" t="s">
        <v>269</v>
      </c>
      <c r="C19" s="645"/>
      <c r="D19" s="645"/>
      <c r="E19" s="645"/>
      <c r="F19" s="645"/>
      <c r="G19" s="645"/>
      <c r="H19" s="645"/>
      <c r="I19" s="645"/>
      <c r="J19" s="645"/>
      <c r="K19" s="645"/>
      <c r="L19" s="645"/>
      <c r="M19" s="645"/>
      <c r="N19" s="645"/>
      <c r="O19" s="645"/>
      <c r="P19" s="645"/>
      <c r="Q19" s="646"/>
      <c r="R19" s="647">
        <v>37269</v>
      </c>
      <c r="S19" s="648"/>
      <c r="T19" s="648"/>
      <c r="U19" s="648"/>
      <c r="V19" s="648"/>
      <c r="W19" s="648"/>
      <c r="X19" s="648"/>
      <c r="Y19" s="649"/>
      <c r="Z19" s="650">
        <v>0.1</v>
      </c>
      <c r="AA19" s="650"/>
      <c r="AB19" s="650"/>
      <c r="AC19" s="650"/>
      <c r="AD19" s="651">
        <v>37269</v>
      </c>
      <c r="AE19" s="651"/>
      <c r="AF19" s="651"/>
      <c r="AG19" s="651"/>
      <c r="AH19" s="651"/>
      <c r="AI19" s="651"/>
      <c r="AJ19" s="651"/>
      <c r="AK19" s="651"/>
      <c r="AL19" s="652">
        <v>0.2</v>
      </c>
      <c r="AM19" s="653"/>
      <c r="AN19" s="653"/>
      <c r="AO19" s="654"/>
      <c r="AP19" s="644" t="s">
        <v>270</v>
      </c>
      <c r="AQ19" s="645"/>
      <c r="AR19" s="645"/>
      <c r="AS19" s="645"/>
      <c r="AT19" s="645"/>
      <c r="AU19" s="645"/>
      <c r="AV19" s="645"/>
      <c r="AW19" s="645"/>
      <c r="AX19" s="645"/>
      <c r="AY19" s="645"/>
      <c r="AZ19" s="645"/>
      <c r="BA19" s="645"/>
      <c r="BB19" s="645"/>
      <c r="BC19" s="645"/>
      <c r="BD19" s="645"/>
      <c r="BE19" s="645"/>
      <c r="BF19" s="646"/>
      <c r="BG19" s="647">
        <v>172</v>
      </c>
      <c r="BH19" s="648"/>
      <c r="BI19" s="648"/>
      <c r="BJ19" s="648"/>
      <c r="BK19" s="648"/>
      <c r="BL19" s="648"/>
      <c r="BM19" s="648"/>
      <c r="BN19" s="649"/>
      <c r="BO19" s="650">
        <v>0</v>
      </c>
      <c r="BP19" s="650"/>
      <c r="BQ19" s="650"/>
      <c r="BR19" s="650"/>
      <c r="BS19" s="656" t="s">
        <v>232</v>
      </c>
      <c r="BT19" s="648"/>
      <c r="BU19" s="648"/>
      <c r="BV19" s="648"/>
      <c r="BW19" s="648"/>
      <c r="BX19" s="648"/>
      <c r="BY19" s="648"/>
      <c r="BZ19" s="648"/>
      <c r="CA19" s="648"/>
      <c r="CB19" s="657"/>
      <c r="CD19" s="662" t="s">
        <v>271</v>
      </c>
      <c r="CE19" s="663"/>
      <c r="CF19" s="663"/>
      <c r="CG19" s="663"/>
      <c r="CH19" s="663"/>
      <c r="CI19" s="663"/>
      <c r="CJ19" s="663"/>
      <c r="CK19" s="663"/>
      <c r="CL19" s="663"/>
      <c r="CM19" s="663"/>
      <c r="CN19" s="663"/>
      <c r="CO19" s="663"/>
      <c r="CP19" s="663"/>
      <c r="CQ19" s="664"/>
      <c r="CR19" s="647" t="s">
        <v>134</v>
      </c>
      <c r="CS19" s="648"/>
      <c r="CT19" s="648"/>
      <c r="CU19" s="648"/>
      <c r="CV19" s="648"/>
      <c r="CW19" s="648"/>
      <c r="CX19" s="648"/>
      <c r="CY19" s="649"/>
      <c r="CZ19" s="650" t="s">
        <v>134</v>
      </c>
      <c r="DA19" s="650"/>
      <c r="DB19" s="650"/>
      <c r="DC19" s="650"/>
      <c r="DD19" s="656" t="s">
        <v>232</v>
      </c>
      <c r="DE19" s="648"/>
      <c r="DF19" s="648"/>
      <c r="DG19" s="648"/>
      <c r="DH19" s="648"/>
      <c r="DI19" s="648"/>
      <c r="DJ19" s="648"/>
      <c r="DK19" s="648"/>
      <c r="DL19" s="648"/>
      <c r="DM19" s="648"/>
      <c r="DN19" s="648"/>
      <c r="DO19" s="648"/>
      <c r="DP19" s="649"/>
      <c r="DQ19" s="656" t="s">
        <v>232</v>
      </c>
      <c r="DR19" s="648"/>
      <c r="DS19" s="648"/>
      <c r="DT19" s="648"/>
      <c r="DU19" s="648"/>
      <c r="DV19" s="648"/>
      <c r="DW19" s="648"/>
      <c r="DX19" s="648"/>
      <c r="DY19" s="648"/>
      <c r="DZ19" s="648"/>
      <c r="EA19" s="648"/>
      <c r="EB19" s="648"/>
      <c r="EC19" s="657"/>
    </row>
    <row r="20" spans="2:133" ht="11.25" customHeight="1" x14ac:dyDescent="0.15">
      <c r="B20" s="644" t="s">
        <v>272</v>
      </c>
      <c r="C20" s="645"/>
      <c r="D20" s="645"/>
      <c r="E20" s="645"/>
      <c r="F20" s="645"/>
      <c r="G20" s="645"/>
      <c r="H20" s="645"/>
      <c r="I20" s="645"/>
      <c r="J20" s="645"/>
      <c r="K20" s="645"/>
      <c r="L20" s="645"/>
      <c r="M20" s="645"/>
      <c r="N20" s="645"/>
      <c r="O20" s="645"/>
      <c r="P20" s="645"/>
      <c r="Q20" s="646"/>
      <c r="R20" s="647">
        <v>13635</v>
      </c>
      <c r="S20" s="648"/>
      <c r="T20" s="648"/>
      <c r="U20" s="648"/>
      <c r="V20" s="648"/>
      <c r="W20" s="648"/>
      <c r="X20" s="648"/>
      <c r="Y20" s="649"/>
      <c r="Z20" s="650">
        <v>0</v>
      </c>
      <c r="AA20" s="650"/>
      <c r="AB20" s="650"/>
      <c r="AC20" s="650"/>
      <c r="AD20" s="651">
        <v>13635</v>
      </c>
      <c r="AE20" s="651"/>
      <c r="AF20" s="651"/>
      <c r="AG20" s="651"/>
      <c r="AH20" s="651"/>
      <c r="AI20" s="651"/>
      <c r="AJ20" s="651"/>
      <c r="AK20" s="651"/>
      <c r="AL20" s="652">
        <v>0.1</v>
      </c>
      <c r="AM20" s="653"/>
      <c r="AN20" s="653"/>
      <c r="AO20" s="654"/>
      <c r="AP20" s="644" t="s">
        <v>273</v>
      </c>
      <c r="AQ20" s="645"/>
      <c r="AR20" s="645"/>
      <c r="AS20" s="645"/>
      <c r="AT20" s="645"/>
      <c r="AU20" s="645"/>
      <c r="AV20" s="645"/>
      <c r="AW20" s="645"/>
      <c r="AX20" s="645"/>
      <c r="AY20" s="645"/>
      <c r="AZ20" s="645"/>
      <c r="BA20" s="645"/>
      <c r="BB20" s="645"/>
      <c r="BC20" s="645"/>
      <c r="BD20" s="645"/>
      <c r="BE20" s="645"/>
      <c r="BF20" s="646"/>
      <c r="BG20" s="647">
        <v>172</v>
      </c>
      <c r="BH20" s="648"/>
      <c r="BI20" s="648"/>
      <c r="BJ20" s="648"/>
      <c r="BK20" s="648"/>
      <c r="BL20" s="648"/>
      <c r="BM20" s="648"/>
      <c r="BN20" s="649"/>
      <c r="BO20" s="650">
        <v>0</v>
      </c>
      <c r="BP20" s="650"/>
      <c r="BQ20" s="650"/>
      <c r="BR20" s="650"/>
      <c r="BS20" s="656" t="s">
        <v>232</v>
      </c>
      <c r="BT20" s="648"/>
      <c r="BU20" s="648"/>
      <c r="BV20" s="648"/>
      <c r="BW20" s="648"/>
      <c r="BX20" s="648"/>
      <c r="BY20" s="648"/>
      <c r="BZ20" s="648"/>
      <c r="CA20" s="648"/>
      <c r="CB20" s="657"/>
      <c r="CD20" s="662" t="s">
        <v>274</v>
      </c>
      <c r="CE20" s="663"/>
      <c r="CF20" s="663"/>
      <c r="CG20" s="663"/>
      <c r="CH20" s="663"/>
      <c r="CI20" s="663"/>
      <c r="CJ20" s="663"/>
      <c r="CK20" s="663"/>
      <c r="CL20" s="663"/>
      <c r="CM20" s="663"/>
      <c r="CN20" s="663"/>
      <c r="CO20" s="663"/>
      <c r="CP20" s="663"/>
      <c r="CQ20" s="664"/>
      <c r="CR20" s="647">
        <v>42267434</v>
      </c>
      <c r="CS20" s="648"/>
      <c r="CT20" s="648"/>
      <c r="CU20" s="648"/>
      <c r="CV20" s="648"/>
      <c r="CW20" s="648"/>
      <c r="CX20" s="648"/>
      <c r="CY20" s="649"/>
      <c r="CZ20" s="650">
        <v>100</v>
      </c>
      <c r="DA20" s="650"/>
      <c r="DB20" s="650"/>
      <c r="DC20" s="650"/>
      <c r="DD20" s="656">
        <v>4655999</v>
      </c>
      <c r="DE20" s="648"/>
      <c r="DF20" s="648"/>
      <c r="DG20" s="648"/>
      <c r="DH20" s="648"/>
      <c r="DI20" s="648"/>
      <c r="DJ20" s="648"/>
      <c r="DK20" s="648"/>
      <c r="DL20" s="648"/>
      <c r="DM20" s="648"/>
      <c r="DN20" s="648"/>
      <c r="DO20" s="648"/>
      <c r="DP20" s="649"/>
      <c r="DQ20" s="656">
        <v>24720755</v>
      </c>
      <c r="DR20" s="648"/>
      <c r="DS20" s="648"/>
      <c r="DT20" s="648"/>
      <c r="DU20" s="648"/>
      <c r="DV20" s="648"/>
      <c r="DW20" s="648"/>
      <c r="DX20" s="648"/>
      <c r="DY20" s="648"/>
      <c r="DZ20" s="648"/>
      <c r="EA20" s="648"/>
      <c r="EB20" s="648"/>
      <c r="EC20" s="657"/>
    </row>
    <row r="21" spans="2:133" ht="11.25" customHeight="1" x14ac:dyDescent="0.15">
      <c r="B21" s="644" t="s">
        <v>275</v>
      </c>
      <c r="C21" s="645"/>
      <c r="D21" s="645"/>
      <c r="E21" s="645"/>
      <c r="F21" s="645"/>
      <c r="G21" s="645"/>
      <c r="H21" s="645"/>
      <c r="I21" s="645"/>
      <c r="J21" s="645"/>
      <c r="K21" s="645"/>
      <c r="L21" s="645"/>
      <c r="M21" s="645"/>
      <c r="N21" s="645"/>
      <c r="O21" s="645"/>
      <c r="P21" s="645"/>
      <c r="Q21" s="646"/>
      <c r="R21" s="647">
        <v>4691</v>
      </c>
      <c r="S21" s="648"/>
      <c r="T21" s="648"/>
      <c r="U21" s="648"/>
      <c r="V21" s="648"/>
      <c r="W21" s="648"/>
      <c r="X21" s="648"/>
      <c r="Y21" s="649"/>
      <c r="Z21" s="650">
        <v>0</v>
      </c>
      <c r="AA21" s="650"/>
      <c r="AB21" s="650"/>
      <c r="AC21" s="650"/>
      <c r="AD21" s="651">
        <v>4691</v>
      </c>
      <c r="AE21" s="651"/>
      <c r="AF21" s="651"/>
      <c r="AG21" s="651"/>
      <c r="AH21" s="651"/>
      <c r="AI21" s="651"/>
      <c r="AJ21" s="651"/>
      <c r="AK21" s="651"/>
      <c r="AL21" s="652">
        <v>0</v>
      </c>
      <c r="AM21" s="653"/>
      <c r="AN21" s="653"/>
      <c r="AO21" s="654"/>
      <c r="AP21" s="666" t="s">
        <v>276</v>
      </c>
      <c r="AQ21" s="667"/>
      <c r="AR21" s="667"/>
      <c r="AS21" s="667"/>
      <c r="AT21" s="667"/>
      <c r="AU21" s="667"/>
      <c r="AV21" s="667"/>
      <c r="AW21" s="667"/>
      <c r="AX21" s="667"/>
      <c r="AY21" s="667"/>
      <c r="AZ21" s="667"/>
      <c r="BA21" s="667"/>
      <c r="BB21" s="667"/>
      <c r="BC21" s="667"/>
      <c r="BD21" s="667"/>
      <c r="BE21" s="667"/>
      <c r="BF21" s="668"/>
      <c r="BG21" s="647">
        <v>172</v>
      </c>
      <c r="BH21" s="648"/>
      <c r="BI21" s="648"/>
      <c r="BJ21" s="648"/>
      <c r="BK21" s="648"/>
      <c r="BL21" s="648"/>
      <c r="BM21" s="648"/>
      <c r="BN21" s="649"/>
      <c r="BO21" s="650">
        <v>0</v>
      </c>
      <c r="BP21" s="650"/>
      <c r="BQ21" s="650"/>
      <c r="BR21" s="650"/>
      <c r="BS21" s="656" t="s">
        <v>134</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277</v>
      </c>
      <c r="C22" s="645"/>
      <c r="D22" s="645"/>
      <c r="E22" s="645"/>
      <c r="F22" s="645"/>
      <c r="G22" s="645"/>
      <c r="H22" s="645"/>
      <c r="I22" s="645"/>
      <c r="J22" s="645"/>
      <c r="K22" s="645"/>
      <c r="L22" s="645"/>
      <c r="M22" s="645"/>
      <c r="N22" s="645"/>
      <c r="O22" s="645"/>
      <c r="P22" s="645"/>
      <c r="Q22" s="646"/>
      <c r="R22" s="647">
        <v>11311842</v>
      </c>
      <c r="S22" s="648"/>
      <c r="T22" s="648"/>
      <c r="U22" s="648"/>
      <c r="V22" s="648"/>
      <c r="W22" s="648"/>
      <c r="X22" s="648"/>
      <c r="Y22" s="649"/>
      <c r="Z22" s="650">
        <v>25.9</v>
      </c>
      <c r="AA22" s="650"/>
      <c r="AB22" s="650"/>
      <c r="AC22" s="650"/>
      <c r="AD22" s="651">
        <v>10218181</v>
      </c>
      <c r="AE22" s="651"/>
      <c r="AF22" s="651"/>
      <c r="AG22" s="651"/>
      <c r="AH22" s="651"/>
      <c r="AI22" s="651"/>
      <c r="AJ22" s="651"/>
      <c r="AK22" s="651"/>
      <c r="AL22" s="652">
        <v>51.1</v>
      </c>
      <c r="AM22" s="653"/>
      <c r="AN22" s="653"/>
      <c r="AO22" s="654"/>
      <c r="AP22" s="666" t="s">
        <v>278</v>
      </c>
      <c r="AQ22" s="667"/>
      <c r="AR22" s="667"/>
      <c r="AS22" s="667"/>
      <c r="AT22" s="667"/>
      <c r="AU22" s="667"/>
      <c r="AV22" s="667"/>
      <c r="AW22" s="667"/>
      <c r="AX22" s="667"/>
      <c r="AY22" s="667"/>
      <c r="AZ22" s="667"/>
      <c r="BA22" s="667"/>
      <c r="BB22" s="667"/>
      <c r="BC22" s="667"/>
      <c r="BD22" s="667"/>
      <c r="BE22" s="667"/>
      <c r="BF22" s="668"/>
      <c r="BG22" s="647" t="s">
        <v>232</v>
      </c>
      <c r="BH22" s="648"/>
      <c r="BI22" s="648"/>
      <c r="BJ22" s="648"/>
      <c r="BK22" s="648"/>
      <c r="BL22" s="648"/>
      <c r="BM22" s="648"/>
      <c r="BN22" s="649"/>
      <c r="BO22" s="650" t="s">
        <v>232</v>
      </c>
      <c r="BP22" s="650"/>
      <c r="BQ22" s="650"/>
      <c r="BR22" s="650"/>
      <c r="BS22" s="656" t="s">
        <v>134</v>
      </c>
      <c r="BT22" s="648"/>
      <c r="BU22" s="648"/>
      <c r="BV22" s="648"/>
      <c r="BW22" s="648"/>
      <c r="BX22" s="648"/>
      <c r="BY22" s="648"/>
      <c r="BZ22" s="648"/>
      <c r="CA22" s="648"/>
      <c r="CB22" s="657"/>
      <c r="CD22" s="629" t="s">
        <v>279</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280</v>
      </c>
      <c r="C23" s="645"/>
      <c r="D23" s="645"/>
      <c r="E23" s="645"/>
      <c r="F23" s="645"/>
      <c r="G23" s="645"/>
      <c r="H23" s="645"/>
      <c r="I23" s="645"/>
      <c r="J23" s="645"/>
      <c r="K23" s="645"/>
      <c r="L23" s="645"/>
      <c r="M23" s="645"/>
      <c r="N23" s="645"/>
      <c r="O23" s="645"/>
      <c r="P23" s="645"/>
      <c r="Q23" s="646"/>
      <c r="R23" s="647">
        <v>10218181</v>
      </c>
      <c r="S23" s="648"/>
      <c r="T23" s="648"/>
      <c r="U23" s="648"/>
      <c r="V23" s="648"/>
      <c r="W23" s="648"/>
      <c r="X23" s="648"/>
      <c r="Y23" s="649"/>
      <c r="Z23" s="650">
        <v>23.4</v>
      </c>
      <c r="AA23" s="650"/>
      <c r="AB23" s="650"/>
      <c r="AC23" s="650"/>
      <c r="AD23" s="651">
        <v>10218181</v>
      </c>
      <c r="AE23" s="651"/>
      <c r="AF23" s="651"/>
      <c r="AG23" s="651"/>
      <c r="AH23" s="651"/>
      <c r="AI23" s="651"/>
      <c r="AJ23" s="651"/>
      <c r="AK23" s="651"/>
      <c r="AL23" s="652">
        <v>51.1</v>
      </c>
      <c r="AM23" s="653"/>
      <c r="AN23" s="653"/>
      <c r="AO23" s="654"/>
      <c r="AP23" s="666" t="s">
        <v>281</v>
      </c>
      <c r="AQ23" s="667"/>
      <c r="AR23" s="667"/>
      <c r="AS23" s="667"/>
      <c r="AT23" s="667"/>
      <c r="AU23" s="667"/>
      <c r="AV23" s="667"/>
      <c r="AW23" s="667"/>
      <c r="AX23" s="667"/>
      <c r="AY23" s="667"/>
      <c r="AZ23" s="667"/>
      <c r="BA23" s="667"/>
      <c r="BB23" s="667"/>
      <c r="BC23" s="667"/>
      <c r="BD23" s="667"/>
      <c r="BE23" s="667"/>
      <c r="BF23" s="668"/>
      <c r="BG23" s="647" t="s">
        <v>134</v>
      </c>
      <c r="BH23" s="648"/>
      <c r="BI23" s="648"/>
      <c r="BJ23" s="648"/>
      <c r="BK23" s="648"/>
      <c r="BL23" s="648"/>
      <c r="BM23" s="648"/>
      <c r="BN23" s="649"/>
      <c r="BO23" s="650" t="s">
        <v>232</v>
      </c>
      <c r="BP23" s="650"/>
      <c r="BQ23" s="650"/>
      <c r="BR23" s="650"/>
      <c r="BS23" s="656" t="s">
        <v>232</v>
      </c>
      <c r="BT23" s="648"/>
      <c r="BU23" s="648"/>
      <c r="BV23" s="648"/>
      <c r="BW23" s="648"/>
      <c r="BX23" s="648"/>
      <c r="BY23" s="648"/>
      <c r="BZ23" s="648"/>
      <c r="CA23" s="648"/>
      <c r="CB23" s="657"/>
      <c r="CD23" s="629" t="s">
        <v>220</v>
      </c>
      <c r="CE23" s="630"/>
      <c r="CF23" s="630"/>
      <c r="CG23" s="630"/>
      <c r="CH23" s="630"/>
      <c r="CI23" s="630"/>
      <c r="CJ23" s="630"/>
      <c r="CK23" s="630"/>
      <c r="CL23" s="630"/>
      <c r="CM23" s="630"/>
      <c r="CN23" s="630"/>
      <c r="CO23" s="630"/>
      <c r="CP23" s="630"/>
      <c r="CQ23" s="631"/>
      <c r="CR23" s="629" t="s">
        <v>282</v>
      </c>
      <c r="CS23" s="630"/>
      <c r="CT23" s="630"/>
      <c r="CU23" s="630"/>
      <c r="CV23" s="630"/>
      <c r="CW23" s="630"/>
      <c r="CX23" s="630"/>
      <c r="CY23" s="631"/>
      <c r="CZ23" s="629" t="s">
        <v>283</v>
      </c>
      <c r="DA23" s="630"/>
      <c r="DB23" s="630"/>
      <c r="DC23" s="631"/>
      <c r="DD23" s="629" t="s">
        <v>284</v>
      </c>
      <c r="DE23" s="630"/>
      <c r="DF23" s="630"/>
      <c r="DG23" s="630"/>
      <c r="DH23" s="630"/>
      <c r="DI23" s="630"/>
      <c r="DJ23" s="630"/>
      <c r="DK23" s="631"/>
      <c r="DL23" s="678" t="s">
        <v>285</v>
      </c>
      <c r="DM23" s="679"/>
      <c r="DN23" s="679"/>
      <c r="DO23" s="679"/>
      <c r="DP23" s="679"/>
      <c r="DQ23" s="679"/>
      <c r="DR23" s="679"/>
      <c r="DS23" s="679"/>
      <c r="DT23" s="679"/>
      <c r="DU23" s="679"/>
      <c r="DV23" s="680"/>
      <c r="DW23" s="629" t="s">
        <v>286</v>
      </c>
      <c r="DX23" s="630"/>
      <c r="DY23" s="630"/>
      <c r="DZ23" s="630"/>
      <c r="EA23" s="630"/>
      <c r="EB23" s="630"/>
      <c r="EC23" s="631"/>
    </row>
    <row r="24" spans="2:133" ht="11.25" customHeight="1" x14ac:dyDescent="0.15">
      <c r="B24" s="644" t="s">
        <v>287</v>
      </c>
      <c r="C24" s="645"/>
      <c r="D24" s="645"/>
      <c r="E24" s="645"/>
      <c r="F24" s="645"/>
      <c r="G24" s="645"/>
      <c r="H24" s="645"/>
      <c r="I24" s="645"/>
      <c r="J24" s="645"/>
      <c r="K24" s="645"/>
      <c r="L24" s="645"/>
      <c r="M24" s="645"/>
      <c r="N24" s="645"/>
      <c r="O24" s="645"/>
      <c r="P24" s="645"/>
      <c r="Q24" s="646"/>
      <c r="R24" s="647">
        <v>1093661</v>
      </c>
      <c r="S24" s="648"/>
      <c r="T24" s="648"/>
      <c r="U24" s="648"/>
      <c r="V24" s="648"/>
      <c r="W24" s="648"/>
      <c r="X24" s="648"/>
      <c r="Y24" s="649"/>
      <c r="Z24" s="650">
        <v>2.5</v>
      </c>
      <c r="AA24" s="650"/>
      <c r="AB24" s="650"/>
      <c r="AC24" s="650"/>
      <c r="AD24" s="651" t="s">
        <v>232</v>
      </c>
      <c r="AE24" s="651"/>
      <c r="AF24" s="651"/>
      <c r="AG24" s="651"/>
      <c r="AH24" s="651"/>
      <c r="AI24" s="651"/>
      <c r="AJ24" s="651"/>
      <c r="AK24" s="651"/>
      <c r="AL24" s="652" t="s">
        <v>232</v>
      </c>
      <c r="AM24" s="653"/>
      <c r="AN24" s="653"/>
      <c r="AO24" s="654"/>
      <c r="AP24" s="666" t="s">
        <v>288</v>
      </c>
      <c r="AQ24" s="667"/>
      <c r="AR24" s="667"/>
      <c r="AS24" s="667"/>
      <c r="AT24" s="667"/>
      <c r="AU24" s="667"/>
      <c r="AV24" s="667"/>
      <c r="AW24" s="667"/>
      <c r="AX24" s="667"/>
      <c r="AY24" s="667"/>
      <c r="AZ24" s="667"/>
      <c r="BA24" s="667"/>
      <c r="BB24" s="667"/>
      <c r="BC24" s="667"/>
      <c r="BD24" s="667"/>
      <c r="BE24" s="667"/>
      <c r="BF24" s="668"/>
      <c r="BG24" s="647" t="s">
        <v>134</v>
      </c>
      <c r="BH24" s="648"/>
      <c r="BI24" s="648"/>
      <c r="BJ24" s="648"/>
      <c r="BK24" s="648"/>
      <c r="BL24" s="648"/>
      <c r="BM24" s="648"/>
      <c r="BN24" s="649"/>
      <c r="BO24" s="650" t="s">
        <v>232</v>
      </c>
      <c r="BP24" s="650"/>
      <c r="BQ24" s="650"/>
      <c r="BR24" s="650"/>
      <c r="BS24" s="656" t="s">
        <v>134</v>
      </c>
      <c r="BT24" s="648"/>
      <c r="BU24" s="648"/>
      <c r="BV24" s="648"/>
      <c r="BW24" s="648"/>
      <c r="BX24" s="648"/>
      <c r="BY24" s="648"/>
      <c r="BZ24" s="648"/>
      <c r="CA24" s="648"/>
      <c r="CB24" s="657"/>
      <c r="CD24" s="658" t="s">
        <v>289</v>
      </c>
      <c r="CE24" s="659"/>
      <c r="CF24" s="659"/>
      <c r="CG24" s="659"/>
      <c r="CH24" s="659"/>
      <c r="CI24" s="659"/>
      <c r="CJ24" s="659"/>
      <c r="CK24" s="659"/>
      <c r="CL24" s="659"/>
      <c r="CM24" s="659"/>
      <c r="CN24" s="659"/>
      <c r="CO24" s="659"/>
      <c r="CP24" s="659"/>
      <c r="CQ24" s="660"/>
      <c r="CR24" s="636">
        <v>14923367</v>
      </c>
      <c r="CS24" s="637"/>
      <c r="CT24" s="637"/>
      <c r="CU24" s="637"/>
      <c r="CV24" s="637"/>
      <c r="CW24" s="637"/>
      <c r="CX24" s="637"/>
      <c r="CY24" s="638"/>
      <c r="CZ24" s="641">
        <v>35.299999999999997</v>
      </c>
      <c r="DA24" s="642"/>
      <c r="DB24" s="642"/>
      <c r="DC24" s="661"/>
      <c r="DD24" s="686">
        <v>11603607</v>
      </c>
      <c r="DE24" s="637"/>
      <c r="DF24" s="637"/>
      <c r="DG24" s="637"/>
      <c r="DH24" s="637"/>
      <c r="DI24" s="637"/>
      <c r="DJ24" s="637"/>
      <c r="DK24" s="638"/>
      <c r="DL24" s="686">
        <v>11559320</v>
      </c>
      <c r="DM24" s="637"/>
      <c r="DN24" s="637"/>
      <c r="DO24" s="637"/>
      <c r="DP24" s="637"/>
      <c r="DQ24" s="637"/>
      <c r="DR24" s="637"/>
      <c r="DS24" s="637"/>
      <c r="DT24" s="637"/>
      <c r="DU24" s="637"/>
      <c r="DV24" s="638"/>
      <c r="DW24" s="641">
        <v>55.6</v>
      </c>
      <c r="DX24" s="642"/>
      <c r="DY24" s="642"/>
      <c r="DZ24" s="642"/>
      <c r="EA24" s="642"/>
      <c r="EB24" s="642"/>
      <c r="EC24" s="643"/>
    </row>
    <row r="25" spans="2:133" ht="11.25" customHeight="1" x14ac:dyDescent="0.15">
      <c r="B25" s="644" t="s">
        <v>290</v>
      </c>
      <c r="C25" s="645"/>
      <c r="D25" s="645"/>
      <c r="E25" s="645"/>
      <c r="F25" s="645"/>
      <c r="G25" s="645"/>
      <c r="H25" s="645"/>
      <c r="I25" s="645"/>
      <c r="J25" s="645"/>
      <c r="K25" s="645"/>
      <c r="L25" s="645"/>
      <c r="M25" s="645"/>
      <c r="N25" s="645"/>
      <c r="O25" s="645"/>
      <c r="P25" s="645"/>
      <c r="Q25" s="646"/>
      <c r="R25" s="647" t="s">
        <v>134</v>
      </c>
      <c r="S25" s="648"/>
      <c r="T25" s="648"/>
      <c r="U25" s="648"/>
      <c r="V25" s="648"/>
      <c r="W25" s="648"/>
      <c r="X25" s="648"/>
      <c r="Y25" s="649"/>
      <c r="Z25" s="650" t="s">
        <v>134</v>
      </c>
      <c r="AA25" s="650"/>
      <c r="AB25" s="650"/>
      <c r="AC25" s="650"/>
      <c r="AD25" s="651" t="s">
        <v>232</v>
      </c>
      <c r="AE25" s="651"/>
      <c r="AF25" s="651"/>
      <c r="AG25" s="651"/>
      <c r="AH25" s="651"/>
      <c r="AI25" s="651"/>
      <c r="AJ25" s="651"/>
      <c r="AK25" s="651"/>
      <c r="AL25" s="652" t="s">
        <v>232</v>
      </c>
      <c r="AM25" s="653"/>
      <c r="AN25" s="653"/>
      <c r="AO25" s="654"/>
      <c r="AP25" s="666" t="s">
        <v>291</v>
      </c>
      <c r="AQ25" s="667"/>
      <c r="AR25" s="667"/>
      <c r="AS25" s="667"/>
      <c r="AT25" s="667"/>
      <c r="AU25" s="667"/>
      <c r="AV25" s="667"/>
      <c r="AW25" s="667"/>
      <c r="AX25" s="667"/>
      <c r="AY25" s="667"/>
      <c r="AZ25" s="667"/>
      <c r="BA25" s="667"/>
      <c r="BB25" s="667"/>
      <c r="BC25" s="667"/>
      <c r="BD25" s="667"/>
      <c r="BE25" s="667"/>
      <c r="BF25" s="668"/>
      <c r="BG25" s="647" t="s">
        <v>134</v>
      </c>
      <c r="BH25" s="648"/>
      <c r="BI25" s="648"/>
      <c r="BJ25" s="648"/>
      <c r="BK25" s="648"/>
      <c r="BL25" s="648"/>
      <c r="BM25" s="648"/>
      <c r="BN25" s="649"/>
      <c r="BO25" s="650" t="s">
        <v>134</v>
      </c>
      <c r="BP25" s="650"/>
      <c r="BQ25" s="650"/>
      <c r="BR25" s="650"/>
      <c r="BS25" s="656" t="s">
        <v>232</v>
      </c>
      <c r="BT25" s="648"/>
      <c r="BU25" s="648"/>
      <c r="BV25" s="648"/>
      <c r="BW25" s="648"/>
      <c r="BX25" s="648"/>
      <c r="BY25" s="648"/>
      <c r="BZ25" s="648"/>
      <c r="CA25" s="648"/>
      <c r="CB25" s="657"/>
      <c r="CD25" s="662" t="s">
        <v>292</v>
      </c>
      <c r="CE25" s="663"/>
      <c r="CF25" s="663"/>
      <c r="CG25" s="663"/>
      <c r="CH25" s="663"/>
      <c r="CI25" s="663"/>
      <c r="CJ25" s="663"/>
      <c r="CK25" s="663"/>
      <c r="CL25" s="663"/>
      <c r="CM25" s="663"/>
      <c r="CN25" s="663"/>
      <c r="CO25" s="663"/>
      <c r="CP25" s="663"/>
      <c r="CQ25" s="664"/>
      <c r="CR25" s="647">
        <v>6347053</v>
      </c>
      <c r="CS25" s="683"/>
      <c r="CT25" s="683"/>
      <c r="CU25" s="683"/>
      <c r="CV25" s="683"/>
      <c r="CW25" s="683"/>
      <c r="CX25" s="683"/>
      <c r="CY25" s="684"/>
      <c r="CZ25" s="652">
        <v>15</v>
      </c>
      <c r="DA25" s="681"/>
      <c r="DB25" s="681"/>
      <c r="DC25" s="685"/>
      <c r="DD25" s="656">
        <v>5830194</v>
      </c>
      <c r="DE25" s="683"/>
      <c r="DF25" s="683"/>
      <c r="DG25" s="683"/>
      <c r="DH25" s="683"/>
      <c r="DI25" s="683"/>
      <c r="DJ25" s="683"/>
      <c r="DK25" s="684"/>
      <c r="DL25" s="656">
        <v>5794460</v>
      </c>
      <c r="DM25" s="683"/>
      <c r="DN25" s="683"/>
      <c r="DO25" s="683"/>
      <c r="DP25" s="683"/>
      <c r="DQ25" s="683"/>
      <c r="DR25" s="683"/>
      <c r="DS25" s="683"/>
      <c r="DT25" s="683"/>
      <c r="DU25" s="683"/>
      <c r="DV25" s="684"/>
      <c r="DW25" s="652">
        <v>27.9</v>
      </c>
      <c r="DX25" s="681"/>
      <c r="DY25" s="681"/>
      <c r="DZ25" s="681"/>
      <c r="EA25" s="681"/>
      <c r="EB25" s="681"/>
      <c r="EC25" s="682"/>
    </row>
    <row r="26" spans="2:133" ht="11.25" customHeight="1" x14ac:dyDescent="0.15">
      <c r="B26" s="644" t="s">
        <v>293</v>
      </c>
      <c r="C26" s="645"/>
      <c r="D26" s="645"/>
      <c r="E26" s="645"/>
      <c r="F26" s="645"/>
      <c r="G26" s="645"/>
      <c r="H26" s="645"/>
      <c r="I26" s="645"/>
      <c r="J26" s="645"/>
      <c r="K26" s="645"/>
      <c r="L26" s="645"/>
      <c r="M26" s="645"/>
      <c r="N26" s="645"/>
      <c r="O26" s="645"/>
      <c r="P26" s="645"/>
      <c r="Q26" s="646"/>
      <c r="R26" s="647">
        <v>21069614</v>
      </c>
      <c r="S26" s="648"/>
      <c r="T26" s="648"/>
      <c r="U26" s="648"/>
      <c r="V26" s="648"/>
      <c r="W26" s="648"/>
      <c r="X26" s="648"/>
      <c r="Y26" s="649"/>
      <c r="Z26" s="650">
        <v>48.2</v>
      </c>
      <c r="AA26" s="650"/>
      <c r="AB26" s="650"/>
      <c r="AC26" s="650"/>
      <c r="AD26" s="651">
        <v>19975953</v>
      </c>
      <c r="AE26" s="651"/>
      <c r="AF26" s="651"/>
      <c r="AG26" s="651"/>
      <c r="AH26" s="651"/>
      <c r="AI26" s="651"/>
      <c r="AJ26" s="651"/>
      <c r="AK26" s="651"/>
      <c r="AL26" s="652">
        <v>99.9</v>
      </c>
      <c r="AM26" s="653"/>
      <c r="AN26" s="653"/>
      <c r="AO26" s="654"/>
      <c r="AP26" s="666" t="s">
        <v>294</v>
      </c>
      <c r="AQ26" s="696"/>
      <c r="AR26" s="696"/>
      <c r="AS26" s="696"/>
      <c r="AT26" s="696"/>
      <c r="AU26" s="696"/>
      <c r="AV26" s="696"/>
      <c r="AW26" s="696"/>
      <c r="AX26" s="696"/>
      <c r="AY26" s="696"/>
      <c r="AZ26" s="696"/>
      <c r="BA26" s="696"/>
      <c r="BB26" s="696"/>
      <c r="BC26" s="696"/>
      <c r="BD26" s="696"/>
      <c r="BE26" s="696"/>
      <c r="BF26" s="668"/>
      <c r="BG26" s="647" t="s">
        <v>134</v>
      </c>
      <c r="BH26" s="648"/>
      <c r="BI26" s="648"/>
      <c r="BJ26" s="648"/>
      <c r="BK26" s="648"/>
      <c r="BL26" s="648"/>
      <c r="BM26" s="648"/>
      <c r="BN26" s="649"/>
      <c r="BO26" s="650" t="s">
        <v>134</v>
      </c>
      <c r="BP26" s="650"/>
      <c r="BQ26" s="650"/>
      <c r="BR26" s="650"/>
      <c r="BS26" s="656" t="s">
        <v>134</v>
      </c>
      <c r="BT26" s="648"/>
      <c r="BU26" s="648"/>
      <c r="BV26" s="648"/>
      <c r="BW26" s="648"/>
      <c r="BX26" s="648"/>
      <c r="BY26" s="648"/>
      <c r="BZ26" s="648"/>
      <c r="CA26" s="648"/>
      <c r="CB26" s="657"/>
      <c r="CD26" s="662" t="s">
        <v>295</v>
      </c>
      <c r="CE26" s="663"/>
      <c r="CF26" s="663"/>
      <c r="CG26" s="663"/>
      <c r="CH26" s="663"/>
      <c r="CI26" s="663"/>
      <c r="CJ26" s="663"/>
      <c r="CK26" s="663"/>
      <c r="CL26" s="663"/>
      <c r="CM26" s="663"/>
      <c r="CN26" s="663"/>
      <c r="CO26" s="663"/>
      <c r="CP26" s="663"/>
      <c r="CQ26" s="664"/>
      <c r="CR26" s="647">
        <v>4085593</v>
      </c>
      <c r="CS26" s="648"/>
      <c r="CT26" s="648"/>
      <c r="CU26" s="648"/>
      <c r="CV26" s="648"/>
      <c r="CW26" s="648"/>
      <c r="CX26" s="648"/>
      <c r="CY26" s="649"/>
      <c r="CZ26" s="652">
        <v>9.6999999999999993</v>
      </c>
      <c r="DA26" s="681"/>
      <c r="DB26" s="681"/>
      <c r="DC26" s="685"/>
      <c r="DD26" s="656">
        <v>3678572</v>
      </c>
      <c r="DE26" s="648"/>
      <c r="DF26" s="648"/>
      <c r="DG26" s="648"/>
      <c r="DH26" s="648"/>
      <c r="DI26" s="648"/>
      <c r="DJ26" s="648"/>
      <c r="DK26" s="649"/>
      <c r="DL26" s="656" t="s">
        <v>134</v>
      </c>
      <c r="DM26" s="648"/>
      <c r="DN26" s="648"/>
      <c r="DO26" s="648"/>
      <c r="DP26" s="648"/>
      <c r="DQ26" s="648"/>
      <c r="DR26" s="648"/>
      <c r="DS26" s="648"/>
      <c r="DT26" s="648"/>
      <c r="DU26" s="648"/>
      <c r="DV26" s="649"/>
      <c r="DW26" s="652" t="s">
        <v>134</v>
      </c>
      <c r="DX26" s="681"/>
      <c r="DY26" s="681"/>
      <c r="DZ26" s="681"/>
      <c r="EA26" s="681"/>
      <c r="EB26" s="681"/>
      <c r="EC26" s="682"/>
    </row>
    <row r="27" spans="2:133" ht="11.25" customHeight="1" x14ac:dyDescent="0.15">
      <c r="B27" s="644" t="s">
        <v>296</v>
      </c>
      <c r="C27" s="645"/>
      <c r="D27" s="645"/>
      <c r="E27" s="645"/>
      <c r="F27" s="645"/>
      <c r="G27" s="645"/>
      <c r="H27" s="645"/>
      <c r="I27" s="645"/>
      <c r="J27" s="645"/>
      <c r="K27" s="645"/>
      <c r="L27" s="645"/>
      <c r="M27" s="645"/>
      <c r="N27" s="645"/>
      <c r="O27" s="645"/>
      <c r="P27" s="645"/>
      <c r="Q27" s="646"/>
      <c r="R27" s="647">
        <v>8496</v>
      </c>
      <c r="S27" s="648"/>
      <c r="T27" s="648"/>
      <c r="U27" s="648"/>
      <c r="V27" s="648"/>
      <c r="W27" s="648"/>
      <c r="X27" s="648"/>
      <c r="Y27" s="649"/>
      <c r="Z27" s="650">
        <v>0</v>
      </c>
      <c r="AA27" s="650"/>
      <c r="AB27" s="650"/>
      <c r="AC27" s="650"/>
      <c r="AD27" s="651">
        <v>8496</v>
      </c>
      <c r="AE27" s="651"/>
      <c r="AF27" s="651"/>
      <c r="AG27" s="651"/>
      <c r="AH27" s="651"/>
      <c r="AI27" s="651"/>
      <c r="AJ27" s="651"/>
      <c r="AK27" s="651"/>
      <c r="AL27" s="652">
        <v>0</v>
      </c>
      <c r="AM27" s="653"/>
      <c r="AN27" s="653"/>
      <c r="AO27" s="654"/>
      <c r="AP27" s="644" t="s">
        <v>297</v>
      </c>
      <c r="AQ27" s="645"/>
      <c r="AR27" s="645"/>
      <c r="AS27" s="645"/>
      <c r="AT27" s="645"/>
      <c r="AU27" s="645"/>
      <c r="AV27" s="645"/>
      <c r="AW27" s="645"/>
      <c r="AX27" s="645"/>
      <c r="AY27" s="645"/>
      <c r="AZ27" s="645"/>
      <c r="BA27" s="645"/>
      <c r="BB27" s="645"/>
      <c r="BC27" s="645"/>
      <c r="BD27" s="645"/>
      <c r="BE27" s="645"/>
      <c r="BF27" s="646"/>
      <c r="BG27" s="647">
        <v>7754957</v>
      </c>
      <c r="BH27" s="648"/>
      <c r="BI27" s="648"/>
      <c r="BJ27" s="648"/>
      <c r="BK27" s="648"/>
      <c r="BL27" s="648"/>
      <c r="BM27" s="648"/>
      <c r="BN27" s="649"/>
      <c r="BO27" s="650">
        <v>100</v>
      </c>
      <c r="BP27" s="650"/>
      <c r="BQ27" s="650"/>
      <c r="BR27" s="650"/>
      <c r="BS27" s="656">
        <v>103608</v>
      </c>
      <c r="BT27" s="648"/>
      <c r="BU27" s="648"/>
      <c r="BV27" s="648"/>
      <c r="BW27" s="648"/>
      <c r="BX27" s="648"/>
      <c r="BY27" s="648"/>
      <c r="BZ27" s="648"/>
      <c r="CA27" s="648"/>
      <c r="CB27" s="657"/>
      <c r="CD27" s="662" t="s">
        <v>298</v>
      </c>
      <c r="CE27" s="663"/>
      <c r="CF27" s="663"/>
      <c r="CG27" s="663"/>
      <c r="CH27" s="663"/>
      <c r="CI27" s="663"/>
      <c r="CJ27" s="663"/>
      <c r="CK27" s="663"/>
      <c r="CL27" s="663"/>
      <c r="CM27" s="663"/>
      <c r="CN27" s="663"/>
      <c r="CO27" s="663"/>
      <c r="CP27" s="663"/>
      <c r="CQ27" s="664"/>
      <c r="CR27" s="647">
        <v>4582310</v>
      </c>
      <c r="CS27" s="683"/>
      <c r="CT27" s="683"/>
      <c r="CU27" s="683"/>
      <c r="CV27" s="683"/>
      <c r="CW27" s="683"/>
      <c r="CX27" s="683"/>
      <c r="CY27" s="684"/>
      <c r="CZ27" s="652">
        <v>10.8</v>
      </c>
      <c r="DA27" s="681"/>
      <c r="DB27" s="681"/>
      <c r="DC27" s="685"/>
      <c r="DD27" s="656">
        <v>1779891</v>
      </c>
      <c r="DE27" s="683"/>
      <c r="DF27" s="683"/>
      <c r="DG27" s="683"/>
      <c r="DH27" s="683"/>
      <c r="DI27" s="683"/>
      <c r="DJ27" s="683"/>
      <c r="DK27" s="684"/>
      <c r="DL27" s="656">
        <v>1771338</v>
      </c>
      <c r="DM27" s="683"/>
      <c r="DN27" s="683"/>
      <c r="DO27" s="683"/>
      <c r="DP27" s="683"/>
      <c r="DQ27" s="683"/>
      <c r="DR27" s="683"/>
      <c r="DS27" s="683"/>
      <c r="DT27" s="683"/>
      <c r="DU27" s="683"/>
      <c r="DV27" s="684"/>
      <c r="DW27" s="652">
        <v>8.5</v>
      </c>
      <c r="DX27" s="681"/>
      <c r="DY27" s="681"/>
      <c r="DZ27" s="681"/>
      <c r="EA27" s="681"/>
      <c r="EB27" s="681"/>
      <c r="EC27" s="682"/>
    </row>
    <row r="28" spans="2:133" ht="11.25" customHeight="1" x14ac:dyDescent="0.15">
      <c r="B28" s="644" t="s">
        <v>299</v>
      </c>
      <c r="C28" s="645"/>
      <c r="D28" s="645"/>
      <c r="E28" s="645"/>
      <c r="F28" s="645"/>
      <c r="G28" s="645"/>
      <c r="H28" s="645"/>
      <c r="I28" s="645"/>
      <c r="J28" s="645"/>
      <c r="K28" s="645"/>
      <c r="L28" s="645"/>
      <c r="M28" s="645"/>
      <c r="N28" s="645"/>
      <c r="O28" s="645"/>
      <c r="P28" s="645"/>
      <c r="Q28" s="646"/>
      <c r="R28" s="647">
        <v>440795</v>
      </c>
      <c r="S28" s="648"/>
      <c r="T28" s="648"/>
      <c r="U28" s="648"/>
      <c r="V28" s="648"/>
      <c r="W28" s="648"/>
      <c r="X28" s="648"/>
      <c r="Y28" s="649"/>
      <c r="Z28" s="650">
        <v>1</v>
      </c>
      <c r="AA28" s="650"/>
      <c r="AB28" s="650"/>
      <c r="AC28" s="650"/>
      <c r="AD28" s="651">
        <v>10590</v>
      </c>
      <c r="AE28" s="651"/>
      <c r="AF28" s="651"/>
      <c r="AG28" s="651"/>
      <c r="AH28" s="651"/>
      <c r="AI28" s="651"/>
      <c r="AJ28" s="651"/>
      <c r="AK28" s="651"/>
      <c r="AL28" s="652">
        <v>0.1</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300</v>
      </c>
      <c r="CE28" s="663"/>
      <c r="CF28" s="663"/>
      <c r="CG28" s="663"/>
      <c r="CH28" s="663"/>
      <c r="CI28" s="663"/>
      <c r="CJ28" s="663"/>
      <c r="CK28" s="663"/>
      <c r="CL28" s="663"/>
      <c r="CM28" s="663"/>
      <c r="CN28" s="663"/>
      <c r="CO28" s="663"/>
      <c r="CP28" s="663"/>
      <c r="CQ28" s="664"/>
      <c r="CR28" s="647">
        <v>3994004</v>
      </c>
      <c r="CS28" s="648"/>
      <c r="CT28" s="648"/>
      <c r="CU28" s="648"/>
      <c r="CV28" s="648"/>
      <c r="CW28" s="648"/>
      <c r="CX28" s="648"/>
      <c r="CY28" s="649"/>
      <c r="CZ28" s="652">
        <v>9.4</v>
      </c>
      <c r="DA28" s="681"/>
      <c r="DB28" s="681"/>
      <c r="DC28" s="685"/>
      <c r="DD28" s="656">
        <v>3993522</v>
      </c>
      <c r="DE28" s="648"/>
      <c r="DF28" s="648"/>
      <c r="DG28" s="648"/>
      <c r="DH28" s="648"/>
      <c r="DI28" s="648"/>
      <c r="DJ28" s="648"/>
      <c r="DK28" s="649"/>
      <c r="DL28" s="656">
        <v>3993522</v>
      </c>
      <c r="DM28" s="648"/>
      <c r="DN28" s="648"/>
      <c r="DO28" s="648"/>
      <c r="DP28" s="648"/>
      <c r="DQ28" s="648"/>
      <c r="DR28" s="648"/>
      <c r="DS28" s="648"/>
      <c r="DT28" s="648"/>
      <c r="DU28" s="648"/>
      <c r="DV28" s="649"/>
      <c r="DW28" s="652">
        <v>19.2</v>
      </c>
      <c r="DX28" s="681"/>
      <c r="DY28" s="681"/>
      <c r="DZ28" s="681"/>
      <c r="EA28" s="681"/>
      <c r="EB28" s="681"/>
      <c r="EC28" s="682"/>
    </row>
    <row r="29" spans="2:133" ht="11.25" customHeight="1" x14ac:dyDescent="0.15">
      <c r="B29" s="644" t="s">
        <v>301</v>
      </c>
      <c r="C29" s="645"/>
      <c r="D29" s="645"/>
      <c r="E29" s="645"/>
      <c r="F29" s="645"/>
      <c r="G29" s="645"/>
      <c r="H29" s="645"/>
      <c r="I29" s="645"/>
      <c r="J29" s="645"/>
      <c r="K29" s="645"/>
      <c r="L29" s="645"/>
      <c r="M29" s="645"/>
      <c r="N29" s="645"/>
      <c r="O29" s="645"/>
      <c r="P29" s="645"/>
      <c r="Q29" s="646"/>
      <c r="R29" s="647">
        <v>228952</v>
      </c>
      <c r="S29" s="648"/>
      <c r="T29" s="648"/>
      <c r="U29" s="648"/>
      <c r="V29" s="648"/>
      <c r="W29" s="648"/>
      <c r="X29" s="648"/>
      <c r="Y29" s="649"/>
      <c r="Z29" s="650">
        <v>0.5</v>
      </c>
      <c r="AA29" s="650"/>
      <c r="AB29" s="650"/>
      <c r="AC29" s="650"/>
      <c r="AD29" s="651">
        <v>2488</v>
      </c>
      <c r="AE29" s="651"/>
      <c r="AF29" s="651"/>
      <c r="AG29" s="651"/>
      <c r="AH29" s="651"/>
      <c r="AI29" s="651"/>
      <c r="AJ29" s="651"/>
      <c r="AK29" s="651"/>
      <c r="AL29" s="652">
        <v>0</v>
      </c>
      <c r="AM29" s="653"/>
      <c r="AN29" s="653"/>
      <c r="AO29" s="654"/>
      <c r="AP29" s="697"/>
      <c r="AQ29" s="698"/>
      <c r="AR29" s="698"/>
      <c r="AS29" s="698"/>
      <c r="AT29" s="698"/>
      <c r="AU29" s="698"/>
      <c r="AV29" s="698"/>
      <c r="AW29" s="698"/>
      <c r="AX29" s="698"/>
      <c r="AY29" s="698"/>
      <c r="AZ29" s="698"/>
      <c r="BA29" s="698"/>
      <c r="BB29" s="698"/>
      <c r="BC29" s="698"/>
      <c r="BD29" s="698"/>
      <c r="BE29" s="698"/>
      <c r="BF29" s="699"/>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302</v>
      </c>
      <c r="CE29" s="688"/>
      <c r="CF29" s="662" t="s">
        <v>69</v>
      </c>
      <c r="CG29" s="663"/>
      <c r="CH29" s="663"/>
      <c r="CI29" s="663"/>
      <c r="CJ29" s="663"/>
      <c r="CK29" s="663"/>
      <c r="CL29" s="663"/>
      <c r="CM29" s="663"/>
      <c r="CN29" s="663"/>
      <c r="CO29" s="663"/>
      <c r="CP29" s="663"/>
      <c r="CQ29" s="664"/>
      <c r="CR29" s="647">
        <v>3994004</v>
      </c>
      <c r="CS29" s="683"/>
      <c r="CT29" s="683"/>
      <c r="CU29" s="683"/>
      <c r="CV29" s="683"/>
      <c r="CW29" s="683"/>
      <c r="CX29" s="683"/>
      <c r="CY29" s="684"/>
      <c r="CZ29" s="652">
        <v>9.4</v>
      </c>
      <c r="DA29" s="681"/>
      <c r="DB29" s="681"/>
      <c r="DC29" s="685"/>
      <c r="DD29" s="656">
        <v>3993522</v>
      </c>
      <c r="DE29" s="683"/>
      <c r="DF29" s="683"/>
      <c r="DG29" s="683"/>
      <c r="DH29" s="683"/>
      <c r="DI29" s="683"/>
      <c r="DJ29" s="683"/>
      <c r="DK29" s="684"/>
      <c r="DL29" s="656">
        <v>3993522</v>
      </c>
      <c r="DM29" s="683"/>
      <c r="DN29" s="683"/>
      <c r="DO29" s="683"/>
      <c r="DP29" s="683"/>
      <c r="DQ29" s="683"/>
      <c r="DR29" s="683"/>
      <c r="DS29" s="683"/>
      <c r="DT29" s="683"/>
      <c r="DU29" s="683"/>
      <c r="DV29" s="684"/>
      <c r="DW29" s="652">
        <v>19.2</v>
      </c>
      <c r="DX29" s="681"/>
      <c r="DY29" s="681"/>
      <c r="DZ29" s="681"/>
      <c r="EA29" s="681"/>
      <c r="EB29" s="681"/>
      <c r="EC29" s="682"/>
    </row>
    <row r="30" spans="2:133" ht="11.25" customHeight="1" x14ac:dyDescent="0.15">
      <c r="B30" s="644" t="s">
        <v>303</v>
      </c>
      <c r="C30" s="645"/>
      <c r="D30" s="645"/>
      <c r="E30" s="645"/>
      <c r="F30" s="645"/>
      <c r="G30" s="645"/>
      <c r="H30" s="645"/>
      <c r="I30" s="645"/>
      <c r="J30" s="645"/>
      <c r="K30" s="645"/>
      <c r="L30" s="645"/>
      <c r="M30" s="645"/>
      <c r="N30" s="645"/>
      <c r="O30" s="645"/>
      <c r="P30" s="645"/>
      <c r="Q30" s="646"/>
      <c r="R30" s="647">
        <v>253753</v>
      </c>
      <c r="S30" s="648"/>
      <c r="T30" s="648"/>
      <c r="U30" s="648"/>
      <c r="V30" s="648"/>
      <c r="W30" s="648"/>
      <c r="X30" s="648"/>
      <c r="Y30" s="649"/>
      <c r="Z30" s="650">
        <v>0.6</v>
      </c>
      <c r="AA30" s="650"/>
      <c r="AB30" s="650"/>
      <c r="AC30" s="650"/>
      <c r="AD30" s="651" t="s">
        <v>232</v>
      </c>
      <c r="AE30" s="651"/>
      <c r="AF30" s="651"/>
      <c r="AG30" s="651"/>
      <c r="AH30" s="651"/>
      <c r="AI30" s="651"/>
      <c r="AJ30" s="651"/>
      <c r="AK30" s="651"/>
      <c r="AL30" s="652" t="s">
        <v>134</v>
      </c>
      <c r="AM30" s="653"/>
      <c r="AN30" s="653"/>
      <c r="AO30" s="654"/>
      <c r="AP30" s="626" t="s">
        <v>220</v>
      </c>
      <c r="AQ30" s="627"/>
      <c r="AR30" s="627"/>
      <c r="AS30" s="627"/>
      <c r="AT30" s="627"/>
      <c r="AU30" s="627"/>
      <c r="AV30" s="627"/>
      <c r="AW30" s="627"/>
      <c r="AX30" s="627"/>
      <c r="AY30" s="627"/>
      <c r="AZ30" s="627"/>
      <c r="BA30" s="627"/>
      <c r="BB30" s="627"/>
      <c r="BC30" s="627"/>
      <c r="BD30" s="627"/>
      <c r="BE30" s="627"/>
      <c r="BF30" s="628"/>
      <c r="BG30" s="626" t="s">
        <v>304</v>
      </c>
      <c r="BH30" s="700"/>
      <c r="BI30" s="700"/>
      <c r="BJ30" s="700"/>
      <c r="BK30" s="700"/>
      <c r="BL30" s="700"/>
      <c r="BM30" s="700"/>
      <c r="BN30" s="700"/>
      <c r="BO30" s="700"/>
      <c r="BP30" s="700"/>
      <c r="BQ30" s="701"/>
      <c r="BR30" s="626" t="s">
        <v>305</v>
      </c>
      <c r="BS30" s="700"/>
      <c r="BT30" s="700"/>
      <c r="BU30" s="700"/>
      <c r="BV30" s="700"/>
      <c r="BW30" s="700"/>
      <c r="BX30" s="700"/>
      <c r="BY30" s="700"/>
      <c r="BZ30" s="700"/>
      <c r="CA30" s="700"/>
      <c r="CB30" s="701"/>
      <c r="CD30" s="689"/>
      <c r="CE30" s="690"/>
      <c r="CF30" s="662" t="s">
        <v>306</v>
      </c>
      <c r="CG30" s="663"/>
      <c r="CH30" s="663"/>
      <c r="CI30" s="663"/>
      <c r="CJ30" s="663"/>
      <c r="CK30" s="663"/>
      <c r="CL30" s="663"/>
      <c r="CM30" s="663"/>
      <c r="CN30" s="663"/>
      <c r="CO30" s="663"/>
      <c r="CP30" s="663"/>
      <c r="CQ30" s="664"/>
      <c r="CR30" s="647">
        <v>3866154</v>
      </c>
      <c r="CS30" s="648"/>
      <c r="CT30" s="648"/>
      <c r="CU30" s="648"/>
      <c r="CV30" s="648"/>
      <c r="CW30" s="648"/>
      <c r="CX30" s="648"/>
      <c r="CY30" s="649"/>
      <c r="CZ30" s="652">
        <v>9.1</v>
      </c>
      <c r="DA30" s="681"/>
      <c r="DB30" s="681"/>
      <c r="DC30" s="685"/>
      <c r="DD30" s="656">
        <v>3865672</v>
      </c>
      <c r="DE30" s="648"/>
      <c r="DF30" s="648"/>
      <c r="DG30" s="648"/>
      <c r="DH30" s="648"/>
      <c r="DI30" s="648"/>
      <c r="DJ30" s="648"/>
      <c r="DK30" s="649"/>
      <c r="DL30" s="656">
        <v>3865672</v>
      </c>
      <c r="DM30" s="648"/>
      <c r="DN30" s="648"/>
      <c r="DO30" s="648"/>
      <c r="DP30" s="648"/>
      <c r="DQ30" s="648"/>
      <c r="DR30" s="648"/>
      <c r="DS30" s="648"/>
      <c r="DT30" s="648"/>
      <c r="DU30" s="648"/>
      <c r="DV30" s="649"/>
      <c r="DW30" s="652">
        <v>18.600000000000001</v>
      </c>
      <c r="DX30" s="681"/>
      <c r="DY30" s="681"/>
      <c r="DZ30" s="681"/>
      <c r="EA30" s="681"/>
      <c r="EB30" s="681"/>
      <c r="EC30" s="682"/>
    </row>
    <row r="31" spans="2:133" ht="11.25" customHeight="1" x14ac:dyDescent="0.15">
      <c r="B31" s="644" t="s">
        <v>307</v>
      </c>
      <c r="C31" s="645"/>
      <c r="D31" s="645"/>
      <c r="E31" s="645"/>
      <c r="F31" s="645"/>
      <c r="G31" s="645"/>
      <c r="H31" s="645"/>
      <c r="I31" s="645"/>
      <c r="J31" s="645"/>
      <c r="K31" s="645"/>
      <c r="L31" s="645"/>
      <c r="M31" s="645"/>
      <c r="N31" s="645"/>
      <c r="O31" s="645"/>
      <c r="P31" s="645"/>
      <c r="Q31" s="646"/>
      <c r="R31" s="647">
        <v>10741123</v>
      </c>
      <c r="S31" s="648"/>
      <c r="T31" s="648"/>
      <c r="U31" s="648"/>
      <c r="V31" s="648"/>
      <c r="W31" s="648"/>
      <c r="X31" s="648"/>
      <c r="Y31" s="649"/>
      <c r="Z31" s="650">
        <v>24.6</v>
      </c>
      <c r="AA31" s="650"/>
      <c r="AB31" s="650"/>
      <c r="AC31" s="650"/>
      <c r="AD31" s="651" t="s">
        <v>134</v>
      </c>
      <c r="AE31" s="651"/>
      <c r="AF31" s="651"/>
      <c r="AG31" s="651"/>
      <c r="AH31" s="651"/>
      <c r="AI31" s="651"/>
      <c r="AJ31" s="651"/>
      <c r="AK31" s="651"/>
      <c r="AL31" s="652" t="s">
        <v>134</v>
      </c>
      <c r="AM31" s="653"/>
      <c r="AN31" s="653"/>
      <c r="AO31" s="654"/>
      <c r="AP31" s="704" t="s">
        <v>308</v>
      </c>
      <c r="AQ31" s="705"/>
      <c r="AR31" s="705"/>
      <c r="AS31" s="705"/>
      <c r="AT31" s="710" t="s">
        <v>309</v>
      </c>
      <c r="AU31" s="231"/>
      <c r="AV31" s="231"/>
      <c r="AW31" s="231"/>
      <c r="AX31" s="633" t="s">
        <v>185</v>
      </c>
      <c r="AY31" s="634"/>
      <c r="AZ31" s="634"/>
      <c r="BA31" s="634"/>
      <c r="BB31" s="634"/>
      <c r="BC31" s="634"/>
      <c r="BD31" s="634"/>
      <c r="BE31" s="634"/>
      <c r="BF31" s="635"/>
      <c r="BG31" s="715">
        <v>99.1</v>
      </c>
      <c r="BH31" s="702"/>
      <c r="BI31" s="702"/>
      <c r="BJ31" s="702"/>
      <c r="BK31" s="702"/>
      <c r="BL31" s="702"/>
      <c r="BM31" s="642">
        <v>97.2</v>
      </c>
      <c r="BN31" s="702"/>
      <c r="BO31" s="702"/>
      <c r="BP31" s="702"/>
      <c r="BQ31" s="703"/>
      <c r="BR31" s="715">
        <v>99.2</v>
      </c>
      <c r="BS31" s="702"/>
      <c r="BT31" s="702"/>
      <c r="BU31" s="702"/>
      <c r="BV31" s="702"/>
      <c r="BW31" s="702"/>
      <c r="BX31" s="642">
        <v>97.1</v>
      </c>
      <c r="BY31" s="702"/>
      <c r="BZ31" s="702"/>
      <c r="CA31" s="702"/>
      <c r="CB31" s="703"/>
      <c r="CD31" s="689"/>
      <c r="CE31" s="690"/>
      <c r="CF31" s="662" t="s">
        <v>310</v>
      </c>
      <c r="CG31" s="663"/>
      <c r="CH31" s="663"/>
      <c r="CI31" s="663"/>
      <c r="CJ31" s="663"/>
      <c r="CK31" s="663"/>
      <c r="CL31" s="663"/>
      <c r="CM31" s="663"/>
      <c r="CN31" s="663"/>
      <c r="CO31" s="663"/>
      <c r="CP31" s="663"/>
      <c r="CQ31" s="664"/>
      <c r="CR31" s="647">
        <v>127850</v>
      </c>
      <c r="CS31" s="683"/>
      <c r="CT31" s="683"/>
      <c r="CU31" s="683"/>
      <c r="CV31" s="683"/>
      <c r="CW31" s="683"/>
      <c r="CX31" s="683"/>
      <c r="CY31" s="684"/>
      <c r="CZ31" s="652">
        <v>0.3</v>
      </c>
      <c r="DA31" s="681"/>
      <c r="DB31" s="681"/>
      <c r="DC31" s="685"/>
      <c r="DD31" s="656">
        <v>127850</v>
      </c>
      <c r="DE31" s="683"/>
      <c r="DF31" s="683"/>
      <c r="DG31" s="683"/>
      <c r="DH31" s="683"/>
      <c r="DI31" s="683"/>
      <c r="DJ31" s="683"/>
      <c r="DK31" s="684"/>
      <c r="DL31" s="656">
        <v>127850</v>
      </c>
      <c r="DM31" s="683"/>
      <c r="DN31" s="683"/>
      <c r="DO31" s="683"/>
      <c r="DP31" s="683"/>
      <c r="DQ31" s="683"/>
      <c r="DR31" s="683"/>
      <c r="DS31" s="683"/>
      <c r="DT31" s="683"/>
      <c r="DU31" s="683"/>
      <c r="DV31" s="684"/>
      <c r="DW31" s="652">
        <v>0.6</v>
      </c>
      <c r="DX31" s="681"/>
      <c r="DY31" s="681"/>
      <c r="DZ31" s="681"/>
      <c r="EA31" s="681"/>
      <c r="EB31" s="681"/>
      <c r="EC31" s="682"/>
    </row>
    <row r="32" spans="2:133" ht="11.25" customHeight="1" x14ac:dyDescent="0.15">
      <c r="B32" s="693" t="s">
        <v>311</v>
      </c>
      <c r="C32" s="694"/>
      <c r="D32" s="694"/>
      <c r="E32" s="694"/>
      <c r="F32" s="694"/>
      <c r="G32" s="694"/>
      <c r="H32" s="694"/>
      <c r="I32" s="694"/>
      <c r="J32" s="694"/>
      <c r="K32" s="694"/>
      <c r="L32" s="694"/>
      <c r="M32" s="694"/>
      <c r="N32" s="694"/>
      <c r="O32" s="694"/>
      <c r="P32" s="694"/>
      <c r="Q32" s="695"/>
      <c r="R32" s="647" t="s">
        <v>232</v>
      </c>
      <c r="S32" s="648"/>
      <c r="T32" s="648"/>
      <c r="U32" s="648"/>
      <c r="V32" s="648"/>
      <c r="W32" s="648"/>
      <c r="X32" s="648"/>
      <c r="Y32" s="649"/>
      <c r="Z32" s="650" t="s">
        <v>134</v>
      </c>
      <c r="AA32" s="650"/>
      <c r="AB32" s="650"/>
      <c r="AC32" s="650"/>
      <c r="AD32" s="651" t="s">
        <v>134</v>
      </c>
      <c r="AE32" s="651"/>
      <c r="AF32" s="651"/>
      <c r="AG32" s="651"/>
      <c r="AH32" s="651"/>
      <c r="AI32" s="651"/>
      <c r="AJ32" s="651"/>
      <c r="AK32" s="651"/>
      <c r="AL32" s="652" t="s">
        <v>232</v>
      </c>
      <c r="AM32" s="653"/>
      <c r="AN32" s="653"/>
      <c r="AO32" s="654"/>
      <c r="AP32" s="706"/>
      <c r="AQ32" s="707"/>
      <c r="AR32" s="707"/>
      <c r="AS32" s="707"/>
      <c r="AT32" s="711"/>
      <c r="AU32" s="230" t="s">
        <v>312</v>
      </c>
      <c r="AV32" s="230"/>
      <c r="AW32" s="230"/>
      <c r="AX32" s="644" t="s">
        <v>313</v>
      </c>
      <c r="AY32" s="645"/>
      <c r="AZ32" s="645"/>
      <c r="BA32" s="645"/>
      <c r="BB32" s="645"/>
      <c r="BC32" s="645"/>
      <c r="BD32" s="645"/>
      <c r="BE32" s="645"/>
      <c r="BF32" s="646"/>
      <c r="BG32" s="716">
        <v>99.3</v>
      </c>
      <c r="BH32" s="683"/>
      <c r="BI32" s="683"/>
      <c r="BJ32" s="683"/>
      <c r="BK32" s="683"/>
      <c r="BL32" s="683"/>
      <c r="BM32" s="653">
        <v>98</v>
      </c>
      <c r="BN32" s="713"/>
      <c r="BO32" s="713"/>
      <c r="BP32" s="713"/>
      <c r="BQ32" s="714"/>
      <c r="BR32" s="716">
        <v>99.3</v>
      </c>
      <c r="BS32" s="683"/>
      <c r="BT32" s="683"/>
      <c r="BU32" s="683"/>
      <c r="BV32" s="683"/>
      <c r="BW32" s="683"/>
      <c r="BX32" s="653">
        <v>97.9</v>
      </c>
      <c r="BY32" s="713"/>
      <c r="BZ32" s="713"/>
      <c r="CA32" s="713"/>
      <c r="CB32" s="714"/>
      <c r="CD32" s="691"/>
      <c r="CE32" s="692"/>
      <c r="CF32" s="662" t="s">
        <v>314</v>
      </c>
      <c r="CG32" s="663"/>
      <c r="CH32" s="663"/>
      <c r="CI32" s="663"/>
      <c r="CJ32" s="663"/>
      <c r="CK32" s="663"/>
      <c r="CL32" s="663"/>
      <c r="CM32" s="663"/>
      <c r="CN32" s="663"/>
      <c r="CO32" s="663"/>
      <c r="CP32" s="663"/>
      <c r="CQ32" s="664"/>
      <c r="CR32" s="647" t="s">
        <v>232</v>
      </c>
      <c r="CS32" s="648"/>
      <c r="CT32" s="648"/>
      <c r="CU32" s="648"/>
      <c r="CV32" s="648"/>
      <c r="CW32" s="648"/>
      <c r="CX32" s="648"/>
      <c r="CY32" s="649"/>
      <c r="CZ32" s="652" t="s">
        <v>232</v>
      </c>
      <c r="DA32" s="681"/>
      <c r="DB32" s="681"/>
      <c r="DC32" s="685"/>
      <c r="DD32" s="656" t="s">
        <v>134</v>
      </c>
      <c r="DE32" s="648"/>
      <c r="DF32" s="648"/>
      <c r="DG32" s="648"/>
      <c r="DH32" s="648"/>
      <c r="DI32" s="648"/>
      <c r="DJ32" s="648"/>
      <c r="DK32" s="649"/>
      <c r="DL32" s="656" t="s">
        <v>232</v>
      </c>
      <c r="DM32" s="648"/>
      <c r="DN32" s="648"/>
      <c r="DO32" s="648"/>
      <c r="DP32" s="648"/>
      <c r="DQ32" s="648"/>
      <c r="DR32" s="648"/>
      <c r="DS32" s="648"/>
      <c r="DT32" s="648"/>
      <c r="DU32" s="648"/>
      <c r="DV32" s="649"/>
      <c r="DW32" s="652" t="s">
        <v>134</v>
      </c>
      <c r="DX32" s="681"/>
      <c r="DY32" s="681"/>
      <c r="DZ32" s="681"/>
      <c r="EA32" s="681"/>
      <c r="EB32" s="681"/>
      <c r="EC32" s="682"/>
    </row>
    <row r="33" spans="2:133" ht="11.25" customHeight="1" x14ac:dyDescent="0.15">
      <c r="B33" s="644" t="s">
        <v>315</v>
      </c>
      <c r="C33" s="645"/>
      <c r="D33" s="645"/>
      <c r="E33" s="645"/>
      <c r="F33" s="645"/>
      <c r="G33" s="645"/>
      <c r="H33" s="645"/>
      <c r="I33" s="645"/>
      <c r="J33" s="645"/>
      <c r="K33" s="645"/>
      <c r="L33" s="645"/>
      <c r="M33" s="645"/>
      <c r="N33" s="645"/>
      <c r="O33" s="645"/>
      <c r="P33" s="645"/>
      <c r="Q33" s="646"/>
      <c r="R33" s="647">
        <v>2171432</v>
      </c>
      <c r="S33" s="648"/>
      <c r="T33" s="648"/>
      <c r="U33" s="648"/>
      <c r="V33" s="648"/>
      <c r="W33" s="648"/>
      <c r="X33" s="648"/>
      <c r="Y33" s="649"/>
      <c r="Z33" s="650">
        <v>5</v>
      </c>
      <c r="AA33" s="650"/>
      <c r="AB33" s="650"/>
      <c r="AC33" s="650"/>
      <c r="AD33" s="651" t="s">
        <v>232</v>
      </c>
      <c r="AE33" s="651"/>
      <c r="AF33" s="651"/>
      <c r="AG33" s="651"/>
      <c r="AH33" s="651"/>
      <c r="AI33" s="651"/>
      <c r="AJ33" s="651"/>
      <c r="AK33" s="651"/>
      <c r="AL33" s="652" t="s">
        <v>134</v>
      </c>
      <c r="AM33" s="653"/>
      <c r="AN33" s="653"/>
      <c r="AO33" s="654"/>
      <c r="AP33" s="708"/>
      <c r="AQ33" s="709"/>
      <c r="AR33" s="709"/>
      <c r="AS33" s="709"/>
      <c r="AT33" s="712"/>
      <c r="AU33" s="232"/>
      <c r="AV33" s="232"/>
      <c r="AW33" s="232"/>
      <c r="AX33" s="697" t="s">
        <v>316</v>
      </c>
      <c r="AY33" s="698"/>
      <c r="AZ33" s="698"/>
      <c r="BA33" s="698"/>
      <c r="BB33" s="698"/>
      <c r="BC33" s="698"/>
      <c r="BD33" s="698"/>
      <c r="BE33" s="698"/>
      <c r="BF33" s="699"/>
      <c r="BG33" s="717">
        <v>98.8</v>
      </c>
      <c r="BH33" s="718"/>
      <c r="BI33" s="718"/>
      <c r="BJ33" s="718"/>
      <c r="BK33" s="718"/>
      <c r="BL33" s="718"/>
      <c r="BM33" s="719">
        <v>96.5</v>
      </c>
      <c r="BN33" s="718"/>
      <c r="BO33" s="718"/>
      <c r="BP33" s="718"/>
      <c r="BQ33" s="720"/>
      <c r="BR33" s="717">
        <v>99.1</v>
      </c>
      <c r="BS33" s="718"/>
      <c r="BT33" s="718"/>
      <c r="BU33" s="718"/>
      <c r="BV33" s="718"/>
      <c r="BW33" s="718"/>
      <c r="BX33" s="719">
        <v>96.4</v>
      </c>
      <c r="BY33" s="718"/>
      <c r="BZ33" s="718"/>
      <c r="CA33" s="718"/>
      <c r="CB33" s="720"/>
      <c r="CD33" s="662" t="s">
        <v>317</v>
      </c>
      <c r="CE33" s="663"/>
      <c r="CF33" s="663"/>
      <c r="CG33" s="663"/>
      <c r="CH33" s="663"/>
      <c r="CI33" s="663"/>
      <c r="CJ33" s="663"/>
      <c r="CK33" s="663"/>
      <c r="CL33" s="663"/>
      <c r="CM33" s="663"/>
      <c r="CN33" s="663"/>
      <c r="CO33" s="663"/>
      <c r="CP33" s="663"/>
      <c r="CQ33" s="664"/>
      <c r="CR33" s="647">
        <v>22688068</v>
      </c>
      <c r="CS33" s="683"/>
      <c r="CT33" s="683"/>
      <c r="CU33" s="683"/>
      <c r="CV33" s="683"/>
      <c r="CW33" s="683"/>
      <c r="CX33" s="683"/>
      <c r="CY33" s="684"/>
      <c r="CZ33" s="652">
        <v>53.7</v>
      </c>
      <c r="DA33" s="681"/>
      <c r="DB33" s="681"/>
      <c r="DC33" s="685"/>
      <c r="DD33" s="656">
        <v>11713028</v>
      </c>
      <c r="DE33" s="683"/>
      <c r="DF33" s="683"/>
      <c r="DG33" s="683"/>
      <c r="DH33" s="683"/>
      <c r="DI33" s="683"/>
      <c r="DJ33" s="683"/>
      <c r="DK33" s="684"/>
      <c r="DL33" s="656">
        <v>8794813</v>
      </c>
      <c r="DM33" s="683"/>
      <c r="DN33" s="683"/>
      <c r="DO33" s="683"/>
      <c r="DP33" s="683"/>
      <c r="DQ33" s="683"/>
      <c r="DR33" s="683"/>
      <c r="DS33" s="683"/>
      <c r="DT33" s="683"/>
      <c r="DU33" s="683"/>
      <c r="DV33" s="684"/>
      <c r="DW33" s="652">
        <v>42.3</v>
      </c>
      <c r="DX33" s="681"/>
      <c r="DY33" s="681"/>
      <c r="DZ33" s="681"/>
      <c r="EA33" s="681"/>
      <c r="EB33" s="681"/>
      <c r="EC33" s="682"/>
    </row>
    <row r="34" spans="2:133" ht="11.25" customHeight="1" x14ac:dyDescent="0.15">
      <c r="B34" s="644" t="s">
        <v>318</v>
      </c>
      <c r="C34" s="645"/>
      <c r="D34" s="645"/>
      <c r="E34" s="645"/>
      <c r="F34" s="645"/>
      <c r="G34" s="645"/>
      <c r="H34" s="645"/>
      <c r="I34" s="645"/>
      <c r="J34" s="645"/>
      <c r="K34" s="645"/>
      <c r="L34" s="645"/>
      <c r="M34" s="645"/>
      <c r="N34" s="645"/>
      <c r="O34" s="645"/>
      <c r="P34" s="645"/>
      <c r="Q34" s="646"/>
      <c r="R34" s="647">
        <v>174229</v>
      </c>
      <c r="S34" s="648"/>
      <c r="T34" s="648"/>
      <c r="U34" s="648"/>
      <c r="V34" s="648"/>
      <c r="W34" s="648"/>
      <c r="X34" s="648"/>
      <c r="Y34" s="649"/>
      <c r="Z34" s="650">
        <v>0.4</v>
      </c>
      <c r="AA34" s="650"/>
      <c r="AB34" s="650"/>
      <c r="AC34" s="650"/>
      <c r="AD34" s="651" t="s">
        <v>232</v>
      </c>
      <c r="AE34" s="651"/>
      <c r="AF34" s="651"/>
      <c r="AG34" s="651"/>
      <c r="AH34" s="651"/>
      <c r="AI34" s="651"/>
      <c r="AJ34" s="651"/>
      <c r="AK34" s="651"/>
      <c r="AL34" s="652" t="s">
        <v>232</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319</v>
      </c>
      <c r="CE34" s="663"/>
      <c r="CF34" s="663"/>
      <c r="CG34" s="663"/>
      <c r="CH34" s="663"/>
      <c r="CI34" s="663"/>
      <c r="CJ34" s="663"/>
      <c r="CK34" s="663"/>
      <c r="CL34" s="663"/>
      <c r="CM34" s="663"/>
      <c r="CN34" s="663"/>
      <c r="CO34" s="663"/>
      <c r="CP34" s="663"/>
      <c r="CQ34" s="664"/>
      <c r="CR34" s="647">
        <v>5367111</v>
      </c>
      <c r="CS34" s="648"/>
      <c r="CT34" s="648"/>
      <c r="CU34" s="648"/>
      <c r="CV34" s="648"/>
      <c r="CW34" s="648"/>
      <c r="CX34" s="648"/>
      <c r="CY34" s="649"/>
      <c r="CZ34" s="652">
        <v>12.7</v>
      </c>
      <c r="DA34" s="681"/>
      <c r="DB34" s="681"/>
      <c r="DC34" s="685"/>
      <c r="DD34" s="656">
        <v>3692508</v>
      </c>
      <c r="DE34" s="648"/>
      <c r="DF34" s="648"/>
      <c r="DG34" s="648"/>
      <c r="DH34" s="648"/>
      <c r="DI34" s="648"/>
      <c r="DJ34" s="648"/>
      <c r="DK34" s="649"/>
      <c r="DL34" s="656">
        <v>3103312</v>
      </c>
      <c r="DM34" s="648"/>
      <c r="DN34" s="648"/>
      <c r="DO34" s="648"/>
      <c r="DP34" s="648"/>
      <c r="DQ34" s="648"/>
      <c r="DR34" s="648"/>
      <c r="DS34" s="648"/>
      <c r="DT34" s="648"/>
      <c r="DU34" s="648"/>
      <c r="DV34" s="649"/>
      <c r="DW34" s="652">
        <v>14.9</v>
      </c>
      <c r="DX34" s="681"/>
      <c r="DY34" s="681"/>
      <c r="DZ34" s="681"/>
      <c r="EA34" s="681"/>
      <c r="EB34" s="681"/>
      <c r="EC34" s="682"/>
    </row>
    <row r="35" spans="2:133" ht="11.25" customHeight="1" x14ac:dyDescent="0.15">
      <c r="B35" s="644" t="s">
        <v>320</v>
      </c>
      <c r="C35" s="645"/>
      <c r="D35" s="645"/>
      <c r="E35" s="645"/>
      <c r="F35" s="645"/>
      <c r="G35" s="645"/>
      <c r="H35" s="645"/>
      <c r="I35" s="645"/>
      <c r="J35" s="645"/>
      <c r="K35" s="645"/>
      <c r="L35" s="645"/>
      <c r="M35" s="645"/>
      <c r="N35" s="645"/>
      <c r="O35" s="645"/>
      <c r="P35" s="645"/>
      <c r="Q35" s="646"/>
      <c r="R35" s="647">
        <v>784651</v>
      </c>
      <c r="S35" s="648"/>
      <c r="T35" s="648"/>
      <c r="U35" s="648"/>
      <c r="V35" s="648"/>
      <c r="W35" s="648"/>
      <c r="X35" s="648"/>
      <c r="Y35" s="649"/>
      <c r="Z35" s="650">
        <v>1.8</v>
      </c>
      <c r="AA35" s="650"/>
      <c r="AB35" s="650"/>
      <c r="AC35" s="650"/>
      <c r="AD35" s="651" t="s">
        <v>134</v>
      </c>
      <c r="AE35" s="651"/>
      <c r="AF35" s="651"/>
      <c r="AG35" s="651"/>
      <c r="AH35" s="651"/>
      <c r="AI35" s="651"/>
      <c r="AJ35" s="651"/>
      <c r="AK35" s="651"/>
      <c r="AL35" s="652" t="s">
        <v>134</v>
      </c>
      <c r="AM35" s="653"/>
      <c r="AN35" s="653"/>
      <c r="AO35" s="654"/>
      <c r="AP35" s="235"/>
      <c r="AQ35" s="626" t="s">
        <v>321</v>
      </c>
      <c r="AR35" s="627"/>
      <c r="AS35" s="627"/>
      <c r="AT35" s="627"/>
      <c r="AU35" s="627"/>
      <c r="AV35" s="627"/>
      <c r="AW35" s="627"/>
      <c r="AX35" s="627"/>
      <c r="AY35" s="627"/>
      <c r="AZ35" s="627"/>
      <c r="BA35" s="627"/>
      <c r="BB35" s="627"/>
      <c r="BC35" s="627"/>
      <c r="BD35" s="627"/>
      <c r="BE35" s="627"/>
      <c r="BF35" s="628"/>
      <c r="BG35" s="626" t="s">
        <v>322</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323</v>
      </c>
      <c r="CE35" s="663"/>
      <c r="CF35" s="663"/>
      <c r="CG35" s="663"/>
      <c r="CH35" s="663"/>
      <c r="CI35" s="663"/>
      <c r="CJ35" s="663"/>
      <c r="CK35" s="663"/>
      <c r="CL35" s="663"/>
      <c r="CM35" s="663"/>
      <c r="CN35" s="663"/>
      <c r="CO35" s="663"/>
      <c r="CP35" s="663"/>
      <c r="CQ35" s="664"/>
      <c r="CR35" s="647">
        <v>291941</v>
      </c>
      <c r="CS35" s="683"/>
      <c r="CT35" s="683"/>
      <c r="CU35" s="683"/>
      <c r="CV35" s="683"/>
      <c r="CW35" s="683"/>
      <c r="CX35" s="683"/>
      <c r="CY35" s="684"/>
      <c r="CZ35" s="652">
        <v>0.7</v>
      </c>
      <c r="DA35" s="681"/>
      <c r="DB35" s="681"/>
      <c r="DC35" s="685"/>
      <c r="DD35" s="656">
        <v>250066</v>
      </c>
      <c r="DE35" s="683"/>
      <c r="DF35" s="683"/>
      <c r="DG35" s="683"/>
      <c r="DH35" s="683"/>
      <c r="DI35" s="683"/>
      <c r="DJ35" s="683"/>
      <c r="DK35" s="684"/>
      <c r="DL35" s="656">
        <v>248639</v>
      </c>
      <c r="DM35" s="683"/>
      <c r="DN35" s="683"/>
      <c r="DO35" s="683"/>
      <c r="DP35" s="683"/>
      <c r="DQ35" s="683"/>
      <c r="DR35" s="683"/>
      <c r="DS35" s="683"/>
      <c r="DT35" s="683"/>
      <c r="DU35" s="683"/>
      <c r="DV35" s="684"/>
      <c r="DW35" s="652">
        <v>1.2</v>
      </c>
      <c r="DX35" s="681"/>
      <c r="DY35" s="681"/>
      <c r="DZ35" s="681"/>
      <c r="EA35" s="681"/>
      <c r="EB35" s="681"/>
      <c r="EC35" s="682"/>
    </row>
    <row r="36" spans="2:133" ht="11.25" customHeight="1" x14ac:dyDescent="0.15">
      <c r="B36" s="644" t="s">
        <v>324</v>
      </c>
      <c r="C36" s="645"/>
      <c r="D36" s="645"/>
      <c r="E36" s="645"/>
      <c r="F36" s="645"/>
      <c r="G36" s="645"/>
      <c r="H36" s="645"/>
      <c r="I36" s="645"/>
      <c r="J36" s="645"/>
      <c r="K36" s="645"/>
      <c r="L36" s="645"/>
      <c r="M36" s="645"/>
      <c r="N36" s="645"/>
      <c r="O36" s="645"/>
      <c r="P36" s="645"/>
      <c r="Q36" s="646"/>
      <c r="R36" s="647">
        <v>2069976</v>
      </c>
      <c r="S36" s="648"/>
      <c r="T36" s="648"/>
      <c r="U36" s="648"/>
      <c r="V36" s="648"/>
      <c r="W36" s="648"/>
      <c r="X36" s="648"/>
      <c r="Y36" s="649"/>
      <c r="Z36" s="650">
        <v>4.7</v>
      </c>
      <c r="AA36" s="650"/>
      <c r="AB36" s="650"/>
      <c r="AC36" s="650"/>
      <c r="AD36" s="651" t="s">
        <v>134</v>
      </c>
      <c r="AE36" s="651"/>
      <c r="AF36" s="651"/>
      <c r="AG36" s="651"/>
      <c r="AH36" s="651"/>
      <c r="AI36" s="651"/>
      <c r="AJ36" s="651"/>
      <c r="AK36" s="651"/>
      <c r="AL36" s="652" t="s">
        <v>232</v>
      </c>
      <c r="AM36" s="653"/>
      <c r="AN36" s="653"/>
      <c r="AO36" s="654"/>
      <c r="AP36" s="235"/>
      <c r="AQ36" s="721" t="s">
        <v>325</v>
      </c>
      <c r="AR36" s="722"/>
      <c r="AS36" s="722"/>
      <c r="AT36" s="722"/>
      <c r="AU36" s="722"/>
      <c r="AV36" s="722"/>
      <c r="AW36" s="722"/>
      <c r="AX36" s="722"/>
      <c r="AY36" s="723"/>
      <c r="AZ36" s="636">
        <v>4312163</v>
      </c>
      <c r="BA36" s="637"/>
      <c r="BB36" s="637"/>
      <c r="BC36" s="637"/>
      <c r="BD36" s="637"/>
      <c r="BE36" s="637"/>
      <c r="BF36" s="724"/>
      <c r="BG36" s="658" t="s">
        <v>326</v>
      </c>
      <c r="BH36" s="659"/>
      <c r="BI36" s="659"/>
      <c r="BJ36" s="659"/>
      <c r="BK36" s="659"/>
      <c r="BL36" s="659"/>
      <c r="BM36" s="659"/>
      <c r="BN36" s="659"/>
      <c r="BO36" s="659"/>
      <c r="BP36" s="659"/>
      <c r="BQ36" s="659"/>
      <c r="BR36" s="659"/>
      <c r="BS36" s="659"/>
      <c r="BT36" s="659"/>
      <c r="BU36" s="660"/>
      <c r="BV36" s="636">
        <v>106591</v>
      </c>
      <c r="BW36" s="637"/>
      <c r="BX36" s="637"/>
      <c r="BY36" s="637"/>
      <c r="BZ36" s="637"/>
      <c r="CA36" s="637"/>
      <c r="CB36" s="724"/>
      <c r="CD36" s="662" t="s">
        <v>327</v>
      </c>
      <c r="CE36" s="663"/>
      <c r="CF36" s="663"/>
      <c r="CG36" s="663"/>
      <c r="CH36" s="663"/>
      <c r="CI36" s="663"/>
      <c r="CJ36" s="663"/>
      <c r="CK36" s="663"/>
      <c r="CL36" s="663"/>
      <c r="CM36" s="663"/>
      <c r="CN36" s="663"/>
      <c r="CO36" s="663"/>
      <c r="CP36" s="663"/>
      <c r="CQ36" s="664"/>
      <c r="CR36" s="647">
        <v>11075103</v>
      </c>
      <c r="CS36" s="648"/>
      <c r="CT36" s="648"/>
      <c r="CU36" s="648"/>
      <c r="CV36" s="648"/>
      <c r="CW36" s="648"/>
      <c r="CX36" s="648"/>
      <c r="CY36" s="649"/>
      <c r="CZ36" s="652">
        <v>26.2</v>
      </c>
      <c r="DA36" s="681"/>
      <c r="DB36" s="681"/>
      <c r="DC36" s="685"/>
      <c r="DD36" s="656">
        <v>3894651</v>
      </c>
      <c r="DE36" s="648"/>
      <c r="DF36" s="648"/>
      <c r="DG36" s="648"/>
      <c r="DH36" s="648"/>
      <c r="DI36" s="648"/>
      <c r="DJ36" s="648"/>
      <c r="DK36" s="649"/>
      <c r="DL36" s="656">
        <v>2926422</v>
      </c>
      <c r="DM36" s="648"/>
      <c r="DN36" s="648"/>
      <c r="DO36" s="648"/>
      <c r="DP36" s="648"/>
      <c r="DQ36" s="648"/>
      <c r="DR36" s="648"/>
      <c r="DS36" s="648"/>
      <c r="DT36" s="648"/>
      <c r="DU36" s="648"/>
      <c r="DV36" s="649"/>
      <c r="DW36" s="652">
        <v>14.1</v>
      </c>
      <c r="DX36" s="681"/>
      <c r="DY36" s="681"/>
      <c r="DZ36" s="681"/>
      <c r="EA36" s="681"/>
      <c r="EB36" s="681"/>
      <c r="EC36" s="682"/>
    </row>
    <row r="37" spans="2:133" ht="11.25" customHeight="1" x14ac:dyDescent="0.15">
      <c r="B37" s="644" t="s">
        <v>328</v>
      </c>
      <c r="C37" s="645"/>
      <c r="D37" s="645"/>
      <c r="E37" s="645"/>
      <c r="F37" s="645"/>
      <c r="G37" s="645"/>
      <c r="H37" s="645"/>
      <c r="I37" s="645"/>
      <c r="J37" s="645"/>
      <c r="K37" s="645"/>
      <c r="L37" s="645"/>
      <c r="M37" s="645"/>
      <c r="N37" s="645"/>
      <c r="O37" s="645"/>
      <c r="P37" s="645"/>
      <c r="Q37" s="646"/>
      <c r="R37" s="647">
        <v>1891524</v>
      </c>
      <c r="S37" s="648"/>
      <c r="T37" s="648"/>
      <c r="U37" s="648"/>
      <c r="V37" s="648"/>
      <c r="W37" s="648"/>
      <c r="X37" s="648"/>
      <c r="Y37" s="649"/>
      <c r="Z37" s="650">
        <v>4.3</v>
      </c>
      <c r="AA37" s="650"/>
      <c r="AB37" s="650"/>
      <c r="AC37" s="650"/>
      <c r="AD37" s="651" t="s">
        <v>232</v>
      </c>
      <c r="AE37" s="651"/>
      <c r="AF37" s="651"/>
      <c r="AG37" s="651"/>
      <c r="AH37" s="651"/>
      <c r="AI37" s="651"/>
      <c r="AJ37" s="651"/>
      <c r="AK37" s="651"/>
      <c r="AL37" s="652" t="s">
        <v>134</v>
      </c>
      <c r="AM37" s="653"/>
      <c r="AN37" s="653"/>
      <c r="AO37" s="654"/>
      <c r="AQ37" s="725" t="s">
        <v>329</v>
      </c>
      <c r="AR37" s="726"/>
      <c r="AS37" s="726"/>
      <c r="AT37" s="726"/>
      <c r="AU37" s="726"/>
      <c r="AV37" s="726"/>
      <c r="AW37" s="726"/>
      <c r="AX37" s="726"/>
      <c r="AY37" s="727"/>
      <c r="AZ37" s="647">
        <v>954977</v>
      </c>
      <c r="BA37" s="648"/>
      <c r="BB37" s="648"/>
      <c r="BC37" s="648"/>
      <c r="BD37" s="683"/>
      <c r="BE37" s="683"/>
      <c r="BF37" s="714"/>
      <c r="BG37" s="662" t="s">
        <v>330</v>
      </c>
      <c r="BH37" s="663"/>
      <c r="BI37" s="663"/>
      <c r="BJ37" s="663"/>
      <c r="BK37" s="663"/>
      <c r="BL37" s="663"/>
      <c r="BM37" s="663"/>
      <c r="BN37" s="663"/>
      <c r="BO37" s="663"/>
      <c r="BP37" s="663"/>
      <c r="BQ37" s="663"/>
      <c r="BR37" s="663"/>
      <c r="BS37" s="663"/>
      <c r="BT37" s="663"/>
      <c r="BU37" s="664"/>
      <c r="BV37" s="647">
        <v>30612</v>
      </c>
      <c r="BW37" s="648"/>
      <c r="BX37" s="648"/>
      <c r="BY37" s="648"/>
      <c r="BZ37" s="648"/>
      <c r="CA37" s="648"/>
      <c r="CB37" s="657"/>
      <c r="CD37" s="662" t="s">
        <v>331</v>
      </c>
      <c r="CE37" s="663"/>
      <c r="CF37" s="663"/>
      <c r="CG37" s="663"/>
      <c r="CH37" s="663"/>
      <c r="CI37" s="663"/>
      <c r="CJ37" s="663"/>
      <c r="CK37" s="663"/>
      <c r="CL37" s="663"/>
      <c r="CM37" s="663"/>
      <c r="CN37" s="663"/>
      <c r="CO37" s="663"/>
      <c r="CP37" s="663"/>
      <c r="CQ37" s="664"/>
      <c r="CR37" s="647">
        <v>1396881</v>
      </c>
      <c r="CS37" s="683"/>
      <c r="CT37" s="683"/>
      <c r="CU37" s="683"/>
      <c r="CV37" s="683"/>
      <c r="CW37" s="683"/>
      <c r="CX37" s="683"/>
      <c r="CY37" s="684"/>
      <c r="CZ37" s="652">
        <v>3.3</v>
      </c>
      <c r="DA37" s="681"/>
      <c r="DB37" s="681"/>
      <c r="DC37" s="685"/>
      <c r="DD37" s="656">
        <v>1385441</v>
      </c>
      <c r="DE37" s="683"/>
      <c r="DF37" s="683"/>
      <c r="DG37" s="683"/>
      <c r="DH37" s="683"/>
      <c r="DI37" s="683"/>
      <c r="DJ37" s="683"/>
      <c r="DK37" s="684"/>
      <c r="DL37" s="656">
        <v>1379970</v>
      </c>
      <c r="DM37" s="683"/>
      <c r="DN37" s="683"/>
      <c r="DO37" s="683"/>
      <c r="DP37" s="683"/>
      <c r="DQ37" s="683"/>
      <c r="DR37" s="683"/>
      <c r="DS37" s="683"/>
      <c r="DT37" s="683"/>
      <c r="DU37" s="683"/>
      <c r="DV37" s="684"/>
      <c r="DW37" s="652">
        <v>6.6</v>
      </c>
      <c r="DX37" s="681"/>
      <c r="DY37" s="681"/>
      <c r="DZ37" s="681"/>
      <c r="EA37" s="681"/>
      <c r="EB37" s="681"/>
      <c r="EC37" s="682"/>
    </row>
    <row r="38" spans="2:133" ht="11.25" customHeight="1" x14ac:dyDescent="0.15">
      <c r="B38" s="644" t="s">
        <v>332</v>
      </c>
      <c r="C38" s="645"/>
      <c r="D38" s="645"/>
      <c r="E38" s="645"/>
      <c r="F38" s="645"/>
      <c r="G38" s="645"/>
      <c r="H38" s="645"/>
      <c r="I38" s="645"/>
      <c r="J38" s="645"/>
      <c r="K38" s="645"/>
      <c r="L38" s="645"/>
      <c r="M38" s="645"/>
      <c r="N38" s="645"/>
      <c r="O38" s="645"/>
      <c r="P38" s="645"/>
      <c r="Q38" s="646"/>
      <c r="R38" s="647">
        <v>314581</v>
      </c>
      <c r="S38" s="648"/>
      <c r="T38" s="648"/>
      <c r="U38" s="648"/>
      <c r="V38" s="648"/>
      <c r="W38" s="648"/>
      <c r="X38" s="648"/>
      <c r="Y38" s="649"/>
      <c r="Z38" s="650">
        <v>0.7</v>
      </c>
      <c r="AA38" s="650"/>
      <c r="AB38" s="650"/>
      <c r="AC38" s="650"/>
      <c r="AD38" s="651">
        <v>2677</v>
      </c>
      <c r="AE38" s="651"/>
      <c r="AF38" s="651"/>
      <c r="AG38" s="651"/>
      <c r="AH38" s="651"/>
      <c r="AI38" s="651"/>
      <c r="AJ38" s="651"/>
      <c r="AK38" s="651"/>
      <c r="AL38" s="652">
        <v>0</v>
      </c>
      <c r="AM38" s="653"/>
      <c r="AN38" s="653"/>
      <c r="AO38" s="654"/>
      <c r="AQ38" s="725" t="s">
        <v>333</v>
      </c>
      <c r="AR38" s="726"/>
      <c r="AS38" s="726"/>
      <c r="AT38" s="726"/>
      <c r="AU38" s="726"/>
      <c r="AV38" s="726"/>
      <c r="AW38" s="726"/>
      <c r="AX38" s="726"/>
      <c r="AY38" s="727"/>
      <c r="AZ38" s="647">
        <v>240001</v>
      </c>
      <c r="BA38" s="648"/>
      <c r="BB38" s="648"/>
      <c r="BC38" s="648"/>
      <c r="BD38" s="683"/>
      <c r="BE38" s="683"/>
      <c r="BF38" s="714"/>
      <c r="BG38" s="662" t="s">
        <v>334</v>
      </c>
      <c r="BH38" s="663"/>
      <c r="BI38" s="663"/>
      <c r="BJ38" s="663"/>
      <c r="BK38" s="663"/>
      <c r="BL38" s="663"/>
      <c r="BM38" s="663"/>
      <c r="BN38" s="663"/>
      <c r="BO38" s="663"/>
      <c r="BP38" s="663"/>
      <c r="BQ38" s="663"/>
      <c r="BR38" s="663"/>
      <c r="BS38" s="663"/>
      <c r="BT38" s="663"/>
      <c r="BU38" s="664"/>
      <c r="BV38" s="647">
        <v>8720</v>
      </c>
      <c r="BW38" s="648"/>
      <c r="BX38" s="648"/>
      <c r="BY38" s="648"/>
      <c r="BZ38" s="648"/>
      <c r="CA38" s="648"/>
      <c r="CB38" s="657"/>
      <c r="CD38" s="662" t="s">
        <v>335</v>
      </c>
      <c r="CE38" s="663"/>
      <c r="CF38" s="663"/>
      <c r="CG38" s="663"/>
      <c r="CH38" s="663"/>
      <c r="CI38" s="663"/>
      <c r="CJ38" s="663"/>
      <c r="CK38" s="663"/>
      <c r="CL38" s="663"/>
      <c r="CM38" s="663"/>
      <c r="CN38" s="663"/>
      <c r="CO38" s="663"/>
      <c r="CP38" s="663"/>
      <c r="CQ38" s="664"/>
      <c r="CR38" s="647">
        <v>3326479</v>
      </c>
      <c r="CS38" s="648"/>
      <c r="CT38" s="648"/>
      <c r="CU38" s="648"/>
      <c r="CV38" s="648"/>
      <c r="CW38" s="648"/>
      <c r="CX38" s="648"/>
      <c r="CY38" s="649"/>
      <c r="CZ38" s="652">
        <v>7.9</v>
      </c>
      <c r="DA38" s="681"/>
      <c r="DB38" s="681"/>
      <c r="DC38" s="685"/>
      <c r="DD38" s="656">
        <v>2759017</v>
      </c>
      <c r="DE38" s="648"/>
      <c r="DF38" s="648"/>
      <c r="DG38" s="648"/>
      <c r="DH38" s="648"/>
      <c r="DI38" s="648"/>
      <c r="DJ38" s="648"/>
      <c r="DK38" s="649"/>
      <c r="DL38" s="656">
        <v>2515470</v>
      </c>
      <c r="DM38" s="648"/>
      <c r="DN38" s="648"/>
      <c r="DO38" s="648"/>
      <c r="DP38" s="648"/>
      <c r="DQ38" s="648"/>
      <c r="DR38" s="648"/>
      <c r="DS38" s="648"/>
      <c r="DT38" s="648"/>
      <c r="DU38" s="648"/>
      <c r="DV38" s="649"/>
      <c r="DW38" s="652">
        <v>12.1</v>
      </c>
      <c r="DX38" s="681"/>
      <c r="DY38" s="681"/>
      <c r="DZ38" s="681"/>
      <c r="EA38" s="681"/>
      <c r="EB38" s="681"/>
      <c r="EC38" s="682"/>
    </row>
    <row r="39" spans="2:133" ht="11.25" customHeight="1" x14ac:dyDescent="0.15">
      <c r="B39" s="644" t="s">
        <v>336</v>
      </c>
      <c r="C39" s="645"/>
      <c r="D39" s="645"/>
      <c r="E39" s="645"/>
      <c r="F39" s="645"/>
      <c r="G39" s="645"/>
      <c r="H39" s="645"/>
      <c r="I39" s="645"/>
      <c r="J39" s="645"/>
      <c r="K39" s="645"/>
      <c r="L39" s="645"/>
      <c r="M39" s="645"/>
      <c r="N39" s="645"/>
      <c r="O39" s="645"/>
      <c r="P39" s="645"/>
      <c r="Q39" s="646"/>
      <c r="R39" s="647">
        <v>3564465</v>
      </c>
      <c r="S39" s="648"/>
      <c r="T39" s="648"/>
      <c r="U39" s="648"/>
      <c r="V39" s="648"/>
      <c r="W39" s="648"/>
      <c r="X39" s="648"/>
      <c r="Y39" s="649"/>
      <c r="Z39" s="650">
        <v>8.1999999999999993</v>
      </c>
      <c r="AA39" s="650"/>
      <c r="AB39" s="650"/>
      <c r="AC39" s="650"/>
      <c r="AD39" s="651" t="s">
        <v>134</v>
      </c>
      <c r="AE39" s="651"/>
      <c r="AF39" s="651"/>
      <c r="AG39" s="651"/>
      <c r="AH39" s="651"/>
      <c r="AI39" s="651"/>
      <c r="AJ39" s="651"/>
      <c r="AK39" s="651"/>
      <c r="AL39" s="652" t="s">
        <v>232</v>
      </c>
      <c r="AM39" s="653"/>
      <c r="AN39" s="653"/>
      <c r="AO39" s="654"/>
      <c r="AQ39" s="725" t="s">
        <v>337</v>
      </c>
      <c r="AR39" s="726"/>
      <c r="AS39" s="726"/>
      <c r="AT39" s="726"/>
      <c r="AU39" s="726"/>
      <c r="AV39" s="726"/>
      <c r="AW39" s="726"/>
      <c r="AX39" s="726"/>
      <c r="AY39" s="727"/>
      <c r="AZ39" s="647">
        <v>34424</v>
      </c>
      <c r="BA39" s="648"/>
      <c r="BB39" s="648"/>
      <c r="BC39" s="648"/>
      <c r="BD39" s="683"/>
      <c r="BE39" s="683"/>
      <c r="BF39" s="714"/>
      <c r="BG39" s="662" t="s">
        <v>338</v>
      </c>
      <c r="BH39" s="663"/>
      <c r="BI39" s="663"/>
      <c r="BJ39" s="663"/>
      <c r="BK39" s="663"/>
      <c r="BL39" s="663"/>
      <c r="BM39" s="663"/>
      <c r="BN39" s="663"/>
      <c r="BO39" s="663"/>
      <c r="BP39" s="663"/>
      <c r="BQ39" s="663"/>
      <c r="BR39" s="663"/>
      <c r="BS39" s="663"/>
      <c r="BT39" s="663"/>
      <c r="BU39" s="664"/>
      <c r="BV39" s="647">
        <v>13770</v>
      </c>
      <c r="BW39" s="648"/>
      <c r="BX39" s="648"/>
      <c r="BY39" s="648"/>
      <c r="BZ39" s="648"/>
      <c r="CA39" s="648"/>
      <c r="CB39" s="657"/>
      <c r="CD39" s="662" t="s">
        <v>339</v>
      </c>
      <c r="CE39" s="663"/>
      <c r="CF39" s="663"/>
      <c r="CG39" s="663"/>
      <c r="CH39" s="663"/>
      <c r="CI39" s="663"/>
      <c r="CJ39" s="663"/>
      <c r="CK39" s="663"/>
      <c r="CL39" s="663"/>
      <c r="CM39" s="663"/>
      <c r="CN39" s="663"/>
      <c r="CO39" s="663"/>
      <c r="CP39" s="663"/>
      <c r="CQ39" s="664"/>
      <c r="CR39" s="647">
        <v>2421864</v>
      </c>
      <c r="CS39" s="683"/>
      <c r="CT39" s="683"/>
      <c r="CU39" s="683"/>
      <c r="CV39" s="683"/>
      <c r="CW39" s="683"/>
      <c r="CX39" s="683"/>
      <c r="CY39" s="684"/>
      <c r="CZ39" s="652">
        <v>5.7</v>
      </c>
      <c r="DA39" s="681"/>
      <c r="DB39" s="681"/>
      <c r="DC39" s="685"/>
      <c r="DD39" s="656">
        <v>1115816</v>
      </c>
      <c r="DE39" s="683"/>
      <c r="DF39" s="683"/>
      <c r="DG39" s="683"/>
      <c r="DH39" s="683"/>
      <c r="DI39" s="683"/>
      <c r="DJ39" s="683"/>
      <c r="DK39" s="684"/>
      <c r="DL39" s="656" t="s">
        <v>232</v>
      </c>
      <c r="DM39" s="683"/>
      <c r="DN39" s="683"/>
      <c r="DO39" s="683"/>
      <c r="DP39" s="683"/>
      <c r="DQ39" s="683"/>
      <c r="DR39" s="683"/>
      <c r="DS39" s="683"/>
      <c r="DT39" s="683"/>
      <c r="DU39" s="683"/>
      <c r="DV39" s="684"/>
      <c r="DW39" s="652" t="s">
        <v>134</v>
      </c>
      <c r="DX39" s="681"/>
      <c r="DY39" s="681"/>
      <c r="DZ39" s="681"/>
      <c r="EA39" s="681"/>
      <c r="EB39" s="681"/>
      <c r="EC39" s="682"/>
    </row>
    <row r="40" spans="2:133" ht="11.25" customHeight="1" x14ac:dyDescent="0.15">
      <c r="B40" s="644" t="s">
        <v>340</v>
      </c>
      <c r="C40" s="645"/>
      <c r="D40" s="645"/>
      <c r="E40" s="645"/>
      <c r="F40" s="645"/>
      <c r="G40" s="645"/>
      <c r="H40" s="645"/>
      <c r="I40" s="645"/>
      <c r="J40" s="645"/>
      <c r="K40" s="645"/>
      <c r="L40" s="645"/>
      <c r="M40" s="645"/>
      <c r="N40" s="645"/>
      <c r="O40" s="645"/>
      <c r="P40" s="645"/>
      <c r="Q40" s="646"/>
      <c r="R40" s="647" t="s">
        <v>134</v>
      </c>
      <c r="S40" s="648"/>
      <c r="T40" s="648"/>
      <c r="U40" s="648"/>
      <c r="V40" s="648"/>
      <c r="W40" s="648"/>
      <c r="X40" s="648"/>
      <c r="Y40" s="649"/>
      <c r="Z40" s="650" t="s">
        <v>232</v>
      </c>
      <c r="AA40" s="650"/>
      <c r="AB40" s="650"/>
      <c r="AC40" s="650"/>
      <c r="AD40" s="651" t="s">
        <v>232</v>
      </c>
      <c r="AE40" s="651"/>
      <c r="AF40" s="651"/>
      <c r="AG40" s="651"/>
      <c r="AH40" s="651"/>
      <c r="AI40" s="651"/>
      <c r="AJ40" s="651"/>
      <c r="AK40" s="651"/>
      <c r="AL40" s="652" t="s">
        <v>134</v>
      </c>
      <c r="AM40" s="653"/>
      <c r="AN40" s="653"/>
      <c r="AO40" s="654"/>
      <c r="AQ40" s="725" t="s">
        <v>341</v>
      </c>
      <c r="AR40" s="726"/>
      <c r="AS40" s="726"/>
      <c r="AT40" s="726"/>
      <c r="AU40" s="726"/>
      <c r="AV40" s="726"/>
      <c r="AW40" s="726"/>
      <c r="AX40" s="726"/>
      <c r="AY40" s="727"/>
      <c r="AZ40" s="647">
        <v>19802</v>
      </c>
      <c r="BA40" s="648"/>
      <c r="BB40" s="648"/>
      <c r="BC40" s="648"/>
      <c r="BD40" s="683"/>
      <c r="BE40" s="683"/>
      <c r="BF40" s="714"/>
      <c r="BG40" s="734" t="s">
        <v>342</v>
      </c>
      <c r="BH40" s="735"/>
      <c r="BI40" s="735"/>
      <c r="BJ40" s="735"/>
      <c r="BK40" s="735"/>
      <c r="BL40" s="236"/>
      <c r="BM40" s="663" t="s">
        <v>343</v>
      </c>
      <c r="BN40" s="663"/>
      <c r="BO40" s="663"/>
      <c r="BP40" s="663"/>
      <c r="BQ40" s="663"/>
      <c r="BR40" s="663"/>
      <c r="BS40" s="663"/>
      <c r="BT40" s="663"/>
      <c r="BU40" s="664"/>
      <c r="BV40" s="647">
        <v>97</v>
      </c>
      <c r="BW40" s="648"/>
      <c r="BX40" s="648"/>
      <c r="BY40" s="648"/>
      <c r="BZ40" s="648"/>
      <c r="CA40" s="648"/>
      <c r="CB40" s="657"/>
      <c r="CD40" s="662" t="s">
        <v>344</v>
      </c>
      <c r="CE40" s="663"/>
      <c r="CF40" s="663"/>
      <c r="CG40" s="663"/>
      <c r="CH40" s="663"/>
      <c r="CI40" s="663"/>
      <c r="CJ40" s="663"/>
      <c r="CK40" s="663"/>
      <c r="CL40" s="663"/>
      <c r="CM40" s="663"/>
      <c r="CN40" s="663"/>
      <c r="CO40" s="663"/>
      <c r="CP40" s="663"/>
      <c r="CQ40" s="664"/>
      <c r="CR40" s="647">
        <v>205570</v>
      </c>
      <c r="CS40" s="648"/>
      <c r="CT40" s="648"/>
      <c r="CU40" s="648"/>
      <c r="CV40" s="648"/>
      <c r="CW40" s="648"/>
      <c r="CX40" s="648"/>
      <c r="CY40" s="649"/>
      <c r="CZ40" s="652">
        <v>0.5</v>
      </c>
      <c r="DA40" s="681"/>
      <c r="DB40" s="681"/>
      <c r="DC40" s="685"/>
      <c r="DD40" s="656">
        <v>970</v>
      </c>
      <c r="DE40" s="648"/>
      <c r="DF40" s="648"/>
      <c r="DG40" s="648"/>
      <c r="DH40" s="648"/>
      <c r="DI40" s="648"/>
      <c r="DJ40" s="648"/>
      <c r="DK40" s="649"/>
      <c r="DL40" s="656">
        <v>970</v>
      </c>
      <c r="DM40" s="648"/>
      <c r="DN40" s="648"/>
      <c r="DO40" s="648"/>
      <c r="DP40" s="648"/>
      <c r="DQ40" s="648"/>
      <c r="DR40" s="648"/>
      <c r="DS40" s="648"/>
      <c r="DT40" s="648"/>
      <c r="DU40" s="648"/>
      <c r="DV40" s="649"/>
      <c r="DW40" s="652">
        <v>0</v>
      </c>
      <c r="DX40" s="681"/>
      <c r="DY40" s="681"/>
      <c r="DZ40" s="681"/>
      <c r="EA40" s="681"/>
      <c r="EB40" s="681"/>
      <c r="EC40" s="682"/>
    </row>
    <row r="41" spans="2:133" ht="11.25" customHeight="1" x14ac:dyDescent="0.15">
      <c r="B41" s="644" t="s">
        <v>345</v>
      </c>
      <c r="C41" s="645"/>
      <c r="D41" s="645"/>
      <c r="E41" s="645"/>
      <c r="F41" s="645"/>
      <c r="G41" s="645"/>
      <c r="H41" s="645"/>
      <c r="I41" s="645"/>
      <c r="J41" s="645"/>
      <c r="K41" s="645"/>
      <c r="L41" s="645"/>
      <c r="M41" s="645"/>
      <c r="N41" s="645"/>
      <c r="O41" s="645"/>
      <c r="P41" s="645"/>
      <c r="Q41" s="646"/>
      <c r="R41" s="647" t="s">
        <v>134</v>
      </c>
      <c r="S41" s="648"/>
      <c r="T41" s="648"/>
      <c r="U41" s="648"/>
      <c r="V41" s="648"/>
      <c r="W41" s="648"/>
      <c r="X41" s="648"/>
      <c r="Y41" s="649"/>
      <c r="Z41" s="650" t="s">
        <v>134</v>
      </c>
      <c r="AA41" s="650"/>
      <c r="AB41" s="650"/>
      <c r="AC41" s="650"/>
      <c r="AD41" s="651" t="s">
        <v>134</v>
      </c>
      <c r="AE41" s="651"/>
      <c r="AF41" s="651"/>
      <c r="AG41" s="651"/>
      <c r="AH41" s="651"/>
      <c r="AI41" s="651"/>
      <c r="AJ41" s="651"/>
      <c r="AK41" s="651"/>
      <c r="AL41" s="652" t="s">
        <v>134</v>
      </c>
      <c r="AM41" s="653"/>
      <c r="AN41" s="653"/>
      <c r="AO41" s="654"/>
      <c r="AQ41" s="725" t="s">
        <v>346</v>
      </c>
      <c r="AR41" s="726"/>
      <c r="AS41" s="726"/>
      <c r="AT41" s="726"/>
      <c r="AU41" s="726"/>
      <c r="AV41" s="726"/>
      <c r="AW41" s="726"/>
      <c r="AX41" s="726"/>
      <c r="AY41" s="727"/>
      <c r="AZ41" s="647">
        <v>694108</v>
      </c>
      <c r="BA41" s="648"/>
      <c r="BB41" s="648"/>
      <c r="BC41" s="648"/>
      <c r="BD41" s="683"/>
      <c r="BE41" s="683"/>
      <c r="BF41" s="714"/>
      <c r="BG41" s="734"/>
      <c r="BH41" s="735"/>
      <c r="BI41" s="735"/>
      <c r="BJ41" s="735"/>
      <c r="BK41" s="735"/>
      <c r="BL41" s="236"/>
      <c r="BM41" s="663" t="s">
        <v>347</v>
      </c>
      <c r="BN41" s="663"/>
      <c r="BO41" s="663"/>
      <c r="BP41" s="663"/>
      <c r="BQ41" s="663"/>
      <c r="BR41" s="663"/>
      <c r="BS41" s="663"/>
      <c r="BT41" s="663"/>
      <c r="BU41" s="664"/>
      <c r="BV41" s="647">
        <v>1</v>
      </c>
      <c r="BW41" s="648"/>
      <c r="BX41" s="648"/>
      <c r="BY41" s="648"/>
      <c r="BZ41" s="648"/>
      <c r="CA41" s="648"/>
      <c r="CB41" s="657"/>
      <c r="CD41" s="662" t="s">
        <v>348</v>
      </c>
      <c r="CE41" s="663"/>
      <c r="CF41" s="663"/>
      <c r="CG41" s="663"/>
      <c r="CH41" s="663"/>
      <c r="CI41" s="663"/>
      <c r="CJ41" s="663"/>
      <c r="CK41" s="663"/>
      <c r="CL41" s="663"/>
      <c r="CM41" s="663"/>
      <c r="CN41" s="663"/>
      <c r="CO41" s="663"/>
      <c r="CP41" s="663"/>
      <c r="CQ41" s="664"/>
      <c r="CR41" s="647" t="s">
        <v>134</v>
      </c>
      <c r="CS41" s="683"/>
      <c r="CT41" s="683"/>
      <c r="CU41" s="683"/>
      <c r="CV41" s="683"/>
      <c r="CW41" s="683"/>
      <c r="CX41" s="683"/>
      <c r="CY41" s="684"/>
      <c r="CZ41" s="652" t="s">
        <v>232</v>
      </c>
      <c r="DA41" s="681"/>
      <c r="DB41" s="681"/>
      <c r="DC41" s="685"/>
      <c r="DD41" s="656" t="s">
        <v>134</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349</v>
      </c>
      <c r="C42" s="645"/>
      <c r="D42" s="645"/>
      <c r="E42" s="645"/>
      <c r="F42" s="645"/>
      <c r="G42" s="645"/>
      <c r="H42" s="645"/>
      <c r="I42" s="645"/>
      <c r="J42" s="645"/>
      <c r="K42" s="645"/>
      <c r="L42" s="645"/>
      <c r="M42" s="645"/>
      <c r="N42" s="645"/>
      <c r="O42" s="645"/>
      <c r="P42" s="645"/>
      <c r="Q42" s="646"/>
      <c r="R42" s="647">
        <v>785800</v>
      </c>
      <c r="S42" s="648"/>
      <c r="T42" s="648"/>
      <c r="U42" s="648"/>
      <c r="V42" s="648"/>
      <c r="W42" s="648"/>
      <c r="X42" s="648"/>
      <c r="Y42" s="649"/>
      <c r="Z42" s="650">
        <v>1.8</v>
      </c>
      <c r="AA42" s="650"/>
      <c r="AB42" s="650"/>
      <c r="AC42" s="650"/>
      <c r="AD42" s="651" t="s">
        <v>134</v>
      </c>
      <c r="AE42" s="651"/>
      <c r="AF42" s="651"/>
      <c r="AG42" s="651"/>
      <c r="AH42" s="651"/>
      <c r="AI42" s="651"/>
      <c r="AJ42" s="651"/>
      <c r="AK42" s="651"/>
      <c r="AL42" s="652" t="s">
        <v>134</v>
      </c>
      <c r="AM42" s="653"/>
      <c r="AN42" s="653"/>
      <c r="AO42" s="654"/>
      <c r="AQ42" s="746" t="s">
        <v>350</v>
      </c>
      <c r="AR42" s="747"/>
      <c r="AS42" s="747"/>
      <c r="AT42" s="747"/>
      <c r="AU42" s="747"/>
      <c r="AV42" s="747"/>
      <c r="AW42" s="747"/>
      <c r="AX42" s="747"/>
      <c r="AY42" s="748"/>
      <c r="AZ42" s="738">
        <v>2368851</v>
      </c>
      <c r="BA42" s="739"/>
      <c r="BB42" s="739"/>
      <c r="BC42" s="739"/>
      <c r="BD42" s="718"/>
      <c r="BE42" s="718"/>
      <c r="BF42" s="720"/>
      <c r="BG42" s="736"/>
      <c r="BH42" s="737"/>
      <c r="BI42" s="737"/>
      <c r="BJ42" s="737"/>
      <c r="BK42" s="737"/>
      <c r="BL42" s="237"/>
      <c r="BM42" s="673" t="s">
        <v>351</v>
      </c>
      <c r="BN42" s="673"/>
      <c r="BO42" s="673"/>
      <c r="BP42" s="673"/>
      <c r="BQ42" s="673"/>
      <c r="BR42" s="673"/>
      <c r="BS42" s="673"/>
      <c r="BT42" s="673"/>
      <c r="BU42" s="674"/>
      <c r="BV42" s="738">
        <v>415</v>
      </c>
      <c r="BW42" s="739"/>
      <c r="BX42" s="739"/>
      <c r="BY42" s="739"/>
      <c r="BZ42" s="739"/>
      <c r="CA42" s="739"/>
      <c r="CB42" s="745"/>
      <c r="CD42" s="644" t="s">
        <v>352</v>
      </c>
      <c r="CE42" s="645"/>
      <c r="CF42" s="645"/>
      <c r="CG42" s="645"/>
      <c r="CH42" s="645"/>
      <c r="CI42" s="645"/>
      <c r="CJ42" s="645"/>
      <c r="CK42" s="645"/>
      <c r="CL42" s="645"/>
      <c r="CM42" s="645"/>
      <c r="CN42" s="645"/>
      <c r="CO42" s="645"/>
      <c r="CP42" s="645"/>
      <c r="CQ42" s="646"/>
      <c r="CR42" s="647">
        <v>4655999</v>
      </c>
      <c r="CS42" s="648"/>
      <c r="CT42" s="648"/>
      <c r="CU42" s="648"/>
      <c r="CV42" s="648"/>
      <c r="CW42" s="648"/>
      <c r="CX42" s="648"/>
      <c r="CY42" s="649"/>
      <c r="CZ42" s="652">
        <v>11</v>
      </c>
      <c r="DA42" s="653"/>
      <c r="DB42" s="653"/>
      <c r="DC42" s="665"/>
      <c r="DD42" s="656">
        <v>1404120</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7" t="s">
        <v>353</v>
      </c>
      <c r="C43" s="698"/>
      <c r="D43" s="698"/>
      <c r="E43" s="698"/>
      <c r="F43" s="698"/>
      <c r="G43" s="698"/>
      <c r="H43" s="698"/>
      <c r="I43" s="698"/>
      <c r="J43" s="698"/>
      <c r="K43" s="698"/>
      <c r="L43" s="698"/>
      <c r="M43" s="698"/>
      <c r="N43" s="698"/>
      <c r="O43" s="698"/>
      <c r="P43" s="698"/>
      <c r="Q43" s="699"/>
      <c r="R43" s="738">
        <v>43713591</v>
      </c>
      <c r="S43" s="739"/>
      <c r="T43" s="739"/>
      <c r="U43" s="739"/>
      <c r="V43" s="739"/>
      <c r="W43" s="739"/>
      <c r="X43" s="739"/>
      <c r="Y43" s="740"/>
      <c r="Z43" s="741">
        <v>100</v>
      </c>
      <c r="AA43" s="741"/>
      <c r="AB43" s="741"/>
      <c r="AC43" s="741"/>
      <c r="AD43" s="742">
        <v>20000204</v>
      </c>
      <c r="AE43" s="742"/>
      <c r="AF43" s="742"/>
      <c r="AG43" s="742"/>
      <c r="AH43" s="742"/>
      <c r="AI43" s="742"/>
      <c r="AJ43" s="742"/>
      <c r="AK43" s="742"/>
      <c r="AL43" s="743">
        <v>100</v>
      </c>
      <c r="AM43" s="719"/>
      <c r="AN43" s="719"/>
      <c r="AO43" s="744"/>
      <c r="BV43" s="238"/>
      <c r="BW43" s="238"/>
      <c r="BX43" s="238"/>
      <c r="BY43" s="238"/>
      <c r="BZ43" s="238"/>
      <c r="CA43" s="238"/>
      <c r="CB43" s="238"/>
      <c r="CD43" s="644" t="s">
        <v>354</v>
      </c>
      <c r="CE43" s="645"/>
      <c r="CF43" s="645"/>
      <c r="CG43" s="645"/>
      <c r="CH43" s="645"/>
      <c r="CI43" s="645"/>
      <c r="CJ43" s="645"/>
      <c r="CK43" s="645"/>
      <c r="CL43" s="645"/>
      <c r="CM43" s="645"/>
      <c r="CN43" s="645"/>
      <c r="CO43" s="645"/>
      <c r="CP43" s="645"/>
      <c r="CQ43" s="646"/>
      <c r="CR43" s="647" t="s">
        <v>232</v>
      </c>
      <c r="CS43" s="683"/>
      <c r="CT43" s="683"/>
      <c r="CU43" s="683"/>
      <c r="CV43" s="683"/>
      <c r="CW43" s="683"/>
      <c r="CX43" s="683"/>
      <c r="CY43" s="684"/>
      <c r="CZ43" s="652" t="s">
        <v>134</v>
      </c>
      <c r="DA43" s="681"/>
      <c r="DB43" s="681"/>
      <c r="DC43" s="685"/>
      <c r="DD43" s="656" t="s">
        <v>134</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302</v>
      </c>
      <c r="CE44" s="760"/>
      <c r="CF44" s="644" t="s">
        <v>355</v>
      </c>
      <c r="CG44" s="645"/>
      <c r="CH44" s="645"/>
      <c r="CI44" s="645"/>
      <c r="CJ44" s="645"/>
      <c r="CK44" s="645"/>
      <c r="CL44" s="645"/>
      <c r="CM44" s="645"/>
      <c r="CN44" s="645"/>
      <c r="CO44" s="645"/>
      <c r="CP44" s="645"/>
      <c r="CQ44" s="646"/>
      <c r="CR44" s="647">
        <v>4655999</v>
      </c>
      <c r="CS44" s="648"/>
      <c r="CT44" s="648"/>
      <c r="CU44" s="648"/>
      <c r="CV44" s="648"/>
      <c r="CW44" s="648"/>
      <c r="CX44" s="648"/>
      <c r="CY44" s="649"/>
      <c r="CZ44" s="652">
        <v>11</v>
      </c>
      <c r="DA44" s="653"/>
      <c r="DB44" s="653"/>
      <c r="DC44" s="665"/>
      <c r="DD44" s="656">
        <v>1404120</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357</v>
      </c>
      <c r="CG45" s="645"/>
      <c r="CH45" s="645"/>
      <c r="CI45" s="645"/>
      <c r="CJ45" s="645"/>
      <c r="CK45" s="645"/>
      <c r="CL45" s="645"/>
      <c r="CM45" s="645"/>
      <c r="CN45" s="645"/>
      <c r="CO45" s="645"/>
      <c r="CP45" s="645"/>
      <c r="CQ45" s="646"/>
      <c r="CR45" s="647">
        <v>1368867</v>
      </c>
      <c r="CS45" s="683"/>
      <c r="CT45" s="683"/>
      <c r="CU45" s="683"/>
      <c r="CV45" s="683"/>
      <c r="CW45" s="683"/>
      <c r="CX45" s="683"/>
      <c r="CY45" s="684"/>
      <c r="CZ45" s="652">
        <v>3.2</v>
      </c>
      <c r="DA45" s="681"/>
      <c r="DB45" s="681"/>
      <c r="DC45" s="685"/>
      <c r="DD45" s="656">
        <v>125774</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359</v>
      </c>
      <c r="CG46" s="645"/>
      <c r="CH46" s="645"/>
      <c r="CI46" s="645"/>
      <c r="CJ46" s="645"/>
      <c r="CK46" s="645"/>
      <c r="CL46" s="645"/>
      <c r="CM46" s="645"/>
      <c r="CN46" s="645"/>
      <c r="CO46" s="645"/>
      <c r="CP46" s="645"/>
      <c r="CQ46" s="646"/>
      <c r="CR46" s="647">
        <v>3120869</v>
      </c>
      <c r="CS46" s="648"/>
      <c r="CT46" s="648"/>
      <c r="CU46" s="648"/>
      <c r="CV46" s="648"/>
      <c r="CW46" s="648"/>
      <c r="CX46" s="648"/>
      <c r="CY46" s="649"/>
      <c r="CZ46" s="652">
        <v>7.4</v>
      </c>
      <c r="DA46" s="653"/>
      <c r="DB46" s="653"/>
      <c r="DC46" s="665"/>
      <c r="DD46" s="656">
        <v>1225287</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361</v>
      </c>
      <c r="CG47" s="645"/>
      <c r="CH47" s="645"/>
      <c r="CI47" s="645"/>
      <c r="CJ47" s="645"/>
      <c r="CK47" s="645"/>
      <c r="CL47" s="645"/>
      <c r="CM47" s="645"/>
      <c r="CN47" s="645"/>
      <c r="CO47" s="645"/>
      <c r="CP47" s="645"/>
      <c r="CQ47" s="646"/>
      <c r="CR47" s="647" t="s">
        <v>232</v>
      </c>
      <c r="CS47" s="683"/>
      <c r="CT47" s="683"/>
      <c r="CU47" s="683"/>
      <c r="CV47" s="683"/>
      <c r="CW47" s="683"/>
      <c r="CX47" s="683"/>
      <c r="CY47" s="684"/>
      <c r="CZ47" s="652" t="s">
        <v>232</v>
      </c>
      <c r="DA47" s="681"/>
      <c r="DB47" s="681"/>
      <c r="DC47" s="685"/>
      <c r="DD47" s="656" t="s">
        <v>232</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362</v>
      </c>
      <c r="CG48" s="645"/>
      <c r="CH48" s="645"/>
      <c r="CI48" s="645"/>
      <c r="CJ48" s="645"/>
      <c r="CK48" s="645"/>
      <c r="CL48" s="645"/>
      <c r="CM48" s="645"/>
      <c r="CN48" s="645"/>
      <c r="CO48" s="645"/>
      <c r="CP48" s="645"/>
      <c r="CQ48" s="646"/>
      <c r="CR48" s="647" t="s">
        <v>134</v>
      </c>
      <c r="CS48" s="648"/>
      <c r="CT48" s="648"/>
      <c r="CU48" s="648"/>
      <c r="CV48" s="648"/>
      <c r="CW48" s="648"/>
      <c r="CX48" s="648"/>
      <c r="CY48" s="649"/>
      <c r="CZ48" s="652" t="s">
        <v>232</v>
      </c>
      <c r="DA48" s="653"/>
      <c r="DB48" s="653"/>
      <c r="DC48" s="665"/>
      <c r="DD48" s="656" t="s">
        <v>232</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7" t="s">
        <v>363</v>
      </c>
      <c r="CE49" s="698"/>
      <c r="CF49" s="698"/>
      <c r="CG49" s="698"/>
      <c r="CH49" s="698"/>
      <c r="CI49" s="698"/>
      <c r="CJ49" s="698"/>
      <c r="CK49" s="698"/>
      <c r="CL49" s="698"/>
      <c r="CM49" s="698"/>
      <c r="CN49" s="698"/>
      <c r="CO49" s="698"/>
      <c r="CP49" s="698"/>
      <c r="CQ49" s="699"/>
      <c r="CR49" s="738">
        <v>42267434</v>
      </c>
      <c r="CS49" s="718"/>
      <c r="CT49" s="718"/>
      <c r="CU49" s="718"/>
      <c r="CV49" s="718"/>
      <c r="CW49" s="718"/>
      <c r="CX49" s="718"/>
      <c r="CY49" s="749"/>
      <c r="CZ49" s="743">
        <v>100</v>
      </c>
      <c r="DA49" s="750"/>
      <c r="DB49" s="750"/>
      <c r="DC49" s="751"/>
      <c r="DD49" s="752">
        <v>24720755</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eU2AoXSXEHFtp2u4XBIqxTlv12YSlGQ6vtEICz2bBB/JS/JyCgGJX/PCbDzze4SAtCw1BthREyFNkskMF6dfMA==" saltValue="D/KEZOBHfStB5MB84DgEH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0" zoomScaleNormal="8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365</v>
      </c>
      <c r="DK2" s="795"/>
      <c r="DL2" s="795"/>
      <c r="DM2" s="795"/>
      <c r="DN2" s="795"/>
      <c r="DO2" s="796"/>
      <c r="DP2" s="251"/>
      <c r="DQ2" s="794" t="s">
        <v>366</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367</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369</v>
      </c>
      <c r="B5" s="789"/>
      <c r="C5" s="789"/>
      <c r="D5" s="789"/>
      <c r="E5" s="789"/>
      <c r="F5" s="789"/>
      <c r="G5" s="789"/>
      <c r="H5" s="789"/>
      <c r="I5" s="789"/>
      <c r="J5" s="789"/>
      <c r="K5" s="789"/>
      <c r="L5" s="789"/>
      <c r="M5" s="789"/>
      <c r="N5" s="789"/>
      <c r="O5" s="789"/>
      <c r="P5" s="790"/>
      <c r="Q5" s="765" t="s">
        <v>370</v>
      </c>
      <c r="R5" s="766"/>
      <c r="S5" s="766"/>
      <c r="T5" s="766"/>
      <c r="U5" s="767"/>
      <c r="V5" s="765" t="s">
        <v>371</v>
      </c>
      <c r="W5" s="766"/>
      <c r="X5" s="766"/>
      <c r="Y5" s="766"/>
      <c r="Z5" s="767"/>
      <c r="AA5" s="765" t="s">
        <v>372</v>
      </c>
      <c r="AB5" s="766"/>
      <c r="AC5" s="766"/>
      <c r="AD5" s="766"/>
      <c r="AE5" s="766"/>
      <c r="AF5" s="798" t="s">
        <v>373</v>
      </c>
      <c r="AG5" s="766"/>
      <c r="AH5" s="766"/>
      <c r="AI5" s="766"/>
      <c r="AJ5" s="777"/>
      <c r="AK5" s="766" t="s">
        <v>374</v>
      </c>
      <c r="AL5" s="766"/>
      <c r="AM5" s="766"/>
      <c r="AN5" s="766"/>
      <c r="AO5" s="767"/>
      <c r="AP5" s="765" t="s">
        <v>375</v>
      </c>
      <c r="AQ5" s="766"/>
      <c r="AR5" s="766"/>
      <c r="AS5" s="766"/>
      <c r="AT5" s="767"/>
      <c r="AU5" s="765" t="s">
        <v>376</v>
      </c>
      <c r="AV5" s="766"/>
      <c r="AW5" s="766"/>
      <c r="AX5" s="766"/>
      <c r="AY5" s="777"/>
      <c r="AZ5" s="258"/>
      <c r="BA5" s="258"/>
      <c r="BB5" s="258"/>
      <c r="BC5" s="258"/>
      <c r="BD5" s="258"/>
      <c r="BE5" s="259"/>
      <c r="BF5" s="259"/>
      <c r="BG5" s="259"/>
      <c r="BH5" s="259"/>
      <c r="BI5" s="259"/>
      <c r="BJ5" s="259"/>
      <c r="BK5" s="259"/>
      <c r="BL5" s="259"/>
      <c r="BM5" s="259"/>
      <c r="BN5" s="259"/>
      <c r="BO5" s="259"/>
      <c r="BP5" s="259"/>
      <c r="BQ5" s="788" t="s">
        <v>377</v>
      </c>
      <c r="BR5" s="789"/>
      <c r="BS5" s="789"/>
      <c r="BT5" s="789"/>
      <c r="BU5" s="789"/>
      <c r="BV5" s="789"/>
      <c r="BW5" s="789"/>
      <c r="BX5" s="789"/>
      <c r="BY5" s="789"/>
      <c r="BZ5" s="789"/>
      <c r="CA5" s="789"/>
      <c r="CB5" s="789"/>
      <c r="CC5" s="789"/>
      <c r="CD5" s="789"/>
      <c r="CE5" s="789"/>
      <c r="CF5" s="789"/>
      <c r="CG5" s="790"/>
      <c r="CH5" s="765" t="s">
        <v>378</v>
      </c>
      <c r="CI5" s="766"/>
      <c r="CJ5" s="766"/>
      <c r="CK5" s="766"/>
      <c r="CL5" s="767"/>
      <c r="CM5" s="765" t="s">
        <v>379</v>
      </c>
      <c r="CN5" s="766"/>
      <c r="CO5" s="766"/>
      <c r="CP5" s="766"/>
      <c r="CQ5" s="767"/>
      <c r="CR5" s="765" t="s">
        <v>380</v>
      </c>
      <c r="CS5" s="766"/>
      <c r="CT5" s="766"/>
      <c r="CU5" s="766"/>
      <c r="CV5" s="767"/>
      <c r="CW5" s="765" t="s">
        <v>381</v>
      </c>
      <c r="CX5" s="766"/>
      <c r="CY5" s="766"/>
      <c r="CZ5" s="766"/>
      <c r="DA5" s="767"/>
      <c r="DB5" s="765" t="s">
        <v>382</v>
      </c>
      <c r="DC5" s="766"/>
      <c r="DD5" s="766"/>
      <c r="DE5" s="766"/>
      <c r="DF5" s="767"/>
      <c r="DG5" s="771" t="s">
        <v>383</v>
      </c>
      <c r="DH5" s="772"/>
      <c r="DI5" s="772"/>
      <c r="DJ5" s="772"/>
      <c r="DK5" s="773"/>
      <c r="DL5" s="771" t="s">
        <v>384</v>
      </c>
      <c r="DM5" s="772"/>
      <c r="DN5" s="772"/>
      <c r="DO5" s="772"/>
      <c r="DP5" s="773"/>
      <c r="DQ5" s="765" t="s">
        <v>385</v>
      </c>
      <c r="DR5" s="766"/>
      <c r="DS5" s="766"/>
      <c r="DT5" s="766"/>
      <c r="DU5" s="767"/>
      <c r="DV5" s="765" t="s">
        <v>376</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386</v>
      </c>
      <c r="C7" s="780"/>
      <c r="D7" s="780"/>
      <c r="E7" s="780"/>
      <c r="F7" s="780"/>
      <c r="G7" s="780"/>
      <c r="H7" s="780"/>
      <c r="I7" s="780"/>
      <c r="J7" s="780"/>
      <c r="K7" s="780"/>
      <c r="L7" s="780"/>
      <c r="M7" s="780"/>
      <c r="N7" s="780"/>
      <c r="O7" s="780"/>
      <c r="P7" s="781"/>
      <c r="Q7" s="782">
        <v>43719</v>
      </c>
      <c r="R7" s="783"/>
      <c r="S7" s="783"/>
      <c r="T7" s="783"/>
      <c r="U7" s="783"/>
      <c r="V7" s="783">
        <v>42272</v>
      </c>
      <c r="W7" s="783"/>
      <c r="X7" s="783"/>
      <c r="Y7" s="783"/>
      <c r="Z7" s="783"/>
      <c r="AA7" s="783">
        <v>1446</v>
      </c>
      <c r="AB7" s="783"/>
      <c r="AC7" s="783"/>
      <c r="AD7" s="783"/>
      <c r="AE7" s="784"/>
      <c r="AF7" s="785">
        <v>1183</v>
      </c>
      <c r="AG7" s="786"/>
      <c r="AH7" s="786"/>
      <c r="AI7" s="786"/>
      <c r="AJ7" s="787"/>
      <c r="AK7" s="822">
        <v>2070</v>
      </c>
      <c r="AL7" s="823"/>
      <c r="AM7" s="823"/>
      <c r="AN7" s="823"/>
      <c r="AO7" s="823"/>
      <c r="AP7" s="823">
        <v>34696</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t="s">
        <v>595</v>
      </c>
      <c r="BS7" s="826" t="s">
        <v>592</v>
      </c>
      <c r="BT7" s="827"/>
      <c r="BU7" s="827"/>
      <c r="BV7" s="827"/>
      <c r="BW7" s="827"/>
      <c r="BX7" s="827"/>
      <c r="BY7" s="827"/>
      <c r="BZ7" s="827"/>
      <c r="CA7" s="827"/>
      <c r="CB7" s="827"/>
      <c r="CC7" s="827"/>
      <c r="CD7" s="827"/>
      <c r="CE7" s="827"/>
      <c r="CF7" s="827"/>
      <c r="CG7" s="828"/>
      <c r="CH7" s="819">
        <v>3</v>
      </c>
      <c r="CI7" s="820"/>
      <c r="CJ7" s="820"/>
      <c r="CK7" s="820"/>
      <c r="CL7" s="821"/>
      <c r="CM7" s="819">
        <v>-392</v>
      </c>
      <c r="CN7" s="820"/>
      <c r="CO7" s="820"/>
      <c r="CP7" s="820"/>
      <c r="CQ7" s="821"/>
      <c r="CR7" s="819">
        <v>5</v>
      </c>
      <c r="CS7" s="820"/>
      <c r="CT7" s="820"/>
      <c r="CU7" s="820"/>
      <c r="CV7" s="821"/>
      <c r="CW7" s="819" t="s">
        <v>594</v>
      </c>
      <c r="CX7" s="820"/>
      <c r="CY7" s="820"/>
      <c r="CZ7" s="820"/>
      <c r="DA7" s="821"/>
      <c r="DB7" s="819">
        <v>997</v>
      </c>
      <c r="DC7" s="820"/>
      <c r="DD7" s="820"/>
      <c r="DE7" s="820"/>
      <c r="DF7" s="821"/>
      <c r="DG7" s="819">
        <v>18</v>
      </c>
      <c r="DH7" s="820"/>
      <c r="DI7" s="820"/>
      <c r="DJ7" s="820"/>
      <c r="DK7" s="821"/>
      <c r="DL7" s="819" t="s">
        <v>594</v>
      </c>
      <c r="DM7" s="820"/>
      <c r="DN7" s="820"/>
      <c r="DO7" s="820"/>
      <c r="DP7" s="821"/>
      <c r="DQ7" s="819" t="s">
        <v>594</v>
      </c>
      <c r="DR7" s="820"/>
      <c r="DS7" s="820"/>
      <c r="DT7" s="820"/>
      <c r="DU7" s="821"/>
      <c r="DV7" s="800"/>
      <c r="DW7" s="801"/>
      <c r="DX7" s="801"/>
      <c r="DY7" s="801"/>
      <c r="DZ7" s="802"/>
      <c r="EA7" s="256"/>
    </row>
    <row r="8" spans="1:131" s="257" customFormat="1" ht="26.25" customHeight="1" x14ac:dyDescent="0.15">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593</v>
      </c>
      <c r="BT8" s="817"/>
      <c r="BU8" s="817"/>
      <c r="BV8" s="817"/>
      <c r="BW8" s="817"/>
      <c r="BX8" s="817"/>
      <c r="BY8" s="817"/>
      <c r="BZ8" s="817"/>
      <c r="CA8" s="817"/>
      <c r="CB8" s="817"/>
      <c r="CC8" s="817"/>
      <c r="CD8" s="817"/>
      <c r="CE8" s="817"/>
      <c r="CF8" s="817"/>
      <c r="CG8" s="818"/>
      <c r="CH8" s="829">
        <v>8</v>
      </c>
      <c r="CI8" s="830"/>
      <c r="CJ8" s="830"/>
      <c r="CK8" s="830"/>
      <c r="CL8" s="831"/>
      <c r="CM8" s="829">
        <v>69</v>
      </c>
      <c r="CN8" s="830"/>
      <c r="CO8" s="830"/>
      <c r="CP8" s="830"/>
      <c r="CQ8" s="831"/>
      <c r="CR8" s="829">
        <v>6</v>
      </c>
      <c r="CS8" s="830"/>
      <c r="CT8" s="830"/>
      <c r="CU8" s="830"/>
      <c r="CV8" s="831"/>
      <c r="CW8" s="829" t="s">
        <v>594</v>
      </c>
      <c r="CX8" s="830"/>
      <c r="CY8" s="830"/>
      <c r="CZ8" s="830"/>
      <c r="DA8" s="831"/>
      <c r="DB8" s="829" t="s">
        <v>594</v>
      </c>
      <c r="DC8" s="830"/>
      <c r="DD8" s="830"/>
      <c r="DE8" s="830"/>
      <c r="DF8" s="831"/>
      <c r="DG8" s="829" t="s">
        <v>594</v>
      </c>
      <c r="DH8" s="830"/>
      <c r="DI8" s="830"/>
      <c r="DJ8" s="830"/>
      <c r="DK8" s="831"/>
      <c r="DL8" s="829" t="s">
        <v>594</v>
      </c>
      <c r="DM8" s="830"/>
      <c r="DN8" s="830"/>
      <c r="DO8" s="830"/>
      <c r="DP8" s="831"/>
      <c r="DQ8" s="829" t="s">
        <v>594</v>
      </c>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387</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388</v>
      </c>
      <c r="B23" s="838" t="s">
        <v>389</v>
      </c>
      <c r="C23" s="839"/>
      <c r="D23" s="839"/>
      <c r="E23" s="839"/>
      <c r="F23" s="839"/>
      <c r="G23" s="839"/>
      <c r="H23" s="839"/>
      <c r="I23" s="839"/>
      <c r="J23" s="839"/>
      <c r="K23" s="839"/>
      <c r="L23" s="839"/>
      <c r="M23" s="839"/>
      <c r="N23" s="839"/>
      <c r="O23" s="839"/>
      <c r="P23" s="840"/>
      <c r="Q23" s="841">
        <v>43719</v>
      </c>
      <c r="R23" s="842"/>
      <c r="S23" s="842"/>
      <c r="T23" s="842"/>
      <c r="U23" s="842"/>
      <c r="V23" s="842">
        <v>42272</v>
      </c>
      <c r="W23" s="842"/>
      <c r="X23" s="842"/>
      <c r="Y23" s="842"/>
      <c r="Z23" s="842"/>
      <c r="AA23" s="842">
        <v>1446</v>
      </c>
      <c r="AB23" s="842"/>
      <c r="AC23" s="842"/>
      <c r="AD23" s="842"/>
      <c r="AE23" s="843"/>
      <c r="AF23" s="844">
        <v>1183</v>
      </c>
      <c r="AG23" s="842"/>
      <c r="AH23" s="842"/>
      <c r="AI23" s="842"/>
      <c r="AJ23" s="845"/>
      <c r="AK23" s="846"/>
      <c r="AL23" s="847"/>
      <c r="AM23" s="847"/>
      <c r="AN23" s="847"/>
      <c r="AO23" s="847"/>
      <c r="AP23" s="842">
        <v>34696</v>
      </c>
      <c r="AQ23" s="842"/>
      <c r="AR23" s="842"/>
      <c r="AS23" s="842"/>
      <c r="AT23" s="842"/>
      <c r="AU23" s="848"/>
      <c r="AV23" s="848"/>
      <c r="AW23" s="848"/>
      <c r="AX23" s="848"/>
      <c r="AY23" s="849"/>
      <c r="AZ23" s="857" t="s">
        <v>134</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390</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391</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369</v>
      </c>
      <c r="B26" s="789"/>
      <c r="C26" s="789"/>
      <c r="D26" s="789"/>
      <c r="E26" s="789"/>
      <c r="F26" s="789"/>
      <c r="G26" s="789"/>
      <c r="H26" s="789"/>
      <c r="I26" s="789"/>
      <c r="J26" s="789"/>
      <c r="K26" s="789"/>
      <c r="L26" s="789"/>
      <c r="M26" s="789"/>
      <c r="N26" s="789"/>
      <c r="O26" s="789"/>
      <c r="P26" s="790"/>
      <c r="Q26" s="765" t="s">
        <v>392</v>
      </c>
      <c r="R26" s="766"/>
      <c r="S26" s="766"/>
      <c r="T26" s="766"/>
      <c r="U26" s="767"/>
      <c r="V26" s="765" t="s">
        <v>393</v>
      </c>
      <c r="W26" s="766"/>
      <c r="X26" s="766"/>
      <c r="Y26" s="766"/>
      <c r="Z26" s="767"/>
      <c r="AA26" s="765" t="s">
        <v>394</v>
      </c>
      <c r="AB26" s="766"/>
      <c r="AC26" s="766"/>
      <c r="AD26" s="766"/>
      <c r="AE26" s="766"/>
      <c r="AF26" s="860" t="s">
        <v>395</v>
      </c>
      <c r="AG26" s="861"/>
      <c r="AH26" s="861"/>
      <c r="AI26" s="861"/>
      <c r="AJ26" s="862"/>
      <c r="AK26" s="766" t="s">
        <v>396</v>
      </c>
      <c r="AL26" s="766"/>
      <c r="AM26" s="766"/>
      <c r="AN26" s="766"/>
      <c r="AO26" s="767"/>
      <c r="AP26" s="765" t="s">
        <v>397</v>
      </c>
      <c r="AQ26" s="766"/>
      <c r="AR26" s="766"/>
      <c r="AS26" s="766"/>
      <c r="AT26" s="767"/>
      <c r="AU26" s="765" t="s">
        <v>398</v>
      </c>
      <c r="AV26" s="766"/>
      <c r="AW26" s="766"/>
      <c r="AX26" s="766"/>
      <c r="AY26" s="767"/>
      <c r="AZ26" s="765" t="s">
        <v>399</v>
      </c>
      <c r="BA26" s="766"/>
      <c r="BB26" s="766"/>
      <c r="BC26" s="766"/>
      <c r="BD26" s="767"/>
      <c r="BE26" s="765" t="s">
        <v>376</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400</v>
      </c>
      <c r="C28" s="780"/>
      <c r="D28" s="780"/>
      <c r="E28" s="780"/>
      <c r="F28" s="780"/>
      <c r="G28" s="780"/>
      <c r="H28" s="780"/>
      <c r="I28" s="780"/>
      <c r="J28" s="780"/>
      <c r="K28" s="780"/>
      <c r="L28" s="780"/>
      <c r="M28" s="780"/>
      <c r="N28" s="780"/>
      <c r="O28" s="780"/>
      <c r="P28" s="781"/>
      <c r="Q28" s="870">
        <v>7880</v>
      </c>
      <c r="R28" s="871"/>
      <c r="S28" s="871"/>
      <c r="T28" s="871"/>
      <c r="U28" s="871"/>
      <c r="V28" s="871">
        <v>7773</v>
      </c>
      <c r="W28" s="871"/>
      <c r="X28" s="871"/>
      <c r="Y28" s="871"/>
      <c r="Z28" s="871"/>
      <c r="AA28" s="871">
        <v>107</v>
      </c>
      <c r="AB28" s="871"/>
      <c r="AC28" s="871"/>
      <c r="AD28" s="871"/>
      <c r="AE28" s="872"/>
      <c r="AF28" s="873">
        <v>107</v>
      </c>
      <c r="AG28" s="871"/>
      <c r="AH28" s="871"/>
      <c r="AI28" s="871"/>
      <c r="AJ28" s="874"/>
      <c r="AK28" s="875">
        <v>660</v>
      </c>
      <c r="AL28" s="866"/>
      <c r="AM28" s="866"/>
      <c r="AN28" s="866"/>
      <c r="AO28" s="866"/>
      <c r="AP28" s="866" t="s">
        <v>581</v>
      </c>
      <c r="AQ28" s="866"/>
      <c r="AR28" s="866"/>
      <c r="AS28" s="866"/>
      <c r="AT28" s="866"/>
      <c r="AU28" s="866" t="s">
        <v>581</v>
      </c>
      <c r="AV28" s="866"/>
      <c r="AW28" s="866"/>
      <c r="AX28" s="866"/>
      <c r="AY28" s="866"/>
      <c r="AZ28" s="867"/>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401</v>
      </c>
      <c r="C29" s="804"/>
      <c r="D29" s="804"/>
      <c r="E29" s="804"/>
      <c r="F29" s="804"/>
      <c r="G29" s="804"/>
      <c r="H29" s="804"/>
      <c r="I29" s="804"/>
      <c r="J29" s="804"/>
      <c r="K29" s="804"/>
      <c r="L29" s="804"/>
      <c r="M29" s="804"/>
      <c r="N29" s="804"/>
      <c r="O29" s="804"/>
      <c r="P29" s="805"/>
      <c r="Q29" s="806">
        <v>154</v>
      </c>
      <c r="R29" s="807"/>
      <c r="S29" s="807"/>
      <c r="T29" s="807"/>
      <c r="U29" s="807"/>
      <c r="V29" s="807">
        <v>146</v>
      </c>
      <c r="W29" s="807"/>
      <c r="X29" s="807"/>
      <c r="Y29" s="807"/>
      <c r="Z29" s="807"/>
      <c r="AA29" s="807">
        <v>8</v>
      </c>
      <c r="AB29" s="807"/>
      <c r="AC29" s="807"/>
      <c r="AD29" s="807"/>
      <c r="AE29" s="808"/>
      <c r="AF29" s="809">
        <v>8</v>
      </c>
      <c r="AG29" s="810"/>
      <c r="AH29" s="810"/>
      <c r="AI29" s="810"/>
      <c r="AJ29" s="811"/>
      <c r="AK29" s="878">
        <v>35</v>
      </c>
      <c r="AL29" s="879"/>
      <c r="AM29" s="879"/>
      <c r="AN29" s="879"/>
      <c r="AO29" s="879"/>
      <c r="AP29" s="879">
        <v>100</v>
      </c>
      <c r="AQ29" s="879"/>
      <c r="AR29" s="879"/>
      <c r="AS29" s="879"/>
      <c r="AT29" s="879"/>
      <c r="AU29" s="879">
        <v>22</v>
      </c>
      <c r="AV29" s="879"/>
      <c r="AW29" s="879"/>
      <c r="AX29" s="879"/>
      <c r="AY29" s="879"/>
      <c r="AZ29" s="880"/>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402</v>
      </c>
      <c r="C30" s="804"/>
      <c r="D30" s="804"/>
      <c r="E30" s="804"/>
      <c r="F30" s="804"/>
      <c r="G30" s="804"/>
      <c r="H30" s="804"/>
      <c r="I30" s="804"/>
      <c r="J30" s="804"/>
      <c r="K30" s="804"/>
      <c r="L30" s="804"/>
      <c r="M30" s="804"/>
      <c r="N30" s="804"/>
      <c r="O30" s="804"/>
      <c r="P30" s="805"/>
      <c r="Q30" s="806">
        <v>1078</v>
      </c>
      <c r="R30" s="807"/>
      <c r="S30" s="807"/>
      <c r="T30" s="807"/>
      <c r="U30" s="807"/>
      <c r="V30" s="807">
        <v>1077</v>
      </c>
      <c r="W30" s="807"/>
      <c r="X30" s="807"/>
      <c r="Y30" s="807"/>
      <c r="Z30" s="807"/>
      <c r="AA30" s="807">
        <v>2</v>
      </c>
      <c r="AB30" s="807"/>
      <c r="AC30" s="807"/>
      <c r="AD30" s="807"/>
      <c r="AE30" s="808"/>
      <c r="AF30" s="809">
        <v>2</v>
      </c>
      <c r="AG30" s="810"/>
      <c r="AH30" s="810"/>
      <c r="AI30" s="810"/>
      <c r="AJ30" s="811"/>
      <c r="AK30" s="878">
        <v>272</v>
      </c>
      <c r="AL30" s="879"/>
      <c r="AM30" s="879"/>
      <c r="AN30" s="879"/>
      <c r="AO30" s="879"/>
      <c r="AP30" s="879" t="s">
        <v>581</v>
      </c>
      <c r="AQ30" s="879"/>
      <c r="AR30" s="879"/>
      <c r="AS30" s="879"/>
      <c r="AT30" s="879"/>
      <c r="AU30" s="879" t="s">
        <v>581</v>
      </c>
      <c r="AV30" s="879"/>
      <c r="AW30" s="879"/>
      <c r="AX30" s="879"/>
      <c r="AY30" s="879"/>
      <c r="AZ30" s="880"/>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403</v>
      </c>
      <c r="C31" s="804"/>
      <c r="D31" s="804"/>
      <c r="E31" s="804"/>
      <c r="F31" s="804"/>
      <c r="G31" s="804"/>
      <c r="H31" s="804"/>
      <c r="I31" s="804"/>
      <c r="J31" s="804"/>
      <c r="K31" s="804"/>
      <c r="L31" s="804"/>
      <c r="M31" s="804"/>
      <c r="N31" s="804"/>
      <c r="O31" s="804"/>
      <c r="P31" s="805"/>
      <c r="Q31" s="806">
        <v>7984</v>
      </c>
      <c r="R31" s="807"/>
      <c r="S31" s="807"/>
      <c r="T31" s="807"/>
      <c r="U31" s="807"/>
      <c r="V31" s="807">
        <v>7652</v>
      </c>
      <c r="W31" s="807"/>
      <c r="X31" s="807"/>
      <c r="Y31" s="807"/>
      <c r="Z31" s="807"/>
      <c r="AA31" s="807">
        <v>333</v>
      </c>
      <c r="AB31" s="807"/>
      <c r="AC31" s="807"/>
      <c r="AD31" s="807"/>
      <c r="AE31" s="808"/>
      <c r="AF31" s="809">
        <v>333</v>
      </c>
      <c r="AG31" s="810"/>
      <c r="AH31" s="810"/>
      <c r="AI31" s="810"/>
      <c r="AJ31" s="811"/>
      <c r="AK31" s="878">
        <v>1162</v>
      </c>
      <c r="AL31" s="879"/>
      <c r="AM31" s="879"/>
      <c r="AN31" s="879"/>
      <c r="AO31" s="879"/>
      <c r="AP31" s="879" t="s">
        <v>581</v>
      </c>
      <c r="AQ31" s="879"/>
      <c r="AR31" s="879"/>
      <c r="AS31" s="879"/>
      <c r="AT31" s="879"/>
      <c r="AU31" s="879" t="s">
        <v>581</v>
      </c>
      <c r="AV31" s="879"/>
      <c r="AW31" s="879"/>
      <c r="AX31" s="879"/>
      <c r="AY31" s="879"/>
      <c r="AZ31" s="880"/>
      <c r="BA31" s="880"/>
      <c r="BB31" s="880"/>
      <c r="BC31" s="880"/>
      <c r="BD31" s="880"/>
      <c r="BE31" s="876"/>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404</v>
      </c>
      <c r="C32" s="804"/>
      <c r="D32" s="804"/>
      <c r="E32" s="804"/>
      <c r="F32" s="804"/>
      <c r="G32" s="804"/>
      <c r="H32" s="804"/>
      <c r="I32" s="804"/>
      <c r="J32" s="804"/>
      <c r="K32" s="804"/>
      <c r="L32" s="804"/>
      <c r="M32" s="804"/>
      <c r="N32" s="804"/>
      <c r="O32" s="804"/>
      <c r="P32" s="805"/>
      <c r="Q32" s="806">
        <v>92</v>
      </c>
      <c r="R32" s="807"/>
      <c r="S32" s="807"/>
      <c r="T32" s="807"/>
      <c r="U32" s="807"/>
      <c r="V32" s="807">
        <v>92</v>
      </c>
      <c r="W32" s="807"/>
      <c r="X32" s="807"/>
      <c r="Y32" s="807"/>
      <c r="Z32" s="807"/>
      <c r="AA32" s="807" t="s">
        <v>581</v>
      </c>
      <c r="AB32" s="807"/>
      <c r="AC32" s="807"/>
      <c r="AD32" s="807"/>
      <c r="AE32" s="808"/>
      <c r="AF32" s="809" t="s">
        <v>405</v>
      </c>
      <c r="AG32" s="810"/>
      <c r="AH32" s="810"/>
      <c r="AI32" s="810"/>
      <c r="AJ32" s="811"/>
      <c r="AK32" s="878">
        <v>10</v>
      </c>
      <c r="AL32" s="879"/>
      <c r="AM32" s="879"/>
      <c r="AN32" s="879"/>
      <c r="AO32" s="879"/>
      <c r="AP32" s="879" t="s">
        <v>581</v>
      </c>
      <c r="AQ32" s="879"/>
      <c r="AR32" s="879"/>
      <c r="AS32" s="879"/>
      <c r="AT32" s="879"/>
      <c r="AU32" s="879" t="s">
        <v>581</v>
      </c>
      <c r="AV32" s="879"/>
      <c r="AW32" s="879"/>
      <c r="AX32" s="879"/>
      <c r="AY32" s="879"/>
      <c r="AZ32" s="880"/>
      <c r="BA32" s="880"/>
      <c r="BB32" s="880"/>
      <c r="BC32" s="880"/>
      <c r="BD32" s="880"/>
      <c r="BE32" s="876"/>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t="s">
        <v>406</v>
      </c>
      <c r="C33" s="804"/>
      <c r="D33" s="804"/>
      <c r="E33" s="804"/>
      <c r="F33" s="804"/>
      <c r="G33" s="804"/>
      <c r="H33" s="804"/>
      <c r="I33" s="804"/>
      <c r="J33" s="804"/>
      <c r="K33" s="804"/>
      <c r="L33" s="804"/>
      <c r="M33" s="804"/>
      <c r="N33" s="804"/>
      <c r="O33" s="804"/>
      <c r="P33" s="805"/>
      <c r="Q33" s="806">
        <v>1543</v>
      </c>
      <c r="R33" s="807"/>
      <c r="S33" s="807"/>
      <c r="T33" s="807"/>
      <c r="U33" s="807"/>
      <c r="V33" s="807">
        <v>1827</v>
      </c>
      <c r="W33" s="807"/>
      <c r="X33" s="807"/>
      <c r="Y33" s="807"/>
      <c r="Z33" s="807"/>
      <c r="AA33" s="807">
        <v>-284</v>
      </c>
      <c r="AB33" s="807"/>
      <c r="AC33" s="807"/>
      <c r="AD33" s="807"/>
      <c r="AE33" s="808"/>
      <c r="AF33" s="809">
        <v>735</v>
      </c>
      <c r="AG33" s="810"/>
      <c r="AH33" s="810"/>
      <c r="AI33" s="810"/>
      <c r="AJ33" s="811"/>
      <c r="AK33" s="878">
        <v>548</v>
      </c>
      <c r="AL33" s="879"/>
      <c r="AM33" s="879"/>
      <c r="AN33" s="879"/>
      <c r="AO33" s="879"/>
      <c r="AP33" s="879">
        <v>1280</v>
      </c>
      <c r="AQ33" s="879"/>
      <c r="AR33" s="879"/>
      <c r="AS33" s="879"/>
      <c r="AT33" s="879"/>
      <c r="AU33" s="879">
        <v>968</v>
      </c>
      <c r="AV33" s="879"/>
      <c r="AW33" s="879"/>
      <c r="AX33" s="879"/>
      <c r="AY33" s="879"/>
      <c r="AZ33" s="880" t="s">
        <v>581</v>
      </c>
      <c r="BA33" s="880"/>
      <c r="BB33" s="880"/>
      <c r="BC33" s="880"/>
      <c r="BD33" s="880"/>
      <c r="BE33" s="876" t="s">
        <v>407</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t="s">
        <v>408</v>
      </c>
      <c r="C34" s="804"/>
      <c r="D34" s="804"/>
      <c r="E34" s="804"/>
      <c r="F34" s="804"/>
      <c r="G34" s="804"/>
      <c r="H34" s="804"/>
      <c r="I34" s="804"/>
      <c r="J34" s="804"/>
      <c r="K34" s="804"/>
      <c r="L34" s="804"/>
      <c r="M34" s="804"/>
      <c r="N34" s="804"/>
      <c r="O34" s="804"/>
      <c r="P34" s="805"/>
      <c r="Q34" s="806">
        <v>164</v>
      </c>
      <c r="R34" s="807"/>
      <c r="S34" s="807"/>
      <c r="T34" s="807"/>
      <c r="U34" s="807"/>
      <c r="V34" s="807">
        <v>164</v>
      </c>
      <c r="W34" s="807"/>
      <c r="X34" s="807"/>
      <c r="Y34" s="807"/>
      <c r="Z34" s="807"/>
      <c r="AA34" s="807" t="s">
        <v>581</v>
      </c>
      <c r="AB34" s="807"/>
      <c r="AC34" s="807"/>
      <c r="AD34" s="807"/>
      <c r="AE34" s="808"/>
      <c r="AF34" s="809" t="s">
        <v>134</v>
      </c>
      <c r="AG34" s="810"/>
      <c r="AH34" s="810"/>
      <c r="AI34" s="810"/>
      <c r="AJ34" s="811"/>
      <c r="AK34" s="878">
        <v>122</v>
      </c>
      <c r="AL34" s="879"/>
      <c r="AM34" s="879"/>
      <c r="AN34" s="879"/>
      <c r="AO34" s="879"/>
      <c r="AP34" s="879">
        <v>495</v>
      </c>
      <c r="AQ34" s="879"/>
      <c r="AR34" s="879"/>
      <c r="AS34" s="879"/>
      <c r="AT34" s="879"/>
      <c r="AU34" s="879">
        <v>495</v>
      </c>
      <c r="AV34" s="879"/>
      <c r="AW34" s="879"/>
      <c r="AX34" s="879"/>
      <c r="AY34" s="879"/>
      <c r="AZ34" s="880" t="s">
        <v>581</v>
      </c>
      <c r="BA34" s="880"/>
      <c r="BB34" s="880"/>
      <c r="BC34" s="880"/>
      <c r="BD34" s="880"/>
      <c r="BE34" s="876" t="s">
        <v>409</v>
      </c>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t="s">
        <v>410</v>
      </c>
      <c r="C35" s="804"/>
      <c r="D35" s="804"/>
      <c r="E35" s="804"/>
      <c r="F35" s="804"/>
      <c r="G35" s="804"/>
      <c r="H35" s="804"/>
      <c r="I35" s="804"/>
      <c r="J35" s="804"/>
      <c r="K35" s="804"/>
      <c r="L35" s="804"/>
      <c r="M35" s="804"/>
      <c r="N35" s="804"/>
      <c r="O35" s="804"/>
      <c r="P35" s="805"/>
      <c r="Q35" s="806">
        <v>227</v>
      </c>
      <c r="R35" s="807"/>
      <c r="S35" s="807"/>
      <c r="T35" s="807"/>
      <c r="U35" s="807"/>
      <c r="V35" s="807">
        <v>227</v>
      </c>
      <c r="W35" s="807"/>
      <c r="X35" s="807"/>
      <c r="Y35" s="807"/>
      <c r="Z35" s="807"/>
      <c r="AA35" s="807" t="s">
        <v>581</v>
      </c>
      <c r="AB35" s="807"/>
      <c r="AC35" s="807"/>
      <c r="AD35" s="807"/>
      <c r="AE35" s="808"/>
      <c r="AF35" s="809" t="s">
        <v>411</v>
      </c>
      <c r="AG35" s="810"/>
      <c r="AH35" s="810"/>
      <c r="AI35" s="810"/>
      <c r="AJ35" s="811"/>
      <c r="AK35" s="878">
        <v>117</v>
      </c>
      <c r="AL35" s="879"/>
      <c r="AM35" s="879"/>
      <c r="AN35" s="879"/>
      <c r="AO35" s="879"/>
      <c r="AP35" s="879">
        <v>607</v>
      </c>
      <c r="AQ35" s="879"/>
      <c r="AR35" s="879"/>
      <c r="AS35" s="879"/>
      <c r="AT35" s="879"/>
      <c r="AU35" s="879">
        <v>607</v>
      </c>
      <c r="AV35" s="879"/>
      <c r="AW35" s="879"/>
      <c r="AX35" s="879"/>
      <c r="AY35" s="879"/>
      <c r="AZ35" s="880" t="s">
        <v>581</v>
      </c>
      <c r="BA35" s="880"/>
      <c r="BB35" s="880"/>
      <c r="BC35" s="880"/>
      <c r="BD35" s="880"/>
      <c r="BE35" s="876" t="s">
        <v>412</v>
      </c>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t="s">
        <v>413</v>
      </c>
      <c r="C36" s="804"/>
      <c r="D36" s="804"/>
      <c r="E36" s="804"/>
      <c r="F36" s="804"/>
      <c r="G36" s="804"/>
      <c r="H36" s="804"/>
      <c r="I36" s="804"/>
      <c r="J36" s="804"/>
      <c r="K36" s="804"/>
      <c r="L36" s="804"/>
      <c r="M36" s="804"/>
      <c r="N36" s="804"/>
      <c r="O36" s="804"/>
      <c r="P36" s="805"/>
      <c r="Q36" s="806">
        <v>26</v>
      </c>
      <c r="R36" s="807"/>
      <c r="S36" s="807"/>
      <c r="T36" s="807"/>
      <c r="U36" s="807"/>
      <c r="V36" s="807">
        <v>25</v>
      </c>
      <c r="W36" s="807"/>
      <c r="X36" s="807"/>
      <c r="Y36" s="807"/>
      <c r="Z36" s="807"/>
      <c r="AA36" s="807">
        <v>1</v>
      </c>
      <c r="AB36" s="807"/>
      <c r="AC36" s="807"/>
      <c r="AD36" s="807"/>
      <c r="AE36" s="808"/>
      <c r="AF36" s="809">
        <v>1</v>
      </c>
      <c r="AG36" s="810"/>
      <c r="AH36" s="810"/>
      <c r="AI36" s="810"/>
      <c r="AJ36" s="811"/>
      <c r="AK36" s="878" t="s">
        <v>581</v>
      </c>
      <c r="AL36" s="879"/>
      <c r="AM36" s="879"/>
      <c r="AN36" s="879"/>
      <c r="AO36" s="879"/>
      <c r="AP36" s="879" t="s">
        <v>581</v>
      </c>
      <c r="AQ36" s="879"/>
      <c r="AR36" s="879"/>
      <c r="AS36" s="879"/>
      <c r="AT36" s="879"/>
      <c r="AU36" s="879" t="s">
        <v>581</v>
      </c>
      <c r="AV36" s="879"/>
      <c r="AW36" s="879"/>
      <c r="AX36" s="879"/>
      <c r="AY36" s="879"/>
      <c r="AZ36" s="880" t="s">
        <v>581</v>
      </c>
      <c r="BA36" s="880"/>
      <c r="BB36" s="880"/>
      <c r="BC36" s="880"/>
      <c r="BD36" s="880"/>
      <c r="BE36" s="876" t="s">
        <v>409</v>
      </c>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414</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388</v>
      </c>
      <c r="B63" s="838" t="s">
        <v>415</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1184</v>
      </c>
      <c r="AG63" s="890"/>
      <c r="AH63" s="890"/>
      <c r="AI63" s="890"/>
      <c r="AJ63" s="891"/>
      <c r="AK63" s="892"/>
      <c r="AL63" s="887"/>
      <c r="AM63" s="887"/>
      <c r="AN63" s="887"/>
      <c r="AO63" s="887"/>
      <c r="AP63" s="890">
        <v>2482</v>
      </c>
      <c r="AQ63" s="890"/>
      <c r="AR63" s="890"/>
      <c r="AS63" s="890"/>
      <c r="AT63" s="890"/>
      <c r="AU63" s="890">
        <v>2092</v>
      </c>
      <c r="AV63" s="890"/>
      <c r="AW63" s="890"/>
      <c r="AX63" s="890"/>
      <c r="AY63" s="890"/>
      <c r="AZ63" s="894"/>
      <c r="BA63" s="894"/>
      <c r="BB63" s="894"/>
      <c r="BC63" s="894"/>
      <c r="BD63" s="894"/>
      <c r="BE63" s="895"/>
      <c r="BF63" s="895"/>
      <c r="BG63" s="895"/>
      <c r="BH63" s="895"/>
      <c r="BI63" s="896"/>
      <c r="BJ63" s="897" t="s">
        <v>416</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417</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418</v>
      </c>
      <c r="B66" s="789"/>
      <c r="C66" s="789"/>
      <c r="D66" s="789"/>
      <c r="E66" s="789"/>
      <c r="F66" s="789"/>
      <c r="G66" s="789"/>
      <c r="H66" s="789"/>
      <c r="I66" s="789"/>
      <c r="J66" s="789"/>
      <c r="K66" s="789"/>
      <c r="L66" s="789"/>
      <c r="M66" s="789"/>
      <c r="N66" s="789"/>
      <c r="O66" s="789"/>
      <c r="P66" s="790"/>
      <c r="Q66" s="765" t="s">
        <v>392</v>
      </c>
      <c r="R66" s="766"/>
      <c r="S66" s="766"/>
      <c r="T66" s="766"/>
      <c r="U66" s="767"/>
      <c r="V66" s="765" t="s">
        <v>419</v>
      </c>
      <c r="W66" s="766"/>
      <c r="X66" s="766"/>
      <c r="Y66" s="766"/>
      <c r="Z66" s="767"/>
      <c r="AA66" s="765" t="s">
        <v>420</v>
      </c>
      <c r="AB66" s="766"/>
      <c r="AC66" s="766"/>
      <c r="AD66" s="766"/>
      <c r="AE66" s="767"/>
      <c r="AF66" s="900" t="s">
        <v>421</v>
      </c>
      <c r="AG66" s="861"/>
      <c r="AH66" s="861"/>
      <c r="AI66" s="861"/>
      <c r="AJ66" s="901"/>
      <c r="AK66" s="765" t="s">
        <v>396</v>
      </c>
      <c r="AL66" s="789"/>
      <c r="AM66" s="789"/>
      <c r="AN66" s="789"/>
      <c r="AO66" s="790"/>
      <c r="AP66" s="765" t="s">
        <v>397</v>
      </c>
      <c r="AQ66" s="766"/>
      <c r="AR66" s="766"/>
      <c r="AS66" s="766"/>
      <c r="AT66" s="767"/>
      <c r="AU66" s="765" t="s">
        <v>422</v>
      </c>
      <c r="AV66" s="766"/>
      <c r="AW66" s="766"/>
      <c r="AX66" s="766"/>
      <c r="AY66" s="767"/>
      <c r="AZ66" s="765" t="s">
        <v>376</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582</v>
      </c>
      <c r="C68" s="918"/>
      <c r="D68" s="918"/>
      <c r="E68" s="918"/>
      <c r="F68" s="918"/>
      <c r="G68" s="918"/>
      <c r="H68" s="918"/>
      <c r="I68" s="918"/>
      <c r="J68" s="918"/>
      <c r="K68" s="918"/>
      <c r="L68" s="918"/>
      <c r="M68" s="918"/>
      <c r="N68" s="918"/>
      <c r="O68" s="918"/>
      <c r="P68" s="919"/>
      <c r="Q68" s="920">
        <v>2548</v>
      </c>
      <c r="R68" s="914"/>
      <c r="S68" s="914"/>
      <c r="T68" s="914"/>
      <c r="U68" s="914"/>
      <c r="V68" s="914">
        <v>2462</v>
      </c>
      <c r="W68" s="914"/>
      <c r="X68" s="914"/>
      <c r="Y68" s="914"/>
      <c r="Z68" s="914"/>
      <c r="AA68" s="914">
        <v>87</v>
      </c>
      <c r="AB68" s="914"/>
      <c r="AC68" s="914"/>
      <c r="AD68" s="914"/>
      <c r="AE68" s="914"/>
      <c r="AF68" s="914">
        <v>87</v>
      </c>
      <c r="AG68" s="914"/>
      <c r="AH68" s="914"/>
      <c r="AI68" s="914"/>
      <c r="AJ68" s="914"/>
      <c r="AK68" s="914">
        <v>49</v>
      </c>
      <c r="AL68" s="914"/>
      <c r="AM68" s="914"/>
      <c r="AN68" s="914"/>
      <c r="AO68" s="914"/>
      <c r="AP68" s="914">
        <v>2717</v>
      </c>
      <c r="AQ68" s="914"/>
      <c r="AR68" s="914"/>
      <c r="AS68" s="914"/>
      <c r="AT68" s="914"/>
      <c r="AU68" s="914">
        <v>1562</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597</v>
      </c>
      <c r="C69" s="922"/>
      <c r="D69" s="922"/>
      <c r="E69" s="922"/>
      <c r="F69" s="922"/>
      <c r="G69" s="922"/>
      <c r="H69" s="922"/>
      <c r="I69" s="922"/>
      <c r="J69" s="922"/>
      <c r="K69" s="922"/>
      <c r="L69" s="922"/>
      <c r="M69" s="922"/>
      <c r="N69" s="922"/>
      <c r="O69" s="922"/>
      <c r="P69" s="923"/>
      <c r="Q69" s="924">
        <v>382</v>
      </c>
      <c r="R69" s="879"/>
      <c r="S69" s="879"/>
      <c r="T69" s="879"/>
      <c r="U69" s="879"/>
      <c r="V69" s="879">
        <v>356</v>
      </c>
      <c r="W69" s="879"/>
      <c r="X69" s="879"/>
      <c r="Y69" s="879"/>
      <c r="Z69" s="879"/>
      <c r="AA69" s="879">
        <v>26</v>
      </c>
      <c r="AB69" s="879"/>
      <c r="AC69" s="879"/>
      <c r="AD69" s="879"/>
      <c r="AE69" s="879"/>
      <c r="AF69" s="879">
        <v>26</v>
      </c>
      <c r="AG69" s="879"/>
      <c r="AH69" s="879"/>
      <c r="AI69" s="879"/>
      <c r="AJ69" s="879"/>
      <c r="AK69" s="879" t="s">
        <v>594</v>
      </c>
      <c r="AL69" s="879"/>
      <c r="AM69" s="879"/>
      <c r="AN69" s="879"/>
      <c r="AO69" s="879"/>
      <c r="AP69" s="879" t="s">
        <v>594</v>
      </c>
      <c r="AQ69" s="879"/>
      <c r="AR69" s="879"/>
      <c r="AS69" s="879"/>
      <c r="AT69" s="879"/>
      <c r="AU69" s="879" t="s">
        <v>594</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583</v>
      </c>
      <c r="C70" s="922"/>
      <c r="D70" s="922"/>
      <c r="E70" s="922"/>
      <c r="F70" s="922"/>
      <c r="G70" s="922"/>
      <c r="H70" s="922"/>
      <c r="I70" s="922"/>
      <c r="J70" s="922"/>
      <c r="K70" s="922"/>
      <c r="L70" s="922"/>
      <c r="M70" s="922"/>
      <c r="N70" s="922"/>
      <c r="O70" s="922"/>
      <c r="P70" s="923"/>
      <c r="Q70" s="924">
        <v>12491</v>
      </c>
      <c r="R70" s="879"/>
      <c r="S70" s="879"/>
      <c r="T70" s="879"/>
      <c r="U70" s="879"/>
      <c r="V70" s="879">
        <v>11967</v>
      </c>
      <c r="W70" s="879"/>
      <c r="X70" s="879"/>
      <c r="Y70" s="879"/>
      <c r="Z70" s="879"/>
      <c r="AA70" s="879">
        <v>524</v>
      </c>
      <c r="AB70" s="879"/>
      <c r="AC70" s="879"/>
      <c r="AD70" s="879"/>
      <c r="AE70" s="879"/>
      <c r="AF70" s="879">
        <v>8167</v>
      </c>
      <c r="AG70" s="879"/>
      <c r="AH70" s="879"/>
      <c r="AI70" s="879"/>
      <c r="AJ70" s="879"/>
      <c r="AK70" s="879">
        <v>91</v>
      </c>
      <c r="AL70" s="879"/>
      <c r="AM70" s="879"/>
      <c r="AN70" s="879"/>
      <c r="AO70" s="879"/>
      <c r="AP70" s="879">
        <v>1855</v>
      </c>
      <c r="AQ70" s="879"/>
      <c r="AR70" s="879"/>
      <c r="AS70" s="879"/>
      <c r="AT70" s="879"/>
      <c r="AU70" s="879">
        <v>251</v>
      </c>
      <c r="AV70" s="879"/>
      <c r="AW70" s="879"/>
      <c r="AX70" s="879"/>
      <c r="AY70" s="879"/>
      <c r="AZ70" s="925" t="s">
        <v>591</v>
      </c>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584</v>
      </c>
      <c r="C71" s="922"/>
      <c r="D71" s="922"/>
      <c r="E71" s="922"/>
      <c r="F71" s="922"/>
      <c r="G71" s="922"/>
      <c r="H71" s="922"/>
      <c r="I71" s="922"/>
      <c r="J71" s="922"/>
      <c r="K71" s="922"/>
      <c r="L71" s="922"/>
      <c r="M71" s="922"/>
      <c r="N71" s="922"/>
      <c r="O71" s="922"/>
      <c r="P71" s="923"/>
      <c r="Q71" s="924">
        <v>256</v>
      </c>
      <c r="R71" s="879"/>
      <c r="S71" s="879"/>
      <c r="T71" s="879"/>
      <c r="U71" s="879"/>
      <c r="V71" s="879">
        <v>228</v>
      </c>
      <c r="W71" s="879"/>
      <c r="X71" s="879"/>
      <c r="Y71" s="879"/>
      <c r="Z71" s="879"/>
      <c r="AA71" s="879">
        <v>28</v>
      </c>
      <c r="AB71" s="879"/>
      <c r="AC71" s="879"/>
      <c r="AD71" s="879"/>
      <c r="AE71" s="879"/>
      <c r="AF71" s="879">
        <v>31</v>
      </c>
      <c r="AG71" s="879"/>
      <c r="AH71" s="879"/>
      <c r="AI71" s="879"/>
      <c r="AJ71" s="879"/>
      <c r="AK71" s="879">
        <v>12</v>
      </c>
      <c r="AL71" s="879"/>
      <c r="AM71" s="879"/>
      <c r="AN71" s="879"/>
      <c r="AO71" s="879"/>
      <c r="AP71" s="879" t="s">
        <v>594</v>
      </c>
      <c r="AQ71" s="879"/>
      <c r="AR71" s="879"/>
      <c r="AS71" s="879"/>
      <c r="AT71" s="879"/>
      <c r="AU71" s="879" t="s">
        <v>594</v>
      </c>
      <c r="AV71" s="879"/>
      <c r="AW71" s="879"/>
      <c r="AX71" s="879"/>
      <c r="AY71" s="879"/>
      <c r="AZ71" s="925" t="s">
        <v>591</v>
      </c>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585</v>
      </c>
      <c r="C72" s="922"/>
      <c r="D72" s="922"/>
      <c r="E72" s="922"/>
      <c r="F72" s="922"/>
      <c r="G72" s="922"/>
      <c r="H72" s="922"/>
      <c r="I72" s="922"/>
      <c r="J72" s="922"/>
      <c r="K72" s="922"/>
      <c r="L72" s="922"/>
      <c r="M72" s="922"/>
      <c r="N72" s="922"/>
      <c r="O72" s="922"/>
      <c r="P72" s="923"/>
      <c r="Q72" s="924">
        <v>452</v>
      </c>
      <c r="R72" s="879"/>
      <c r="S72" s="879"/>
      <c r="T72" s="879"/>
      <c r="U72" s="879"/>
      <c r="V72" s="879">
        <v>470</v>
      </c>
      <c r="W72" s="879"/>
      <c r="X72" s="879"/>
      <c r="Y72" s="879"/>
      <c r="Z72" s="879"/>
      <c r="AA72" s="879">
        <v>-18</v>
      </c>
      <c r="AB72" s="879"/>
      <c r="AC72" s="879"/>
      <c r="AD72" s="879"/>
      <c r="AE72" s="879"/>
      <c r="AF72" s="879">
        <v>455</v>
      </c>
      <c r="AG72" s="879"/>
      <c r="AH72" s="879"/>
      <c r="AI72" s="879"/>
      <c r="AJ72" s="879"/>
      <c r="AK72" s="879">
        <v>9</v>
      </c>
      <c r="AL72" s="879"/>
      <c r="AM72" s="879"/>
      <c r="AN72" s="879"/>
      <c r="AO72" s="879"/>
      <c r="AP72" s="879">
        <v>390</v>
      </c>
      <c r="AQ72" s="879"/>
      <c r="AR72" s="879"/>
      <c r="AS72" s="879"/>
      <c r="AT72" s="879"/>
      <c r="AU72" s="879">
        <v>52</v>
      </c>
      <c r="AV72" s="879"/>
      <c r="AW72" s="879"/>
      <c r="AX72" s="879"/>
      <c r="AY72" s="879"/>
      <c r="AZ72" s="925" t="s">
        <v>591</v>
      </c>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596</v>
      </c>
      <c r="C73" s="922"/>
      <c r="D73" s="922"/>
      <c r="E73" s="922"/>
      <c r="F73" s="922"/>
      <c r="G73" s="922"/>
      <c r="H73" s="922"/>
      <c r="I73" s="922"/>
      <c r="J73" s="922"/>
      <c r="K73" s="922"/>
      <c r="L73" s="922"/>
      <c r="M73" s="922"/>
      <c r="N73" s="922"/>
      <c r="O73" s="922"/>
      <c r="P73" s="923"/>
      <c r="Q73" s="924">
        <v>206</v>
      </c>
      <c r="R73" s="879"/>
      <c r="S73" s="879"/>
      <c r="T73" s="879"/>
      <c r="U73" s="879"/>
      <c r="V73" s="879">
        <v>203</v>
      </c>
      <c r="W73" s="879"/>
      <c r="X73" s="879"/>
      <c r="Y73" s="879"/>
      <c r="Z73" s="879"/>
      <c r="AA73" s="879">
        <v>3</v>
      </c>
      <c r="AB73" s="879"/>
      <c r="AC73" s="879"/>
      <c r="AD73" s="879"/>
      <c r="AE73" s="879"/>
      <c r="AF73" s="879">
        <v>3</v>
      </c>
      <c r="AG73" s="879"/>
      <c r="AH73" s="879"/>
      <c r="AI73" s="879"/>
      <c r="AJ73" s="879"/>
      <c r="AK73" s="879" t="s">
        <v>594</v>
      </c>
      <c r="AL73" s="879"/>
      <c r="AM73" s="879"/>
      <c r="AN73" s="879"/>
      <c r="AO73" s="879"/>
      <c r="AP73" s="879">
        <v>105</v>
      </c>
      <c r="AQ73" s="879"/>
      <c r="AR73" s="879"/>
      <c r="AS73" s="879"/>
      <c r="AT73" s="879"/>
      <c r="AU73" s="879">
        <v>51</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t="s">
        <v>586</v>
      </c>
      <c r="C74" s="922"/>
      <c r="D74" s="922"/>
      <c r="E74" s="922"/>
      <c r="F74" s="922"/>
      <c r="G74" s="922"/>
      <c r="H74" s="922"/>
      <c r="I74" s="922"/>
      <c r="J74" s="922"/>
      <c r="K74" s="922"/>
      <c r="L74" s="922"/>
      <c r="M74" s="922"/>
      <c r="N74" s="922"/>
      <c r="O74" s="922"/>
      <c r="P74" s="923"/>
      <c r="Q74" s="924">
        <v>15675</v>
      </c>
      <c r="R74" s="879"/>
      <c r="S74" s="879"/>
      <c r="T74" s="879"/>
      <c r="U74" s="879"/>
      <c r="V74" s="879">
        <v>15672</v>
      </c>
      <c r="W74" s="879"/>
      <c r="X74" s="879"/>
      <c r="Y74" s="879"/>
      <c r="Z74" s="879"/>
      <c r="AA74" s="879">
        <v>3</v>
      </c>
      <c r="AB74" s="879"/>
      <c r="AC74" s="879"/>
      <c r="AD74" s="879"/>
      <c r="AE74" s="879"/>
      <c r="AF74" s="879">
        <v>3</v>
      </c>
      <c r="AG74" s="879"/>
      <c r="AH74" s="879"/>
      <c r="AI74" s="879"/>
      <c r="AJ74" s="879"/>
      <c r="AK74" s="879" t="s">
        <v>605</v>
      </c>
      <c r="AL74" s="879"/>
      <c r="AM74" s="879"/>
      <c r="AN74" s="879"/>
      <c r="AO74" s="879"/>
      <c r="AP74" s="879" t="s">
        <v>594</v>
      </c>
      <c r="AQ74" s="879"/>
      <c r="AR74" s="879"/>
      <c r="AS74" s="879"/>
      <c r="AT74" s="879"/>
      <c r="AU74" s="879" t="s">
        <v>594</v>
      </c>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t="s">
        <v>587</v>
      </c>
      <c r="C75" s="922"/>
      <c r="D75" s="922"/>
      <c r="E75" s="922"/>
      <c r="F75" s="922"/>
      <c r="G75" s="922"/>
      <c r="H75" s="922"/>
      <c r="I75" s="922"/>
      <c r="J75" s="922"/>
      <c r="K75" s="922"/>
      <c r="L75" s="922"/>
      <c r="M75" s="922"/>
      <c r="N75" s="922"/>
      <c r="O75" s="922"/>
      <c r="P75" s="923"/>
      <c r="Q75" s="927">
        <v>3826</v>
      </c>
      <c r="R75" s="928"/>
      <c r="S75" s="928"/>
      <c r="T75" s="928"/>
      <c r="U75" s="878"/>
      <c r="V75" s="929">
        <v>3374</v>
      </c>
      <c r="W75" s="928"/>
      <c r="X75" s="928"/>
      <c r="Y75" s="928"/>
      <c r="Z75" s="878"/>
      <c r="AA75" s="929">
        <v>452</v>
      </c>
      <c r="AB75" s="928"/>
      <c r="AC75" s="928"/>
      <c r="AD75" s="928"/>
      <c r="AE75" s="878"/>
      <c r="AF75" s="929">
        <v>452</v>
      </c>
      <c r="AG75" s="928"/>
      <c r="AH75" s="928"/>
      <c r="AI75" s="928"/>
      <c r="AJ75" s="878"/>
      <c r="AK75" s="929" t="s">
        <v>594</v>
      </c>
      <c r="AL75" s="928"/>
      <c r="AM75" s="928"/>
      <c r="AN75" s="928"/>
      <c r="AO75" s="878"/>
      <c r="AP75" s="929" t="s">
        <v>594</v>
      </c>
      <c r="AQ75" s="928"/>
      <c r="AR75" s="928"/>
      <c r="AS75" s="928"/>
      <c r="AT75" s="878"/>
      <c r="AU75" s="929" t="s">
        <v>594</v>
      </c>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t="s">
        <v>588</v>
      </c>
      <c r="C76" s="922"/>
      <c r="D76" s="922"/>
      <c r="E76" s="922"/>
      <c r="F76" s="922"/>
      <c r="G76" s="922"/>
      <c r="H76" s="922"/>
      <c r="I76" s="922"/>
      <c r="J76" s="922"/>
      <c r="K76" s="922"/>
      <c r="L76" s="922"/>
      <c r="M76" s="922"/>
      <c r="N76" s="922"/>
      <c r="O76" s="922"/>
      <c r="P76" s="923"/>
      <c r="Q76" s="927">
        <v>623</v>
      </c>
      <c r="R76" s="928"/>
      <c r="S76" s="928"/>
      <c r="T76" s="928"/>
      <c r="U76" s="878"/>
      <c r="V76" s="929">
        <v>579</v>
      </c>
      <c r="W76" s="928"/>
      <c r="X76" s="928"/>
      <c r="Y76" s="928"/>
      <c r="Z76" s="878"/>
      <c r="AA76" s="929">
        <v>43</v>
      </c>
      <c r="AB76" s="928"/>
      <c r="AC76" s="928"/>
      <c r="AD76" s="928"/>
      <c r="AE76" s="878"/>
      <c r="AF76" s="929">
        <v>43</v>
      </c>
      <c r="AG76" s="928"/>
      <c r="AH76" s="928"/>
      <c r="AI76" s="928"/>
      <c r="AJ76" s="878"/>
      <c r="AK76" s="929">
        <v>79</v>
      </c>
      <c r="AL76" s="928"/>
      <c r="AM76" s="928"/>
      <c r="AN76" s="928"/>
      <c r="AO76" s="878"/>
      <c r="AP76" s="929" t="s">
        <v>594</v>
      </c>
      <c r="AQ76" s="928"/>
      <c r="AR76" s="928"/>
      <c r="AS76" s="928"/>
      <c r="AT76" s="878"/>
      <c r="AU76" s="929" t="s">
        <v>594</v>
      </c>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t="s">
        <v>589</v>
      </c>
      <c r="C77" s="922"/>
      <c r="D77" s="922"/>
      <c r="E77" s="922"/>
      <c r="F77" s="922"/>
      <c r="G77" s="922"/>
      <c r="H77" s="922"/>
      <c r="I77" s="922"/>
      <c r="J77" s="922"/>
      <c r="K77" s="922"/>
      <c r="L77" s="922"/>
      <c r="M77" s="922"/>
      <c r="N77" s="922"/>
      <c r="O77" s="922"/>
      <c r="P77" s="923"/>
      <c r="Q77" s="927">
        <v>146005</v>
      </c>
      <c r="R77" s="928"/>
      <c r="S77" s="928"/>
      <c r="T77" s="928"/>
      <c r="U77" s="878"/>
      <c r="V77" s="929">
        <v>140177</v>
      </c>
      <c r="W77" s="928"/>
      <c r="X77" s="928"/>
      <c r="Y77" s="928"/>
      <c r="Z77" s="878"/>
      <c r="AA77" s="929">
        <v>5828</v>
      </c>
      <c r="AB77" s="928"/>
      <c r="AC77" s="928"/>
      <c r="AD77" s="928"/>
      <c r="AE77" s="878"/>
      <c r="AF77" s="929">
        <v>5828</v>
      </c>
      <c r="AG77" s="928"/>
      <c r="AH77" s="928"/>
      <c r="AI77" s="928"/>
      <c r="AJ77" s="878"/>
      <c r="AK77" s="929">
        <v>1637</v>
      </c>
      <c r="AL77" s="928"/>
      <c r="AM77" s="928"/>
      <c r="AN77" s="928"/>
      <c r="AO77" s="878"/>
      <c r="AP77" s="929" t="s">
        <v>594</v>
      </c>
      <c r="AQ77" s="928"/>
      <c r="AR77" s="928"/>
      <c r="AS77" s="928"/>
      <c r="AT77" s="878"/>
      <c r="AU77" s="929" t="s">
        <v>594</v>
      </c>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t="s">
        <v>590</v>
      </c>
      <c r="C78" s="922"/>
      <c r="D78" s="922"/>
      <c r="E78" s="922"/>
      <c r="F78" s="922"/>
      <c r="G78" s="922"/>
      <c r="H78" s="922"/>
      <c r="I78" s="922"/>
      <c r="J78" s="922"/>
      <c r="K78" s="922"/>
      <c r="L78" s="922"/>
      <c r="M78" s="922"/>
      <c r="N78" s="922"/>
      <c r="O78" s="922"/>
      <c r="P78" s="923"/>
      <c r="Q78" s="924">
        <v>22424</v>
      </c>
      <c r="R78" s="879"/>
      <c r="S78" s="879"/>
      <c r="T78" s="879"/>
      <c r="U78" s="879"/>
      <c r="V78" s="879">
        <v>20206</v>
      </c>
      <c r="W78" s="879"/>
      <c r="X78" s="879"/>
      <c r="Y78" s="879"/>
      <c r="Z78" s="879"/>
      <c r="AA78" s="879">
        <v>2218</v>
      </c>
      <c r="AB78" s="879"/>
      <c r="AC78" s="879"/>
      <c r="AD78" s="879"/>
      <c r="AE78" s="879"/>
      <c r="AF78" s="879">
        <v>31774</v>
      </c>
      <c r="AG78" s="879"/>
      <c r="AH78" s="879"/>
      <c r="AI78" s="879"/>
      <c r="AJ78" s="879"/>
      <c r="AK78" s="879" t="s">
        <v>594</v>
      </c>
      <c r="AL78" s="879"/>
      <c r="AM78" s="879"/>
      <c r="AN78" s="879"/>
      <c r="AO78" s="879"/>
      <c r="AP78" s="879">
        <v>54229</v>
      </c>
      <c r="AQ78" s="879"/>
      <c r="AR78" s="879"/>
      <c r="AS78" s="879"/>
      <c r="AT78" s="879"/>
      <c r="AU78" s="879">
        <v>163</v>
      </c>
      <c r="AV78" s="879"/>
      <c r="AW78" s="879"/>
      <c r="AX78" s="879"/>
      <c r="AY78" s="879"/>
      <c r="AZ78" s="925" t="s">
        <v>591</v>
      </c>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t="s">
        <v>598</v>
      </c>
      <c r="C79" s="922"/>
      <c r="D79" s="922"/>
      <c r="E79" s="922"/>
      <c r="F79" s="922"/>
      <c r="G79" s="922"/>
      <c r="H79" s="922"/>
      <c r="I79" s="922"/>
      <c r="J79" s="922"/>
      <c r="K79" s="922"/>
      <c r="L79" s="922"/>
      <c r="M79" s="922"/>
      <c r="N79" s="922"/>
      <c r="O79" s="922"/>
      <c r="P79" s="923"/>
      <c r="Q79" s="924">
        <v>763</v>
      </c>
      <c r="R79" s="879"/>
      <c r="S79" s="879"/>
      <c r="T79" s="879"/>
      <c r="U79" s="879"/>
      <c r="V79" s="879">
        <v>624</v>
      </c>
      <c r="W79" s="879"/>
      <c r="X79" s="879"/>
      <c r="Y79" s="879"/>
      <c r="Z79" s="879"/>
      <c r="AA79" s="879">
        <v>138</v>
      </c>
      <c r="AB79" s="879"/>
      <c r="AC79" s="879"/>
      <c r="AD79" s="879"/>
      <c r="AE79" s="879"/>
      <c r="AF79" s="879">
        <v>1779</v>
      </c>
      <c r="AG79" s="879"/>
      <c r="AH79" s="879"/>
      <c r="AI79" s="879"/>
      <c r="AJ79" s="879"/>
      <c r="AK79" s="879" t="s">
        <v>599</v>
      </c>
      <c r="AL79" s="879"/>
      <c r="AM79" s="879"/>
      <c r="AN79" s="879"/>
      <c r="AO79" s="879"/>
      <c r="AP79" s="879">
        <v>1199</v>
      </c>
      <c r="AQ79" s="879"/>
      <c r="AR79" s="879"/>
      <c r="AS79" s="879"/>
      <c r="AT79" s="879"/>
      <c r="AU79" s="879" t="s">
        <v>599</v>
      </c>
      <c r="AV79" s="879"/>
      <c r="AW79" s="879"/>
      <c r="AX79" s="879"/>
      <c r="AY79" s="879"/>
      <c r="AZ79" s="925" t="s">
        <v>591</v>
      </c>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388</v>
      </c>
      <c r="B88" s="838" t="s">
        <v>423</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48648</v>
      </c>
      <c r="AG88" s="890"/>
      <c r="AH88" s="890"/>
      <c r="AI88" s="890"/>
      <c r="AJ88" s="890"/>
      <c r="AK88" s="887"/>
      <c r="AL88" s="887"/>
      <c r="AM88" s="887"/>
      <c r="AN88" s="887"/>
      <c r="AO88" s="887"/>
      <c r="AP88" s="890">
        <v>60495</v>
      </c>
      <c r="AQ88" s="890"/>
      <c r="AR88" s="890"/>
      <c r="AS88" s="890"/>
      <c r="AT88" s="890"/>
      <c r="AU88" s="890">
        <v>2078</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388</v>
      </c>
      <c r="BR102" s="838" t="s">
        <v>424</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11</v>
      </c>
      <c r="CS102" s="898"/>
      <c r="CT102" s="898"/>
      <c r="CU102" s="898"/>
      <c r="CV102" s="941"/>
      <c r="CW102" s="940" t="s">
        <v>599</v>
      </c>
      <c r="CX102" s="898"/>
      <c r="CY102" s="898"/>
      <c r="CZ102" s="898"/>
      <c r="DA102" s="941"/>
      <c r="DB102" s="940">
        <v>997</v>
      </c>
      <c r="DC102" s="898"/>
      <c r="DD102" s="898"/>
      <c r="DE102" s="898"/>
      <c r="DF102" s="941"/>
      <c r="DG102" s="940">
        <v>18</v>
      </c>
      <c r="DH102" s="898"/>
      <c r="DI102" s="898"/>
      <c r="DJ102" s="898"/>
      <c r="DK102" s="941"/>
      <c r="DL102" s="940" t="s">
        <v>599</v>
      </c>
      <c r="DM102" s="898"/>
      <c r="DN102" s="898"/>
      <c r="DO102" s="898"/>
      <c r="DP102" s="941"/>
      <c r="DQ102" s="940" t="s">
        <v>599</v>
      </c>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425</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426</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429</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430</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431</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432</v>
      </c>
      <c r="AB109" s="943"/>
      <c r="AC109" s="943"/>
      <c r="AD109" s="943"/>
      <c r="AE109" s="944"/>
      <c r="AF109" s="942" t="s">
        <v>433</v>
      </c>
      <c r="AG109" s="943"/>
      <c r="AH109" s="943"/>
      <c r="AI109" s="943"/>
      <c r="AJ109" s="944"/>
      <c r="AK109" s="942" t="s">
        <v>304</v>
      </c>
      <c r="AL109" s="943"/>
      <c r="AM109" s="943"/>
      <c r="AN109" s="943"/>
      <c r="AO109" s="944"/>
      <c r="AP109" s="942" t="s">
        <v>434</v>
      </c>
      <c r="AQ109" s="943"/>
      <c r="AR109" s="943"/>
      <c r="AS109" s="943"/>
      <c r="AT109" s="945"/>
      <c r="AU109" s="962" t="s">
        <v>431</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432</v>
      </c>
      <c r="BR109" s="943"/>
      <c r="BS109" s="943"/>
      <c r="BT109" s="943"/>
      <c r="BU109" s="944"/>
      <c r="BV109" s="942" t="s">
        <v>433</v>
      </c>
      <c r="BW109" s="943"/>
      <c r="BX109" s="943"/>
      <c r="BY109" s="943"/>
      <c r="BZ109" s="944"/>
      <c r="CA109" s="942" t="s">
        <v>304</v>
      </c>
      <c r="CB109" s="943"/>
      <c r="CC109" s="943"/>
      <c r="CD109" s="943"/>
      <c r="CE109" s="944"/>
      <c r="CF109" s="963" t="s">
        <v>434</v>
      </c>
      <c r="CG109" s="963"/>
      <c r="CH109" s="963"/>
      <c r="CI109" s="963"/>
      <c r="CJ109" s="963"/>
      <c r="CK109" s="942" t="s">
        <v>435</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432</v>
      </c>
      <c r="DH109" s="943"/>
      <c r="DI109" s="943"/>
      <c r="DJ109" s="943"/>
      <c r="DK109" s="944"/>
      <c r="DL109" s="942" t="s">
        <v>433</v>
      </c>
      <c r="DM109" s="943"/>
      <c r="DN109" s="943"/>
      <c r="DO109" s="943"/>
      <c r="DP109" s="944"/>
      <c r="DQ109" s="942" t="s">
        <v>304</v>
      </c>
      <c r="DR109" s="943"/>
      <c r="DS109" s="943"/>
      <c r="DT109" s="943"/>
      <c r="DU109" s="944"/>
      <c r="DV109" s="942" t="s">
        <v>434</v>
      </c>
      <c r="DW109" s="943"/>
      <c r="DX109" s="943"/>
      <c r="DY109" s="943"/>
      <c r="DZ109" s="945"/>
    </row>
    <row r="110" spans="1:131" s="248" customFormat="1" ht="26.25" customHeight="1" x14ac:dyDescent="0.15">
      <c r="A110" s="946" t="s">
        <v>436</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2931340</v>
      </c>
      <c r="AB110" s="950"/>
      <c r="AC110" s="950"/>
      <c r="AD110" s="950"/>
      <c r="AE110" s="951"/>
      <c r="AF110" s="952">
        <v>3567648</v>
      </c>
      <c r="AG110" s="950"/>
      <c r="AH110" s="950"/>
      <c r="AI110" s="950"/>
      <c r="AJ110" s="951"/>
      <c r="AK110" s="952">
        <v>3994004</v>
      </c>
      <c r="AL110" s="950"/>
      <c r="AM110" s="950"/>
      <c r="AN110" s="950"/>
      <c r="AO110" s="951"/>
      <c r="AP110" s="953">
        <v>22.7</v>
      </c>
      <c r="AQ110" s="954"/>
      <c r="AR110" s="954"/>
      <c r="AS110" s="954"/>
      <c r="AT110" s="955"/>
      <c r="AU110" s="956" t="s">
        <v>72</v>
      </c>
      <c r="AV110" s="957"/>
      <c r="AW110" s="957"/>
      <c r="AX110" s="957"/>
      <c r="AY110" s="957"/>
      <c r="AZ110" s="998" t="s">
        <v>437</v>
      </c>
      <c r="BA110" s="947"/>
      <c r="BB110" s="947"/>
      <c r="BC110" s="947"/>
      <c r="BD110" s="947"/>
      <c r="BE110" s="947"/>
      <c r="BF110" s="947"/>
      <c r="BG110" s="947"/>
      <c r="BH110" s="947"/>
      <c r="BI110" s="947"/>
      <c r="BJ110" s="947"/>
      <c r="BK110" s="947"/>
      <c r="BL110" s="947"/>
      <c r="BM110" s="947"/>
      <c r="BN110" s="947"/>
      <c r="BO110" s="947"/>
      <c r="BP110" s="948"/>
      <c r="BQ110" s="984">
        <v>35306268</v>
      </c>
      <c r="BR110" s="985"/>
      <c r="BS110" s="985"/>
      <c r="BT110" s="985"/>
      <c r="BU110" s="985"/>
      <c r="BV110" s="985">
        <v>34997843</v>
      </c>
      <c r="BW110" s="985"/>
      <c r="BX110" s="985"/>
      <c r="BY110" s="985"/>
      <c r="BZ110" s="985"/>
      <c r="CA110" s="985">
        <v>34696153</v>
      </c>
      <c r="CB110" s="985"/>
      <c r="CC110" s="985"/>
      <c r="CD110" s="985"/>
      <c r="CE110" s="985"/>
      <c r="CF110" s="999">
        <v>197.5</v>
      </c>
      <c r="CG110" s="1000"/>
      <c r="CH110" s="1000"/>
      <c r="CI110" s="1000"/>
      <c r="CJ110" s="1000"/>
      <c r="CK110" s="1001" t="s">
        <v>438</v>
      </c>
      <c r="CL110" s="1002"/>
      <c r="CM110" s="981" t="s">
        <v>439</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134</v>
      </c>
      <c r="DH110" s="985"/>
      <c r="DI110" s="985"/>
      <c r="DJ110" s="985"/>
      <c r="DK110" s="985"/>
      <c r="DL110" s="985" t="s">
        <v>440</v>
      </c>
      <c r="DM110" s="985"/>
      <c r="DN110" s="985"/>
      <c r="DO110" s="985"/>
      <c r="DP110" s="985"/>
      <c r="DQ110" s="985" t="s">
        <v>441</v>
      </c>
      <c r="DR110" s="985"/>
      <c r="DS110" s="985"/>
      <c r="DT110" s="985"/>
      <c r="DU110" s="985"/>
      <c r="DV110" s="986" t="s">
        <v>441</v>
      </c>
      <c r="DW110" s="986"/>
      <c r="DX110" s="986"/>
      <c r="DY110" s="986"/>
      <c r="DZ110" s="987"/>
    </row>
    <row r="111" spans="1:131" s="248" customFormat="1" ht="26.25" customHeight="1" x14ac:dyDescent="0.15">
      <c r="A111" s="988" t="s">
        <v>442</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134</v>
      </c>
      <c r="AB111" s="992"/>
      <c r="AC111" s="992"/>
      <c r="AD111" s="992"/>
      <c r="AE111" s="993"/>
      <c r="AF111" s="994" t="s">
        <v>134</v>
      </c>
      <c r="AG111" s="992"/>
      <c r="AH111" s="992"/>
      <c r="AI111" s="992"/>
      <c r="AJ111" s="993"/>
      <c r="AK111" s="994" t="s">
        <v>134</v>
      </c>
      <c r="AL111" s="992"/>
      <c r="AM111" s="992"/>
      <c r="AN111" s="992"/>
      <c r="AO111" s="993"/>
      <c r="AP111" s="995" t="s">
        <v>134</v>
      </c>
      <c r="AQ111" s="996"/>
      <c r="AR111" s="996"/>
      <c r="AS111" s="996"/>
      <c r="AT111" s="997"/>
      <c r="AU111" s="958"/>
      <c r="AV111" s="959"/>
      <c r="AW111" s="959"/>
      <c r="AX111" s="959"/>
      <c r="AY111" s="959"/>
      <c r="AZ111" s="1007" t="s">
        <v>443</v>
      </c>
      <c r="BA111" s="1008"/>
      <c r="BB111" s="1008"/>
      <c r="BC111" s="1008"/>
      <c r="BD111" s="1008"/>
      <c r="BE111" s="1008"/>
      <c r="BF111" s="1008"/>
      <c r="BG111" s="1008"/>
      <c r="BH111" s="1008"/>
      <c r="BI111" s="1008"/>
      <c r="BJ111" s="1008"/>
      <c r="BK111" s="1008"/>
      <c r="BL111" s="1008"/>
      <c r="BM111" s="1008"/>
      <c r="BN111" s="1008"/>
      <c r="BO111" s="1008"/>
      <c r="BP111" s="1009"/>
      <c r="BQ111" s="977">
        <v>36687</v>
      </c>
      <c r="BR111" s="978"/>
      <c r="BS111" s="978"/>
      <c r="BT111" s="978"/>
      <c r="BU111" s="978"/>
      <c r="BV111" s="978">
        <v>41083</v>
      </c>
      <c r="BW111" s="978"/>
      <c r="BX111" s="978"/>
      <c r="BY111" s="978"/>
      <c r="BZ111" s="978"/>
      <c r="CA111" s="978">
        <v>14635</v>
      </c>
      <c r="CB111" s="978"/>
      <c r="CC111" s="978"/>
      <c r="CD111" s="978"/>
      <c r="CE111" s="978"/>
      <c r="CF111" s="972">
        <v>0.1</v>
      </c>
      <c r="CG111" s="973"/>
      <c r="CH111" s="973"/>
      <c r="CI111" s="973"/>
      <c r="CJ111" s="973"/>
      <c r="CK111" s="1003"/>
      <c r="CL111" s="1004"/>
      <c r="CM111" s="974" t="s">
        <v>444</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134</v>
      </c>
      <c r="DH111" s="978"/>
      <c r="DI111" s="978"/>
      <c r="DJ111" s="978"/>
      <c r="DK111" s="978"/>
      <c r="DL111" s="978" t="s">
        <v>440</v>
      </c>
      <c r="DM111" s="978"/>
      <c r="DN111" s="978"/>
      <c r="DO111" s="978"/>
      <c r="DP111" s="978"/>
      <c r="DQ111" s="978" t="s">
        <v>440</v>
      </c>
      <c r="DR111" s="978"/>
      <c r="DS111" s="978"/>
      <c r="DT111" s="978"/>
      <c r="DU111" s="978"/>
      <c r="DV111" s="979" t="s">
        <v>440</v>
      </c>
      <c r="DW111" s="979"/>
      <c r="DX111" s="979"/>
      <c r="DY111" s="979"/>
      <c r="DZ111" s="980"/>
    </row>
    <row r="112" spans="1:131" s="248" customFormat="1" ht="26.25" customHeight="1" x14ac:dyDescent="0.15">
      <c r="A112" s="1010" t="s">
        <v>445</v>
      </c>
      <c r="B112" s="1011"/>
      <c r="C112" s="1008" t="s">
        <v>446</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134</v>
      </c>
      <c r="AB112" s="1017"/>
      <c r="AC112" s="1017"/>
      <c r="AD112" s="1017"/>
      <c r="AE112" s="1018"/>
      <c r="AF112" s="1019" t="s">
        <v>134</v>
      </c>
      <c r="AG112" s="1017"/>
      <c r="AH112" s="1017"/>
      <c r="AI112" s="1017"/>
      <c r="AJ112" s="1018"/>
      <c r="AK112" s="1019" t="s">
        <v>440</v>
      </c>
      <c r="AL112" s="1017"/>
      <c r="AM112" s="1017"/>
      <c r="AN112" s="1017"/>
      <c r="AO112" s="1018"/>
      <c r="AP112" s="1020" t="s">
        <v>134</v>
      </c>
      <c r="AQ112" s="1021"/>
      <c r="AR112" s="1021"/>
      <c r="AS112" s="1021"/>
      <c r="AT112" s="1022"/>
      <c r="AU112" s="958"/>
      <c r="AV112" s="959"/>
      <c r="AW112" s="959"/>
      <c r="AX112" s="959"/>
      <c r="AY112" s="959"/>
      <c r="AZ112" s="1007" t="s">
        <v>447</v>
      </c>
      <c r="BA112" s="1008"/>
      <c r="BB112" s="1008"/>
      <c r="BC112" s="1008"/>
      <c r="BD112" s="1008"/>
      <c r="BE112" s="1008"/>
      <c r="BF112" s="1008"/>
      <c r="BG112" s="1008"/>
      <c r="BH112" s="1008"/>
      <c r="BI112" s="1008"/>
      <c r="BJ112" s="1008"/>
      <c r="BK112" s="1008"/>
      <c r="BL112" s="1008"/>
      <c r="BM112" s="1008"/>
      <c r="BN112" s="1008"/>
      <c r="BO112" s="1008"/>
      <c r="BP112" s="1009"/>
      <c r="BQ112" s="977">
        <v>1817312</v>
      </c>
      <c r="BR112" s="978"/>
      <c r="BS112" s="978"/>
      <c r="BT112" s="978"/>
      <c r="BU112" s="978"/>
      <c r="BV112" s="978">
        <v>1876655</v>
      </c>
      <c r="BW112" s="978"/>
      <c r="BX112" s="978"/>
      <c r="BY112" s="978"/>
      <c r="BZ112" s="978"/>
      <c r="CA112" s="978">
        <v>2091545</v>
      </c>
      <c r="CB112" s="978"/>
      <c r="CC112" s="978"/>
      <c r="CD112" s="978"/>
      <c r="CE112" s="978"/>
      <c r="CF112" s="972">
        <v>11.9</v>
      </c>
      <c r="CG112" s="973"/>
      <c r="CH112" s="973"/>
      <c r="CI112" s="973"/>
      <c r="CJ112" s="973"/>
      <c r="CK112" s="1003"/>
      <c r="CL112" s="1004"/>
      <c r="CM112" s="974" t="s">
        <v>448</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134</v>
      </c>
      <c r="DH112" s="978"/>
      <c r="DI112" s="978"/>
      <c r="DJ112" s="978"/>
      <c r="DK112" s="978"/>
      <c r="DL112" s="978" t="s">
        <v>441</v>
      </c>
      <c r="DM112" s="978"/>
      <c r="DN112" s="978"/>
      <c r="DO112" s="978"/>
      <c r="DP112" s="978"/>
      <c r="DQ112" s="978" t="s">
        <v>440</v>
      </c>
      <c r="DR112" s="978"/>
      <c r="DS112" s="978"/>
      <c r="DT112" s="978"/>
      <c r="DU112" s="978"/>
      <c r="DV112" s="979" t="s">
        <v>134</v>
      </c>
      <c r="DW112" s="979"/>
      <c r="DX112" s="979"/>
      <c r="DY112" s="979"/>
      <c r="DZ112" s="980"/>
    </row>
    <row r="113" spans="1:130" s="248" customFormat="1" ht="26.25" customHeight="1" x14ac:dyDescent="0.15">
      <c r="A113" s="1012"/>
      <c r="B113" s="1013"/>
      <c r="C113" s="1008" t="s">
        <v>449</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197345</v>
      </c>
      <c r="AB113" s="992"/>
      <c r="AC113" s="992"/>
      <c r="AD113" s="992"/>
      <c r="AE113" s="993"/>
      <c r="AF113" s="994">
        <v>207373</v>
      </c>
      <c r="AG113" s="992"/>
      <c r="AH113" s="992"/>
      <c r="AI113" s="992"/>
      <c r="AJ113" s="993"/>
      <c r="AK113" s="994">
        <v>189988</v>
      </c>
      <c r="AL113" s="992"/>
      <c r="AM113" s="992"/>
      <c r="AN113" s="992"/>
      <c r="AO113" s="993"/>
      <c r="AP113" s="995">
        <v>1.1000000000000001</v>
      </c>
      <c r="AQ113" s="996"/>
      <c r="AR113" s="996"/>
      <c r="AS113" s="996"/>
      <c r="AT113" s="997"/>
      <c r="AU113" s="958"/>
      <c r="AV113" s="959"/>
      <c r="AW113" s="959"/>
      <c r="AX113" s="959"/>
      <c r="AY113" s="959"/>
      <c r="AZ113" s="1007" t="s">
        <v>450</v>
      </c>
      <c r="BA113" s="1008"/>
      <c r="BB113" s="1008"/>
      <c r="BC113" s="1008"/>
      <c r="BD113" s="1008"/>
      <c r="BE113" s="1008"/>
      <c r="BF113" s="1008"/>
      <c r="BG113" s="1008"/>
      <c r="BH113" s="1008"/>
      <c r="BI113" s="1008"/>
      <c r="BJ113" s="1008"/>
      <c r="BK113" s="1008"/>
      <c r="BL113" s="1008"/>
      <c r="BM113" s="1008"/>
      <c r="BN113" s="1008"/>
      <c r="BO113" s="1008"/>
      <c r="BP113" s="1009"/>
      <c r="BQ113" s="977">
        <v>2278290</v>
      </c>
      <c r="BR113" s="978"/>
      <c r="BS113" s="978"/>
      <c r="BT113" s="978"/>
      <c r="BU113" s="978"/>
      <c r="BV113" s="978">
        <v>2090066</v>
      </c>
      <c r="BW113" s="978"/>
      <c r="BX113" s="978"/>
      <c r="BY113" s="978"/>
      <c r="BZ113" s="978"/>
      <c r="CA113" s="978">
        <v>2078428</v>
      </c>
      <c r="CB113" s="978"/>
      <c r="CC113" s="978"/>
      <c r="CD113" s="978"/>
      <c r="CE113" s="978"/>
      <c r="CF113" s="972">
        <v>11.8</v>
      </c>
      <c r="CG113" s="973"/>
      <c r="CH113" s="973"/>
      <c r="CI113" s="973"/>
      <c r="CJ113" s="973"/>
      <c r="CK113" s="1003"/>
      <c r="CL113" s="1004"/>
      <c r="CM113" s="974" t="s">
        <v>451</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v>22984</v>
      </c>
      <c r="DH113" s="1017"/>
      <c r="DI113" s="1017"/>
      <c r="DJ113" s="1017"/>
      <c r="DK113" s="1018"/>
      <c r="DL113" s="1019">
        <v>17378</v>
      </c>
      <c r="DM113" s="1017"/>
      <c r="DN113" s="1017"/>
      <c r="DO113" s="1017"/>
      <c r="DP113" s="1018"/>
      <c r="DQ113" s="1019">
        <v>11680</v>
      </c>
      <c r="DR113" s="1017"/>
      <c r="DS113" s="1017"/>
      <c r="DT113" s="1017"/>
      <c r="DU113" s="1018"/>
      <c r="DV113" s="1020">
        <v>0.1</v>
      </c>
      <c r="DW113" s="1021"/>
      <c r="DX113" s="1021"/>
      <c r="DY113" s="1021"/>
      <c r="DZ113" s="1022"/>
    </row>
    <row r="114" spans="1:130" s="248" customFormat="1" ht="26.25" customHeight="1" x14ac:dyDescent="0.15">
      <c r="A114" s="1012"/>
      <c r="B114" s="1013"/>
      <c r="C114" s="1008" t="s">
        <v>452</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185446</v>
      </c>
      <c r="AB114" s="1017"/>
      <c r="AC114" s="1017"/>
      <c r="AD114" s="1017"/>
      <c r="AE114" s="1018"/>
      <c r="AF114" s="1019">
        <v>226686</v>
      </c>
      <c r="AG114" s="1017"/>
      <c r="AH114" s="1017"/>
      <c r="AI114" s="1017"/>
      <c r="AJ114" s="1018"/>
      <c r="AK114" s="1019">
        <v>233130</v>
      </c>
      <c r="AL114" s="1017"/>
      <c r="AM114" s="1017"/>
      <c r="AN114" s="1017"/>
      <c r="AO114" s="1018"/>
      <c r="AP114" s="1020">
        <v>1.3</v>
      </c>
      <c r="AQ114" s="1021"/>
      <c r="AR114" s="1021"/>
      <c r="AS114" s="1021"/>
      <c r="AT114" s="1022"/>
      <c r="AU114" s="958"/>
      <c r="AV114" s="959"/>
      <c r="AW114" s="959"/>
      <c r="AX114" s="959"/>
      <c r="AY114" s="959"/>
      <c r="AZ114" s="1007" t="s">
        <v>453</v>
      </c>
      <c r="BA114" s="1008"/>
      <c r="BB114" s="1008"/>
      <c r="BC114" s="1008"/>
      <c r="BD114" s="1008"/>
      <c r="BE114" s="1008"/>
      <c r="BF114" s="1008"/>
      <c r="BG114" s="1008"/>
      <c r="BH114" s="1008"/>
      <c r="BI114" s="1008"/>
      <c r="BJ114" s="1008"/>
      <c r="BK114" s="1008"/>
      <c r="BL114" s="1008"/>
      <c r="BM114" s="1008"/>
      <c r="BN114" s="1008"/>
      <c r="BO114" s="1008"/>
      <c r="BP114" s="1009"/>
      <c r="BQ114" s="977">
        <v>4845950</v>
      </c>
      <c r="BR114" s="978"/>
      <c r="BS114" s="978"/>
      <c r="BT114" s="978"/>
      <c r="BU114" s="978"/>
      <c r="BV114" s="978">
        <v>4721847</v>
      </c>
      <c r="BW114" s="978"/>
      <c r="BX114" s="978"/>
      <c r="BY114" s="978"/>
      <c r="BZ114" s="978"/>
      <c r="CA114" s="978">
        <v>4653080</v>
      </c>
      <c r="CB114" s="978"/>
      <c r="CC114" s="978"/>
      <c r="CD114" s="978"/>
      <c r="CE114" s="978"/>
      <c r="CF114" s="972">
        <v>26.5</v>
      </c>
      <c r="CG114" s="973"/>
      <c r="CH114" s="973"/>
      <c r="CI114" s="973"/>
      <c r="CJ114" s="973"/>
      <c r="CK114" s="1003"/>
      <c r="CL114" s="1004"/>
      <c r="CM114" s="974" t="s">
        <v>454</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440</v>
      </c>
      <c r="DH114" s="1017"/>
      <c r="DI114" s="1017"/>
      <c r="DJ114" s="1017"/>
      <c r="DK114" s="1018"/>
      <c r="DL114" s="1019" t="s">
        <v>134</v>
      </c>
      <c r="DM114" s="1017"/>
      <c r="DN114" s="1017"/>
      <c r="DO114" s="1017"/>
      <c r="DP114" s="1018"/>
      <c r="DQ114" s="1019" t="s">
        <v>134</v>
      </c>
      <c r="DR114" s="1017"/>
      <c r="DS114" s="1017"/>
      <c r="DT114" s="1017"/>
      <c r="DU114" s="1018"/>
      <c r="DV114" s="1020" t="s">
        <v>441</v>
      </c>
      <c r="DW114" s="1021"/>
      <c r="DX114" s="1021"/>
      <c r="DY114" s="1021"/>
      <c r="DZ114" s="1022"/>
    </row>
    <row r="115" spans="1:130" s="248" customFormat="1" ht="26.25" customHeight="1" x14ac:dyDescent="0.15">
      <c r="A115" s="1012"/>
      <c r="B115" s="1013"/>
      <c r="C115" s="1008" t="s">
        <v>455</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16755</v>
      </c>
      <c r="AB115" s="992"/>
      <c r="AC115" s="992"/>
      <c r="AD115" s="992"/>
      <c r="AE115" s="993"/>
      <c r="AF115" s="994">
        <v>19110</v>
      </c>
      <c r="AG115" s="992"/>
      <c r="AH115" s="992"/>
      <c r="AI115" s="992"/>
      <c r="AJ115" s="993"/>
      <c r="AK115" s="994">
        <v>11532</v>
      </c>
      <c r="AL115" s="992"/>
      <c r="AM115" s="992"/>
      <c r="AN115" s="992"/>
      <c r="AO115" s="993"/>
      <c r="AP115" s="995">
        <v>0.1</v>
      </c>
      <c r="AQ115" s="996"/>
      <c r="AR115" s="996"/>
      <c r="AS115" s="996"/>
      <c r="AT115" s="997"/>
      <c r="AU115" s="958"/>
      <c r="AV115" s="959"/>
      <c r="AW115" s="959"/>
      <c r="AX115" s="959"/>
      <c r="AY115" s="959"/>
      <c r="AZ115" s="1007" t="s">
        <v>456</v>
      </c>
      <c r="BA115" s="1008"/>
      <c r="BB115" s="1008"/>
      <c r="BC115" s="1008"/>
      <c r="BD115" s="1008"/>
      <c r="BE115" s="1008"/>
      <c r="BF115" s="1008"/>
      <c r="BG115" s="1008"/>
      <c r="BH115" s="1008"/>
      <c r="BI115" s="1008"/>
      <c r="BJ115" s="1008"/>
      <c r="BK115" s="1008"/>
      <c r="BL115" s="1008"/>
      <c r="BM115" s="1008"/>
      <c r="BN115" s="1008"/>
      <c r="BO115" s="1008"/>
      <c r="BP115" s="1009"/>
      <c r="BQ115" s="977" t="s">
        <v>134</v>
      </c>
      <c r="BR115" s="978"/>
      <c r="BS115" s="978"/>
      <c r="BT115" s="978"/>
      <c r="BU115" s="978"/>
      <c r="BV115" s="978" t="s">
        <v>134</v>
      </c>
      <c r="BW115" s="978"/>
      <c r="BX115" s="978"/>
      <c r="BY115" s="978"/>
      <c r="BZ115" s="978"/>
      <c r="CA115" s="978" t="s">
        <v>134</v>
      </c>
      <c r="CB115" s="978"/>
      <c r="CC115" s="978"/>
      <c r="CD115" s="978"/>
      <c r="CE115" s="978"/>
      <c r="CF115" s="972" t="s">
        <v>440</v>
      </c>
      <c r="CG115" s="973"/>
      <c r="CH115" s="973"/>
      <c r="CI115" s="973"/>
      <c r="CJ115" s="973"/>
      <c r="CK115" s="1003"/>
      <c r="CL115" s="1004"/>
      <c r="CM115" s="1007" t="s">
        <v>457</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134</v>
      </c>
      <c r="DH115" s="1017"/>
      <c r="DI115" s="1017"/>
      <c r="DJ115" s="1017"/>
      <c r="DK115" s="1018"/>
      <c r="DL115" s="1019" t="s">
        <v>134</v>
      </c>
      <c r="DM115" s="1017"/>
      <c r="DN115" s="1017"/>
      <c r="DO115" s="1017"/>
      <c r="DP115" s="1018"/>
      <c r="DQ115" s="1019" t="s">
        <v>134</v>
      </c>
      <c r="DR115" s="1017"/>
      <c r="DS115" s="1017"/>
      <c r="DT115" s="1017"/>
      <c r="DU115" s="1018"/>
      <c r="DV115" s="1020" t="s">
        <v>134</v>
      </c>
      <c r="DW115" s="1021"/>
      <c r="DX115" s="1021"/>
      <c r="DY115" s="1021"/>
      <c r="DZ115" s="1022"/>
    </row>
    <row r="116" spans="1:130" s="248" customFormat="1" ht="26.25" customHeight="1" x14ac:dyDescent="0.15">
      <c r="A116" s="1014"/>
      <c r="B116" s="1015"/>
      <c r="C116" s="1023" t="s">
        <v>458</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v>119</v>
      </c>
      <c r="AB116" s="1017"/>
      <c r="AC116" s="1017"/>
      <c r="AD116" s="1017"/>
      <c r="AE116" s="1018"/>
      <c r="AF116" s="1019" t="s">
        <v>134</v>
      </c>
      <c r="AG116" s="1017"/>
      <c r="AH116" s="1017"/>
      <c r="AI116" s="1017"/>
      <c r="AJ116" s="1018"/>
      <c r="AK116" s="1019" t="s">
        <v>134</v>
      </c>
      <c r="AL116" s="1017"/>
      <c r="AM116" s="1017"/>
      <c r="AN116" s="1017"/>
      <c r="AO116" s="1018"/>
      <c r="AP116" s="1020" t="s">
        <v>134</v>
      </c>
      <c r="AQ116" s="1021"/>
      <c r="AR116" s="1021"/>
      <c r="AS116" s="1021"/>
      <c r="AT116" s="1022"/>
      <c r="AU116" s="958"/>
      <c r="AV116" s="959"/>
      <c r="AW116" s="959"/>
      <c r="AX116" s="959"/>
      <c r="AY116" s="959"/>
      <c r="AZ116" s="1025" t="s">
        <v>459</v>
      </c>
      <c r="BA116" s="1026"/>
      <c r="BB116" s="1026"/>
      <c r="BC116" s="1026"/>
      <c r="BD116" s="1026"/>
      <c r="BE116" s="1026"/>
      <c r="BF116" s="1026"/>
      <c r="BG116" s="1026"/>
      <c r="BH116" s="1026"/>
      <c r="BI116" s="1026"/>
      <c r="BJ116" s="1026"/>
      <c r="BK116" s="1026"/>
      <c r="BL116" s="1026"/>
      <c r="BM116" s="1026"/>
      <c r="BN116" s="1026"/>
      <c r="BO116" s="1026"/>
      <c r="BP116" s="1027"/>
      <c r="BQ116" s="977" t="s">
        <v>440</v>
      </c>
      <c r="BR116" s="978"/>
      <c r="BS116" s="978"/>
      <c r="BT116" s="978"/>
      <c r="BU116" s="978"/>
      <c r="BV116" s="978" t="s">
        <v>134</v>
      </c>
      <c r="BW116" s="978"/>
      <c r="BX116" s="978"/>
      <c r="BY116" s="978"/>
      <c r="BZ116" s="978"/>
      <c r="CA116" s="978" t="s">
        <v>134</v>
      </c>
      <c r="CB116" s="978"/>
      <c r="CC116" s="978"/>
      <c r="CD116" s="978"/>
      <c r="CE116" s="978"/>
      <c r="CF116" s="972" t="s">
        <v>440</v>
      </c>
      <c r="CG116" s="973"/>
      <c r="CH116" s="973"/>
      <c r="CI116" s="973"/>
      <c r="CJ116" s="973"/>
      <c r="CK116" s="1003"/>
      <c r="CL116" s="1004"/>
      <c r="CM116" s="974" t="s">
        <v>460</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v>12500</v>
      </c>
      <c r="DH116" s="1017"/>
      <c r="DI116" s="1017"/>
      <c r="DJ116" s="1017"/>
      <c r="DK116" s="1018"/>
      <c r="DL116" s="1019">
        <v>7500</v>
      </c>
      <c r="DM116" s="1017"/>
      <c r="DN116" s="1017"/>
      <c r="DO116" s="1017"/>
      <c r="DP116" s="1018"/>
      <c r="DQ116" s="1019">
        <v>2500</v>
      </c>
      <c r="DR116" s="1017"/>
      <c r="DS116" s="1017"/>
      <c r="DT116" s="1017"/>
      <c r="DU116" s="1018"/>
      <c r="DV116" s="1020">
        <v>0</v>
      </c>
      <c r="DW116" s="1021"/>
      <c r="DX116" s="1021"/>
      <c r="DY116" s="1021"/>
      <c r="DZ116" s="1022"/>
    </row>
    <row r="117" spans="1:130" s="248" customFormat="1" ht="26.25" customHeight="1" x14ac:dyDescent="0.15">
      <c r="A117" s="962" t="s">
        <v>185</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461</v>
      </c>
      <c r="Z117" s="944"/>
      <c r="AA117" s="1034">
        <v>3331005</v>
      </c>
      <c r="AB117" s="1035"/>
      <c r="AC117" s="1035"/>
      <c r="AD117" s="1035"/>
      <c r="AE117" s="1036"/>
      <c r="AF117" s="1037">
        <v>4020817</v>
      </c>
      <c r="AG117" s="1035"/>
      <c r="AH117" s="1035"/>
      <c r="AI117" s="1035"/>
      <c r="AJ117" s="1036"/>
      <c r="AK117" s="1037">
        <v>4428654</v>
      </c>
      <c r="AL117" s="1035"/>
      <c r="AM117" s="1035"/>
      <c r="AN117" s="1035"/>
      <c r="AO117" s="1036"/>
      <c r="AP117" s="1038"/>
      <c r="AQ117" s="1039"/>
      <c r="AR117" s="1039"/>
      <c r="AS117" s="1039"/>
      <c r="AT117" s="1040"/>
      <c r="AU117" s="958"/>
      <c r="AV117" s="959"/>
      <c r="AW117" s="959"/>
      <c r="AX117" s="959"/>
      <c r="AY117" s="959"/>
      <c r="AZ117" s="1025" t="s">
        <v>462</v>
      </c>
      <c r="BA117" s="1026"/>
      <c r="BB117" s="1026"/>
      <c r="BC117" s="1026"/>
      <c r="BD117" s="1026"/>
      <c r="BE117" s="1026"/>
      <c r="BF117" s="1026"/>
      <c r="BG117" s="1026"/>
      <c r="BH117" s="1026"/>
      <c r="BI117" s="1026"/>
      <c r="BJ117" s="1026"/>
      <c r="BK117" s="1026"/>
      <c r="BL117" s="1026"/>
      <c r="BM117" s="1026"/>
      <c r="BN117" s="1026"/>
      <c r="BO117" s="1026"/>
      <c r="BP117" s="1027"/>
      <c r="BQ117" s="977" t="s">
        <v>134</v>
      </c>
      <c r="BR117" s="978"/>
      <c r="BS117" s="978"/>
      <c r="BT117" s="978"/>
      <c r="BU117" s="978"/>
      <c r="BV117" s="978" t="s">
        <v>134</v>
      </c>
      <c r="BW117" s="978"/>
      <c r="BX117" s="978"/>
      <c r="BY117" s="978"/>
      <c r="BZ117" s="978"/>
      <c r="CA117" s="978" t="s">
        <v>134</v>
      </c>
      <c r="CB117" s="978"/>
      <c r="CC117" s="978"/>
      <c r="CD117" s="978"/>
      <c r="CE117" s="978"/>
      <c r="CF117" s="972" t="s">
        <v>134</v>
      </c>
      <c r="CG117" s="973"/>
      <c r="CH117" s="973"/>
      <c r="CI117" s="973"/>
      <c r="CJ117" s="973"/>
      <c r="CK117" s="1003"/>
      <c r="CL117" s="1004"/>
      <c r="CM117" s="974" t="s">
        <v>463</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134</v>
      </c>
      <c r="DH117" s="1017"/>
      <c r="DI117" s="1017"/>
      <c r="DJ117" s="1017"/>
      <c r="DK117" s="1018"/>
      <c r="DL117" s="1019" t="s">
        <v>134</v>
      </c>
      <c r="DM117" s="1017"/>
      <c r="DN117" s="1017"/>
      <c r="DO117" s="1017"/>
      <c r="DP117" s="1018"/>
      <c r="DQ117" s="1019" t="s">
        <v>134</v>
      </c>
      <c r="DR117" s="1017"/>
      <c r="DS117" s="1017"/>
      <c r="DT117" s="1017"/>
      <c r="DU117" s="1018"/>
      <c r="DV117" s="1020" t="s">
        <v>134</v>
      </c>
      <c r="DW117" s="1021"/>
      <c r="DX117" s="1021"/>
      <c r="DY117" s="1021"/>
      <c r="DZ117" s="1022"/>
    </row>
    <row r="118" spans="1:130" s="248" customFormat="1" ht="26.25" customHeight="1" x14ac:dyDescent="0.15">
      <c r="A118" s="962" t="s">
        <v>435</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432</v>
      </c>
      <c r="AB118" s="943"/>
      <c r="AC118" s="943"/>
      <c r="AD118" s="943"/>
      <c r="AE118" s="944"/>
      <c r="AF118" s="942" t="s">
        <v>433</v>
      </c>
      <c r="AG118" s="943"/>
      <c r="AH118" s="943"/>
      <c r="AI118" s="943"/>
      <c r="AJ118" s="944"/>
      <c r="AK118" s="942" t="s">
        <v>304</v>
      </c>
      <c r="AL118" s="943"/>
      <c r="AM118" s="943"/>
      <c r="AN118" s="943"/>
      <c r="AO118" s="944"/>
      <c r="AP118" s="1029" t="s">
        <v>434</v>
      </c>
      <c r="AQ118" s="1030"/>
      <c r="AR118" s="1030"/>
      <c r="AS118" s="1030"/>
      <c r="AT118" s="1031"/>
      <c r="AU118" s="958"/>
      <c r="AV118" s="959"/>
      <c r="AW118" s="959"/>
      <c r="AX118" s="959"/>
      <c r="AY118" s="959"/>
      <c r="AZ118" s="1032" t="s">
        <v>464</v>
      </c>
      <c r="BA118" s="1023"/>
      <c r="BB118" s="1023"/>
      <c r="BC118" s="1023"/>
      <c r="BD118" s="1023"/>
      <c r="BE118" s="1023"/>
      <c r="BF118" s="1023"/>
      <c r="BG118" s="1023"/>
      <c r="BH118" s="1023"/>
      <c r="BI118" s="1023"/>
      <c r="BJ118" s="1023"/>
      <c r="BK118" s="1023"/>
      <c r="BL118" s="1023"/>
      <c r="BM118" s="1023"/>
      <c r="BN118" s="1023"/>
      <c r="BO118" s="1023"/>
      <c r="BP118" s="1024"/>
      <c r="BQ118" s="1055" t="s">
        <v>441</v>
      </c>
      <c r="BR118" s="1056"/>
      <c r="BS118" s="1056"/>
      <c r="BT118" s="1056"/>
      <c r="BU118" s="1056"/>
      <c r="BV118" s="1056" t="s">
        <v>441</v>
      </c>
      <c r="BW118" s="1056"/>
      <c r="BX118" s="1056"/>
      <c r="BY118" s="1056"/>
      <c r="BZ118" s="1056"/>
      <c r="CA118" s="1056" t="s">
        <v>441</v>
      </c>
      <c r="CB118" s="1056"/>
      <c r="CC118" s="1056"/>
      <c r="CD118" s="1056"/>
      <c r="CE118" s="1056"/>
      <c r="CF118" s="972" t="s">
        <v>134</v>
      </c>
      <c r="CG118" s="973"/>
      <c r="CH118" s="973"/>
      <c r="CI118" s="973"/>
      <c r="CJ118" s="973"/>
      <c r="CK118" s="1003"/>
      <c r="CL118" s="1004"/>
      <c r="CM118" s="974" t="s">
        <v>465</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441</v>
      </c>
      <c r="DH118" s="1017"/>
      <c r="DI118" s="1017"/>
      <c r="DJ118" s="1017"/>
      <c r="DK118" s="1018"/>
      <c r="DL118" s="1019" t="s">
        <v>134</v>
      </c>
      <c r="DM118" s="1017"/>
      <c r="DN118" s="1017"/>
      <c r="DO118" s="1017"/>
      <c r="DP118" s="1018"/>
      <c r="DQ118" s="1019" t="s">
        <v>134</v>
      </c>
      <c r="DR118" s="1017"/>
      <c r="DS118" s="1017"/>
      <c r="DT118" s="1017"/>
      <c r="DU118" s="1018"/>
      <c r="DV118" s="1020" t="s">
        <v>134</v>
      </c>
      <c r="DW118" s="1021"/>
      <c r="DX118" s="1021"/>
      <c r="DY118" s="1021"/>
      <c r="DZ118" s="1022"/>
    </row>
    <row r="119" spans="1:130" s="248" customFormat="1" ht="26.25" customHeight="1" x14ac:dyDescent="0.15">
      <c r="A119" s="1116" t="s">
        <v>438</v>
      </c>
      <c r="B119" s="1002"/>
      <c r="C119" s="981" t="s">
        <v>439</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134</v>
      </c>
      <c r="AB119" s="950"/>
      <c r="AC119" s="950"/>
      <c r="AD119" s="950"/>
      <c r="AE119" s="951"/>
      <c r="AF119" s="952" t="s">
        <v>441</v>
      </c>
      <c r="AG119" s="950"/>
      <c r="AH119" s="950"/>
      <c r="AI119" s="950"/>
      <c r="AJ119" s="951"/>
      <c r="AK119" s="952" t="s">
        <v>134</v>
      </c>
      <c r="AL119" s="950"/>
      <c r="AM119" s="950"/>
      <c r="AN119" s="950"/>
      <c r="AO119" s="951"/>
      <c r="AP119" s="953" t="s">
        <v>134</v>
      </c>
      <c r="AQ119" s="954"/>
      <c r="AR119" s="954"/>
      <c r="AS119" s="954"/>
      <c r="AT119" s="955"/>
      <c r="AU119" s="960"/>
      <c r="AV119" s="961"/>
      <c r="AW119" s="961"/>
      <c r="AX119" s="961"/>
      <c r="AY119" s="961"/>
      <c r="AZ119" s="279" t="s">
        <v>185</v>
      </c>
      <c r="BA119" s="279"/>
      <c r="BB119" s="279"/>
      <c r="BC119" s="279"/>
      <c r="BD119" s="279"/>
      <c r="BE119" s="279"/>
      <c r="BF119" s="279"/>
      <c r="BG119" s="279"/>
      <c r="BH119" s="279"/>
      <c r="BI119" s="279"/>
      <c r="BJ119" s="279"/>
      <c r="BK119" s="279"/>
      <c r="BL119" s="279"/>
      <c r="BM119" s="279"/>
      <c r="BN119" s="279"/>
      <c r="BO119" s="1033" t="s">
        <v>466</v>
      </c>
      <c r="BP119" s="1064"/>
      <c r="BQ119" s="1055">
        <v>44284507</v>
      </c>
      <c r="BR119" s="1056"/>
      <c r="BS119" s="1056"/>
      <c r="BT119" s="1056"/>
      <c r="BU119" s="1056"/>
      <c r="BV119" s="1056">
        <v>43727494</v>
      </c>
      <c r="BW119" s="1056"/>
      <c r="BX119" s="1056"/>
      <c r="BY119" s="1056"/>
      <c r="BZ119" s="1056"/>
      <c r="CA119" s="1056">
        <v>43533841</v>
      </c>
      <c r="CB119" s="1056"/>
      <c r="CC119" s="1056"/>
      <c r="CD119" s="1056"/>
      <c r="CE119" s="1056"/>
      <c r="CF119" s="1057"/>
      <c r="CG119" s="1058"/>
      <c r="CH119" s="1058"/>
      <c r="CI119" s="1058"/>
      <c r="CJ119" s="1059"/>
      <c r="CK119" s="1005"/>
      <c r="CL119" s="1006"/>
      <c r="CM119" s="1060" t="s">
        <v>467</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v>1203</v>
      </c>
      <c r="DH119" s="1042"/>
      <c r="DI119" s="1042"/>
      <c r="DJ119" s="1042"/>
      <c r="DK119" s="1043"/>
      <c r="DL119" s="1041">
        <v>16205</v>
      </c>
      <c r="DM119" s="1042"/>
      <c r="DN119" s="1042"/>
      <c r="DO119" s="1042"/>
      <c r="DP119" s="1043"/>
      <c r="DQ119" s="1041">
        <v>455</v>
      </c>
      <c r="DR119" s="1042"/>
      <c r="DS119" s="1042"/>
      <c r="DT119" s="1042"/>
      <c r="DU119" s="1043"/>
      <c r="DV119" s="1044">
        <v>0</v>
      </c>
      <c r="DW119" s="1045"/>
      <c r="DX119" s="1045"/>
      <c r="DY119" s="1045"/>
      <c r="DZ119" s="1046"/>
    </row>
    <row r="120" spans="1:130" s="248" customFormat="1" ht="26.25" customHeight="1" x14ac:dyDescent="0.15">
      <c r="A120" s="1117"/>
      <c r="B120" s="1004"/>
      <c r="C120" s="974" t="s">
        <v>444</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134</v>
      </c>
      <c r="AB120" s="1017"/>
      <c r="AC120" s="1017"/>
      <c r="AD120" s="1017"/>
      <c r="AE120" s="1018"/>
      <c r="AF120" s="1019" t="s">
        <v>441</v>
      </c>
      <c r="AG120" s="1017"/>
      <c r="AH120" s="1017"/>
      <c r="AI120" s="1017"/>
      <c r="AJ120" s="1018"/>
      <c r="AK120" s="1019" t="s">
        <v>441</v>
      </c>
      <c r="AL120" s="1017"/>
      <c r="AM120" s="1017"/>
      <c r="AN120" s="1017"/>
      <c r="AO120" s="1018"/>
      <c r="AP120" s="1020" t="s">
        <v>134</v>
      </c>
      <c r="AQ120" s="1021"/>
      <c r="AR120" s="1021"/>
      <c r="AS120" s="1021"/>
      <c r="AT120" s="1022"/>
      <c r="AU120" s="1047" t="s">
        <v>468</v>
      </c>
      <c r="AV120" s="1048"/>
      <c r="AW120" s="1048"/>
      <c r="AX120" s="1048"/>
      <c r="AY120" s="1049"/>
      <c r="AZ120" s="998" t="s">
        <v>469</v>
      </c>
      <c r="BA120" s="947"/>
      <c r="BB120" s="947"/>
      <c r="BC120" s="947"/>
      <c r="BD120" s="947"/>
      <c r="BE120" s="947"/>
      <c r="BF120" s="947"/>
      <c r="BG120" s="947"/>
      <c r="BH120" s="947"/>
      <c r="BI120" s="947"/>
      <c r="BJ120" s="947"/>
      <c r="BK120" s="947"/>
      <c r="BL120" s="947"/>
      <c r="BM120" s="947"/>
      <c r="BN120" s="947"/>
      <c r="BO120" s="947"/>
      <c r="BP120" s="948"/>
      <c r="BQ120" s="984">
        <v>17427891</v>
      </c>
      <c r="BR120" s="985"/>
      <c r="BS120" s="985"/>
      <c r="BT120" s="985"/>
      <c r="BU120" s="985"/>
      <c r="BV120" s="985">
        <v>15984041</v>
      </c>
      <c r="BW120" s="985"/>
      <c r="BX120" s="985"/>
      <c r="BY120" s="985"/>
      <c r="BZ120" s="985"/>
      <c r="CA120" s="985">
        <v>15901234</v>
      </c>
      <c r="CB120" s="985"/>
      <c r="CC120" s="985"/>
      <c r="CD120" s="985"/>
      <c r="CE120" s="985"/>
      <c r="CF120" s="999">
        <v>90.5</v>
      </c>
      <c r="CG120" s="1000"/>
      <c r="CH120" s="1000"/>
      <c r="CI120" s="1000"/>
      <c r="CJ120" s="1000"/>
      <c r="CK120" s="1065" t="s">
        <v>470</v>
      </c>
      <c r="CL120" s="1066"/>
      <c r="CM120" s="1066"/>
      <c r="CN120" s="1066"/>
      <c r="CO120" s="1067"/>
      <c r="CP120" s="1073" t="s">
        <v>471</v>
      </c>
      <c r="CQ120" s="1074"/>
      <c r="CR120" s="1074"/>
      <c r="CS120" s="1074"/>
      <c r="CT120" s="1074"/>
      <c r="CU120" s="1074"/>
      <c r="CV120" s="1074"/>
      <c r="CW120" s="1074"/>
      <c r="CX120" s="1074"/>
      <c r="CY120" s="1074"/>
      <c r="CZ120" s="1074"/>
      <c r="DA120" s="1074"/>
      <c r="DB120" s="1074"/>
      <c r="DC120" s="1074"/>
      <c r="DD120" s="1074"/>
      <c r="DE120" s="1074"/>
      <c r="DF120" s="1075"/>
      <c r="DG120" s="984">
        <v>457767</v>
      </c>
      <c r="DH120" s="985"/>
      <c r="DI120" s="985"/>
      <c r="DJ120" s="985"/>
      <c r="DK120" s="985"/>
      <c r="DL120" s="985">
        <v>635582</v>
      </c>
      <c r="DM120" s="985"/>
      <c r="DN120" s="985"/>
      <c r="DO120" s="985"/>
      <c r="DP120" s="985"/>
      <c r="DQ120" s="985">
        <v>967530</v>
      </c>
      <c r="DR120" s="985"/>
      <c r="DS120" s="985"/>
      <c r="DT120" s="985"/>
      <c r="DU120" s="985"/>
      <c r="DV120" s="986">
        <v>5.5</v>
      </c>
      <c r="DW120" s="986"/>
      <c r="DX120" s="986"/>
      <c r="DY120" s="986"/>
      <c r="DZ120" s="987"/>
    </row>
    <row r="121" spans="1:130" s="248" customFormat="1" ht="26.25" customHeight="1" x14ac:dyDescent="0.15">
      <c r="A121" s="1117"/>
      <c r="B121" s="1004"/>
      <c r="C121" s="1025" t="s">
        <v>472</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v>5985</v>
      </c>
      <c r="AB121" s="1017"/>
      <c r="AC121" s="1017"/>
      <c r="AD121" s="1017"/>
      <c r="AE121" s="1018"/>
      <c r="AF121" s="1019">
        <v>5985</v>
      </c>
      <c r="AG121" s="1017"/>
      <c r="AH121" s="1017"/>
      <c r="AI121" s="1017"/>
      <c r="AJ121" s="1018"/>
      <c r="AK121" s="1019">
        <v>5985</v>
      </c>
      <c r="AL121" s="1017"/>
      <c r="AM121" s="1017"/>
      <c r="AN121" s="1017"/>
      <c r="AO121" s="1018"/>
      <c r="AP121" s="1020">
        <v>0</v>
      </c>
      <c r="AQ121" s="1021"/>
      <c r="AR121" s="1021"/>
      <c r="AS121" s="1021"/>
      <c r="AT121" s="1022"/>
      <c r="AU121" s="1050"/>
      <c r="AV121" s="1051"/>
      <c r="AW121" s="1051"/>
      <c r="AX121" s="1051"/>
      <c r="AY121" s="1052"/>
      <c r="AZ121" s="1007" t="s">
        <v>473</v>
      </c>
      <c r="BA121" s="1008"/>
      <c r="BB121" s="1008"/>
      <c r="BC121" s="1008"/>
      <c r="BD121" s="1008"/>
      <c r="BE121" s="1008"/>
      <c r="BF121" s="1008"/>
      <c r="BG121" s="1008"/>
      <c r="BH121" s="1008"/>
      <c r="BI121" s="1008"/>
      <c r="BJ121" s="1008"/>
      <c r="BK121" s="1008"/>
      <c r="BL121" s="1008"/>
      <c r="BM121" s="1008"/>
      <c r="BN121" s="1008"/>
      <c r="BO121" s="1008"/>
      <c r="BP121" s="1009"/>
      <c r="BQ121" s="977">
        <v>16676</v>
      </c>
      <c r="BR121" s="978"/>
      <c r="BS121" s="978"/>
      <c r="BT121" s="978"/>
      <c r="BU121" s="978"/>
      <c r="BV121" s="978" t="s">
        <v>441</v>
      </c>
      <c r="BW121" s="978"/>
      <c r="BX121" s="978"/>
      <c r="BY121" s="978"/>
      <c r="BZ121" s="978"/>
      <c r="CA121" s="978" t="s">
        <v>134</v>
      </c>
      <c r="CB121" s="978"/>
      <c r="CC121" s="978"/>
      <c r="CD121" s="978"/>
      <c r="CE121" s="978"/>
      <c r="CF121" s="972" t="s">
        <v>441</v>
      </c>
      <c r="CG121" s="973"/>
      <c r="CH121" s="973"/>
      <c r="CI121" s="973"/>
      <c r="CJ121" s="973"/>
      <c r="CK121" s="1068"/>
      <c r="CL121" s="1069"/>
      <c r="CM121" s="1069"/>
      <c r="CN121" s="1069"/>
      <c r="CO121" s="1070"/>
      <c r="CP121" s="1078" t="s">
        <v>474</v>
      </c>
      <c r="CQ121" s="1079"/>
      <c r="CR121" s="1079"/>
      <c r="CS121" s="1079"/>
      <c r="CT121" s="1079"/>
      <c r="CU121" s="1079"/>
      <c r="CV121" s="1079"/>
      <c r="CW121" s="1079"/>
      <c r="CX121" s="1079"/>
      <c r="CY121" s="1079"/>
      <c r="CZ121" s="1079"/>
      <c r="DA121" s="1079"/>
      <c r="DB121" s="1079"/>
      <c r="DC121" s="1079"/>
      <c r="DD121" s="1079"/>
      <c r="DE121" s="1079"/>
      <c r="DF121" s="1080"/>
      <c r="DG121" s="977">
        <v>714174</v>
      </c>
      <c r="DH121" s="978"/>
      <c r="DI121" s="978"/>
      <c r="DJ121" s="978"/>
      <c r="DK121" s="978"/>
      <c r="DL121" s="978">
        <v>660910</v>
      </c>
      <c r="DM121" s="978"/>
      <c r="DN121" s="978"/>
      <c r="DO121" s="978"/>
      <c r="DP121" s="978"/>
      <c r="DQ121" s="978">
        <v>606568</v>
      </c>
      <c r="DR121" s="978"/>
      <c r="DS121" s="978"/>
      <c r="DT121" s="978"/>
      <c r="DU121" s="978"/>
      <c r="DV121" s="979">
        <v>3.5</v>
      </c>
      <c r="DW121" s="979"/>
      <c r="DX121" s="979"/>
      <c r="DY121" s="979"/>
      <c r="DZ121" s="980"/>
    </row>
    <row r="122" spans="1:130" s="248" customFormat="1" ht="26.25" customHeight="1" x14ac:dyDescent="0.15">
      <c r="A122" s="1117"/>
      <c r="B122" s="1004"/>
      <c r="C122" s="974" t="s">
        <v>454</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134</v>
      </c>
      <c r="AB122" s="1017"/>
      <c r="AC122" s="1017"/>
      <c r="AD122" s="1017"/>
      <c r="AE122" s="1018"/>
      <c r="AF122" s="1019" t="s">
        <v>441</v>
      </c>
      <c r="AG122" s="1017"/>
      <c r="AH122" s="1017"/>
      <c r="AI122" s="1017"/>
      <c r="AJ122" s="1018"/>
      <c r="AK122" s="1019" t="s">
        <v>441</v>
      </c>
      <c r="AL122" s="1017"/>
      <c r="AM122" s="1017"/>
      <c r="AN122" s="1017"/>
      <c r="AO122" s="1018"/>
      <c r="AP122" s="1020" t="s">
        <v>134</v>
      </c>
      <c r="AQ122" s="1021"/>
      <c r="AR122" s="1021"/>
      <c r="AS122" s="1021"/>
      <c r="AT122" s="1022"/>
      <c r="AU122" s="1050"/>
      <c r="AV122" s="1051"/>
      <c r="AW122" s="1051"/>
      <c r="AX122" s="1051"/>
      <c r="AY122" s="1052"/>
      <c r="AZ122" s="1032" t="s">
        <v>475</v>
      </c>
      <c r="BA122" s="1023"/>
      <c r="BB122" s="1023"/>
      <c r="BC122" s="1023"/>
      <c r="BD122" s="1023"/>
      <c r="BE122" s="1023"/>
      <c r="BF122" s="1023"/>
      <c r="BG122" s="1023"/>
      <c r="BH122" s="1023"/>
      <c r="BI122" s="1023"/>
      <c r="BJ122" s="1023"/>
      <c r="BK122" s="1023"/>
      <c r="BL122" s="1023"/>
      <c r="BM122" s="1023"/>
      <c r="BN122" s="1023"/>
      <c r="BO122" s="1023"/>
      <c r="BP122" s="1024"/>
      <c r="BQ122" s="1055">
        <v>32026647</v>
      </c>
      <c r="BR122" s="1056"/>
      <c r="BS122" s="1056"/>
      <c r="BT122" s="1056"/>
      <c r="BU122" s="1056"/>
      <c r="BV122" s="1056">
        <v>31770073</v>
      </c>
      <c r="BW122" s="1056"/>
      <c r="BX122" s="1056"/>
      <c r="BY122" s="1056"/>
      <c r="BZ122" s="1056"/>
      <c r="CA122" s="1056">
        <v>31846607</v>
      </c>
      <c r="CB122" s="1056"/>
      <c r="CC122" s="1056"/>
      <c r="CD122" s="1056"/>
      <c r="CE122" s="1056"/>
      <c r="CF122" s="1076">
        <v>181.3</v>
      </c>
      <c r="CG122" s="1077"/>
      <c r="CH122" s="1077"/>
      <c r="CI122" s="1077"/>
      <c r="CJ122" s="1077"/>
      <c r="CK122" s="1068"/>
      <c r="CL122" s="1069"/>
      <c r="CM122" s="1069"/>
      <c r="CN122" s="1069"/>
      <c r="CO122" s="1070"/>
      <c r="CP122" s="1078" t="s">
        <v>476</v>
      </c>
      <c r="CQ122" s="1079"/>
      <c r="CR122" s="1079"/>
      <c r="CS122" s="1079"/>
      <c r="CT122" s="1079"/>
      <c r="CU122" s="1079"/>
      <c r="CV122" s="1079"/>
      <c r="CW122" s="1079"/>
      <c r="CX122" s="1079"/>
      <c r="CY122" s="1079"/>
      <c r="CZ122" s="1079"/>
      <c r="DA122" s="1079"/>
      <c r="DB122" s="1079"/>
      <c r="DC122" s="1079"/>
      <c r="DD122" s="1079"/>
      <c r="DE122" s="1079"/>
      <c r="DF122" s="1080"/>
      <c r="DG122" s="977">
        <v>617326</v>
      </c>
      <c r="DH122" s="978"/>
      <c r="DI122" s="978"/>
      <c r="DJ122" s="978"/>
      <c r="DK122" s="978"/>
      <c r="DL122" s="978">
        <v>555653</v>
      </c>
      <c r="DM122" s="978"/>
      <c r="DN122" s="978"/>
      <c r="DO122" s="978"/>
      <c r="DP122" s="978"/>
      <c r="DQ122" s="978">
        <v>495218</v>
      </c>
      <c r="DR122" s="978"/>
      <c r="DS122" s="978"/>
      <c r="DT122" s="978"/>
      <c r="DU122" s="978"/>
      <c r="DV122" s="979">
        <v>2.8</v>
      </c>
      <c r="DW122" s="979"/>
      <c r="DX122" s="979"/>
      <c r="DY122" s="979"/>
      <c r="DZ122" s="980"/>
    </row>
    <row r="123" spans="1:130" s="248" customFormat="1" ht="26.25" customHeight="1" x14ac:dyDescent="0.15">
      <c r="A123" s="1117"/>
      <c r="B123" s="1004"/>
      <c r="C123" s="974" t="s">
        <v>460</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134</v>
      </c>
      <c r="AB123" s="1017"/>
      <c r="AC123" s="1017"/>
      <c r="AD123" s="1017"/>
      <c r="AE123" s="1018"/>
      <c r="AF123" s="1019" t="s">
        <v>134</v>
      </c>
      <c r="AG123" s="1017"/>
      <c r="AH123" s="1017"/>
      <c r="AI123" s="1017"/>
      <c r="AJ123" s="1018"/>
      <c r="AK123" s="1019" t="s">
        <v>134</v>
      </c>
      <c r="AL123" s="1017"/>
      <c r="AM123" s="1017"/>
      <c r="AN123" s="1017"/>
      <c r="AO123" s="1018"/>
      <c r="AP123" s="1020" t="s">
        <v>134</v>
      </c>
      <c r="AQ123" s="1021"/>
      <c r="AR123" s="1021"/>
      <c r="AS123" s="1021"/>
      <c r="AT123" s="1022"/>
      <c r="AU123" s="1053"/>
      <c r="AV123" s="1054"/>
      <c r="AW123" s="1054"/>
      <c r="AX123" s="1054"/>
      <c r="AY123" s="1054"/>
      <c r="AZ123" s="279" t="s">
        <v>185</v>
      </c>
      <c r="BA123" s="279"/>
      <c r="BB123" s="279"/>
      <c r="BC123" s="279"/>
      <c r="BD123" s="279"/>
      <c r="BE123" s="279"/>
      <c r="BF123" s="279"/>
      <c r="BG123" s="279"/>
      <c r="BH123" s="279"/>
      <c r="BI123" s="279"/>
      <c r="BJ123" s="279"/>
      <c r="BK123" s="279"/>
      <c r="BL123" s="279"/>
      <c r="BM123" s="279"/>
      <c r="BN123" s="279"/>
      <c r="BO123" s="1033" t="s">
        <v>477</v>
      </c>
      <c r="BP123" s="1064"/>
      <c r="BQ123" s="1123">
        <v>49471214</v>
      </c>
      <c r="BR123" s="1124"/>
      <c r="BS123" s="1124"/>
      <c r="BT123" s="1124"/>
      <c r="BU123" s="1124"/>
      <c r="BV123" s="1124">
        <v>47754114</v>
      </c>
      <c r="BW123" s="1124"/>
      <c r="BX123" s="1124"/>
      <c r="BY123" s="1124"/>
      <c r="BZ123" s="1124"/>
      <c r="CA123" s="1124">
        <v>47747841</v>
      </c>
      <c r="CB123" s="1124"/>
      <c r="CC123" s="1124"/>
      <c r="CD123" s="1124"/>
      <c r="CE123" s="1124"/>
      <c r="CF123" s="1057"/>
      <c r="CG123" s="1058"/>
      <c r="CH123" s="1058"/>
      <c r="CI123" s="1058"/>
      <c r="CJ123" s="1059"/>
      <c r="CK123" s="1068"/>
      <c r="CL123" s="1069"/>
      <c r="CM123" s="1069"/>
      <c r="CN123" s="1069"/>
      <c r="CO123" s="1070"/>
      <c r="CP123" s="1078" t="s">
        <v>478</v>
      </c>
      <c r="CQ123" s="1079"/>
      <c r="CR123" s="1079"/>
      <c r="CS123" s="1079"/>
      <c r="CT123" s="1079"/>
      <c r="CU123" s="1079"/>
      <c r="CV123" s="1079"/>
      <c r="CW123" s="1079"/>
      <c r="CX123" s="1079"/>
      <c r="CY123" s="1079"/>
      <c r="CZ123" s="1079"/>
      <c r="DA123" s="1079"/>
      <c r="DB123" s="1079"/>
      <c r="DC123" s="1079"/>
      <c r="DD123" s="1079"/>
      <c r="DE123" s="1079"/>
      <c r="DF123" s="1080"/>
      <c r="DG123" s="1016">
        <v>28045</v>
      </c>
      <c r="DH123" s="1017"/>
      <c r="DI123" s="1017"/>
      <c r="DJ123" s="1017"/>
      <c r="DK123" s="1018"/>
      <c r="DL123" s="1019">
        <v>24510</v>
      </c>
      <c r="DM123" s="1017"/>
      <c r="DN123" s="1017"/>
      <c r="DO123" s="1017"/>
      <c r="DP123" s="1018"/>
      <c r="DQ123" s="1019">
        <v>22229</v>
      </c>
      <c r="DR123" s="1017"/>
      <c r="DS123" s="1017"/>
      <c r="DT123" s="1017"/>
      <c r="DU123" s="1018"/>
      <c r="DV123" s="1020">
        <v>0.1</v>
      </c>
      <c r="DW123" s="1021"/>
      <c r="DX123" s="1021"/>
      <c r="DY123" s="1021"/>
      <c r="DZ123" s="1022"/>
    </row>
    <row r="124" spans="1:130" s="248" customFormat="1" ht="26.25" customHeight="1" thickBot="1" x14ac:dyDescent="0.2">
      <c r="A124" s="1117"/>
      <c r="B124" s="1004"/>
      <c r="C124" s="974" t="s">
        <v>463</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441</v>
      </c>
      <c r="AB124" s="1017"/>
      <c r="AC124" s="1017"/>
      <c r="AD124" s="1017"/>
      <c r="AE124" s="1018"/>
      <c r="AF124" s="1019" t="s">
        <v>134</v>
      </c>
      <c r="AG124" s="1017"/>
      <c r="AH124" s="1017"/>
      <c r="AI124" s="1017"/>
      <c r="AJ124" s="1018"/>
      <c r="AK124" s="1019" t="s">
        <v>134</v>
      </c>
      <c r="AL124" s="1017"/>
      <c r="AM124" s="1017"/>
      <c r="AN124" s="1017"/>
      <c r="AO124" s="1018"/>
      <c r="AP124" s="1020" t="s">
        <v>441</v>
      </c>
      <c r="AQ124" s="1021"/>
      <c r="AR124" s="1021"/>
      <c r="AS124" s="1021"/>
      <c r="AT124" s="1022"/>
      <c r="AU124" s="1119" t="s">
        <v>479</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t="s">
        <v>441</v>
      </c>
      <c r="BR124" s="1086"/>
      <c r="BS124" s="1086"/>
      <c r="BT124" s="1086"/>
      <c r="BU124" s="1086"/>
      <c r="BV124" s="1086" t="s">
        <v>134</v>
      </c>
      <c r="BW124" s="1086"/>
      <c r="BX124" s="1086"/>
      <c r="BY124" s="1086"/>
      <c r="BZ124" s="1086"/>
      <c r="CA124" s="1086" t="s">
        <v>134</v>
      </c>
      <c r="CB124" s="1086"/>
      <c r="CC124" s="1086"/>
      <c r="CD124" s="1086"/>
      <c r="CE124" s="1086"/>
      <c r="CF124" s="1087"/>
      <c r="CG124" s="1088"/>
      <c r="CH124" s="1088"/>
      <c r="CI124" s="1088"/>
      <c r="CJ124" s="1089"/>
      <c r="CK124" s="1071"/>
      <c r="CL124" s="1071"/>
      <c r="CM124" s="1071"/>
      <c r="CN124" s="1071"/>
      <c r="CO124" s="1072"/>
      <c r="CP124" s="1078" t="s">
        <v>480</v>
      </c>
      <c r="CQ124" s="1079"/>
      <c r="CR124" s="1079"/>
      <c r="CS124" s="1079"/>
      <c r="CT124" s="1079"/>
      <c r="CU124" s="1079"/>
      <c r="CV124" s="1079"/>
      <c r="CW124" s="1079"/>
      <c r="CX124" s="1079"/>
      <c r="CY124" s="1079"/>
      <c r="CZ124" s="1079"/>
      <c r="DA124" s="1079"/>
      <c r="DB124" s="1079"/>
      <c r="DC124" s="1079"/>
      <c r="DD124" s="1079"/>
      <c r="DE124" s="1079"/>
      <c r="DF124" s="1080"/>
      <c r="DG124" s="1063" t="s">
        <v>134</v>
      </c>
      <c r="DH124" s="1042"/>
      <c r="DI124" s="1042"/>
      <c r="DJ124" s="1042"/>
      <c r="DK124" s="1043"/>
      <c r="DL124" s="1041" t="s">
        <v>134</v>
      </c>
      <c r="DM124" s="1042"/>
      <c r="DN124" s="1042"/>
      <c r="DO124" s="1042"/>
      <c r="DP124" s="1043"/>
      <c r="DQ124" s="1041" t="s">
        <v>134</v>
      </c>
      <c r="DR124" s="1042"/>
      <c r="DS124" s="1042"/>
      <c r="DT124" s="1042"/>
      <c r="DU124" s="1043"/>
      <c r="DV124" s="1044" t="s">
        <v>441</v>
      </c>
      <c r="DW124" s="1045"/>
      <c r="DX124" s="1045"/>
      <c r="DY124" s="1045"/>
      <c r="DZ124" s="1046"/>
    </row>
    <row r="125" spans="1:130" s="248" customFormat="1" ht="26.25" customHeight="1" x14ac:dyDescent="0.15">
      <c r="A125" s="1117"/>
      <c r="B125" s="1004"/>
      <c r="C125" s="974" t="s">
        <v>465</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441</v>
      </c>
      <c r="AB125" s="1017"/>
      <c r="AC125" s="1017"/>
      <c r="AD125" s="1017"/>
      <c r="AE125" s="1018"/>
      <c r="AF125" s="1019" t="s">
        <v>441</v>
      </c>
      <c r="AG125" s="1017"/>
      <c r="AH125" s="1017"/>
      <c r="AI125" s="1017"/>
      <c r="AJ125" s="1018"/>
      <c r="AK125" s="1019" t="s">
        <v>134</v>
      </c>
      <c r="AL125" s="1017"/>
      <c r="AM125" s="1017"/>
      <c r="AN125" s="1017"/>
      <c r="AO125" s="1018"/>
      <c r="AP125" s="1020" t="s">
        <v>441</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481</v>
      </c>
      <c r="CL125" s="1066"/>
      <c r="CM125" s="1066"/>
      <c r="CN125" s="1066"/>
      <c r="CO125" s="1067"/>
      <c r="CP125" s="998" t="s">
        <v>482</v>
      </c>
      <c r="CQ125" s="947"/>
      <c r="CR125" s="947"/>
      <c r="CS125" s="947"/>
      <c r="CT125" s="947"/>
      <c r="CU125" s="947"/>
      <c r="CV125" s="947"/>
      <c r="CW125" s="947"/>
      <c r="CX125" s="947"/>
      <c r="CY125" s="947"/>
      <c r="CZ125" s="947"/>
      <c r="DA125" s="947"/>
      <c r="DB125" s="947"/>
      <c r="DC125" s="947"/>
      <c r="DD125" s="947"/>
      <c r="DE125" s="947"/>
      <c r="DF125" s="948"/>
      <c r="DG125" s="984" t="s">
        <v>134</v>
      </c>
      <c r="DH125" s="985"/>
      <c r="DI125" s="985"/>
      <c r="DJ125" s="985"/>
      <c r="DK125" s="985"/>
      <c r="DL125" s="985" t="s">
        <v>441</v>
      </c>
      <c r="DM125" s="985"/>
      <c r="DN125" s="985"/>
      <c r="DO125" s="985"/>
      <c r="DP125" s="985"/>
      <c r="DQ125" s="985" t="s">
        <v>441</v>
      </c>
      <c r="DR125" s="985"/>
      <c r="DS125" s="985"/>
      <c r="DT125" s="985"/>
      <c r="DU125" s="985"/>
      <c r="DV125" s="986" t="s">
        <v>441</v>
      </c>
      <c r="DW125" s="986"/>
      <c r="DX125" s="986"/>
      <c r="DY125" s="986"/>
      <c r="DZ125" s="987"/>
    </row>
    <row r="126" spans="1:130" s="248" customFormat="1" ht="26.25" customHeight="1" thickBot="1" x14ac:dyDescent="0.2">
      <c r="A126" s="1117"/>
      <c r="B126" s="1004"/>
      <c r="C126" s="974" t="s">
        <v>467</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v>10316</v>
      </c>
      <c r="AB126" s="1017"/>
      <c r="AC126" s="1017"/>
      <c r="AD126" s="1017"/>
      <c r="AE126" s="1018"/>
      <c r="AF126" s="1019">
        <v>12844</v>
      </c>
      <c r="AG126" s="1017"/>
      <c r="AH126" s="1017"/>
      <c r="AI126" s="1017"/>
      <c r="AJ126" s="1018"/>
      <c r="AK126" s="1019">
        <v>5379</v>
      </c>
      <c r="AL126" s="1017"/>
      <c r="AM126" s="1017"/>
      <c r="AN126" s="1017"/>
      <c r="AO126" s="1018"/>
      <c r="AP126" s="1020">
        <v>0</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483</v>
      </c>
      <c r="CQ126" s="1008"/>
      <c r="CR126" s="1008"/>
      <c r="CS126" s="1008"/>
      <c r="CT126" s="1008"/>
      <c r="CU126" s="1008"/>
      <c r="CV126" s="1008"/>
      <c r="CW126" s="1008"/>
      <c r="CX126" s="1008"/>
      <c r="CY126" s="1008"/>
      <c r="CZ126" s="1008"/>
      <c r="DA126" s="1008"/>
      <c r="DB126" s="1008"/>
      <c r="DC126" s="1008"/>
      <c r="DD126" s="1008"/>
      <c r="DE126" s="1008"/>
      <c r="DF126" s="1009"/>
      <c r="DG126" s="977" t="s">
        <v>134</v>
      </c>
      <c r="DH126" s="978"/>
      <c r="DI126" s="978"/>
      <c r="DJ126" s="978"/>
      <c r="DK126" s="978"/>
      <c r="DL126" s="978" t="s">
        <v>441</v>
      </c>
      <c r="DM126" s="978"/>
      <c r="DN126" s="978"/>
      <c r="DO126" s="978"/>
      <c r="DP126" s="978"/>
      <c r="DQ126" s="978" t="s">
        <v>441</v>
      </c>
      <c r="DR126" s="978"/>
      <c r="DS126" s="978"/>
      <c r="DT126" s="978"/>
      <c r="DU126" s="978"/>
      <c r="DV126" s="979" t="s">
        <v>134</v>
      </c>
      <c r="DW126" s="979"/>
      <c r="DX126" s="979"/>
      <c r="DY126" s="979"/>
      <c r="DZ126" s="980"/>
    </row>
    <row r="127" spans="1:130" s="248" customFormat="1" ht="26.25" customHeight="1" x14ac:dyDescent="0.15">
      <c r="A127" s="1118"/>
      <c r="B127" s="1006"/>
      <c r="C127" s="1060" t="s">
        <v>484</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v>454</v>
      </c>
      <c r="AB127" s="1017"/>
      <c r="AC127" s="1017"/>
      <c r="AD127" s="1017"/>
      <c r="AE127" s="1018"/>
      <c r="AF127" s="1019">
        <v>281</v>
      </c>
      <c r="AG127" s="1017"/>
      <c r="AH127" s="1017"/>
      <c r="AI127" s="1017"/>
      <c r="AJ127" s="1018"/>
      <c r="AK127" s="1019">
        <v>168</v>
      </c>
      <c r="AL127" s="1017"/>
      <c r="AM127" s="1017"/>
      <c r="AN127" s="1017"/>
      <c r="AO127" s="1018"/>
      <c r="AP127" s="1020">
        <v>0</v>
      </c>
      <c r="AQ127" s="1021"/>
      <c r="AR127" s="1021"/>
      <c r="AS127" s="1021"/>
      <c r="AT127" s="1022"/>
      <c r="AU127" s="284"/>
      <c r="AV127" s="284"/>
      <c r="AW127" s="284"/>
      <c r="AX127" s="1090" t="s">
        <v>485</v>
      </c>
      <c r="AY127" s="1091"/>
      <c r="AZ127" s="1091"/>
      <c r="BA127" s="1091"/>
      <c r="BB127" s="1091"/>
      <c r="BC127" s="1091"/>
      <c r="BD127" s="1091"/>
      <c r="BE127" s="1092"/>
      <c r="BF127" s="1093" t="s">
        <v>486</v>
      </c>
      <c r="BG127" s="1091"/>
      <c r="BH127" s="1091"/>
      <c r="BI127" s="1091"/>
      <c r="BJ127" s="1091"/>
      <c r="BK127" s="1091"/>
      <c r="BL127" s="1092"/>
      <c r="BM127" s="1093" t="s">
        <v>487</v>
      </c>
      <c r="BN127" s="1091"/>
      <c r="BO127" s="1091"/>
      <c r="BP127" s="1091"/>
      <c r="BQ127" s="1091"/>
      <c r="BR127" s="1091"/>
      <c r="BS127" s="1092"/>
      <c r="BT127" s="1093" t="s">
        <v>488</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489</v>
      </c>
      <c r="CQ127" s="1008"/>
      <c r="CR127" s="1008"/>
      <c r="CS127" s="1008"/>
      <c r="CT127" s="1008"/>
      <c r="CU127" s="1008"/>
      <c r="CV127" s="1008"/>
      <c r="CW127" s="1008"/>
      <c r="CX127" s="1008"/>
      <c r="CY127" s="1008"/>
      <c r="CZ127" s="1008"/>
      <c r="DA127" s="1008"/>
      <c r="DB127" s="1008"/>
      <c r="DC127" s="1008"/>
      <c r="DD127" s="1008"/>
      <c r="DE127" s="1008"/>
      <c r="DF127" s="1009"/>
      <c r="DG127" s="977" t="s">
        <v>441</v>
      </c>
      <c r="DH127" s="978"/>
      <c r="DI127" s="978"/>
      <c r="DJ127" s="978"/>
      <c r="DK127" s="978"/>
      <c r="DL127" s="978" t="s">
        <v>134</v>
      </c>
      <c r="DM127" s="978"/>
      <c r="DN127" s="978"/>
      <c r="DO127" s="978"/>
      <c r="DP127" s="978"/>
      <c r="DQ127" s="978" t="s">
        <v>441</v>
      </c>
      <c r="DR127" s="978"/>
      <c r="DS127" s="978"/>
      <c r="DT127" s="978"/>
      <c r="DU127" s="978"/>
      <c r="DV127" s="979" t="s">
        <v>441</v>
      </c>
      <c r="DW127" s="979"/>
      <c r="DX127" s="979"/>
      <c r="DY127" s="979"/>
      <c r="DZ127" s="980"/>
    </row>
    <row r="128" spans="1:130" s="248" customFormat="1" ht="26.25" customHeight="1" thickBot="1" x14ac:dyDescent="0.2">
      <c r="A128" s="1101" t="s">
        <v>490</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491</v>
      </c>
      <c r="X128" s="1103"/>
      <c r="Y128" s="1103"/>
      <c r="Z128" s="1104"/>
      <c r="AA128" s="1105">
        <v>108527</v>
      </c>
      <c r="AB128" s="1106"/>
      <c r="AC128" s="1106"/>
      <c r="AD128" s="1106"/>
      <c r="AE128" s="1107"/>
      <c r="AF128" s="1108">
        <v>17112</v>
      </c>
      <c r="AG128" s="1106"/>
      <c r="AH128" s="1106"/>
      <c r="AI128" s="1106"/>
      <c r="AJ128" s="1107"/>
      <c r="AK128" s="1108">
        <v>482</v>
      </c>
      <c r="AL128" s="1106"/>
      <c r="AM128" s="1106"/>
      <c r="AN128" s="1106"/>
      <c r="AO128" s="1107"/>
      <c r="AP128" s="1109"/>
      <c r="AQ128" s="1110"/>
      <c r="AR128" s="1110"/>
      <c r="AS128" s="1110"/>
      <c r="AT128" s="1111"/>
      <c r="AU128" s="284"/>
      <c r="AV128" s="284"/>
      <c r="AW128" s="284"/>
      <c r="AX128" s="946" t="s">
        <v>492</v>
      </c>
      <c r="AY128" s="947"/>
      <c r="AZ128" s="947"/>
      <c r="BA128" s="947"/>
      <c r="BB128" s="947"/>
      <c r="BC128" s="947"/>
      <c r="BD128" s="947"/>
      <c r="BE128" s="948"/>
      <c r="BF128" s="1112" t="s">
        <v>441</v>
      </c>
      <c r="BG128" s="1113"/>
      <c r="BH128" s="1113"/>
      <c r="BI128" s="1113"/>
      <c r="BJ128" s="1113"/>
      <c r="BK128" s="1113"/>
      <c r="BL128" s="1114"/>
      <c r="BM128" s="1112">
        <v>12.43</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493</v>
      </c>
      <c r="CQ128" s="1095"/>
      <c r="CR128" s="1095"/>
      <c r="CS128" s="1095"/>
      <c r="CT128" s="1095"/>
      <c r="CU128" s="1095"/>
      <c r="CV128" s="1095"/>
      <c r="CW128" s="1095"/>
      <c r="CX128" s="1095"/>
      <c r="CY128" s="1095"/>
      <c r="CZ128" s="1095"/>
      <c r="DA128" s="1095"/>
      <c r="DB128" s="1095"/>
      <c r="DC128" s="1095"/>
      <c r="DD128" s="1095"/>
      <c r="DE128" s="1095"/>
      <c r="DF128" s="1096"/>
      <c r="DG128" s="1097" t="s">
        <v>441</v>
      </c>
      <c r="DH128" s="1098"/>
      <c r="DI128" s="1098"/>
      <c r="DJ128" s="1098"/>
      <c r="DK128" s="1098"/>
      <c r="DL128" s="1098" t="s">
        <v>441</v>
      </c>
      <c r="DM128" s="1098"/>
      <c r="DN128" s="1098"/>
      <c r="DO128" s="1098"/>
      <c r="DP128" s="1098"/>
      <c r="DQ128" s="1098" t="s">
        <v>441</v>
      </c>
      <c r="DR128" s="1098"/>
      <c r="DS128" s="1098"/>
      <c r="DT128" s="1098"/>
      <c r="DU128" s="1098"/>
      <c r="DV128" s="1099" t="s">
        <v>441</v>
      </c>
      <c r="DW128" s="1099"/>
      <c r="DX128" s="1099"/>
      <c r="DY128" s="1099"/>
      <c r="DZ128" s="1100"/>
    </row>
    <row r="129" spans="1:131" s="248" customFormat="1" ht="26.25" customHeight="1" x14ac:dyDescent="0.15">
      <c r="A129" s="988" t="s">
        <v>106</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494</v>
      </c>
      <c r="X129" s="1132"/>
      <c r="Y129" s="1132"/>
      <c r="Z129" s="1133"/>
      <c r="AA129" s="1016">
        <v>20285641</v>
      </c>
      <c r="AB129" s="1017"/>
      <c r="AC129" s="1017"/>
      <c r="AD129" s="1017"/>
      <c r="AE129" s="1018"/>
      <c r="AF129" s="1019">
        <v>20097037</v>
      </c>
      <c r="AG129" s="1017"/>
      <c r="AH129" s="1017"/>
      <c r="AI129" s="1017"/>
      <c r="AJ129" s="1018"/>
      <c r="AK129" s="1019">
        <v>20691305</v>
      </c>
      <c r="AL129" s="1017"/>
      <c r="AM129" s="1017"/>
      <c r="AN129" s="1017"/>
      <c r="AO129" s="1018"/>
      <c r="AP129" s="1134"/>
      <c r="AQ129" s="1135"/>
      <c r="AR129" s="1135"/>
      <c r="AS129" s="1135"/>
      <c r="AT129" s="1136"/>
      <c r="AU129" s="286"/>
      <c r="AV129" s="286"/>
      <c r="AW129" s="286"/>
      <c r="AX129" s="1125" t="s">
        <v>495</v>
      </c>
      <c r="AY129" s="1008"/>
      <c r="AZ129" s="1008"/>
      <c r="BA129" s="1008"/>
      <c r="BB129" s="1008"/>
      <c r="BC129" s="1008"/>
      <c r="BD129" s="1008"/>
      <c r="BE129" s="1009"/>
      <c r="BF129" s="1126" t="s">
        <v>134</v>
      </c>
      <c r="BG129" s="1127"/>
      <c r="BH129" s="1127"/>
      <c r="BI129" s="1127"/>
      <c r="BJ129" s="1127"/>
      <c r="BK129" s="1127"/>
      <c r="BL129" s="1128"/>
      <c r="BM129" s="1126">
        <v>17.43</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496</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497</v>
      </c>
      <c r="X130" s="1132"/>
      <c r="Y130" s="1132"/>
      <c r="Z130" s="1133"/>
      <c r="AA130" s="1016">
        <v>2446914</v>
      </c>
      <c r="AB130" s="1017"/>
      <c r="AC130" s="1017"/>
      <c r="AD130" s="1017"/>
      <c r="AE130" s="1018"/>
      <c r="AF130" s="1019">
        <v>2934623</v>
      </c>
      <c r="AG130" s="1017"/>
      <c r="AH130" s="1017"/>
      <c r="AI130" s="1017"/>
      <c r="AJ130" s="1018"/>
      <c r="AK130" s="1019">
        <v>3126845</v>
      </c>
      <c r="AL130" s="1017"/>
      <c r="AM130" s="1017"/>
      <c r="AN130" s="1017"/>
      <c r="AO130" s="1018"/>
      <c r="AP130" s="1134"/>
      <c r="AQ130" s="1135"/>
      <c r="AR130" s="1135"/>
      <c r="AS130" s="1135"/>
      <c r="AT130" s="1136"/>
      <c r="AU130" s="286"/>
      <c r="AV130" s="286"/>
      <c r="AW130" s="286"/>
      <c r="AX130" s="1125" t="s">
        <v>498</v>
      </c>
      <c r="AY130" s="1008"/>
      <c r="AZ130" s="1008"/>
      <c r="BA130" s="1008"/>
      <c r="BB130" s="1008"/>
      <c r="BC130" s="1008"/>
      <c r="BD130" s="1008"/>
      <c r="BE130" s="1009"/>
      <c r="BF130" s="1162">
        <v>5.9</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499</v>
      </c>
      <c r="X131" s="1170"/>
      <c r="Y131" s="1170"/>
      <c r="Z131" s="1171"/>
      <c r="AA131" s="1063">
        <v>17838727</v>
      </c>
      <c r="AB131" s="1042"/>
      <c r="AC131" s="1042"/>
      <c r="AD131" s="1042"/>
      <c r="AE131" s="1043"/>
      <c r="AF131" s="1041">
        <v>17162414</v>
      </c>
      <c r="AG131" s="1042"/>
      <c r="AH131" s="1042"/>
      <c r="AI131" s="1042"/>
      <c r="AJ131" s="1043"/>
      <c r="AK131" s="1041">
        <v>17564460</v>
      </c>
      <c r="AL131" s="1042"/>
      <c r="AM131" s="1042"/>
      <c r="AN131" s="1042"/>
      <c r="AO131" s="1043"/>
      <c r="AP131" s="1172"/>
      <c r="AQ131" s="1173"/>
      <c r="AR131" s="1173"/>
      <c r="AS131" s="1173"/>
      <c r="AT131" s="1174"/>
      <c r="AU131" s="286"/>
      <c r="AV131" s="286"/>
      <c r="AW131" s="286"/>
      <c r="AX131" s="1144" t="s">
        <v>500</v>
      </c>
      <c r="AY131" s="1095"/>
      <c r="AZ131" s="1095"/>
      <c r="BA131" s="1095"/>
      <c r="BB131" s="1095"/>
      <c r="BC131" s="1095"/>
      <c r="BD131" s="1095"/>
      <c r="BE131" s="1096"/>
      <c r="BF131" s="1145" t="s">
        <v>441</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501</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502</v>
      </c>
      <c r="W132" s="1155"/>
      <c r="X132" s="1155"/>
      <c r="Y132" s="1155"/>
      <c r="Z132" s="1156"/>
      <c r="AA132" s="1157">
        <v>4.3476420710000001</v>
      </c>
      <c r="AB132" s="1158"/>
      <c r="AC132" s="1158"/>
      <c r="AD132" s="1158"/>
      <c r="AE132" s="1159"/>
      <c r="AF132" s="1160">
        <v>6.2292052849999999</v>
      </c>
      <c r="AG132" s="1158"/>
      <c r="AH132" s="1158"/>
      <c r="AI132" s="1158"/>
      <c r="AJ132" s="1159"/>
      <c r="AK132" s="1160">
        <v>7.4088642629999999</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503</v>
      </c>
      <c r="W133" s="1138"/>
      <c r="X133" s="1138"/>
      <c r="Y133" s="1138"/>
      <c r="Z133" s="1139"/>
      <c r="AA133" s="1140">
        <v>3.8</v>
      </c>
      <c r="AB133" s="1141"/>
      <c r="AC133" s="1141"/>
      <c r="AD133" s="1141"/>
      <c r="AE133" s="1142"/>
      <c r="AF133" s="1140">
        <v>4.7</v>
      </c>
      <c r="AG133" s="1141"/>
      <c r="AH133" s="1141"/>
      <c r="AI133" s="1141"/>
      <c r="AJ133" s="1142"/>
      <c r="AK133" s="1140">
        <v>5.9</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hQdMO/jWQqhJl1ZtuC7hXuYUgg+vKBmU4oyq7EfArcNgPEqMohDVU8v8sBNijr0qW2jrjMzJ2DCf2a0askGZhA==" saltValue="c62aJ6kLgm/DSs2XR/+6b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504</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rozX0o6w6oVNEazHoORtzTYnRoAvqWq7R6dl8Oo2vwA0Xe3LPZggg7BQ6QWWCVaIliTOmmZXyfT6BQAktcdWQ==" saltValue="5nlLcw1bvoEykC76OeRdz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yrWmZtHQnfWDtuFWrWHK2us2s5Frpjhr7Nu2k/B/K2DUOHXGwXJ87976C2XkjX9zbHeyofkQh3iy3T8eUdXTQ==" saltValue="FMhoe4YhGzqCE9eU9wETj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506</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507</v>
      </c>
      <c r="AP7" s="305"/>
      <c r="AQ7" s="306" t="s">
        <v>508</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509</v>
      </c>
      <c r="AQ8" s="312" t="s">
        <v>510</v>
      </c>
      <c r="AR8" s="313" t="s">
        <v>511</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512</v>
      </c>
      <c r="AL9" s="1178"/>
      <c r="AM9" s="1178"/>
      <c r="AN9" s="1179"/>
      <c r="AO9" s="314">
        <v>6347053</v>
      </c>
      <c r="AP9" s="314">
        <v>98721</v>
      </c>
      <c r="AQ9" s="315">
        <v>75076</v>
      </c>
      <c r="AR9" s="316">
        <v>31.5</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513</v>
      </c>
      <c r="AL10" s="1178"/>
      <c r="AM10" s="1178"/>
      <c r="AN10" s="1179"/>
      <c r="AO10" s="317">
        <v>842345</v>
      </c>
      <c r="AP10" s="317">
        <v>13102</v>
      </c>
      <c r="AQ10" s="318">
        <v>12085</v>
      </c>
      <c r="AR10" s="319">
        <v>8.4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514</v>
      </c>
      <c r="AL11" s="1178"/>
      <c r="AM11" s="1178"/>
      <c r="AN11" s="1179"/>
      <c r="AO11" s="317">
        <v>54522</v>
      </c>
      <c r="AP11" s="317">
        <v>848</v>
      </c>
      <c r="AQ11" s="318">
        <v>844</v>
      </c>
      <c r="AR11" s="319">
        <v>0.5</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515</v>
      </c>
      <c r="AL12" s="1178"/>
      <c r="AM12" s="1178"/>
      <c r="AN12" s="1179"/>
      <c r="AO12" s="317" t="s">
        <v>516</v>
      </c>
      <c r="AP12" s="317" t="s">
        <v>516</v>
      </c>
      <c r="AQ12" s="318" t="s">
        <v>516</v>
      </c>
      <c r="AR12" s="319" t="s">
        <v>516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517</v>
      </c>
      <c r="AL13" s="1178"/>
      <c r="AM13" s="1178"/>
      <c r="AN13" s="1179"/>
      <c r="AO13" s="317">
        <v>193865</v>
      </c>
      <c r="AP13" s="317">
        <v>3015</v>
      </c>
      <c r="AQ13" s="318">
        <v>2760</v>
      </c>
      <c r="AR13" s="319">
        <v>9.1999999999999993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518</v>
      </c>
      <c r="AL14" s="1178"/>
      <c r="AM14" s="1178"/>
      <c r="AN14" s="1179"/>
      <c r="AO14" s="317" t="s">
        <v>516</v>
      </c>
      <c r="AP14" s="317" t="s">
        <v>516</v>
      </c>
      <c r="AQ14" s="318">
        <v>1530</v>
      </c>
      <c r="AR14" s="319" t="s">
        <v>516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519</v>
      </c>
      <c r="AL15" s="1184"/>
      <c r="AM15" s="1184"/>
      <c r="AN15" s="1185"/>
      <c r="AO15" s="317">
        <v>-547755</v>
      </c>
      <c r="AP15" s="317">
        <v>-8520</v>
      </c>
      <c r="AQ15" s="318">
        <v>-5396</v>
      </c>
      <c r="AR15" s="319">
        <v>57.9</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185</v>
      </c>
      <c r="AL16" s="1184"/>
      <c r="AM16" s="1184"/>
      <c r="AN16" s="1185"/>
      <c r="AO16" s="317">
        <v>6890030</v>
      </c>
      <c r="AP16" s="317">
        <v>107166</v>
      </c>
      <c r="AQ16" s="318">
        <v>86899</v>
      </c>
      <c r="AR16" s="319">
        <v>23.3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520</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521</v>
      </c>
      <c r="AP20" s="326" t="s">
        <v>522</v>
      </c>
      <c r="AQ20" s="327" t="s">
        <v>523</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524</v>
      </c>
      <c r="AL21" s="1187"/>
      <c r="AM21" s="1187"/>
      <c r="AN21" s="1188"/>
      <c r="AO21" s="330">
        <v>9.01</v>
      </c>
      <c r="AP21" s="331">
        <v>7.73</v>
      </c>
      <c r="AQ21" s="332">
        <v>1.28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525</v>
      </c>
      <c r="AL22" s="1187"/>
      <c r="AM22" s="1187"/>
      <c r="AN22" s="1188"/>
      <c r="AO22" s="335">
        <v>98.7</v>
      </c>
      <c r="AP22" s="336">
        <v>98.3</v>
      </c>
      <c r="AQ22" s="337">
        <v>0.4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528</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507</v>
      </c>
      <c r="AP30" s="305"/>
      <c r="AQ30" s="306" t="s">
        <v>508</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509</v>
      </c>
      <c r="AQ31" s="312" t="s">
        <v>510</v>
      </c>
      <c r="AR31" s="313" t="s">
        <v>511</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529</v>
      </c>
      <c r="AL32" s="1181"/>
      <c r="AM32" s="1181"/>
      <c r="AN32" s="1182"/>
      <c r="AO32" s="345">
        <v>3994004</v>
      </c>
      <c r="AP32" s="345">
        <v>62122</v>
      </c>
      <c r="AQ32" s="346">
        <v>43385</v>
      </c>
      <c r="AR32" s="347">
        <v>43.2</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530</v>
      </c>
      <c r="AL33" s="1181"/>
      <c r="AM33" s="1181"/>
      <c r="AN33" s="1182"/>
      <c r="AO33" s="345" t="s">
        <v>516</v>
      </c>
      <c r="AP33" s="345" t="s">
        <v>516</v>
      </c>
      <c r="AQ33" s="346" t="s">
        <v>516</v>
      </c>
      <c r="AR33" s="347" t="s">
        <v>516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531</v>
      </c>
      <c r="AL34" s="1181"/>
      <c r="AM34" s="1181"/>
      <c r="AN34" s="1182"/>
      <c r="AO34" s="345" t="s">
        <v>516</v>
      </c>
      <c r="AP34" s="345" t="s">
        <v>516</v>
      </c>
      <c r="AQ34" s="346">
        <v>187</v>
      </c>
      <c r="AR34" s="347" t="s">
        <v>516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532</v>
      </c>
      <c r="AL35" s="1181"/>
      <c r="AM35" s="1181"/>
      <c r="AN35" s="1182"/>
      <c r="AO35" s="345">
        <v>189988</v>
      </c>
      <c r="AP35" s="345">
        <v>2955</v>
      </c>
      <c r="AQ35" s="346">
        <v>9764</v>
      </c>
      <c r="AR35" s="347">
        <v>-69.7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533</v>
      </c>
      <c r="AL36" s="1181"/>
      <c r="AM36" s="1181"/>
      <c r="AN36" s="1182"/>
      <c r="AO36" s="345">
        <v>233130</v>
      </c>
      <c r="AP36" s="345">
        <v>3626</v>
      </c>
      <c r="AQ36" s="346">
        <v>2539</v>
      </c>
      <c r="AR36" s="347">
        <v>42.8</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534</v>
      </c>
      <c r="AL37" s="1181"/>
      <c r="AM37" s="1181"/>
      <c r="AN37" s="1182"/>
      <c r="AO37" s="345">
        <v>11532</v>
      </c>
      <c r="AP37" s="345">
        <v>179</v>
      </c>
      <c r="AQ37" s="346">
        <v>1682</v>
      </c>
      <c r="AR37" s="347">
        <v>-89.4</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535</v>
      </c>
      <c r="AL38" s="1190"/>
      <c r="AM38" s="1190"/>
      <c r="AN38" s="1191"/>
      <c r="AO38" s="348" t="s">
        <v>516</v>
      </c>
      <c r="AP38" s="348" t="s">
        <v>516</v>
      </c>
      <c r="AQ38" s="349">
        <v>1</v>
      </c>
      <c r="AR38" s="337" t="s">
        <v>516</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536</v>
      </c>
      <c r="AL39" s="1190"/>
      <c r="AM39" s="1190"/>
      <c r="AN39" s="1191"/>
      <c r="AO39" s="345">
        <v>-482</v>
      </c>
      <c r="AP39" s="345">
        <v>-7</v>
      </c>
      <c r="AQ39" s="346">
        <v>-3093</v>
      </c>
      <c r="AR39" s="347">
        <v>-99.8</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537</v>
      </c>
      <c r="AL40" s="1181"/>
      <c r="AM40" s="1181"/>
      <c r="AN40" s="1182"/>
      <c r="AO40" s="345">
        <v>-3126845</v>
      </c>
      <c r="AP40" s="345">
        <v>-48634</v>
      </c>
      <c r="AQ40" s="346">
        <v>-39498</v>
      </c>
      <c r="AR40" s="347">
        <v>23.1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297</v>
      </c>
      <c r="AL41" s="1193"/>
      <c r="AM41" s="1193"/>
      <c r="AN41" s="1194"/>
      <c r="AO41" s="345">
        <v>1301327</v>
      </c>
      <c r="AP41" s="345">
        <v>20241</v>
      </c>
      <c r="AQ41" s="346">
        <v>14967</v>
      </c>
      <c r="AR41" s="347">
        <v>35.200000000000003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538</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540</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507</v>
      </c>
      <c r="AN49" s="1197" t="s">
        <v>541</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542</v>
      </c>
      <c r="AO50" s="362" t="s">
        <v>543</v>
      </c>
      <c r="AP50" s="363" t="s">
        <v>544</v>
      </c>
      <c r="AQ50" s="364" t="s">
        <v>545</v>
      </c>
      <c r="AR50" s="365" t="s">
        <v>546</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547</v>
      </c>
      <c r="AL51" s="358"/>
      <c r="AM51" s="366">
        <v>4429885</v>
      </c>
      <c r="AN51" s="367">
        <v>65645</v>
      </c>
      <c r="AO51" s="368">
        <v>-64.8</v>
      </c>
      <c r="AP51" s="369">
        <v>86564</v>
      </c>
      <c r="AQ51" s="370">
        <v>11.7</v>
      </c>
      <c r="AR51" s="371">
        <v>-76.5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548</v>
      </c>
      <c r="AM52" s="374">
        <v>3435593</v>
      </c>
      <c r="AN52" s="375">
        <v>50911</v>
      </c>
      <c r="AO52" s="376">
        <v>-63.3</v>
      </c>
      <c r="AP52" s="377">
        <v>44869</v>
      </c>
      <c r="AQ52" s="378">
        <v>4.9000000000000004</v>
      </c>
      <c r="AR52" s="379">
        <v>-68.2</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549</v>
      </c>
      <c r="AL53" s="358"/>
      <c r="AM53" s="366">
        <v>4559186</v>
      </c>
      <c r="AN53" s="367">
        <v>68413</v>
      </c>
      <c r="AO53" s="368">
        <v>4.2</v>
      </c>
      <c r="AP53" s="369">
        <v>62698</v>
      </c>
      <c r="AQ53" s="370">
        <v>-27.6</v>
      </c>
      <c r="AR53" s="371">
        <v>31.8</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548</v>
      </c>
      <c r="AM54" s="374">
        <v>3562707</v>
      </c>
      <c r="AN54" s="375">
        <v>53460</v>
      </c>
      <c r="AO54" s="376">
        <v>5</v>
      </c>
      <c r="AP54" s="377">
        <v>31973</v>
      </c>
      <c r="AQ54" s="378">
        <v>-28.7</v>
      </c>
      <c r="AR54" s="379">
        <v>33.700000000000003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550</v>
      </c>
      <c r="AL55" s="358"/>
      <c r="AM55" s="366">
        <v>6578863</v>
      </c>
      <c r="AN55" s="367">
        <v>99742</v>
      </c>
      <c r="AO55" s="368">
        <v>45.8</v>
      </c>
      <c r="AP55" s="369">
        <v>79245</v>
      </c>
      <c r="AQ55" s="370">
        <v>26.4</v>
      </c>
      <c r="AR55" s="371">
        <v>19.399999999999999</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548</v>
      </c>
      <c r="AM56" s="374">
        <v>5395747</v>
      </c>
      <c r="AN56" s="375">
        <v>81805</v>
      </c>
      <c r="AO56" s="376">
        <v>53</v>
      </c>
      <c r="AP56" s="377">
        <v>40378</v>
      </c>
      <c r="AQ56" s="378">
        <v>26.3</v>
      </c>
      <c r="AR56" s="379">
        <v>26.7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551</v>
      </c>
      <c r="AL57" s="358"/>
      <c r="AM57" s="366">
        <v>5141185</v>
      </c>
      <c r="AN57" s="367">
        <v>78805</v>
      </c>
      <c r="AO57" s="368">
        <v>-21</v>
      </c>
      <c r="AP57" s="369">
        <v>71604</v>
      </c>
      <c r="AQ57" s="370">
        <v>-9.6</v>
      </c>
      <c r="AR57" s="371">
        <v>-11.4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548</v>
      </c>
      <c r="AM58" s="374">
        <v>3544925</v>
      </c>
      <c r="AN58" s="375">
        <v>54338</v>
      </c>
      <c r="AO58" s="376">
        <v>-33.6</v>
      </c>
      <c r="AP58" s="377">
        <v>45121</v>
      </c>
      <c r="AQ58" s="378">
        <v>11.7</v>
      </c>
      <c r="AR58" s="379">
        <v>-45.3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552</v>
      </c>
      <c r="AL59" s="358"/>
      <c r="AM59" s="366">
        <v>4655999</v>
      </c>
      <c r="AN59" s="367">
        <v>72418</v>
      </c>
      <c r="AO59" s="368">
        <v>-8.1</v>
      </c>
      <c r="AP59" s="369">
        <v>67009</v>
      </c>
      <c r="AQ59" s="370">
        <v>-6.4</v>
      </c>
      <c r="AR59" s="371">
        <v>-1.7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548</v>
      </c>
      <c r="AM60" s="374">
        <v>3120869</v>
      </c>
      <c r="AN60" s="375">
        <v>48541</v>
      </c>
      <c r="AO60" s="376">
        <v>-10.7</v>
      </c>
      <c r="AP60" s="377">
        <v>43028</v>
      </c>
      <c r="AQ60" s="378">
        <v>-4.5999999999999996</v>
      </c>
      <c r="AR60" s="379">
        <v>-6.1</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553</v>
      </c>
      <c r="AL61" s="380"/>
      <c r="AM61" s="381">
        <v>5073024</v>
      </c>
      <c r="AN61" s="382">
        <v>77005</v>
      </c>
      <c r="AO61" s="383">
        <v>-8.8000000000000007</v>
      </c>
      <c r="AP61" s="384">
        <v>73424</v>
      </c>
      <c r="AQ61" s="385">
        <v>-1.1000000000000001</v>
      </c>
      <c r="AR61" s="371">
        <v>-7.7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548</v>
      </c>
      <c r="AM62" s="374">
        <v>3811968</v>
      </c>
      <c r="AN62" s="375">
        <v>57811</v>
      </c>
      <c r="AO62" s="376">
        <v>-9.9</v>
      </c>
      <c r="AP62" s="377">
        <v>41074</v>
      </c>
      <c r="AQ62" s="378">
        <v>1.9</v>
      </c>
      <c r="AR62" s="379">
        <v>-11.8</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ZhROti+kt1Ih+AOx6KRsh8ht4CW22ca6gTrwckVrUzxisopnXM2q7tUjd63+ORn1Vi1tYs7Tc5JlnYdJ7vgO8w==" saltValue="BS32CxgmZRLByAUYPyF1J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555</v>
      </c>
    </row>
    <row r="120" spans="125:125" ht="13.5" hidden="1" customHeight="1" x14ac:dyDescent="0.15"/>
    <row r="121" spans="125:125" ht="13.5" hidden="1" customHeight="1" x14ac:dyDescent="0.15">
      <c r="DU121" s="292"/>
    </row>
  </sheetData>
  <sheetProtection algorithmName="SHA-512" hashValue="k+r9airbBl4wbIN/Qr+5PNaij0bZxtqqe37HLpOosm4JyYTn8yaRslhTjNIG/9hrx0Ezi0HJxreEUXBaT2W+dg==" saltValue="uIThu8mjPeSft8AzEsQAF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556</v>
      </c>
    </row>
  </sheetData>
  <sheetProtection algorithmName="SHA-512" hashValue="epu1VlwyKIeP9sBdfHo0T07OTMoTBDRHqUAMbQ+4LbKnu4SLlnReF71k7MqQ35SbLJk86PIZ+Sr1Wbo1zEsghQ==" saltValue="zYqYn6iDWWVWELWBBe6Jb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00" t="s">
        <v>3</v>
      </c>
      <c r="D47" s="1200"/>
      <c r="E47" s="1201"/>
      <c r="F47" s="11">
        <v>49.05</v>
      </c>
      <c r="G47" s="12">
        <v>51.05</v>
      </c>
      <c r="H47" s="12">
        <v>45.63</v>
      </c>
      <c r="I47" s="12">
        <v>39.82</v>
      </c>
      <c r="J47" s="13">
        <v>36.25</v>
      </c>
    </row>
    <row r="48" spans="2:10" ht="57.75" customHeight="1" x14ac:dyDescent="0.15">
      <c r="B48" s="14"/>
      <c r="C48" s="1202" t="s">
        <v>4</v>
      </c>
      <c r="D48" s="1202"/>
      <c r="E48" s="1203"/>
      <c r="F48" s="15">
        <v>5.5</v>
      </c>
      <c r="G48" s="16">
        <v>5.37</v>
      </c>
      <c r="H48" s="16">
        <v>5.16</v>
      </c>
      <c r="I48" s="16">
        <v>7.98</v>
      </c>
      <c r="J48" s="17">
        <v>5.72</v>
      </c>
    </row>
    <row r="49" spans="2:10" ht="57.75" customHeight="1" thickBot="1" x14ac:dyDescent="0.2">
      <c r="B49" s="18"/>
      <c r="C49" s="1204" t="s">
        <v>5</v>
      </c>
      <c r="D49" s="1204"/>
      <c r="E49" s="1205"/>
      <c r="F49" s="19">
        <v>2.31</v>
      </c>
      <c r="G49" s="20">
        <v>1.04</v>
      </c>
      <c r="H49" s="20" t="s">
        <v>562</v>
      </c>
      <c r="I49" s="20" t="s">
        <v>563</v>
      </c>
      <c r="J49" s="21" t="s">
        <v>564</v>
      </c>
    </row>
    <row r="50" spans="2:10" ht="13.5" customHeight="1" x14ac:dyDescent="0.15"/>
  </sheetData>
  <sheetProtection algorithmName="SHA-512" hashValue="cpG58V1t5gpE+IqJ+qYKjqPFmtaP65W/XnAyAFRSkefmnY5kfDZEpu63EL1a5YhOwpspuzOpZxQRQNHZR3hKbQ==" saltValue="d/qqpftO59OrOYUI+K7TS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12" t="s">
        <v>565</v>
      </c>
      <c r="D34" s="1212"/>
      <c r="E34" s="1213"/>
      <c r="F34" s="32">
        <v>5.49</v>
      </c>
      <c r="G34" s="33">
        <v>5.37</v>
      </c>
      <c r="H34" s="33">
        <v>5.16</v>
      </c>
      <c r="I34" s="33">
        <v>7.98</v>
      </c>
      <c r="J34" s="34">
        <v>5.71</v>
      </c>
      <c r="K34" s="22"/>
      <c r="L34" s="22"/>
      <c r="M34" s="22"/>
      <c r="N34" s="22"/>
      <c r="O34" s="22"/>
      <c r="P34" s="22"/>
    </row>
    <row r="35" spans="1:16" ht="39" customHeight="1" x14ac:dyDescent="0.15">
      <c r="A35" s="22"/>
      <c r="B35" s="35"/>
      <c r="C35" s="1206" t="s">
        <v>566</v>
      </c>
      <c r="D35" s="1207"/>
      <c r="E35" s="1208"/>
      <c r="F35" s="36">
        <v>7.96</v>
      </c>
      <c r="G35" s="37">
        <v>7.48</v>
      </c>
      <c r="H35" s="37">
        <v>6.59</v>
      </c>
      <c r="I35" s="37">
        <v>5.23</v>
      </c>
      <c r="J35" s="38">
        <v>3.55</v>
      </c>
      <c r="K35" s="22"/>
      <c r="L35" s="22"/>
      <c r="M35" s="22"/>
      <c r="N35" s="22"/>
      <c r="O35" s="22"/>
      <c r="P35" s="22"/>
    </row>
    <row r="36" spans="1:16" ht="39" customHeight="1" x14ac:dyDescent="0.15">
      <c r="A36" s="22"/>
      <c r="B36" s="35"/>
      <c r="C36" s="1206" t="s">
        <v>567</v>
      </c>
      <c r="D36" s="1207"/>
      <c r="E36" s="1208"/>
      <c r="F36" s="36">
        <v>0.71</v>
      </c>
      <c r="G36" s="37">
        <v>1.17</v>
      </c>
      <c r="H36" s="37">
        <v>1.23</v>
      </c>
      <c r="I36" s="37">
        <v>1.06</v>
      </c>
      <c r="J36" s="38">
        <v>1.6</v>
      </c>
      <c r="K36" s="22"/>
      <c r="L36" s="22"/>
      <c r="M36" s="22"/>
      <c r="N36" s="22"/>
      <c r="O36" s="22"/>
      <c r="P36" s="22"/>
    </row>
    <row r="37" spans="1:16" ht="39" customHeight="1" x14ac:dyDescent="0.15">
      <c r="A37" s="22"/>
      <c r="B37" s="35"/>
      <c r="C37" s="1206" t="s">
        <v>568</v>
      </c>
      <c r="D37" s="1207"/>
      <c r="E37" s="1208"/>
      <c r="F37" s="36">
        <v>0.33</v>
      </c>
      <c r="G37" s="37">
        <v>0.54</v>
      </c>
      <c r="H37" s="37">
        <v>0.16</v>
      </c>
      <c r="I37" s="37">
        <v>0.3</v>
      </c>
      <c r="J37" s="38">
        <v>0.51</v>
      </c>
      <c r="K37" s="22"/>
      <c r="L37" s="22"/>
      <c r="M37" s="22"/>
      <c r="N37" s="22"/>
      <c r="O37" s="22"/>
      <c r="P37" s="22"/>
    </row>
    <row r="38" spans="1:16" ht="39" customHeight="1" x14ac:dyDescent="0.15">
      <c r="A38" s="22"/>
      <c r="B38" s="35"/>
      <c r="C38" s="1206" t="s">
        <v>569</v>
      </c>
      <c r="D38" s="1207"/>
      <c r="E38" s="1208"/>
      <c r="F38" s="36">
        <v>7.0000000000000007E-2</v>
      </c>
      <c r="G38" s="37">
        <v>0.04</v>
      </c>
      <c r="H38" s="37">
        <v>0.04</v>
      </c>
      <c r="I38" s="37">
        <v>0.04</v>
      </c>
      <c r="J38" s="38">
        <v>0.03</v>
      </c>
      <c r="K38" s="22"/>
      <c r="L38" s="22"/>
      <c r="M38" s="22"/>
      <c r="N38" s="22"/>
      <c r="O38" s="22"/>
      <c r="P38" s="22"/>
    </row>
    <row r="39" spans="1:16" ht="39" customHeight="1" x14ac:dyDescent="0.15">
      <c r="A39" s="22"/>
      <c r="B39" s="35"/>
      <c r="C39" s="1206" t="s">
        <v>570</v>
      </c>
      <c r="D39" s="1207"/>
      <c r="E39" s="1208"/>
      <c r="F39" s="36">
        <v>0.01</v>
      </c>
      <c r="G39" s="37">
        <v>0</v>
      </c>
      <c r="H39" s="37">
        <v>0.01</v>
      </c>
      <c r="I39" s="37">
        <v>0</v>
      </c>
      <c r="J39" s="38">
        <v>0</v>
      </c>
      <c r="K39" s="22"/>
      <c r="L39" s="22"/>
      <c r="M39" s="22"/>
      <c r="N39" s="22"/>
      <c r="O39" s="22"/>
      <c r="P39" s="22"/>
    </row>
    <row r="40" spans="1:16" ht="39" customHeight="1" x14ac:dyDescent="0.15">
      <c r="A40" s="22"/>
      <c r="B40" s="35"/>
      <c r="C40" s="1206" t="s">
        <v>571</v>
      </c>
      <c r="D40" s="1207"/>
      <c r="E40" s="1208"/>
      <c r="F40" s="36">
        <v>0.01</v>
      </c>
      <c r="G40" s="37">
        <v>0</v>
      </c>
      <c r="H40" s="37">
        <v>0</v>
      </c>
      <c r="I40" s="37">
        <v>0.01</v>
      </c>
      <c r="J40" s="38">
        <v>0</v>
      </c>
      <c r="K40" s="22"/>
      <c r="L40" s="22"/>
      <c r="M40" s="22"/>
      <c r="N40" s="22"/>
      <c r="O40" s="22"/>
      <c r="P40" s="22"/>
    </row>
    <row r="41" spans="1:16" ht="39" customHeight="1" x14ac:dyDescent="0.15">
      <c r="A41" s="22"/>
      <c r="B41" s="35"/>
      <c r="C41" s="1206" t="s">
        <v>572</v>
      </c>
      <c r="D41" s="1207"/>
      <c r="E41" s="1208"/>
      <c r="F41" s="36">
        <v>0.02</v>
      </c>
      <c r="G41" s="37">
        <v>0</v>
      </c>
      <c r="H41" s="37">
        <v>0</v>
      </c>
      <c r="I41" s="37">
        <v>0</v>
      </c>
      <c r="J41" s="38">
        <v>0</v>
      </c>
      <c r="K41" s="22"/>
      <c r="L41" s="22"/>
      <c r="M41" s="22"/>
      <c r="N41" s="22"/>
      <c r="O41" s="22"/>
      <c r="P41" s="22"/>
    </row>
    <row r="42" spans="1:16" ht="39" customHeight="1" x14ac:dyDescent="0.15">
      <c r="A42" s="22"/>
      <c r="B42" s="39"/>
      <c r="C42" s="1206" t="s">
        <v>573</v>
      </c>
      <c r="D42" s="1207"/>
      <c r="E42" s="1208"/>
      <c r="F42" s="36" t="s">
        <v>516</v>
      </c>
      <c r="G42" s="37" t="s">
        <v>516</v>
      </c>
      <c r="H42" s="37" t="s">
        <v>516</v>
      </c>
      <c r="I42" s="37" t="s">
        <v>516</v>
      </c>
      <c r="J42" s="38" t="s">
        <v>516</v>
      </c>
      <c r="K42" s="22"/>
      <c r="L42" s="22"/>
      <c r="M42" s="22"/>
      <c r="N42" s="22"/>
      <c r="O42" s="22"/>
      <c r="P42" s="22"/>
    </row>
    <row r="43" spans="1:16" ht="39" customHeight="1" thickBot="1" x14ac:dyDescent="0.2">
      <c r="A43" s="22"/>
      <c r="B43" s="40"/>
      <c r="C43" s="1209" t="s">
        <v>574</v>
      </c>
      <c r="D43" s="1210"/>
      <c r="E43" s="1211"/>
      <c r="F43" s="41">
        <v>11</v>
      </c>
      <c r="G43" s="42">
        <v>11.28</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xcj4KnOk30pjhpZdgYWwjMC6QKbweMutTT34JiP9QPYATJhoPQUulJbqT6GBk0p4CiP5LVD6FtymzIrtQXNsiA==" saltValue="ewqwJpVYIiEBWATUpiULm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14" t="s">
        <v>10</v>
      </c>
      <c r="C45" s="1215"/>
      <c r="D45" s="58"/>
      <c r="E45" s="1220" t="s">
        <v>11</v>
      </c>
      <c r="F45" s="1220"/>
      <c r="G45" s="1220"/>
      <c r="H45" s="1220"/>
      <c r="I45" s="1220"/>
      <c r="J45" s="1221"/>
      <c r="K45" s="59">
        <v>2539</v>
      </c>
      <c r="L45" s="60">
        <v>2591</v>
      </c>
      <c r="M45" s="60">
        <v>2931</v>
      </c>
      <c r="N45" s="60">
        <v>3568</v>
      </c>
      <c r="O45" s="61">
        <v>3994</v>
      </c>
      <c r="P45" s="48"/>
      <c r="Q45" s="48"/>
      <c r="R45" s="48"/>
      <c r="S45" s="48"/>
      <c r="T45" s="48"/>
      <c r="U45" s="48"/>
    </row>
    <row r="46" spans="1:21" ht="30.75" customHeight="1" x14ac:dyDescent="0.15">
      <c r="A46" s="48"/>
      <c r="B46" s="1216"/>
      <c r="C46" s="1217"/>
      <c r="D46" s="62"/>
      <c r="E46" s="1222" t="s">
        <v>12</v>
      </c>
      <c r="F46" s="1222"/>
      <c r="G46" s="1222"/>
      <c r="H46" s="1222"/>
      <c r="I46" s="1222"/>
      <c r="J46" s="1223"/>
      <c r="K46" s="63" t="s">
        <v>516</v>
      </c>
      <c r="L46" s="64" t="s">
        <v>516</v>
      </c>
      <c r="M46" s="64" t="s">
        <v>516</v>
      </c>
      <c r="N46" s="64" t="s">
        <v>516</v>
      </c>
      <c r="O46" s="65" t="s">
        <v>516</v>
      </c>
      <c r="P46" s="48"/>
      <c r="Q46" s="48"/>
      <c r="R46" s="48"/>
      <c r="S46" s="48"/>
      <c r="T46" s="48"/>
      <c r="U46" s="48"/>
    </row>
    <row r="47" spans="1:21" ht="30.75" customHeight="1" x14ac:dyDescent="0.15">
      <c r="A47" s="48"/>
      <c r="B47" s="1216"/>
      <c r="C47" s="1217"/>
      <c r="D47" s="62"/>
      <c r="E47" s="1222" t="s">
        <v>13</v>
      </c>
      <c r="F47" s="1222"/>
      <c r="G47" s="1222"/>
      <c r="H47" s="1222"/>
      <c r="I47" s="1222"/>
      <c r="J47" s="1223"/>
      <c r="K47" s="63" t="s">
        <v>516</v>
      </c>
      <c r="L47" s="64" t="s">
        <v>516</v>
      </c>
      <c r="M47" s="64" t="s">
        <v>516</v>
      </c>
      <c r="N47" s="64" t="s">
        <v>516</v>
      </c>
      <c r="O47" s="65" t="s">
        <v>516</v>
      </c>
      <c r="P47" s="48"/>
      <c r="Q47" s="48"/>
      <c r="R47" s="48"/>
      <c r="S47" s="48"/>
      <c r="T47" s="48"/>
      <c r="U47" s="48"/>
    </row>
    <row r="48" spans="1:21" ht="30.75" customHeight="1" x14ac:dyDescent="0.15">
      <c r="A48" s="48"/>
      <c r="B48" s="1216"/>
      <c r="C48" s="1217"/>
      <c r="D48" s="62"/>
      <c r="E48" s="1222" t="s">
        <v>14</v>
      </c>
      <c r="F48" s="1222"/>
      <c r="G48" s="1222"/>
      <c r="H48" s="1222"/>
      <c r="I48" s="1222"/>
      <c r="J48" s="1223"/>
      <c r="K48" s="63">
        <v>232</v>
      </c>
      <c r="L48" s="64">
        <v>218</v>
      </c>
      <c r="M48" s="64">
        <v>197</v>
      </c>
      <c r="N48" s="64">
        <v>207</v>
      </c>
      <c r="O48" s="65">
        <v>190</v>
      </c>
      <c r="P48" s="48"/>
      <c r="Q48" s="48"/>
      <c r="R48" s="48"/>
      <c r="S48" s="48"/>
      <c r="T48" s="48"/>
      <c r="U48" s="48"/>
    </row>
    <row r="49" spans="1:21" ht="30.75" customHeight="1" x14ac:dyDescent="0.15">
      <c r="A49" s="48"/>
      <c r="B49" s="1216"/>
      <c r="C49" s="1217"/>
      <c r="D49" s="62"/>
      <c r="E49" s="1222" t="s">
        <v>15</v>
      </c>
      <c r="F49" s="1222"/>
      <c r="G49" s="1222"/>
      <c r="H49" s="1222"/>
      <c r="I49" s="1222"/>
      <c r="J49" s="1223"/>
      <c r="K49" s="63">
        <v>79</v>
      </c>
      <c r="L49" s="64">
        <v>124</v>
      </c>
      <c r="M49" s="64">
        <v>185</v>
      </c>
      <c r="N49" s="64">
        <v>227</v>
      </c>
      <c r="O49" s="65">
        <v>233</v>
      </c>
      <c r="P49" s="48"/>
      <c r="Q49" s="48"/>
      <c r="R49" s="48"/>
      <c r="S49" s="48"/>
      <c r="T49" s="48"/>
      <c r="U49" s="48"/>
    </row>
    <row r="50" spans="1:21" ht="30.75" customHeight="1" x14ac:dyDescent="0.15">
      <c r="A50" s="48"/>
      <c r="B50" s="1216"/>
      <c r="C50" s="1217"/>
      <c r="D50" s="62"/>
      <c r="E50" s="1222" t="s">
        <v>16</v>
      </c>
      <c r="F50" s="1222"/>
      <c r="G50" s="1222"/>
      <c r="H50" s="1222"/>
      <c r="I50" s="1222"/>
      <c r="J50" s="1223"/>
      <c r="K50" s="63">
        <v>30</v>
      </c>
      <c r="L50" s="64">
        <v>22</v>
      </c>
      <c r="M50" s="64">
        <v>17</v>
      </c>
      <c r="N50" s="64">
        <v>19</v>
      </c>
      <c r="O50" s="65">
        <v>12</v>
      </c>
      <c r="P50" s="48"/>
      <c r="Q50" s="48"/>
      <c r="R50" s="48"/>
      <c r="S50" s="48"/>
      <c r="T50" s="48"/>
      <c r="U50" s="48"/>
    </row>
    <row r="51" spans="1:21" ht="30.75" customHeight="1" x14ac:dyDescent="0.15">
      <c r="A51" s="48"/>
      <c r="B51" s="1218"/>
      <c r="C51" s="1219"/>
      <c r="D51" s="66"/>
      <c r="E51" s="1222" t="s">
        <v>17</v>
      </c>
      <c r="F51" s="1222"/>
      <c r="G51" s="1222"/>
      <c r="H51" s="1222"/>
      <c r="I51" s="1222"/>
      <c r="J51" s="1223"/>
      <c r="K51" s="63" t="s">
        <v>516</v>
      </c>
      <c r="L51" s="64" t="s">
        <v>516</v>
      </c>
      <c r="M51" s="64">
        <v>0</v>
      </c>
      <c r="N51" s="64" t="s">
        <v>516</v>
      </c>
      <c r="O51" s="65" t="s">
        <v>516</v>
      </c>
      <c r="P51" s="48"/>
      <c r="Q51" s="48"/>
      <c r="R51" s="48"/>
      <c r="S51" s="48"/>
      <c r="T51" s="48"/>
      <c r="U51" s="48"/>
    </row>
    <row r="52" spans="1:21" ht="30.75" customHeight="1" x14ac:dyDescent="0.15">
      <c r="A52" s="48"/>
      <c r="B52" s="1224" t="s">
        <v>18</v>
      </c>
      <c r="C52" s="1225"/>
      <c r="D52" s="66"/>
      <c r="E52" s="1222" t="s">
        <v>19</v>
      </c>
      <c r="F52" s="1222"/>
      <c r="G52" s="1222"/>
      <c r="H52" s="1222"/>
      <c r="I52" s="1222"/>
      <c r="J52" s="1223"/>
      <c r="K52" s="63">
        <v>2216</v>
      </c>
      <c r="L52" s="64">
        <v>2316</v>
      </c>
      <c r="M52" s="64">
        <v>2556</v>
      </c>
      <c r="N52" s="64">
        <v>2952</v>
      </c>
      <c r="O52" s="65">
        <v>3126</v>
      </c>
      <c r="P52" s="48"/>
      <c r="Q52" s="48"/>
      <c r="R52" s="48"/>
      <c r="S52" s="48"/>
      <c r="T52" s="48"/>
      <c r="U52" s="48"/>
    </row>
    <row r="53" spans="1:21" ht="30.75" customHeight="1" thickBot="1" x14ac:dyDescent="0.2">
      <c r="A53" s="48"/>
      <c r="B53" s="1226" t="s">
        <v>20</v>
      </c>
      <c r="C53" s="1227"/>
      <c r="D53" s="67"/>
      <c r="E53" s="1228" t="s">
        <v>21</v>
      </c>
      <c r="F53" s="1228"/>
      <c r="G53" s="1228"/>
      <c r="H53" s="1228"/>
      <c r="I53" s="1228"/>
      <c r="J53" s="1229"/>
      <c r="K53" s="68">
        <v>664</v>
      </c>
      <c r="L53" s="69">
        <v>639</v>
      </c>
      <c r="M53" s="69">
        <v>774</v>
      </c>
      <c r="N53" s="69">
        <v>1069</v>
      </c>
      <c r="O53" s="70">
        <v>1303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15">
      <c r="B57" s="1230" t="s">
        <v>24</v>
      </c>
      <c r="C57" s="1231"/>
      <c r="D57" s="1234" t="s">
        <v>25</v>
      </c>
      <c r="E57" s="1235"/>
      <c r="F57" s="1235"/>
      <c r="G57" s="1235"/>
      <c r="H57" s="1235"/>
      <c r="I57" s="1235"/>
      <c r="J57" s="1236"/>
      <c r="K57" s="83" t="s">
        <v>516</v>
      </c>
      <c r="L57" s="84" t="s">
        <v>516</v>
      </c>
      <c r="M57" s="84" t="s">
        <v>516</v>
      </c>
      <c r="N57" s="84" t="s">
        <v>516</v>
      </c>
      <c r="O57" s="85" t="s">
        <v>516</v>
      </c>
    </row>
    <row r="58" spans="1:21" ht="31.5" customHeight="1" thickBot="1" x14ac:dyDescent="0.2">
      <c r="B58" s="1232"/>
      <c r="C58" s="1233"/>
      <c r="D58" s="1237" t="s">
        <v>26</v>
      </c>
      <c r="E58" s="1238"/>
      <c r="F58" s="1238"/>
      <c r="G58" s="1238"/>
      <c r="H58" s="1238"/>
      <c r="I58" s="1238"/>
      <c r="J58" s="1239"/>
      <c r="K58" s="86" t="s">
        <v>516</v>
      </c>
      <c r="L58" s="87" t="s">
        <v>516</v>
      </c>
      <c r="M58" s="87" t="s">
        <v>516</v>
      </c>
      <c r="N58" s="87" t="s">
        <v>516</v>
      </c>
      <c r="O58" s="88" t="s">
        <v>516</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flQvKcUnjk+9IdGh60JDkcWNuQcyyzzmLWaol1zajFpzwuY0glmuAgAW9/hvAabfPwgCBvhLbVpmiSoWmLXMg==" saltValue="GY7t3StXKBrEL6NClu6OP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557</v>
      </c>
      <c r="J40" s="100" t="s">
        <v>558</v>
      </c>
      <c r="K40" s="100" t="s">
        <v>559</v>
      </c>
      <c r="L40" s="100" t="s">
        <v>560</v>
      </c>
      <c r="M40" s="101" t="s">
        <v>561</v>
      </c>
    </row>
    <row r="41" spans="2:13" ht="27.75" customHeight="1" x14ac:dyDescent="0.15">
      <c r="B41" s="1240" t="s">
        <v>29</v>
      </c>
      <c r="C41" s="1241"/>
      <c r="D41" s="102"/>
      <c r="E41" s="1246" t="s">
        <v>30</v>
      </c>
      <c r="F41" s="1246"/>
      <c r="G41" s="1246"/>
      <c r="H41" s="1247"/>
      <c r="I41" s="103">
        <v>33451</v>
      </c>
      <c r="J41" s="104">
        <v>34262</v>
      </c>
      <c r="K41" s="104">
        <v>35306</v>
      </c>
      <c r="L41" s="104">
        <v>34998</v>
      </c>
      <c r="M41" s="105">
        <v>34696</v>
      </c>
    </row>
    <row r="42" spans="2:13" ht="27.75" customHeight="1" x14ac:dyDescent="0.15">
      <c r="B42" s="1242"/>
      <c r="C42" s="1243"/>
      <c r="D42" s="106"/>
      <c r="E42" s="1248" t="s">
        <v>31</v>
      </c>
      <c r="F42" s="1248"/>
      <c r="G42" s="1248"/>
      <c r="H42" s="1249"/>
      <c r="I42" s="107">
        <v>73</v>
      </c>
      <c r="J42" s="108">
        <v>53</v>
      </c>
      <c r="K42" s="108">
        <v>37</v>
      </c>
      <c r="L42" s="108">
        <v>41</v>
      </c>
      <c r="M42" s="109">
        <v>15</v>
      </c>
    </row>
    <row r="43" spans="2:13" ht="27.75" customHeight="1" x14ac:dyDescent="0.15">
      <c r="B43" s="1242"/>
      <c r="C43" s="1243"/>
      <c r="D43" s="106"/>
      <c r="E43" s="1248" t="s">
        <v>32</v>
      </c>
      <c r="F43" s="1248"/>
      <c r="G43" s="1248"/>
      <c r="H43" s="1249"/>
      <c r="I43" s="107">
        <v>2278</v>
      </c>
      <c r="J43" s="108">
        <v>2128</v>
      </c>
      <c r="K43" s="108">
        <v>1817</v>
      </c>
      <c r="L43" s="108">
        <v>1877</v>
      </c>
      <c r="M43" s="109">
        <v>2092</v>
      </c>
    </row>
    <row r="44" spans="2:13" ht="27.75" customHeight="1" x14ac:dyDescent="0.15">
      <c r="B44" s="1242"/>
      <c r="C44" s="1243"/>
      <c r="D44" s="106"/>
      <c r="E44" s="1248" t="s">
        <v>33</v>
      </c>
      <c r="F44" s="1248"/>
      <c r="G44" s="1248"/>
      <c r="H44" s="1249"/>
      <c r="I44" s="107">
        <v>2280</v>
      </c>
      <c r="J44" s="108">
        <v>2223</v>
      </c>
      <c r="K44" s="108">
        <v>2278</v>
      </c>
      <c r="L44" s="108">
        <v>2090</v>
      </c>
      <c r="M44" s="109">
        <v>2078</v>
      </c>
    </row>
    <row r="45" spans="2:13" ht="27.75" customHeight="1" x14ac:dyDescent="0.15">
      <c r="B45" s="1242"/>
      <c r="C45" s="1243"/>
      <c r="D45" s="106"/>
      <c r="E45" s="1248" t="s">
        <v>34</v>
      </c>
      <c r="F45" s="1248"/>
      <c r="G45" s="1248"/>
      <c r="H45" s="1249"/>
      <c r="I45" s="107">
        <v>5483</v>
      </c>
      <c r="J45" s="108">
        <v>5288</v>
      </c>
      <c r="K45" s="108">
        <v>4846</v>
      </c>
      <c r="L45" s="108">
        <v>4722</v>
      </c>
      <c r="M45" s="109">
        <v>4653</v>
      </c>
    </row>
    <row r="46" spans="2:13" ht="27.75" customHeight="1" x14ac:dyDescent="0.15">
      <c r="B46" s="1242"/>
      <c r="C46" s="1243"/>
      <c r="D46" s="110"/>
      <c r="E46" s="1248" t="s">
        <v>35</v>
      </c>
      <c r="F46" s="1248"/>
      <c r="G46" s="1248"/>
      <c r="H46" s="1249"/>
      <c r="I46" s="107">
        <v>40</v>
      </c>
      <c r="J46" s="108" t="s">
        <v>516</v>
      </c>
      <c r="K46" s="108" t="s">
        <v>516</v>
      </c>
      <c r="L46" s="108" t="s">
        <v>516</v>
      </c>
      <c r="M46" s="109" t="s">
        <v>516</v>
      </c>
    </row>
    <row r="47" spans="2:13" ht="27.75" customHeight="1" x14ac:dyDescent="0.15">
      <c r="B47" s="1242"/>
      <c r="C47" s="1243"/>
      <c r="D47" s="111"/>
      <c r="E47" s="1250" t="s">
        <v>36</v>
      </c>
      <c r="F47" s="1251"/>
      <c r="G47" s="1251"/>
      <c r="H47" s="1252"/>
      <c r="I47" s="107" t="s">
        <v>516</v>
      </c>
      <c r="J47" s="108" t="s">
        <v>516</v>
      </c>
      <c r="K47" s="108" t="s">
        <v>516</v>
      </c>
      <c r="L47" s="108" t="s">
        <v>516</v>
      </c>
      <c r="M47" s="109" t="s">
        <v>516</v>
      </c>
    </row>
    <row r="48" spans="2:13" ht="27.75" customHeight="1" x14ac:dyDescent="0.15">
      <c r="B48" s="1242"/>
      <c r="C48" s="1243"/>
      <c r="D48" s="106"/>
      <c r="E48" s="1248" t="s">
        <v>37</v>
      </c>
      <c r="F48" s="1248"/>
      <c r="G48" s="1248"/>
      <c r="H48" s="1249"/>
      <c r="I48" s="107" t="s">
        <v>516</v>
      </c>
      <c r="J48" s="108" t="s">
        <v>516</v>
      </c>
      <c r="K48" s="108" t="s">
        <v>516</v>
      </c>
      <c r="L48" s="108" t="s">
        <v>516</v>
      </c>
      <c r="M48" s="109" t="s">
        <v>516</v>
      </c>
    </row>
    <row r="49" spans="2:13" ht="27.75" customHeight="1" x14ac:dyDescent="0.15">
      <c r="B49" s="1244"/>
      <c r="C49" s="1245"/>
      <c r="D49" s="106"/>
      <c r="E49" s="1248" t="s">
        <v>38</v>
      </c>
      <c r="F49" s="1248"/>
      <c r="G49" s="1248"/>
      <c r="H49" s="1249"/>
      <c r="I49" s="107" t="s">
        <v>516</v>
      </c>
      <c r="J49" s="108" t="s">
        <v>516</v>
      </c>
      <c r="K49" s="108" t="s">
        <v>516</v>
      </c>
      <c r="L49" s="108" t="s">
        <v>516</v>
      </c>
      <c r="M49" s="109" t="s">
        <v>516</v>
      </c>
    </row>
    <row r="50" spans="2:13" ht="27.75" customHeight="1" x14ac:dyDescent="0.15">
      <c r="B50" s="1253" t="s">
        <v>39</v>
      </c>
      <c r="C50" s="1254"/>
      <c r="D50" s="112"/>
      <c r="E50" s="1248" t="s">
        <v>40</v>
      </c>
      <c r="F50" s="1248"/>
      <c r="G50" s="1248"/>
      <c r="H50" s="1249"/>
      <c r="I50" s="107">
        <v>17912</v>
      </c>
      <c r="J50" s="108">
        <v>18073</v>
      </c>
      <c r="K50" s="108">
        <v>17428</v>
      </c>
      <c r="L50" s="108">
        <v>15984</v>
      </c>
      <c r="M50" s="109">
        <v>15901</v>
      </c>
    </row>
    <row r="51" spans="2:13" ht="27.75" customHeight="1" x14ac:dyDescent="0.15">
      <c r="B51" s="1242"/>
      <c r="C51" s="1243"/>
      <c r="D51" s="106"/>
      <c r="E51" s="1248" t="s">
        <v>41</v>
      </c>
      <c r="F51" s="1248"/>
      <c r="G51" s="1248"/>
      <c r="H51" s="1249"/>
      <c r="I51" s="107">
        <v>232</v>
      </c>
      <c r="J51" s="108">
        <v>124</v>
      </c>
      <c r="K51" s="108">
        <v>17</v>
      </c>
      <c r="L51" s="108" t="s">
        <v>516</v>
      </c>
      <c r="M51" s="109" t="s">
        <v>516</v>
      </c>
    </row>
    <row r="52" spans="2:13" ht="27.75" customHeight="1" x14ac:dyDescent="0.15">
      <c r="B52" s="1244"/>
      <c r="C52" s="1245"/>
      <c r="D52" s="106"/>
      <c r="E52" s="1248" t="s">
        <v>42</v>
      </c>
      <c r="F52" s="1248"/>
      <c r="G52" s="1248"/>
      <c r="H52" s="1249"/>
      <c r="I52" s="107">
        <v>30755</v>
      </c>
      <c r="J52" s="108">
        <v>31306</v>
      </c>
      <c r="K52" s="108">
        <v>32027</v>
      </c>
      <c r="L52" s="108">
        <v>31770</v>
      </c>
      <c r="M52" s="109">
        <v>31847</v>
      </c>
    </row>
    <row r="53" spans="2:13" ht="27.75" customHeight="1" thickBot="1" x14ac:dyDescent="0.2">
      <c r="B53" s="1255" t="s">
        <v>43</v>
      </c>
      <c r="C53" s="1256"/>
      <c r="D53" s="113"/>
      <c r="E53" s="1257" t="s">
        <v>44</v>
      </c>
      <c r="F53" s="1257"/>
      <c r="G53" s="1257"/>
      <c r="H53" s="1258"/>
      <c r="I53" s="114">
        <v>-5295</v>
      </c>
      <c r="J53" s="115">
        <v>-5549</v>
      </c>
      <c r="K53" s="115">
        <v>-5187</v>
      </c>
      <c r="L53" s="115">
        <v>-4027</v>
      </c>
      <c r="M53" s="116">
        <v>-4214</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2EAFX4kcqjVPPdQbPlack0TyswaunBbprytQRurJA6ourcHe1WuGcUY3T5QaT+uRxsh8HrhOr5DZXnauOLiGAA==" saltValue="7Urg7Wtq9vpeGqME1bXUz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0" zoomScaleNormal="8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559</v>
      </c>
      <c r="G54" s="125" t="s">
        <v>560</v>
      </c>
      <c r="H54" s="126" t="s">
        <v>561</v>
      </c>
    </row>
    <row r="55" spans="2:8" ht="52.5" customHeight="1" x14ac:dyDescent="0.15">
      <c r="B55" s="127"/>
      <c r="C55" s="1267" t="s">
        <v>47</v>
      </c>
      <c r="D55" s="1267"/>
      <c r="E55" s="1268"/>
      <c r="F55" s="128">
        <v>9257</v>
      </c>
      <c r="G55" s="128">
        <v>8003</v>
      </c>
      <c r="H55" s="129">
        <v>7502</v>
      </c>
    </row>
    <row r="56" spans="2:8" ht="52.5" customHeight="1" x14ac:dyDescent="0.15">
      <c r="B56" s="130"/>
      <c r="C56" s="1269" t="s">
        <v>48</v>
      </c>
      <c r="D56" s="1269"/>
      <c r="E56" s="1270"/>
      <c r="F56" s="131">
        <v>1890</v>
      </c>
      <c r="G56" s="131">
        <v>1833</v>
      </c>
      <c r="H56" s="132">
        <v>2096</v>
      </c>
    </row>
    <row r="57" spans="2:8" ht="53.25" customHeight="1" x14ac:dyDescent="0.15">
      <c r="B57" s="130"/>
      <c r="C57" s="1271" t="s">
        <v>49</v>
      </c>
      <c r="D57" s="1271"/>
      <c r="E57" s="1272"/>
      <c r="F57" s="133">
        <v>8921</v>
      </c>
      <c r="G57" s="133">
        <v>9235</v>
      </c>
      <c r="H57" s="134">
        <v>9825</v>
      </c>
    </row>
    <row r="58" spans="2:8" ht="45.75" customHeight="1" x14ac:dyDescent="0.15">
      <c r="B58" s="135"/>
      <c r="C58" s="1259" t="s">
        <v>600</v>
      </c>
      <c r="D58" s="1260"/>
      <c r="E58" s="1261"/>
      <c r="F58" s="136">
        <v>3012</v>
      </c>
      <c r="G58" s="136">
        <v>3516</v>
      </c>
      <c r="H58" s="137">
        <v>4022</v>
      </c>
    </row>
    <row r="59" spans="2:8" ht="45.75" customHeight="1" x14ac:dyDescent="0.15">
      <c r="B59" s="135"/>
      <c r="C59" s="1259" t="s">
        <v>601</v>
      </c>
      <c r="D59" s="1260"/>
      <c r="E59" s="1261"/>
      <c r="F59" s="136">
        <v>3335</v>
      </c>
      <c r="G59" s="136">
        <v>3247</v>
      </c>
      <c r="H59" s="137">
        <v>3160</v>
      </c>
    </row>
    <row r="60" spans="2:8" ht="45.75" customHeight="1" x14ac:dyDescent="0.15">
      <c r="B60" s="135"/>
      <c r="C60" s="1259" t="s">
        <v>602</v>
      </c>
      <c r="D60" s="1260"/>
      <c r="E60" s="1261"/>
      <c r="F60" s="136">
        <v>1127</v>
      </c>
      <c r="G60" s="136">
        <v>1127</v>
      </c>
      <c r="H60" s="137">
        <v>1127</v>
      </c>
    </row>
    <row r="61" spans="2:8" ht="45.75" customHeight="1" x14ac:dyDescent="0.15">
      <c r="B61" s="135"/>
      <c r="C61" s="1259" t="s">
        <v>603</v>
      </c>
      <c r="D61" s="1260"/>
      <c r="E61" s="1261"/>
      <c r="F61" s="136">
        <v>152</v>
      </c>
      <c r="G61" s="136">
        <v>426</v>
      </c>
      <c r="H61" s="137">
        <v>765</v>
      </c>
    </row>
    <row r="62" spans="2:8" ht="45.75" customHeight="1" thickBot="1" x14ac:dyDescent="0.2">
      <c r="B62" s="138"/>
      <c r="C62" s="1262" t="s">
        <v>604</v>
      </c>
      <c r="D62" s="1263"/>
      <c r="E62" s="1264"/>
      <c r="F62" s="139">
        <v>746</v>
      </c>
      <c r="G62" s="139">
        <v>368</v>
      </c>
      <c r="H62" s="140">
        <v>224</v>
      </c>
    </row>
    <row r="63" spans="2:8" ht="52.5" customHeight="1" thickBot="1" x14ac:dyDescent="0.2">
      <c r="B63" s="141"/>
      <c r="C63" s="1265" t="s">
        <v>50</v>
      </c>
      <c r="D63" s="1265"/>
      <c r="E63" s="1266"/>
      <c r="F63" s="142">
        <v>20068</v>
      </c>
      <c r="G63" s="142">
        <v>19071</v>
      </c>
      <c r="H63" s="143">
        <v>19423</v>
      </c>
    </row>
    <row r="64" spans="2:8" ht="15" customHeight="1" x14ac:dyDescent="0.15"/>
  </sheetData>
  <sheetProtection algorithmName="SHA-512" hashValue="sjKgJefejYpWhO0Xm9hU3wyKdyTO7aDKFfzHfg8OBprfzLFeqitXrnn5CjIUshwDkh3Ub+nE9Qj+hfnlR4fRHw==" saltValue="mFeI0BAHYdcf1msrf1YQW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554</v>
      </c>
      <c r="G2" s="157"/>
      <c r="H2" s="158"/>
    </row>
    <row r="3" spans="1:8" x14ac:dyDescent="0.15">
      <c r="A3" s="154" t="s">
        <v>547</v>
      </c>
      <c r="B3" s="159"/>
      <c r="C3" s="160"/>
      <c r="D3" s="161">
        <v>65645</v>
      </c>
      <c r="E3" s="162"/>
      <c r="F3" s="163">
        <v>86564</v>
      </c>
      <c r="G3" s="164"/>
      <c r="H3" s="165"/>
    </row>
    <row r="4" spans="1:8" x14ac:dyDescent="0.15">
      <c r="A4" s="166"/>
      <c r="B4" s="167"/>
      <c r="C4" s="168"/>
      <c r="D4" s="169">
        <v>50911</v>
      </c>
      <c r="E4" s="170"/>
      <c r="F4" s="171">
        <v>44869</v>
      </c>
      <c r="G4" s="172"/>
      <c r="H4" s="173"/>
    </row>
    <row r="5" spans="1:8" x14ac:dyDescent="0.15">
      <c r="A5" s="154" t="s">
        <v>549</v>
      </c>
      <c r="B5" s="159"/>
      <c r="C5" s="160"/>
      <c r="D5" s="161">
        <v>68413</v>
      </c>
      <c r="E5" s="162"/>
      <c r="F5" s="163">
        <v>62698</v>
      </c>
      <c r="G5" s="164"/>
      <c r="H5" s="165"/>
    </row>
    <row r="6" spans="1:8" x14ac:dyDescent="0.15">
      <c r="A6" s="166"/>
      <c r="B6" s="167"/>
      <c r="C6" s="168"/>
      <c r="D6" s="169">
        <v>53460</v>
      </c>
      <c r="E6" s="170"/>
      <c r="F6" s="171">
        <v>31973</v>
      </c>
      <c r="G6" s="172"/>
      <c r="H6" s="173"/>
    </row>
    <row r="7" spans="1:8" x14ac:dyDescent="0.15">
      <c r="A7" s="154" t="s">
        <v>550</v>
      </c>
      <c r="B7" s="159"/>
      <c r="C7" s="160"/>
      <c r="D7" s="161">
        <v>99742</v>
      </c>
      <c r="E7" s="162"/>
      <c r="F7" s="163">
        <v>79245</v>
      </c>
      <c r="G7" s="164"/>
      <c r="H7" s="165"/>
    </row>
    <row r="8" spans="1:8" x14ac:dyDescent="0.15">
      <c r="A8" s="166"/>
      <c r="B8" s="167"/>
      <c r="C8" s="168"/>
      <c r="D8" s="169">
        <v>81805</v>
      </c>
      <c r="E8" s="170"/>
      <c r="F8" s="171">
        <v>40378</v>
      </c>
      <c r="G8" s="172"/>
      <c r="H8" s="173"/>
    </row>
    <row r="9" spans="1:8" x14ac:dyDescent="0.15">
      <c r="A9" s="154" t="s">
        <v>551</v>
      </c>
      <c r="B9" s="159"/>
      <c r="C9" s="160"/>
      <c r="D9" s="161">
        <v>78805</v>
      </c>
      <c r="E9" s="162"/>
      <c r="F9" s="163">
        <v>71604</v>
      </c>
      <c r="G9" s="164"/>
      <c r="H9" s="165"/>
    </row>
    <row r="10" spans="1:8" x14ac:dyDescent="0.15">
      <c r="A10" s="166"/>
      <c r="B10" s="167"/>
      <c r="C10" s="168"/>
      <c r="D10" s="169">
        <v>54338</v>
      </c>
      <c r="E10" s="170"/>
      <c r="F10" s="171">
        <v>45121</v>
      </c>
      <c r="G10" s="172"/>
      <c r="H10" s="173"/>
    </row>
    <row r="11" spans="1:8" x14ac:dyDescent="0.15">
      <c r="A11" s="154" t="s">
        <v>552</v>
      </c>
      <c r="B11" s="159"/>
      <c r="C11" s="160"/>
      <c r="D11" s="161">
        <v>72418</v>
      </c>
      <c r="E11" s="162"/>
      <c r="F11" s="163">
        <v>67009</v>
      </c>
      <c r="G11" s="164"/>
      <c r="H11" s="165"/>
    </row>
    <row r="12" spans="1:8" x14ac:dyDescent="0.15">
      <c r="A12" s="166"/>
      <c r="B12" s="167"/>
      <c r="C12" s="174"/>
      <c r="D12" s="169">
        <v>48541</v>
      </c>
      <c r="E12" s="170"/>
      <c r="F12" s="171">
        <v>43028</v>
      </c>
      <c r="G12" s="172"/>
      <c r="H12" s="173"/>
    </row>
    <row r="13" spans="1:8" x14ac:dyDescent="0.15">
      <c r="A13" s="154"/>
      <c r="B13" s="159"/>
      <c r="C13" s="175"/>
      <c r="D13" s="176">
        <v>77005</v>
      </c>
      <c r="E13" s="177"/>
      <c r="F13" s="178">
        <v>73424</v>
      </c>
      <c r="G13" s="179"/>
      <c r="H13" s="165"/>
    </row>
    <row r="14" spans="1:8" x14ac:dyDescent="0.15">
      <c r="A14" s="166"/>
      <c r="B14" s="167"/>
      <c r="C14" s="168"/>
      <c r="D14" s="169">
        <v>57811</v>
      </c>
      <c r="E14" s="170"/>
      <c r="F14" s="171">
        <v>41074</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5.5</v>
      </c>
      <c r="C19" s="180">
        <f>ROUND(VALUE(SUBSTITUTE(実質収支比率等に係る経年分析!G$48,"▲","-")),2)</f>
        <v>5.37</v>
      </c>
      <c r="D19" s="180">
        <f>ROUND(VALUE(SUBSTITUTE(実質収支比率等に係る経年分析!H$48,"▲","-")),2)</f>
        <v>5.16</v>
      </c>
      <c r="E19" s="180">
        <f>ROUND(VALUE(SUBSTITUTE(実質収支比率等に係る経年分析!I$48,"▲","-")),2)</f>
        <v>7.98</v>
      </c>
      <c r="F19" s="180">
        <f>ROUND(VALUE(SUBSTITUTE(実質収支比率等に係る経年分析!J$48,"▲","-")),2)</f>
        <v>5.72</v>
      </c>
    </row>
    <row r="20" spans="1:11" x14ac:dyDescent="0.15">
      <c r="A20" s="180" t="s">
        <v>54</v>
      </c>
      <c r="B20" s="180">
        <f>ROUND(VALUE(SUBSTITUTE(実質収支比率等に係る経年分析!F$47,"▲","-")),2)</f>
        <v>49.05</v>
      </c>
      <c r="C20" s="180">
        <f>ROUND(VALUE(SUBSTITUTE(実質収支比率等に係る経年分析!G$47,"▲","-")),2)</f>
        <v>51.05</v>
      </c>
      <c r="D20" s="180">
        <f>ROUND(VALUE(SUBSTITUTE(実質収支比率等に係る経年分析!H$47,"▲","-")),2)</f>
        <v>45.63</v>
      </c>
      <c r="E20" s="180">
        <f>ROUND(VALUE(SUBSTITUTE(実質収支比率等に係る経年分析!I$47,"▲","-")),2)</f>
        <v>39.82</v>
      </c>
      <c r="F20" s="180">
        <f>ROUND(VALUE(SUBSTITUTE(実質収支比率等に係る経年分析!J$47,"▲","-")),2)</f>
        <v>36.25</v>
      </c>
    </row>
    <row r="21" spans="1:11" x14ac:dyDescent="0.15">
      <c r="A21" s="180" t="s">
        <v>55</v>
      </c>
      <c r="B21" s="180">
        <f>IF(ISNUMBER(VALUE(SUBSTITUTE(実質収支比率等に係る経年分析!F$49,"▲","-"))),ROUND(VALUE(SUBSTITUTE(実質収支比率等に係る経年分析!F$49,"▲","-")),2),NA())</f>
        <v>2.31</v>
      </c>
      <c r="C21" s="180">
        <f>IF(ISNUMBER(VALUE(SUBSTITUTE(実質収支比率等に係る経年分析!G$49,"▲","-"))),ROUND(VALUE(SUBSTITUTE(実質収支比率等に係る経年分析!G$49,"▲","-")),2),NA())</f>
        <v>1.04</v>
      </c>
      <c r="D21" s="180">
        <f>IF(ISNUMBER(VALUE(SUBSTITUTE(実質収支比率等に係る経年分析!H$49,"▲","-"))),ROUND(VALUE(SUBSTITUTE(実質収支比率等に係る経年分析!H$49,"▲","-")),2),NA())</f>
        <v>-4.68</v>
      </c>
      <c r="E21" s="180">
        <f>IF(ISNUMBER(VALUE(SUBSTITUTE(実質収支比率等に係る経年分析!I$49,"▲","-"))),ROUND(VALUE(SUBSTITUTE(実質収支比率等に係る経年分析!I$49,"▲","-")),2),NA())</f>
        <v>-3.47</v>
      </c>
      <c r="F21" s="180">
        <f>IF(ISNUMBER(VALUE(SUBSTITUTE(実質収支比率等に係る経年分析!J$49,"▲","-"))),ROUND(VALUE(SUBSTITUTE(実質収支比率等に係る経年分析!J$49,"▲","-")),2),NA())</f>
        <v>-4.46</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11.28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介護サービス事業特別会計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港湾整備事業特別会計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国民健康保険診療所事業特別会計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7.0000000000000007E-2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0.03</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0.33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0.54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0.51</v>
      </c>
    </row>
    <row r="34" spans="1:16" x14ac:dyDescent="0.15">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0.71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1.17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1.23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1.06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1.6</v>
      </c>
    </row>
    <row r="35" spans="1:16" x14ac:dyDescent="0.15">
      <c r="A35" s="181" t="str">
        <f>IF(連結実質赤字比率に係る赤字・黒字の構成分析!C$35="",NA(),連結実質赤字比率に係る赤字・黒字の構成分析!C$35)</f>
        <v>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7.96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7.48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6.59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5.23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3.55</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5.49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5.37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5.16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7.98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5.71</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2216</v>
      </c>
      <c r="E42" s="182"/>
      <c r="F42" s="182"/>
      <c r="G42" s="182">
        <f>'実質公債費比率（分子）の構造'!L$52</f>
        <v>2316</v>
      </c>
      <c r="H42" s="182"/>
      <c r="I42" s="182"/>
      <c r="J42" s="182">
        <f>'実質公債費比率（分子）の構造'!M$52</f>
        <v>2556</v>
      </c>
      <c r="K42" s="182"/>
      <c r="L42" s="182"/>
      <c r="M42" s="182">
        <f>'実質公債費比率（分子）の構造'!N$52</f>
        <v>2952</v>
      </c>
      <c r="N42" s="182"/>
      <c r="O42" s="182"/>
      <c r="P42" s="182">
        <f>'実質公債費比率（分子）の構造'!O$52</f>
        <v>3126</v>
      </c>
    </row>
    <row r="43" spans="1:16" x14ac:dyDescent="0.15">
      <c r="A43" s="182" t="s">
        <v>63</v>
      </c>
      <c r="B43" s="182" t="str">
        <f>'実質公債費比率（分子）の構造'!K$51</f>
        <v>-</v>
      </c>
      <c r="C43" s="182"/>
      <c r="D43" s="182"/>
      <c r="E43" s="182" t="str">
        <f>'実質公債費比率（分子）の構造'!L$51</f>
        <v>-</v>
      </c>
      <c r="F43" s="182"/>
      <c r="G43" s="182"/>
      <c r="H43" s="182">
        <f>'実質公債費比率（分子）の構造'!M$51</f>
        <v>0</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30</v>
      </c>
      <c r="C44" s="182"/>
      <c r="D44" s="182"/>
      <c r="E44" s="182">
        <f>'実質公債費比率（分子）の構造'!L$50</f>
        <v>22</v>
      </c>
      <c r="F44" s="182"/>
      <c r="G44" s="182"/>
      <c r="H44" s="182">
        <f>'実質公債費比率（分子）の構造'!M$50</f>
        <v>17</v>
      </c>
      <c r="I44" s="182"/>
      <c r="J44" s="182"/>
      <c r="K44" s="182">
        <f>'実質公債費比率（分子）の構造'!N$50</f>
        <v>19</v>
      </c>
      <c r="L44" s="182"/>
      <c r="M44" s="182"/>
      <c r="N44" s="182">
        <f>'実質公債費比率（分子）の構造'!O$50</f>
        <v>12</v>
      </c>
      <c r="O44" s="182"/>
      <c r="P44" s="182"/>
    </row>
    <row r="45" spans="1:16" x14ac:dyDescent="0.15">
      <c r="A45" s="182" t="s">
        <v>65</v>
      </c>
      <c r="B45" s="182">
        <f>'実質公債費比率（分子）の構造'!K$49</f>
        <v>79</v>
      </c>
      <c r="C45" s="182"/>
      <c r="D45" s="182"/>
      <c r="E45" s="182">
        <f>'実質公債費比率（分子）の構造'!L$49</f>
        <v>124</v>
      </c>
      <c r="F45" s="182"/>
      <c r="G45" s="182"/>
      <c r="H45" s="182">
        <f>'実質公債費比率（分子）の構造'!M$49</f>
        <v>185</v>
      </c>
      <c r="I45" s="182"/>
      <c r="J45" s="182"/>
      <c r="K45" s="182">
        <f>'実質公債費比率（分子）の構造'!N$49</f>
        <v>227</v>
      </c>
      <c r="L45" s="182"/>
      <c r="M45" s="182"/>
      <c r="N45" s="182">
        <f>'実質公債費比率（分子）の構造'!O$49</f>
        <v>233</v>
      </c>
      <c r="O45" s="182"/>
      <c r="P45" s="182"/>
    </row>
    <row r="46" spans="1:16" x14ac:dyDescent="0.15">
      <c r="A46" s="182" t="s">
        <v>66</v>
      </c>
      <c r="B46" s="182">
        <f>'実質公債費比率（分子）の構造'!K$48</f>
        <v>232</v>
      </c>
      <c r="C46" s="182"/>
      <c r="D46" s="182"/>
      <c r="E46" s="182">
        <f>'実質公債費比率（分子）の構造'!L$48</f>
        <v>218</v>
      </c>
      <c r="F46" s="182"/>
      <c r="G46" s="182"/>
      <c r="H46" s="182">
        <f>'実質公債費比率（分子）の構造'!M$48</f>
        <v>197</v>
      </c>
      <c r="I46" s="182"/>
      <c r="J46" s="182"/>
      <c r="K46" s="182">
        <f>'実質公債費比率（分子）の構造'!N$48</f>
        <v>207</v>
      </c>
      <c r="L46" s="182"/>
      <c r="M46" s="182"/>
      <c r="N46" s="182">
        <f>'実質公債費比率（分子）の構造'!O$48</f>
        <v>190</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2539</v>
      </c>
      <c r="C49" s="182"/>
      <c r="D49" s="182"/>
      <c r="E49" s="182">
        <f>'実質公債費比率（分子）の構造'!L$45</f>
        <v>2591</v>
      </c>
      <c r="F49" s="182"/>
      <c r="G49" s="182"/>
      <c r="H49" s="182">
        <f>'実質公債費比率（分子）の構造'!M$45</f>
        <v>2931</v>
      </c>
      <c r="I49" s="182"/>
      <c r="J49" s="182"/>
      <c r="K49" s="182">
        <f>'実質公債費比率（分子）の構造'!N$45</f>
        <v>3568</v>
      </c>
      <c r="L49" s="182"/>
      <c r="M49" s="182"/>
      <c r="N49" s="182">
        <f>'実質公債費比率（分子）の構造'!O$45</f>
        <v>3994</v>
      </c>
      <c r="O49" s="182"/>
      <c r="P49" s="182"/>
    </row>
    <row r="50" spans="1:16" x14ac:dyDescent="0.15">
      <c r="A50" s="182" t="s">
        <v>70</v>
      </c>
      <c r="B50" s="182" t="e">
        <f>NA()</f>
        <v>#N/A</v>
      </c>
      <c r="C50" s="182">
        <f>IF(ISNUMBER('実質公債費比率（分子）の構造'!K$53),'実質公債費比率（分子）の構造'!K$53,NA())</f>
        <v>664</v>
      </c>
      <c r="D50" s="182" t="e">
        <f>NA()</f>
        <v>#N/A</v>
      </c>
      <c r="E50" s="182" t="e">
        <f>NA()</f>
        <v>#N/A</v>
      </c>
      <c r="F50" s="182">
        <f>IF(ISNUMBER('実質公債費比率（分子）の構造'!L$53),'実質公債費比率（分子）の構造'!L$53,NA())</f>
        <v>639</v>
      </c>
      <c r="G50" s="182" t="e">
        <f>NA()</f>
        <v>#N/A</v>
      </c>
      <c r="H50" s="182" t="e">
        <f>NA()</f>
        <v>#N/A</v>
      </c>
      <c r="I50" s="182">
        <f>IF(ISNUMBER('実質公債費比率（分子）の構造'!M$53),'実質公債費比率（分子）の構造'!M$53,NA())</f>
        <v>774</v>
      </c>
      <c r="J50" s="182" t="e">
        <f>NA()</f>
        <v>#N/A</v>
      </c>
      <c r="K50" s="182" t="e">
        <f>NA()</f>
        <v>#N/A</v>
      </c>
      <c r="L50" s="182">
        <f>IF(ISNUMBER('実質公債費比率（分子）の構造'!N$53),'実質公債費比率（分子）の構造'!N$53,NA())</f>
        <v>1069</v>
      </c>
      <c r="M50" s="182" t="e">
        <f>NA()</f>
        <v>#N/A</v>
      </c>
      <c r="N50" s="182" t="e">
        <f>NA()</f>
        <v>#N/A</v>
      </c>
      <c r="O50" s="182">
        <f>IF(ISNUMBER('実質公債費比率（分子）の構造'!O$53),'実質公債費比率（分子）の構造'!O$53,NA())</f>
        <v>1303</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30755</v>
      </c>
      <c r="E56" s="181"/>
      <c r="F56" s="181"/>
      <c r="G56" s="181">
        <f>'将来負担比率（分子）の構造'!J$52</f>
        <v>31306</v>
      </c>
      <c r="H56" s="181"/>
      <c r="I56" s="181"/>
      <c r="J56" s="181">
        <f>'将来負担比率（分子）の構造'!K$52</f>
        <v>32027</v>
      </c>
      <c r="K56" s="181"/>
      <c r="L56" s="181"/>
      <c r="M56" s="181">
        <f>'将来負担比率（分子）の構造'!L$52</f>
        <v>31770</v>
      </c>
      <c r="N56" s="181"/>
      <c r="O56" s="181"/>
      <c r="P56" s="181">
        <f>'将来負担比率（分子）の構造'!M$52</f>
        <v>31847</v>
      </c>
    </row>
    <row r="57" spans="1:16" x14ac:dyDescent="0.15">
      <c r="A57" s="181" t="s">
        <v>41</v>
      </c>
      <c r="B57" s="181"/>
      <c r="C57" s="181"/>
      <c r="D57" s="181">
        <f>'将来負担比率（分子）の構造'!I$51</f>
        <v>232</v>
      </c>
      <c r="E57" s="181"/>
      <c r="F57" s="181"/>
      <c r="G57" s="181">
        <f>'将来負担比率（分子）の構造'!J$51</f>
        <v>124</v>
      </c>
      <c r="H57" s="181"/>
      <c r="I57" s="181"/>
      <c r="J57" s="181">
        <f>'将来負担比率（分子）の構造'!K$51</f>
        <v>17</v>
      </c>
      <c r="K57" s="181"/>
      <c r="L57" s="181"/>
      <c r="M57" s="181" t="str">
        <f>'将来負担比率（分子）の構造'!L$51</f>
        <v>-</v>
      </c>
      <c r="N57" s="181"/>
      <c r="O57" s="181"/>
      <c r="P57" s="181" t="str">
        <f>'将来負担比率（分子）の構造'!M$51</f>
        <v>-</v>
      </c>
    </row>
    <row r="58" spans="1:16" x14ac:dyDescent="0.15">
      <c r="A58" s="181" t="s">
        <v>40</v>
      </c>
      <c r="B58" s="181"/>
      <c r="C58" s="181"/>
      <c r="D58" s="181">
        <f>'将来負担比率（分子）の構造'!I$50</f>
        <v>17912</v>
      </c>
      <c r="E58" s="181"/>
      <c r="F58" s="181"/>
      <c r="G58" s="181">
        <f>'将来負担比率（分子）の構造'!J$50</f>
        <v>18073</v>
      </c>
      <c r="H58" s="181"/>
      <c r="I58" s="181"/>
      <c r="J58" s="181">
        <f>'将来負担比率（分子）の構造'!K$50</f>
        <v>17428</v>
      </c>
      <c r="K58" s="181"/>
      <c r="L58" s="181"/>
      <c r="M58" s="181">
        <f>'将来負担比率（分子）の構造'!L$50</f>
        <v>15984</v>
      </c>
      <c r="N58" s="181"/>
      <c r="O58" s="181"/>
      <c r="P58" s="181">
        <f>'将来負担比率（分子）の構造'!M$50</f>
        <v>15901</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40</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5483</v>
      </c>
      <c r="C62" s="181"/>
      <c r="D62" s="181"/>
      <c r="E62" s="181">
        <f>'将来負担比率（分子）の構造'!J$45</f>
        <v>5288</v>
      </c>
      <c r="F62" s="181"/>
      <c r="G62" s="181"/>
      <c r="H62" s="181">
        <f>'将来負担比率（分子）の構造'!K$45</f>
        <v>4846</v>
      </c>
      <c r="I62" s="181"/>
      <c r="J62" s="181"/>
      <c r="K62" s="181">
        <f>'将来負担比率（分子）の構造'!L$45</f>
        <v>4722</v>
      </c>
      <c r="L62" s="181"/>
      <c r="M62" s="181"/>
      <c r="N62" s="181">
        <f>'将来負担比率（分子）の構造'!M$45</f>
        <v>4653</v>
      </c>
      <c r="O62" s="181"/>
      <c r="P62" s="181"/>
    </row>
    <row r="63" spans="1:16" x14ac:dyDescent="0.15">
      <c r="A63" s="181" t="s">
        <v>33</v>
      </c>
      <c r="B63" s="181">
        <f>'将来負担比率（分子）の構造'!I$44</f>
        <v>2280</v>
      </c>
      <c r="C63" s="181"/>
      <c r="D63" s="181"/>
      <c r="E63" s="181">
        <f>'将来負担比率（分子）の構造'!J$44</f>
        <v>2223</v>
      </c>
      <c r="F63" s="181"/>
      <c r="G63" s="181"/>
      <c r="H63" s="181">
        <f>'将来負担比率（分子）の構造'!K$44</f>
        <v>2278</v>
      </c>
      <c r="I63" s="181"/>
      <c r="J63" s="181"/>
      <c r="K63" s="181">
        <f>'将来負担比率（分子）の構造'!L$44</f>
        <v>2090</v>
      </c>
      <c r="L63" s="181"/>
      <c r="M63" s="181"/>
      <c r="N63" s="181">
        <f>'将来負担比率（分子）の構造'!M$44</f>
        <v>2078</v>
      </c>
      <c r="O63" s="181"/>
      <c r="P63" s="181"/>
    </row>
    <row r="64" spans="1:16" x14ac:dyDescent="0.15">
      <c r="A64" s="181" t="s">
        <v>32</v>
      </c>
      <c r="B64" s="181">
        <f>'将来負担比率（分子）の構造'!I$43</f>
        <v>2278</v>
      </c>
      <c r="C64" s="181"/>
      <c r="D64" s="181"/>
      <c r="E64" s="181">
        <f>'将来負担比率（分子）の構造'!J$43</f>
        <v>2128</v>
      </c>
      <c r="F64" s="181"/>
      <c r="G64" s="181"/>
      <c r="H64" s="181">
        <f>'将来負担比率（分子）の構造'!K$43</f>
        <v>1817</v>
      </c>
      <c r="I64" s="181"/>
      <c r="J64" s="181"/>
      <c r="K64" s="181">
        <f>'将来負担比率（分子）の構造'!L$43</f>
        <v>1877</v>
      </c>
      <c r="L64" s="181"/>
      <c r="M64" s="181"/>
      <c r="N64" s="181">
        <f>'将来負担比率（分子）の構造'!M$43</f>
        <v>2092</v>
      </c>
      <c r="O64" s="181"/>
      <c r="P64" s="181"/>
    </row>
    <row r="65" spans="1:16" x14ac:dyDescent="0.15">
      <c r="A65" s="181" t="s">
        <v>31</v>
      </c>
      <c r="B65" s="181">
        <f>'将来負担比率（分子）の構造'!I$42</f>
        <v>73</v>
      </c>
      <c r="C65" s="181"/>
      <c r="D65" s="181"/>
      <c r="E65" s="181">
        <f>'将来負担比率（分子）の構造'!J$42</f>
        <v>53</v>
      </c>
      <c r="F65" s="181"/>
      <c r="G65" s="181"/>
      <c r="H65" s="181">
        <f>'将来負担比率（分子）の構造'!K$42</f>
        <v>37</v>
      </c>
      <c r="I65" s="181"/>
      <c r="J65" s="181"/>
      <c r="K65" s="181">
        <f>'将来負担比率（分子）の構造'!L$42</f>
        <v>41</v>
      </c>
      <c r="L65" s="181"/>
      <c r="M65" s="181"/>
      <c r="N65" s="181">
        <f>'将来負担比率（分子）の構造'!M$42</f>
        <v>15</v>
      </c>
      <c r="O65" s="181"/>
      <c r="P65" s="181"/>
    </row>
    <row r="66" spans="1:16" x14ac:dyDescent="0.15">
      <c r="A66" s="181" t="s">
        <v>30</v>
      </c>
      <c r="B66" s="181">
        <f>'将来負担比率（分子）の構造'!I$41</f>
        <v>33451</v>
      </c>
      <c r="C66" s="181"/>
      <c r="D66" s="181"/>
      <c r="E66" s="181">
        <f>'将来負担比率（分子）の構造'!J$41</f>
        <v>34262</v>
      </c>
      <c r="F66" s="181"/>
      <c r="G66" s="181"/>
      <c r="H66" s="181">
        <f>'将来負担比率（分子）の構造'!K$41</f>
        <v>35306</v>
      </c>
      <c r="I66" s="181"/>
      <c r="J66" s="181"/>
      <c r="K66" s="181">
        <f>'将来負担比率（分子）の構造'!L$41</f>
        <v>34998</v>
      </c>
      <c r="L66" s="181"/>
      <c r="M66" s="181"/>
      <c r="N66" s="181">
        <f>'将来負担比率（分子）の構造'!M$41</f>
        <v>34696</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9257</v>
      </c>
      <c r="C72" s="185">
        <f>基金残高に係る経年分析!G55</f>
        <v>8003</v>
      </c>
      <c r="D72" s="185">
        <f>基金残高に係る経年分析!H55</f>
        <v>7502</v>
      </c>
    </row>
    <row r="73" spans="1:16" x14ac:dyDescent="0.15">
      <c r="A73" s="184" t="s">
        <v>77</v>
      </c>
      <c r="B73" s="185">
        <f>基金残高に係る経年分析!F56</f>
        <v>1890</v>
      </c>
      <c r="C73" s="185">
        <f>基金残高に係る経年分析!G56</f>
        <v>1833</v>
      </c>
      <c r="D73" s="185">
        <f>基金残高に係る経年分析!H56</f>
        <v>2096</v>
      </c>
    </row>
    <row r="74" spans="1:16" x14ac:dyDescent="0.15">
      <c r="A74" s="184" t="s">
        <v>78</v>
      </c>
      <c r="B74" s="185">
        <f>基金残高に係る経年分析!F57</f>
        <v>8921</v>
      </c>
      <c r="C74" s="185">
        <f>基金残高に係る経年分析!G57</f>
        <v>9235</v>
      </c>
      <c r="D74" s="185">
        <f>基金残高に係る経年分析!H57</f>
        <v>9825</v>
      </c>
    </row>
  </sheetData>
  <sheetProtection algorithmName="SHA-512" hashValue="WJ4uZZ8FomR8NBgHMcGz9ve+y3aGg2D3Zn9IAhTSXChUzUAbOOORPOI0BqTgPufhBjnJanEq0AXv8nBJoQltTg==" saltValue="xygOucvdvytxDiaOPFkS7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2022-03-23T01:57:09Z</cp:lastPrinted>
  <dcterms:created xsi:type="dcterms:W3CDTF">2022-02-02T06:43:51Z</dcterms:created>
  <dcterms:modified xsi:type="dcterms:W3CDTF">2022-03-28T04:56:57Z</dcterms:modified>
  <cp:category/>
</cp:coreProperties>
</file>